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LEANED DATA" sheetId="2" r:id="rId5"/>
    <sheet state="visible" name="TEXT" sheetId="3" r:id="rId6"/>
    <sheet state="visible" name="Chart" sheetId="4" r:id="rId7"/>
  </sheets>
  <definedNames>
    <definedName hidden="1" localSheetId="2" name="_xlnm._FilterDatabase">TEXT!$A$1:$AA$1080</definedName>
    <definedName hidden="1" localSheetId="3" name="_xlnm._FilterDatabase">Chart!$B$66:$C$75</definedName>
  </definedNames>
  <calcPr/>
  <pivotCaches>
    <pivotCache cacheId="0" r:id="rId8"/>
    <pivotCache cacheId="1" r:id="rId9"/>
    <pivotCache cacheId="2" r:id="rId10"/>
    <pivotCache cacheId="3" r:id="rId11"/>
  </pivotCaches>
</workbook>
</file>

<file path=xl/sharedStrings.xml><?xml version="1.0" encoding="utf-8"?>
<sst xmlns="http://schemas.openxmlformats.org/spreadsheetml/2006/main" count="53627" uniqueCount="9001">
  <si>
    <t>Assigned Date</t>
  </si>
  <si>
    <t>TAT</t>
  </si>
  <si>
    <t>Assigned In</t>
  </si>
  <si>
    <t>Company</t>
  </si>
  <si>
    <t>Claim Number</t>
  </si>
  <si>
    <t>TYPE</t>
  </si>
  <si>
    <t>POLICE STATION</t>
  </si>
  <si>
    <t>RTI DATE/
 FIR STATUS</t>
  </si>
  <si>
    <t>CLAIMANT</t>
  </si>
  <si>
    <t>INSURED</t>
  </si>
  <si>
    <t>DRIVER</t>
  </si>
  <si>
    <t>Recipient Mail</t>
  </si>
  <si>
    <t>DRIVE LINK</t>
  </si>
  <si>
    <t>Mail Link</t>
  </si>
  <si>
    <t>Mail Sent Status</t>
  </si>
  <si>
    <t>Status</t>
  </si>
  <si>
    <t>Reporter Name</t>
  </si>
  <si>
    <t>Submitted Date</t>
  </si>
  <si>
    <t>REMARKS</t>
  </si>
  <si>
    <t>Dispatch Date</t>
  </si>
  <si>
    <t>Amount</t>
  </si>
  <si>
    <t>Recevied Date</t>
  </si>
  <si>
    <t>Pandiyan Ass</t>
  </si>
  <si>
    <t>Magma</t>
  </si>
  <si>
    <t>C2254103102273-00</t>
  </si>
  <si>
    <t>TP</t>
  </si>
  <si>
    <t>PANDHANALLUR 472/2024</t>
  </si>
  <si>
    <t>21.02.2025</t>
  </si>
  <si>
    <t>THANJAVUR</t>
  </si>
  <si>
    <t>rightviewdocs@gmail.com</t>
  </si>
  <si>
    <r>
      <rPr>
        <rFont val="&quot;Times New Roman&quot;"/>
        <b/>
        <color rgb="FF1155CC"/>
        <sz val="14.0"/>
        <u/>
      </rPr>
      <t>https://drive.google.com/drive/folders/1eGtCKVE_gva9qeT5MPzKFp7wqPF6UpmJ</t>
    </r>
  </si>
  <si>
    <r>
      <rPr>
        <rFont val="&quot;Times New Roman&quot;"/>
        <b/>
        <color rgb="FF1155CC"/>
        <sz val="14.0"/>
        <u/>
      </rPr>
      <t>https://mail.google.com/mail?extsrc=sync&amp;client=docs&amp;plid=ACUX6DPr0jKER5FhLrTyse4K1o862Aem42VwVYw</t>
    </r>
  </si>
  <si>
    <t>Sent</t>
  </si>
  <si>
    <t>Submitted</t>
  </si>
  <si>
    <t>Nandini</t>
  </si>
  <si>
    <t>U.I - 20.03.2025</t>
  </si>
  <si>
    <t>05.04.2025</t>
  </si>
  <si>
    <t>C2254103102274-00</t>
  </si>
  <si>
    <t>KOODANKULAM 307/2024</t>
  </si>
  <si>
    <t>Charge Sheet</t>
  </si>
  <si>
    <t>TVLI</t>
  </si>
  <si>
    <r>
      <rPr>
        <rFont val="&quot;Times New Roman&quot;"/>
        <b/>
        <color rgb="FF1155CC"/>
        <sz val="14.0"/>
        <u/>
      </rPr>
      <t>https://drive.google.com/drive/folders/1NiNeNxvZ-EXGR_ycIW8dlBixq-ZORKOZ</t>
    </r>
  </si>
  <si>
    <r>
      <rPr>
        <rFont val="&quot;Times New Roman&quot;"/>
        <b/>
        <color rgb="FF1155CC"/>
        <sz val="14.0"/>
        <u/>
      </rPr>
      <t>https://mail.google.com/mail?extsrc=sync&amp;client=docs&amp;plid=ACUX6DN3aBLQyDBboGHRKUl-k9tFo7zilmLa_5c</t>
    </r>
  </si>
  <si>
    <t>11.01.2025</t>
  </si>
  <si>
    <t>23.04.2025</t>
  </si>
  <si>
    <t>C2254103102274-01</t>
  </si>
  <si>
    <t>Connected</t>
  </si>
  <si>
    <t>-</t>
  </si>
  <si>
    <r>
      <rPr>
        <rFont val="&quot;Times New Roman&quot;"/>
        <b/>
        <color rgb="FF1155CC"/>
        <sz val="14.0"/>
        <u/>
      </rPr>
      <t>https://drive.google.com/drive/folders/17ckPrQ4cow2VzJpJZA3K4b3TfyiT4DKR</t>
    </r>
  </si>
  <si>
    <r>
      <rPr>
        <rFont val="&quot;Times New Roman&quot;"/>
        <b/>
        <color rgb="FF1155CC"/>
        <sz val="14.0"/>
        <u/>
      </rPr>
      <t>https://mail.google.com/mail?extsrc=sync&amp;client=docs&amp;plid=ACUX6DMW_mDuzKSFWgcHk1Njb2mvLM46eaBoy2M</t>
    </r>
  </si>
  <si>
    <t>RVI</t>
  </si>
  <si>
    <t>Future</t>
  </si>
  <si>
    <t>MTP-N-2425-004087</t>
  </si>
  <si>
    <t>Sempatti 187/2023</t>
  </si>
  <si>
    <t>DGL</t>
  </si>
  <si>
    <r>
      <rPr>
        <rFont val="&quot;Times New Roman&quot;"/>
        <b/>
        <color rgb="FF1155CC"/>
        <sz val="14.0"/>
        <u/>
      </rPr>
      <t>https://drive.google.com/drive/folders/1osXhkbLK2ZvRjS3E7fb0u4iwdTInRCLR</t>
    </r>
  </si>
  <si>
    <r>
      <rPr>
        <rFont val="&quot;Times New Roman&quot;"/>
        <b/>
        <color rgb="FF1155CC"/>
        <sz val="14.0"/>
        <u/>
      </rPr>
      <t>https://mail.google.com/mail?extsrc=sync&amp;client=docs&amp;plid=ACUX6DNG4YU2f1oZwb1ahJnqs4zAgIJesPVyTfw</t>
    </r>
  </si>
  <si>
    <t>MTP-N-2425-006460</t>
  </si>
  <si>
    <t>PALAVIDUTHI 153/2023</t>
  </si>
  <si>
    <t>Disposed</t>
  </si>
  <si>
    <t>Karur</t>
  </si>
  <si>
    <r>
      <rPr>
        <rFont val="&quot;Times New Roman&quot;"/>
        <b/>
        <color rgb="FF1155CC"/>
        <sz val="14.0"/>
        <u/>
      </rPr>
      <t>https://drive.google.com/drive/folders/17Bh9ImAJsfUEM8C81imf7axE-zCUFtdu</t>
    </r>
  </si>
  <si>
    <r>
      <rPr>
        <rFont val="&quot;Times New Roman&quot;"/>
        <b/>
        <color rgb="FF1155CC"/>
        <sz val="14.0"/>
        <u/>
      </rPr>
      <t>https://mail.google.com/mail?extsrc=sync&amp;client=docs&amp;plid=ACUX6DPyPr3znQPqjdXeiM6JrTNGbhKtghnFUCc</t>
    </r>
  </si>
  <si>
    <t>25.01.2025</t>
  </si>
  <si>
    <t>Rajesh</t>
  </si>
  <si>
    <t>Shriram</t>
  </si>
  <si>
    <t>10000-31-25-N-0759617</t>
  </si>
  <si>
    <t>EDAIKKAL 243/2024</t>
  </si>
  <si>
    <t>UI</t>
  </si>
  <si>
    <r>
      <rPr>
        <rFont val="&quot;Times New Roman&quot;"/>
        <b/>
        <color rgb="FF1155CC"/>
        <sz val="14.0"/>
        <u/>
      </rPr>
      <t>https://drive.google.com/drive/folders/11oGqNFofuMRkBiXGczCCJQBhhhJ-H6Yt</t>
    </r>
  </si>
  <si>
    <r>
      <rPr>
        <rFont val="&quot;Times New Roman&quot;"/>
        <b/>
        <color rgb="FF1155CC"/>
        <sz val="14.0"/>
        <u/>
      </rPr>
      <t>https://mail.google.com/mail?extsrc=sync&amp;client=docs&amp;plid=ACUX6DNQO6kqY6v5RkO9yNDV3-dXAYVB4M0Tg7g</t>
    </r>
  </si>
  <si>
    <t>Withdrawn</t>
  </si>
  <si>
    <t>RR Pandiyan Ass</t>
  </si>
  <si>
    <t>Chola</t>
  </si>
  <si>
    <t>3410125814_T</t>
  </si>
  <si>
    <t>Theft</t>
  </si>
  <si>
    <t>KARNA M</t>
  </si>
  <si>
    <t>NR</t>
  </si>
  <si>
    <t>MDU</t>
  </si>
  <si>
    <r>
      <rPr>
        <rFont val="&quot;Times New Roman&quot;"/>
        <b/>
        <color rgb="FF1155CC"/>
        <sz val="14.0"/>
        <u/>
      </rPr>
      <t>https://drive.google.com/drive/folders/159vlopaMgIdJHysQzgJriTsj2zAYrKl2</t>
    </r>
  </si>
  <si>
    <r>
      <rPr>
        <rFont val="&quot;Times New Roman&quot;"/>
        <b/>
        <color rgb="FF1155CC"/>
        <sz val="14.0"/>
        <u/>
      </rPr>
      <t>https://mail.google.com/mail?extsrc=sync&amp;client=docs&amp;plid=ACUX6DPeIgBjzKJm-NjeQf0ONMHVj7UIsqM0Jd0</t>
    </r>
  </si>
  <si>
    <t>01.02.2025</t>
  </si>
  <si>
    <t>10000-31-25-N-0759689</t>
  </si>
  <si>
    <t>RAYAPPANPATTI 7/2023</t>
  </si>
  <si>
    <r>
      <rPr>
        <rFont val="&quot;Times New Roman&quot;"/>
        <b/>
        <color rgb="FF1155CC"/>
        <sz val="14.0"/>
        <u/>
      </rPr>
      <t>https://drive.google.com/drive/folders/16CIsFhnWuKZ0a6SiKX4qLGiN7FAL-HRy</t>
    </r>
  </si>
  <si>
    <r>
      <rPr>
        <rFont val="&quot;Times New Roman&quot;"/>
        <b/>
        <color rgb="FF1155CC"/>
        <sz val="14.0"/>
        <u/>
      </rPr>
      <t>https://mail.google.com/mail?extsrc=sync&amp;client=docs&amp;plid=ACUX6DNHzC9RDtIpIZT7Z9xMe5VH6wHxrPu7bFE</t>
    </r>
  </si>
  <si>
    <r>
      <rPr>
        <rFont val="&quot;Times New Roman&quot;"/>
        <b/>
        <color rgb="FF1155CC"/>
        <sz val="14.0"/>
        <u/>
      </rPr>
      <t>https://drive.google.com/drive/folders/11oGqNFofuMRkBiXGczCCJQBhhhJ-H6Yt</t>
    </r>
  </si>
  <si>
    <r>
      <rPr>
        <rFont val="&quot;Times New Roman&quot;"/>
        <b/>
        <color rgb="FF1155CC"/>
        <sz val="14.0"/>
        <u/>
      </rPr>
      <t>https://mail.google.com/mail?extsrc=sync&amp;client=docs&amp;plid=ACUX6DOgTUVT7Gvq8UoNku5dy02ftkEsPluFQlA</t>
    </r>
  </si>
  <si>
    <t>OD SPOT</t>
  </si>
  <si>
    <t>MR. BANEESH B(kerala)</t>
  </si>
  <si>
    <t>Spot, PS and Hospital</t>
  </si>
  <si>
    <r>
      <rPr>
        <rFont val="&quot;Times New Roman&quot;"/>
        <b/>
        <color rgb="FF1155CC"/>
        <sz val="14.0"/>
        <u/>
      </rPr>
      <t>https://drive.google.com/drive/folders/15mRVj-U4qdgKItNedfT3wNYGdTc47wEv</t>
    </r>
  </si>
  <si>
    <r>
      <rPr>
        <rFont val="&quot;Times New Roman&quot;"/>
        <b/>
        <color rgb="FF1155CC"/>
        <sz val="14.0"/>
        <u/>
      </rPr>
      <t>https://mail.google.com/mail?extsrc=sync&amp;client=docs&amp;plid=ACUX6DN_k2T0gkX0i5WQRh54ejBHvbWUp0P08NI</t>
    </r>
  </si>
  <si>
    <t>Fees not raised</t>
  </si>
  <si>
    <t>20.03.2025</t>
  </si>
  <si>
    <t>Reliance</t>
  </si>
  <si>
    <t>_2024215782</t>
  </si>
  <si>
    <t>KOTTAMPATTI 237/2024</t>
  </si>
  <si>
    <r>
      <rPr>
        <rFont val="&quot;Times New Roman&quot;"/>
        <b/>
        <color rgb="FF1155CC"/>
        <sz val="14.0"/>
        <u/>
      </rPr>
      <t>https://drive.google.com/drive/folders/19VIWVcqGcDMzLP8EtONnoCir-zinXJmN</t>
    </r>
  </si>
  <si>
    <r>
      <rPr>
        <rFont val="&quot;Times New Roman&quot;"/>
        <b/>
        <color rgb="FF1155CC"/>
        <sz val="14.0"/>
        <u/>
      </rPr>
      <t>https://mail.google.com/mail?extsrc=sync&amp;client=docs&amp;plid=ACUX6DNTbW7uQRTkgM6g43rESCjZLt1DeM8X-W0</t>
    </r>
  </si>
  <si>
    <t>22.03.2025</t>
  </si>
  <si>
    <t>_2024215953</t>
  </si>
  <si>
    <t>ETTAYAPURAM 41/2024</t>
  </si>
  <si>
    <t>Pending Trial</t>
  </si>
  <si>
    <t>VNR</t>
  </si>
  <si>
    <t>CBE</t>
  </si>
  <si>
    <r>
      <rPr>
        <rFont val="&quot;Times New Roman&quot;"/>
        <b/>
        <color rgb="FF1155CC"/>
        <sz val="14.0"/>
        <u/>
      </rPr>
      <t>https://drive.google.com/drive/folders/19jI6NYGrHbFexntv37vXsZDSOSItSHES</t>
    </r>
  </si>
  <si>
    <r>
      <rPr>
        <rFont val="&quot;Times New Roman&quot;"/>
        <b/>
        <color rgb="FF1155CC"/>
        <sz val="14.0"/>
        <u/>
      </rPr>
      <t>https://mail.google.com/mail?extsrc=sync&amp;client=docs&amp;plid=ACUX6DOoDo-M0WKh8Na54JE9B2J0wZ29XiD9i1Q</t>
    </r>
  </si>
  <si>
    <t>10.05.2025</t>
  </si>
  <si>
    <t>New India</t>
  </si>
  <si>
    <t>1548-2024 COIMBATORE</t>
  </si>
  <si>
    <t>KRISHNAN KOVIL 63/2024</t>
  </si>
  <si>
    <t>TEN</t>
  </si>
  <si>
    <r>
      <rPr>
        <rFont val="&quot;Times New Roman&quot;"/>
        <b/>
        <color rgb="FF1155CC"/>
        <sz val="14.0"/>
        <u/>
      </rPr>
      <t>https://drive.google.com/drive/folders/12AYYH-1ZYQNezHlf_pgn5LySeyRt5Sdj</t>
    </r>
  </si>
  <si>
    <r>
      <rPr>
        <rFont val="&quot;Times New Roman&quot;"/>
        <b/>
        <color rgb="FF1155CC"/>
        <sz val="14.0"/>
        <u/>
      </rPr>
      <t>https://mail.google.com/mail?extsrc=sync&amp;client=docs&amp;plid=ACUX6DN4_jV3lN-dmX92R1kCm-umFpRpJBYHR20</t>
    </r>
  </si>
  <si>
    <t>08.05.2025</t>
  </si>
  <si>
    <t>07.06.2025</t>
  </si>
  <si>
    <t>1531-2024 COIMBATORE</t>
  </si>
  <si>
    <r>
      <rPr>
        <rFont val="&quot;Times New Roman&quot;"/>
        <b/>
        <color rgb="FF1155CC"/>
        <sz val="14.0"/>
        <u/>
      </rPr>
      <t>https://drive.google.com/drive/folders/12IACr2Z787z8Wy2ht4gt7rGEqMtIYl4F</t>
    </r>
  </si>
  <si>
    <r>
      <rPr>
        <rFont val="&quot;Times New Roman&quot;"/>
        <b/>
        <color rgb="FF1155CC"/>
        <sz val="14.0"/>
        <u/>
      </rPr>
      <t>https://mail.google.com/mail?extsrc=sync&amp;client=docs&amp;plid=ACUX6DNcwBNknrxfu2DWhZWzKmgzhBF-LaZKBXc</t>
    </r>
  </si>
  <si>
    <t>128-2024 THENI</t>
  </si>
  <si>
    <t>GANDAMANUR TALUK 97/2024</t>
  </si>
  <si>
    <t>THENI</t>
  </si>
  <si>
    <t>KERALA</t>
  </si>
  <si>
    <r>
      <rPr>
        <rFont val="&quot;Times New Roman&quot;"/>
        <b/>
        <color rgb="FF1155CC"/>
        <sz val="14.0"/>
        <u/>
      </rPr>
      <t>https://drive.google.com/drive/folders/12b5FjfsTiZNx9-eDl7GeKrp81j3EHE_p</t>
    </r>
  </si>
  <si>
    <r>
      <rPr>
        <rFont val="&quot;Times New Roman&quot;"/>
        <b/>
        <color rgb="FF1155CC"/>
        <sz val="14.0"/>
        <u/>
      </rPr>
      <t>https://mail.google.com/mail?extsrc=sync&amp;client=docs&amp;plid=ACUX6DPz7q9iqdlgITQdyXXLcTrTdMASh8yVb_0</t>
    </r>
  </si>
  <si>
    <t>Rajapandi</t>
  </si>
  <si>
    <t>26.04.2025</t>
  </si>
  <si>
    <t>21.05.2025</t>
  </si>
  <si>
    <t>649-2024 DINDIGUL</t>
  </si>
  <si>
    <t>DINDIGUL TALUK 78/2024</t>
  </si>
  <si>
    <r>
      <rPr>
        <rFont val="&quot;Times New Roman&quot;"/>
        <b/>
        <color rgb="FF1155CC"/>
        <sz val="14.0"/>
        <u/>
      </rPr>
      <t>https://drive.google.com/drive/folders/12Lrd49av5lS_4ClqmmLhb5NTu6sn-G6R</t>
    </r>
  </si>
  <si>
    <r>
      <rPr>
        <rFont val="&quot;Times New Roman&quot;"/>
        <b/>
        <color rgb="FF1155CC"/>
        <sz val="14.0"/>
        <u/>
      </rPr>
      <t>https://mail.google.com/mail?extsrc=sync&amp;client=docs&amp;plid=ACUX6DPFTX7TXMbhq3aVVG8B1CIG4sLnnaMqcSE</t>
    </r>
  </si>
  <si>
    <t>Chola (Mohan)</t>
  </si>
  <si>
    <t>3397282309_TP</t>
  </si>
  <si>
    <t>UDAYARPALAYAM 237/2024</t>
  </si>
  <si>
    <t>CUDDALORE</t>
  </si>
  <si>
    <r>
      <rPr>
        <rFont val="&quot;Times New Roman&quot;"/>
        <b/>
        <color rgb="FF1155CC"/>
        <sz val="14.0"/>
        <u/>
      </rPr>
      <t>https://drive.google.com/drive/folders/1Cp9r-lEf6G4QPuoqNGsl3QXU8U08PwLt</t>
    </r>
  </si>
  <si>
    <r>
      <rPr>
        <rFont val="&quot;Times New Roman&quot;"/>
        <b/>
        <color rgb="FF1155CC"/>
        <sz val="14.0"/>
        <u/>
      </rPr>
      <t>https://mail.google.com/mail?extsrc=sync&amp;client=docs&amp;plid=ACUX6DPiL3Gp8lSLdrOZM8SW1x-5luJp1VJcL_Q</t>
    </r>
  </si>
  <si>
    <t>Chola(Mohan)</t>
  </si>
  <si>
    <t>9999013711_TP</t>
  </si>
  <si>
    <t>CHOLAPURAM 260/2023</t>
  </si>
  <si>
    <t>PUDUCHERRY</t>
  </si>
  <si>
    <r>
      <rPr>
        <rFont val="&quot;Times New Roman&quot;"/>
        <b/>
        <color rgb="FF1155CC"/>
        <sz val="14.0"/>
        <u/>
      </rPr>
      <t>https://drive.google.com/drive/folders/13B7924WuNKfmQOANoizUbopdebH-ITdD</t>
    </r>
  </si>
  <si>
    <r>
      <rPr>
        <rFont val="&quot;Times New Roman&quot;"/>
        <b/>
        <color rgb="FF1155CC"/>
        <sz val="14.0"/>
        <u/>
      </rPr>
      <t>https://mail.google.com/mail?extsrc=sync&amp;client=docs&amp;plid=ACUX6DMjMk5OwXOhDHUDDxnUuTwuMgPwuEhtQc0</t>
    </r>
  </si>
  <si>
    <t>I,D,PS</t>
  </si>
  <si>
    <t>3397280860_TP</t>
  </si>
  <si>
    <t>TAMIL UNIVERSITY 460/2023</t>
  </si>
  <si>
    <t>PDK</t>
  </si>
  <si>
    <r>
      <rPr>
        <rFont val="&quot;Times New Roman&quot;"/>
        <b/>
        <color rgb="FF1155CC"/>
        <sz val="14.0"/>
        <u/>
      </rPr>
      <t>https://drive.google.com/drive/folders/13XHU8PJNCrI1wl1bDk7l9nyNHWaLol9g</t>
    </r>
  </si>
  <si>
    <r>
      <rPr>
        <rFont val="&quot;Times New Roman&quot;"/>
        <b/>
        <color rgb="FF1155CC"/>
        <sz val="14.0"/>
        <u/>
      </rPr>
      <t>https://mail.google.com/mail?extsrc=sync&amp;client=docs&amp;plid=ACUX6DNWUR-0wMU47RBOGV6uEw1_LTF-g_VAeZg</t>
    </r>
  </si>
  <si>
    <t>26.03.2025</t>
  </si>
  <si>
    <t>12.04.2025</t>
  </si>
  <si>
    <t>17.04.2025</t>
  </si>
  <si>
    <t>3397281482_TP</t>
  </si>
  <si>
    <t>KARAMBAKUDI 129/2024</t>
  </si>
  <si>
    <r>
      <rPr>
        <rFont val="&quot;Times New Roman&quot;"/>
        <b/>
        <color rgb="FF1155CC"/>
        <sz val="14.0"/>
        <u/>
      </rPr>
      <t>https://drive.google.com/drive/folders/13qx3B8R9tN2gyUSEy7WpAYcMG63cCdnc</t>
    </r>
  </si>
  <si>
    <r>
      <rPr>
        <rFont val="&quot;Times New Roman&quot;"/>
        <b/>
        <color rgb="FF1155CC"/>
        <sz val="14.0"/>
        <u/>
      </rPr>
      <t>https://mail.google.com/mail?extsrc=sync&amp;client=docs&amp;plid=ACUX6DPsgonXI9GKIMGx4UXs8n4eNLENTON0qlc</t>
    </r>
  </si>
  <si>
    <t>08.02.2025</t>
  </si>
  <si>
    <t>5573270319_TP</t>
  </si>
  <si>
    <t>SENGIPATTI 215/2017</t>
  </si>
  <si>
    <r>
      <rPr>
        <rFont val="&quot;Times New Roman&quot;"/>
        <b/>
        <color rgb="FF1155CC"/>
        <sz val="14.0"/>
        <u/>
      </rPr>
      <t>https://drive.google.com/drive/folders/14AsxH0zfIRfyA8wwqDOY7_thW7oZNiwB</t>
    </r>
  </si>
  <si>
    <r>
      <rPr>
        <rFont val="&quot;Times New Roman&quot;"/>
        <b/>
        <color rgb="FF1155CC"/>
        <sz val="14.0"/>
        <u/>
      </rPr>
      <t>https://mail.google.com/mail?extsrc=sync&amp;client=docs&amp;plid=ACUX6DN-AElLHu25ANaJCdZAXSi5kzjVchX_rmk</t>
    </r>
  </si>
  <si>
    <t>18.02.2025</t>
  </si>
  <si>
    <t>28.02.2025</t>
  </si>
  <si>
    <t>3397280931_TP</t>
  </si>
  <si>
    <t>KEELAPALUR 233/2024</t>
  </si>
  <si>
    <t>ARIYALUR</t>
  </si>
  <si>
    <r>
      <rPr>
        <rFont val="&quot;Times New Roman&quot;"/>
        <b/>
        <color rgb="FF1155CC"/>
        <sz val="14.0"/>
        <u/>
      </rPr>
      <t>https://drive.google.com/drive/folders/1eJHpJKCING_j09RaqRKwNGWLTCgi7OhV</t>
    </r>
  </si>
  <si>
    <r>
      <rPr>
        <rFont val="&quot;Times New Roman&quot;"/>
        <b/>
        <color rgb="FF1155CC"/>
        <sz val="14.0"/>
        <u/>
      </rPr>
      <t>https://mail.google.com/mail?extsrc=sync&amp;client=docs&amp;plid=ACUX6DNlegx5UJ7U08SSHDsaxqc_RUDKJdCGAGM</t>
    </r>
  </si>
  <si>
    <t>3397280713_TP</t>
  </si>
  <si>
    <t>PATTEESWARAM 199/2024</t>
  </si>
  <si>
    <t>TIRUVARUR</t>
  </si>
  <si>
    <r>
      <rPr>
        <rFont val="&quot;Times New Roman&quot;"/>
        <b/>
        <color rgb="FF1155CC"/>
        <sz val="14.0"/>
        <u/>
      </rPr>
      <t>https://drive.google.com/drive/folders/14NuodEZuhS_snuBHkwM0AZTzEy3Ob4Ie</t>
    </r>
  </si>
  <si>
    <r>
      <rPr>
        <rFont val="&quot;Times New Roman&quot;"/>
        <b/>
        <color rgb="FF1155CC"/>
        <sz val="14.0"/>
        <u/>
      </rPr>
      <t>https://mail.google.com/mail?extsrc=sync&amp;client=docs&amp;plid=ACUX6DN87c1Zy5w09DE6clfHqJ5hEmzrY8Dup2I</t>
    </r>
  </si>
  <si>
    <t>3397282379_TP</t>
  </si>
  <si>
    <t>ORTHANADU 479/2024</t>
  </si>
  <si>
    <r>
      <rPr>
        <rFont val="&quot;Times New Roman&quot;"/>
        <b/>
        <color rgb="FF1155CC"/>
        <sz val="14.0"/>
        <u/>
      </rPr>
      <t>https://drive.google.com/drive/folders/1VnMAzzMCfgbpF-X2tXRMCTgUri6cvRI8</t>
    </r>
  </si>
  <si>
    <r>
      <rPr>
        <rFont val="&quot;Times New Roman&quot;"/>
        <b/>
        <color rgb="FF1155CC"/>
        <sz val="14.0"/>
        <u/>
      </rPr>
      <t>https://mail.google.com/mail?extsrc=sync&amp;client=docs&amp;plid=ACUX6DP1BZobIy4taGkv8LhoeGhpTx0G7U_9IBE</t>
    </r>
  </si>
  <si>
    <t>9999013761_TP</t>
  </si>
  <si>
    <t>TPPD</t>
  </si>
  <si>
    <t>KOTTUR 315/2013</t>
  </si>
  <si>
    <t>KARUR</t>
  </si>
  <si>
    <r>
      <rPr>
        <rFont val="&quot;Times New Roman&quot;"/>
        <b/>
        <color rgb="FF1155CC"/>
        <sz val="14.0"/>
        <u/>
      </rPr>
      <t>https://drive.google.com/drive/folders/14W6QM74IVtc7E6WBqDvFod0EPYKsyMc2</t>
    </r>
  </si>
  <si>
    <r>
      <rPr>
        <rFont val="&quot;Times New Roman&quot;"/>
        <b/>
        <color rgb="FF1155CC"/>
        <sz val="14.0"/>
        <u/>
      </rPr>
      <t>https://mail.google.com/mail?extsrc=sync&amp;client=docs&amp;plid=ACUX6DNE1KowHa-JLtR-J1IhzDd_wx4kpN6xU7Y</t>
    </r>
  </si>
  <si>
    <t>3397280953_TP</t>
  </si>
  <si>
    <t>MADUKKUR 59/2024</t>
  </si>
  <si>
    <r>
      <rPr>
        <rFont val="&quot;Times New Roman&quot;"/>
        <b/>
        <color rgb="FF1155CC"/>
        <sz val="14.0"/>
        <u/>
      </rPr>
      <t>https://drive.google.com/drive/folders/1-ZXayi61zfK-4ie2_qG12_xtP_Rr3aSw</t>
    </r>
  </si>
  <si>
    <r>
      <rPr>
        <rFont val="&quot;Times New Roman&quot;"/>
        <b/>
        <color rgb="FF1155CC"/>
        <sz val="14.0"/>
        <u/>
      </rPr>
      <t>https://mail.google.com/mail?extsrc=sync&amp;client=docs&amp;plid=ACUX6DPzeYrLWwBv67hhm45oFtleyYe0QbGyTR8</t>
    </r>
  </si>
  <si>
    <t>3397282334_TP</t>
  </si>
  <si>
    <t>REDDIYARCHATHRAM 184/2024</t>
  </si>
  <si>
    <r>
      <rPr>
        <rFont val="&quot;Times New Roman&quot;"/>
        <b/>
        <color rgb="FF1155CC"/>
        <sz val="14.0"/>
        <u/>
      </rPr>
      <t>https://drive.google.com/drive/folders/14p87kVXz7eBOlzkmoDnlmz7X19FMNOdL</t>
    </r>
  </si>
  <si>
    <r>
      <rPr>
        <rFont val="&quot;Times New Roman&quot;"/>
        <b/>
        <color rgb="FF1155CC"/>
        <sz val="14.0"/>
        <u/>
      </rPr>
      <t>https://mail.google.com/mail?extsrc=sync&amp;client=docs&amp;plid=ACUX6DNhWLvWIhGfYtMjhuzHuwmJlp8xu_JUY2U</t>
    </r>
  </si>
  <si>
    <t>3397282284_TP</t>
  </si>
  <si>
    <t>VEDASANDUR 389/2024</t>
  </si>
  <si>
    <r>
      <rPr>
        <rFont val="&quot;Times New Roman&quot;"/>
        <b/>
        <color rgb="FF1155CC"/>
        <sz val="14.0"/>
        <u/>
      </rPr>
      <t>https://drive.google.com/drive/folders/1hLO7dE5xFyAIzX3Qami6TX2jBY3klsft</t>
    </r>
  </si>
  <si>
    <r>
      <rPr>
        <rFont val="&quot;Times New Roman&quot;"/>
        <b/>
        <color rgb="FF1155CC"/>
        <sz val="14.0"/>
        <u/>
      </rPr>
      <t>https://mail.google.com/mail?extsrc=sync&amp;client=docs&amp;plid=ACUX6DNOTldVIx1OIg6cJ1PuLx7a5QTpJKMvK60</t>
    </r>
  </si>
  <si>
    <t>3397280940_TP</t>
  </si>
  <si>
    <t>PATTUKOTTAI 353/2024</t>
  </si>
  <si>
    <r>
      <rPr>
        <rFont val="&quot;Times New Roman&quot;"/>
        <b/>
        <color rgb="FF1155CC"/>
        <sz val="14.0"/>
        <u/>
      </rPr>
      <t>https://drive.google.com/drive/folders/14xM6gL0AAwTW57F_33kLNpkHFB-t0crB</t>
    </r>
  </si>
  <si>
    <r>
      <rPr>
        <rFont val="&quot;Times New Roman&quot;"/>
        <b/>
        <color rgb="FF1155CC"/>
        <sz val="14.0"/>
        <u/>
      </rPr>
      <t>https://mail.google.com/mail?extsrc=sync&amp;client=docs&amp;plid=ACUX6DOjC7R6l1I-iiqu87_oLgYYZ09O747d40k</t>
    </r>
  </si>
  <si>
    <t>3379453506_TP</t>
  </si>
  <si>
    <t>UDAYALIPATTI 8/2018</t>
  </si>
  <si>
    <r>
      <rPr>
        <rFont val="&quot;Times New Roman&quot;"/>
        <b/>
        <color rgb="FF1155CC"/>
        <sz val="14.0"/>
        <u/>
      </rPr>
      <t>https://drive.google.com/drive/folders/15BNuA2v-b-6PPg8Xz7KCYHGDS1Vq8YYB</t>
    </r>
  </si>
  <si>
    <r>
      <rPr>
        <rFont val="&quot;Times New Roman&quot;"/>
        <b/>
        <color rgb="FF1155CC"/>
        <sz val="14.0"/>
        <u/>
      </rPr>
      <t>https://mail.google.com/mail?extsrc=sync&amp;client=docs&amp;plid=ACUX6DM9o5tDP4ibST-6pd50WD3_dCdHmXXIWO0</t>
    </r>
  </si>
  <si>
    <t>31.03.2025</t>
  </si>
  <si>
    <t>19.04.2025</t>
  </si>
  <si>
    <t>22.04.2025</t>
  </si>
  <si>
    <t>12-30-2024</t>
  </si>
  <si>
    <t>ICICI</t>
  </si>
  <si>
    <t>MOT15652331</t>
  </si>
  <si>
    <t>TAMIL UNIVERSITY 455/2024</t>
  </si>
  <si>
    <r>
      <rPr>
        <rFont val="&quot;Times New Roman&quot;"/>
        <b/>
        <color rgb="FF1155CC"/>
        <sz val="14.0"/>
        <u/>
      </rPr>
      <t>https://drive.google.com/drive/folders/16lOY76j2xOG3dTDlrFsyliBoomL1HEnb</t>
    </r>
  </si>
  <si>
    <r>
      <rPr>
        <rFont val="&quot;Times New Roman&quot;"/>
        <b/>
        <color rgb="FF1155CC"/>
        <sz val="14.0"/>
        <u/>
      </rPr>
      <t>https://mail.google.com/mail?extsrc=sync&amp;client=docs&amp;plid=ACUX6DMSFr44c5IiNSfbPUisITsbeiqDvkG4MxY</t>
    </r>
  </si>
  <si>
    <t>Pending</t>
  </si>
  <si>
    <t>C,PS</t>
  </si>
  <si>
    <t>IFFCO</t>
  </si>
  <si>
    <t>59-2024 Ramanathapuram</t>
  </si>
  <si>
    <t>KENIKKARAI 356/2024</t>
  </si>
  <si>
    <t>16.02.2025</t>
  </si>
  <si>
    <t>RMD</t>
  </si>
  <si>
    <r>
      <rPr>
        <rFont val="&quot;Times New Roman&quot;"/>
        <b/>
        <color rgb="FF1155CC"/>
        <sz val="14.0"/>
        <u/>
      </rPr>
      <t>https://drive.google.com/drive/folders/1A7stMMon_KtQ6RY8_JWsRUATfVjqhPXw</t>
    </r>
  </si>
  <si>
    <r>
      <rPr>
        <rFont val="&quot;Times New Roman&quot;"/>
        <b/>
        <color rgb="FF1155CC"/>
        <sz val="14.0"/>
        <u/>
      </rPr>
      <t>https://mail.google.com/mail?extsrc=sync&amp;client=docs&amp;plid=ACUX6DNYG05ZMMUpOR5T86JVxq4xxaG6DNAxhfo</t>
    </r>
  </si>
  <si>
    <t>142-2024 Madurai</t>
  </si>
  <si>
    <t>THIRUPPUVANAM 97/2019</t>
  </si>
  <si>
    <t>Referred</t>
  </si>
  <si>
    <r>
      <rPr>
        <rFont val="&quot;Times New Roman&quot;"/>
        <b/>
        <color rgb="FF1155CC"/>
        <sz val="14.0"/>
        <u/>
      </rPr>
      <t>https://drive.google.com/drive/folders/1AYNLeZK47YHgysW00UVffNXQP4nFZxp0</t>
    </r>
  </si>
  <si>
    <r>
      <rPr>
        <rFont val="&quot;Times New Roman&quot;"/>
        <b/>
        <color rgb="FF1155CC"/>
        <sz val="14.0"/>
        <u/>
      </rPr>
      <t>https://mail.google.com/mail?extsrc=sync&amp;client=docs&amp;plid=ACUX6DN5jAo1KbLCFOTSDdxQzWKj99G-a8RHC8I</t>
    </r>
  </si>
  <si>
    <t>Vidhya</t>
  </si>
  <si>
    <t>06.03.2025</t>
  </si>
  <si>
    <t>I</t>
  </si>
  <si>
    <t>990-2024 Madurai</t>
  </si>
  <si>
    <t>TIW-II 125/2023</t>
  </si>
  <si>
    <t>Tiruppur</t>
  </si>
  <si>
    <r>
      <rPr>
        <rFont val="&quot;Times New Roman&quot;"/>
        <b/>
        <color rgb="FF1155CC"/>
        <sz val="14.0"/>
        <u/>
      </rPr>
      <t>https://drive.google.com/drive/folders/1AbMzi7mLVUAugW2-nXk6aWCxSN4XYjQj</t>
    </r>
  </si>
  <si>
    <r>
      <rPr>
        <rFont val="&quot;Times New Roman&quot;"/>
        <b/>
        <color rgb="FF1155CC"/>
        <sz val="14.0"/>
        <u/>
      </rPr>
      <t>https://mail.google.com/mail?extsrc=sync&amp;client=docs&amp;plid=ACUX6DMJ1pkkvwKsbUpf6o0s1xHPSp0fXEAcTx4</t>
    </r>
  </si>
  <si>
    <t>24.02.2025</t>
  </si>
  <si>
    <t>13.05.2025</t>
  </si>
  <si>
    <t>_2024215815</t>
  </si>
  <si>
    <t>UTHIRAKOSAMANGAI 82/2019</t>
  </si>
  <si>
    <r>
      <rPr>
        <rFont val="&quot;Times New Roman&quot;"/>
        <b/>
        <color rgb="FF1155CC"/>
        <sz val="14.0"/>
        <u/>
      </rPr>
      <t>https://drive.google.com/drive/folders/17I0v7V3YlekyMH8r3gsvBSOcNAMhlLiy</t>
    </r>
  </si>
  <si>
    <r>
      <rPr>
        <rFont val="&quot;Times New Roman&quot;"/>
        <b/>
        <color rgb="FF1155CC"/>
        <sz val="14.0"/>
        <u/>
      </rPr>
      <t>https://mail.google.com/mail?extsrc=sync&amp;client=docs&amp;plid=ACUX6DNR6RWnyeL2XuOrv4Gc_aL405rvnEnOcSM</t>
    </r>
  </si>
  <si>
    <t>_2024215976</t>
  </si>
  <si>
    <t>THIRUVADANAI 22/2018</t>
  </si>
  <si>
    <t>CHENNAI</t>
  </si>
  <si>
    <r>
      <rPr>
        <rFont val="&quot;Times New Roman&quot;"/>
        <b/>
        <color rgb="FF1155CC"/>
        <sz val="14.0"/>
        <u/>
      </rPr>
      <t>https://drive.google.com/drive/folders/17MK2Ycp-V8GCFiD936t9E92JJxlOgj2A</t>
    </r>
  </si>
  <si>
    <r>
      <rPr>
        <rFont val="&quot;Times New Roman&quot;"/>
        <b/>
        <color rgb="FF1155CC"/>
        <sz val="14.0"/>
        <u/>
      </rPr>
      <t>https://mail.google.com/mail?extsrc=sync&amp;client=docs&amp;plid=ACUX6DOyYg-qG2SvwHUtsN1zKEURmR8dk_RpH9s</t>
    </r>
  </si>
  <si>
    <t>CHOLA</t>
  </si>
  <si>
    <t>3406087259_T</t>
  </si>
  <si>
    <t>THEFT</t>
  </si>
  <si>
    <t>SARAVANA KUMAR P</t>
  </si>
  <si>
    <r>
      <rPr>
        <rFont val="&quot;Times New Roman&quot;"/>
        <b/>
        <color rgb="FF1155CC"/>
        <sz val="14.0"/>
        <u/>
      </rPr>
      <t>https://drive.google.com/drive/folders/17dXVBWSKh2qosTjdn3EkgJl0zfe5g1og</t>
    </r>
  </si>
  <si>
    <r>
      <rPr>
        <rFont val="&quot;Times New Roman&quot;"/>
        <b/>
        <color rgb="FF1155CC"/>
        <sz val="14.0"/>
        <u/>
      </rPr>
      <t>https://mail.google.com/mail?extsrc=sync&amp;client=docs&amp;plid=ACUX6DMXo3J5FLmZAlTzvk-oKXFXW0UWGW8BKuY</t>
    </r>
  </si>
  <si>
    <t>MTP-N-2425-003240</t>
  </si>
  <si>
    <t>MEIGNANAPURAM 64/2021</t>
  </si>
  <si>
    <t>KANCHIPURAM</t>
  </si>
  <si>
    <t>TUT</t>
  </si>
  <si>
    <r>
      <rPr>
        <rFont val="&quot;Times New Roman&quot;"/>
        <b/>
        <color rgb="FF1155CC"/>
        <sz val="14.0"/>
        <u/>
      </rPr>
      <t>https://drive.google.com/drive/folders/17nJOPjmwoNxLTKmie8sszWryWPgJbIt-</t>
    </r>
  </si>
  <si>
    <r>
      <rPr>
        <rFont val="&quot;Times New Roman&quot;"/>
        <b/>
        <color rgb="FF1155CC"/>
        <sz val="14.0"/>
        <u/>
      </rPr>
      <t>https://mail.google.com/mail?extsrc=sync&amp;client=docs&amp;plid=ACUX6DMmeffvSTbDZywz7qilHfjBX6d4aBOgVig</t>
    </r>
  </si>
  <si>
    <t>3410121944_DAR</t>
  </si>
  <si>
    <t>TIW EAST 464/2024</t>
  </si>
  <si>
    <r>
      <rPr>
        <rFont val="&quot;Times New Roman&quot;"/>
        <b/>
        <color rgb="FF1155CC"/>
        <sz val="14.0"/>
        <u/>
      </rPr>
      <t>https://drive.google.com/drive/folders/181PLvcIdHZ2TcCBly6qKG64W6mIGKFpA</t>
    </r>
  </si>
  <si>
    <r>
      <rPr>
        <rFont val="&quot;Times New Roman&quot;"/>
        <b/>
        <color rgb="FF1155CC"/>
        <sz val="14.0"/>
        <u/>
      </rPr>
      <t>https://mail.google.com/mail?extsrc=sync&amp;client=docs&amp;plid=ACUX6DM0zD_3c0DtJ8rVxiR5hANoXhiec_fp8ww</t>
    </r>
  </si>
  <si>
    <t>02.04.2025</t>
  </si>
  <si>
    <t>MOT15672726</t>
  </si>
  <si>
    <t>ARUPPUKOTTAI TOWN 107/2024</t>
  </si>
  <si>
    <r>
      <rPr>
        <rFont val="&quot;Times New Roman&quot;"/>
        <b/>
        <color rgb="FF1155CC"/>
        <sz val="14.0"/>
        <u/>
      </rPr>
      <t>https://drive.google.com/drive/folders/18yQcdc7t_z8zBTgGvtGx-obEotaPtp0r</t>
    </r>
  </si>
  <si>
    <r>
      <rPr>
        <rFont val="&quot;Times New Roman&quot;"/>
        <b/>
        <color rgb="FF1155CC"/>
        <sz val="14.0"/>
        <u/>
      </rPr>
      <t>https://mail.google.com/mail?extsrc=sync&amp;client=docs&amp;plid=ACUX6DMCg7t1EKgCePQNgwkmtv864ZdBHa7kNqE</t>
    </r>
  </si>
  <si>
    <t>31.05.2025</t>
  </si>
  <si>
    <t>CHOLA(Mohan)</t>
  </si>
  <si>
    <t>3397282804_TP</t>
  </si>
  <si>
    <r>
      <rPr>
        <rFont val="&quot;Times New Roman&quot;"/>
        <b/>
        <color rgb="FF1155CC"/>
        <sz val="14.0"/>
        <u/>
      </rPr>
      <t>https://drive.google.com/drive/folders/19YijcvGygubksmo0mAGF5Y93BK6IrQRL</t>
    </r>
  </si>
  <si>
    <r>
      <rPr>
        <rFont val="&quot;Times New Roman&quot;"/>
        <b/>
        <color rgb="FF1155CC"/>
        <sz val="14.0"/>
        <u/>
      </rPr>
      <t>https://mail.google.com/mail?extsrc=sync&amp;client=docs&amp;plid=ACUX6DMLxpZb2n0VytK1R-3nBIZBNnGEnr9kl0U</t>
    </r>
  </si>
  <si>
    <t>3410125837_OD</t>
  </si>
  <si>
    <t>OD</t>
  </si>
  <si>
    <t>ARIKRISHNAN</t>
  </si>
  <si>
    <r>
      <rPr>
        <rFont val="&quot;Times New Roman&quot;"/>
        <b/>
        <color rgb="FF1155CC"/>
        <sz val="14.0"/>
        <u/>
      </rPr>
      <t>https://drive.google.com/drive/folders/1fJOZp8CZTP_cMn8GOwQL4_2kLi-5uqCU</t>
    </r>
  </si>
  <si>
    <r>
      <rPr>
        <rFont val="&quot;Times New Roman&quot;"/>
        <b/>
        <color rgb="FF1155CC"/>
        <sz val="14.0"/>
        <u/>
      </rPr>
      <t>https://mail.google.com/mail?extsrc=sync&amp;client=docs&amp;plid=ACUX6DMRsgvmJzKXKCE8X5jG_qvqzUqXMVa6oaI</t>
    </r>
  </si>
  <si>
    <t>3410125950_OD</t>
  </si>
  <si>
    <t>SATHYA ALAGAR</t>
  </si>
  <si>
    <r>
      <rPr>
        <rFont val="&quot;Times New Roman&quot;"/>
        <b/>
        <color rgb="FF1155CC"/>
        <sz val="14.0"/>
        <u/>
      </rPr>
      <t>https://drive.google.com/drive/folders/19bnPD9R3MsT49gNK4sIXdDY32oOUrqUm</t>
    </r>
  </si>
  <si>
    <r>
      <rPr>
        <rFont val="&quot;Times New Roman&quot;"/>
        <b/>
        <color rgb="FF1155CC"/>
        <sz val="14.0"/>
        <u/>
      </rPr>
      <t>https://mail.google.com/mail?extsrc=sync&amp;client=docs&amp;plid=ACUX6DOxlbWFzERdM2P3l3nJlvA0rNWMwRAcWe4</t>
    </r>
  </si>
  <si>
    <t>3397282226_OD</t>
  </si>
  <si>
    <t>SAKTHIVEL N</t>
  </si>
  <si>
    <r>
      <rPr>
        <rFont val="&quot;Times New Roman&quot;"/>
        <b/>
        <color rgb="FF1155CC"/>
        <sz val="14.0"/>
        <u/>
      </rPr>
      <t>https://drive.google.com/drive/folders/19hkLKtJ5QpICS6lqbjQJNtY8cyqQzXTV</t>
    </r>
  </si>
  <si>
    <r>
      <rPr>
        <rFont val="&quot;Times New Roman&quot;"/>
        <b/>
        <color rgb="FF1155CC"/>
        <sz val="14.0"/>
        <u/>
      </rPr>
      <t>https://mail.google.com/mail?extsrc=sync&amp;client=docs&amp;plid=ACUX6DPuPioD5pma0JGj9yx5TQjuFyyy31_PZcY</t>
    </r>
  </si>
  <si>
    <t>3397282215_OD</t>
  </si>
  <si>
    <t>MALAR G</t>
  </si>
  <si>
    <r>
      <rPr>
        <rFont val="&quot;Times New Roman&quot;"/>
        <b/>
        <color rgb="FF1155CC"/>
        <sz val="14.0"/>
        <u/>
      </rPr>
      <t>https://drive.google.com/drive/folders/1UYHlsfF55Y03mySOCqU-0WKcu-zNV-1i</t>
    </r>
  </si>
  <si>
    <r>
      <rPr>
        <rFont val="&quot;Times New Roman&quot;"/>
        <b/>
        <color rgb="FF1155CC"/>
        <sz val="14.0"/>
        <u/>
      </rPr>
      <t>https://mail.google.com/mail?extsrc=sync&amp;client=docs&amp;plid=ACUX6DODznFJ--wvnSFjVpoQjK9_KZdOu5xaw2Y</t>
    </r>
  </si>
  <si>
    <t>BAJAJ</t>
  </si>
  <si>
    <t>OC-25-1502-1802-00000056_OD</t>
  </si>
  <si>
    <t>GAYATHRI ANTHONYRAJ</t>
  </si>
  <si>
    <r>
      <rPr>
        <rFont val="&quot;Times New Roman&quot;"/>
        <b/>
        <color rgb="FF1155CC"/>
        <sz val="14.0"/>
        <u/>
      </rPr>
      <t>https://drive.google.com/drive/folders/1asUgzJSCYuWbVKekx0t2EwSsHlOXG4CH</t>
    </r>
  </si>
  <si>
    <r>
      <rPr>
        <rFont val="&quot;Times New Roman&quot;"/>
        <b/>
        <color rgb="FF1155CC"/>
        <sz val="14.0"/>
        <u/>
      </rPr>
      <t>https://mail.google.com/mail?extsrc=sync&amp;client=docs&amp;plid=ACUX6DNyvUemmku9cPD-f0wEi_oLhn8NAC7uCEw</t>
    </r>
  </si>
  <si>
    <t>LIBERTY</t>
  </si>
  <si>
    <t>LGID-125426</t>
  </si>
  <si>
    <t>PANAYAPATTI 320/2020</t>
  </si>
  <si>
    <r>
      <rPr>
        <rFont val="&quot;Times New Roman&quot;"/>
        <b/>
        <color rgb="FF1155CC"/>
        <sz val="14.0"/>
        <u/>
      </rPr>
      <t>https://drive.google.com/drive/folders/1BNA49ZIqxqM_kj6VTnK3-vwVSL9bwzy3</t>
    </r>
  </si>
  <si>
    <r>
      <rPr>
        <rFont val="&quot;Times New Roman&quot;"/>
        <b/>
        <color rgb="FF1155CC"/>
        <sz val="14.0"/>
        <u/>
      </rPr>
      <t>https://mail.google.com/mail?extsrc=sync&amp;client=docs&amp;plid=ACUX6DMuovIf9tdELtGXh9r-j6dYo2wxwUcpve4</t>
    </r>
  </si>
  <si>
    <t>06.05.2025</t>
  </si>
  <si>
    <t>LGID-125425</t>
  </si>
  <si>
    <t>GINGEE 133/2024</t>
  </si>
  <si>
    <r>
      <rPr>
        <rFont val="&quot;Times New Roman&quot;"/>
        <b/>
        <color rgb="FF1155CC"/>
        <sz val="14.0"/>
        <u/>
      </rPr>
      <t>https://drive.google.com/drive/folders/1C-JHkYdcWHca5GZg8pajMGaf9JMg8GX7</t>
    </r>
  </si>
  <si>
    <r>
      <rPr>
        <rFont val="&quot;Times New Roman&quot;"/>
        <b/>
        <color rgb="FF1155CC"/>
        <sz val="14.0"/>
        <u/>
      </rPr>
      <t>https://mail.google.com/mail?extsrc=sync&amp;client=docs&amp;plid=ACUX6DOelotTbprYOJwvAqa9NhPxLUa9jgIwSoA</t>
    </r>
  </si>
  <si>
    <t>08.03.2025</t>
  </si>
  <si>
    <t>13.03.2025</t>
  </si>
  <si>
    <t>MAGMA</t>
  </si>
  <si>
    <t>C2254103102274-02</t>
  </si>
  <si>
    <r>
      <rPr>
        <rFont val="&quot;Times New Roman&quot;"/>
        <b/>
        <color rgb="FF1155CC"/>
        <sz val="14.0"/>
        <u/>
      </rPr>
      <t>https://drive.google.com/drive/folders/1DCdsu7BZW7eIRdNyNyHmvKiLSjvpW3V6</t>
    </r>
  </si>
  <si>
    <r>
      <rPr>
        <rFont val="&quot;Times New Roman&quot;"/>
        <b/>
        <color rgb="FF1155CC"/>
        <sz val="14.0"/>
        <u/>
      </rPr>
      <t>https://mail.google.com/mail?extsrc=sync&amp;client=docs&amp;plid=ACUX6DO55kX6EjTLjmKyiWZFiVyFpZdYGFGshz4</t>
    </r>
  </si>
  <si>
    <t>18.04.2025</t>
  </si>
  <si>
    <t>C2254111100198-01</t>
  </si>
  <si>
    <t>ALWARTHIRUNAGIRI 60/2024</t>
  </si>
  <si>
    <r>
      <rPr>
        <rFont val="&quot;Times New Roman&quot;"/>
        <b/>
        <color rgb="FF1155CC"/>
        <sz val="14.0"/>
        <u/>
      </rPr>
      <t>https://drive.google.com/drive/folders/1DZQon6P6HStVVHzRAj-OkwI18TUZEwSf</t>
    </r>
  </si>
  <si>
    <r>
      <rPr>
        <rFont val="&quot;Times New Roman&quot;"/>
        <b/>
        <color rgb="FF1155CC"/>
        <sz val="14.0"/>
        <u/>
      </rPr>
      <t>https://mail.google.com/mail?extsrc=sync&amp;client=docs&amp;plid=ACUX6DP1oDIrMup9iqXxafcwDix3jZac8lVeOYM</t>
    </r>
  </si>
  <si>
    <t>C2254103102317-00</t>
  </si>
  <si>
    <t>GANESH NAGAR 217/2024</t>
  </si>
  <si>
    <r>
      <rPr>
        <rFont val="&quot;Times New Roman&quot;"/>
        <b/>
        <color rgb="FF1155CC"/>
        <sz val="14.0"/>
        <u/>
      </rPr>
      <t>https://drive.google.com/drive/folders/1SulIxNWJa8C2rz0Lzv_sgRtbRp2kdDyi</t>
    </r>
  </si>
  <si>
    <r>
      <rPr>
        <rFont val="&quot;Times New Roman&quot;"/>
        <b/>
        <color rgb="FF1155CC"/>
        <sz val="14.0"/>
        <u/>
      </rPr>
      <t>https://mail.google.com/mail?extsrc=sync&amp;client=docs&amp;plid=ACUX6DPlxKeRxEnoAIsB55MBZ6zoJJAB8jtCJ84</t>
    </r>
  </si>
  <si>
    <t>01.03.2025</t>
  </si>
  <si>
    <t>C2254113102465-00</t>
  </si>
  <si>
    <t>THIRUPALAIKUDI 119/2022</t>
  </si>
  <si>
    <t>Referred (Limitation Barred)</t>
  </si>
  <si>
    <r>
      <rPr>
        <rFont val="&quot;Times New Roman&quot;"/>
        <b/>
        <color rgb="FF1155CC"/>
        <sz val="14.0"/>
        <u/>
      </rPr>
      <t>https://drive.google.com/drive/folders/1T1I4e76uZvhpCXeptG44LEN33DE6PIeH</t>
    </r>
  </si>
  <si>
    <r>
      <rPr>
        <rFont val="&quot;Times New Roman&quot;"/>
        <b/>
        <color rgb="FF1155CC"/>
        <sz val="14.0"/>
        <u/>
      </rPr>
      <t>https://mail.google.com/mail?extsrc=sync&amp;client=docs&amp;plid=ACUX6DM9RAPcoC20ygh3LATSksJhrd66CCab10Q</t>
    </r>
  </si>
  <si>
    <t>C2254113102469-00</t>
  </si>
  <si>
    <t>SUCHINDRAM 12/2024</t>
  </si>
  <si>
    <t>KKR</t>
  </si>
  <si>
    <r>
      <rPr>
        <rFont val="&quot;Times New Roman&quot;"/>
        <b/>
        <color rgb="FF1155CC"/>
        <sz val="14.0"/>
        <u/>
      </rPr>
      <t>https://drive.google.com/drive/folders/1T3q3L9h9TSD4SbYmyDUvFIlpC5Hh9gFU</t>
    </r>
  </si>
  <si>
    <r>
      <rPr>
        <rFont val="&quot;Times New Roman&quot;"/>
        <b/>
        <color rgb="FF1155CC"/>
        <sz val="14.0"/>
        <u/>
      </rPr>
      <t>https://mail.google.com/mail?extsrc=sync&amp;client=docs&amp;plid=ACUX6DOKw4kzk8cZJSCztwjJJ_PTMr9d2s675GQ</t>
    </r>
  </si>
  <si>
    <t>646-2024 DINDIGUL</t>
  </si>
  <si>
    <t>NILAKOTTAI 45/2024</t>
  </si>
  <si>
    <r>
      <rPr>
        <rFont val="&quot;Times New Roman&quot;"/>
        <b/>
        <color rgb="FF1155CC"/>
        <sz val="14.0"/>
        <u/>
      </rPr>
      <t>https://drive.google.com/drive/folders/1EyXpEcaGoyy4vWdFpSP7sz80t2h-njLV</t>
    </r>
  </si>
  <si>
    <r>
      <rPr>
        <rFont val="&quot;Times New Roman&quot;"/>
        <b/>
        <color rgb="FF1155CC"/>
        <sz val="14.0"/>
        <u/>
      </rPr>
      <t>https://mail.google.com/mail?extsrc=sync&amp;client=docs&amp;plid=ACUX6DPdlPJGo7WPA8dcpJSV3gObLKuWdJ1GMFA</t>
    </r>
  </si>
  <si>
    <t>794-2024 VIRUDHUNAGAR</t>
  </si>
  <si>
    <t>PANDALGUDI 83/2024</t>
  </si>
  <si>
    <r>
      <rPr>
        <rFont val="&quot;Times New Roman&quot;"/>
        <b/>
        <color rgb="FF1155CC"/>
        <sz val="14.0"/>
        <u/>
      </rPr>
      <t>https://drive.google.com/drive/folders/1FS7y79DZzDH8jG-jl0zaZpSQU6lqXGmr</t>
    </r>
  </si>
  <si>
    <r>
      <rPr>
        <rFont val="&quot;Times New Roman&quot;"/>
        <b/>
        <color rgb="FF1155CC"/>
        <sz val="14.0"/>
        <u/>
      </rPr>
      <t>https://mail.google.com/mail?extsrc=sync&amp;client=docs&amp;plid=ACUX6DOLOJ2WMUUh6K4GUeCDrMcwlnaNcNw-Aj0</t>
    </r>
  </si>
  <si>
    <t>576-2024 DINDIGUL</t>
  </si>
  <si>
    <t>DHADIKOMBU 10/2024</t>
  </si>
  <si>
    <r>
      <rPr>
        <rFont val="&quot;Times New Roman&quot;"/>
        <b/>
        <color rgb="FF1155CC"/>
        <sz val="14.0"/>
        <u/>
      </rPr>
      <t>https://drive.google.com/drive/folders/1WLo8Vb5hNGA2KeIULuKvAa68rRgU-tY4</t>
    </r>
  </si>
  <si>
    <r>
      <rPr>
        <rFont val="&quot;Times New Roman&quot;"/>
        <b/>
        <color rgb="FF1155CC"/>
        <sz val="14.0"/>
        <u/>
      </rPr>
      <t>https://mail.google.com/mail?extsrc=sync&amp;client=docs&amp;plid=ACUX6DOkK9WRtcU000N0NR01NomKKaVjmIfL7oA</t>
    </r>
  </si>
  <si>
    <t>Completed</t>
  </si>
  <si>
    <t>_2025200006</t>
  </si>
  <si>
    <t>VADAMADURAI 3/2022</t>
  </si>
  <si>
    <t>VILLUPURAM</t>
  </si>
  <si>
    <r>
      <rPr>
        <rFont val="&quot;Times New Roman&quot;"/>
        <b/>
        <color rgb="FF1155CC"/>
        <sz val="14.0"/>
        <u/>
      </rPr>
      <t>https://drive.google.com/drive/folders/1qapXD8YWRSlQtpdgqjWDqC48Rw5zH7VV</t>
    </r>
  </si>
  <si>
    <r>
      <rPr>
        <rFont val="&quot;Times New Roman&quot;"/>
        <b/>
        <color rgb="FF1155CC"/>
        <sz val="14.0"/>
        <u/>
      </rPr>
      <t>https://mail.google.com/mail?extsrc=sync&amp;client=docs&amp;plid=ACUX6DPxNSFRPwv_H8Dt0R-Bl8F-ZPA1VuYnMhg</t>
    </r>
  </si>
  <si>
    <t>HOID-248995</t>
  </si>
  <si>
    <t>FURTHER REQUIREMENTS</t>
  </si>
  <si>
    <t>TASGAON 577/2020</t>
  </si>
  <si>
    <r>
      <rPr>
        <rFont val="&quot;Times New Roman&quot;"/>
        <b/>
        <color rgb="FF1155CC"/>
        <sz val="14.0"/>
        <u/>
      </rPr>
      <t>https://drive.google.com/drive/folders/1HSkOqSicU8GR5WSrPVPtAviI62bQUHCc</t>
    </r>
  </si>
  <si>
    <r>
      <rPr>
        <rFont val="&quot;Times New Roman&quot;"/>
        <b/>
        <color rgb="FF1155CC"/>
        <sz val="14.0"/>
        <u/>
      </rPr>
      <t>https://mail.google.com/mail?extsrc=sync&amp;client=docs&amp;plid=ACUX6DOawjMYNYpiZ7yv7K4tJ8H2VSe1ZmueNAc</t>
    </r>
  </si>
  <si>
    <t>bill sent</t>
  </si>
  <si>
    <t>05.03.2025</t>
  </si>
  <si>
    <t>LGID-125466</t>
  </si>
  <si>
    <t>SATTANKULAM 157/2023</t>
  </si>
  <si>
    <r>
      <rPr>
        <rFont val="&quot;Times New Roman&quot;"/>
        <b/>
        <color rgb="FF1155CC"/>
        <sz val="14.0"/>
        <u/>
      </rPr>
      <t>https://drive.google.com/drive/folders/1h2UgCS25mXu_4CU3sVuJx01t-f15jWQg</t>
    </r>
  </si>
  <si>
    <r>
      <rPr>
        <rFont val="&quot;Times New Roman&quot;"/>
        <b/>
        <color rgb="FF1155CC"/>
        <sz val="14.0"/>
        <u/>
      </rPr>
      <t>https://mail.google.com/mail?extsrc=sync&amp;client=docs&amp;plid=ACUX6DMKrbH87T_lRmOSEeGCZLoKdMnSZaHwbLE</t>
    </r>
  </si>
  <si>
    <t>LGID-125625</t>
  </si>
  <si>
    <t>PAPPANADU218/2024</t>
  </si>
  <si>
    <r>
      <rPr>
        <rFont val="&quot;Times New Roman&quot;"/>
        <b/>
        <color rgb="FF1155CC"/>
        <sz val="14.0"/>
        <u/>
      </rPr>
      <t>https://drive.google.com/drive/folders/1IFgq-LD7NvAj20MHRt8Xmk8ZQdA-6nfm</t>
    </r>
  </si>
  <si>
    <r>
      <rPr>
        <rFont val="&quot;Times New Roman&quot;"/>
        <b/>
        <color rgb="FF1155CC"/>
        <sz val="14.0"/>
        <u/>
      </rPr>
      <t>https://mail.google.com/mail?extsrc=sync&amp;client=docs&amp;plid=ACUX6DOpSYVTNTrpjZLtAmQAN504YiiOuqygBmI</t>
    </r>
  </si>
  <si>
    <t>25.03.2025</t>
  </si>
  <si>
    <t>OC-25-1502-4056-00000018</t>
  </si>
  <si>
    <t>FLOOD CLAIM</t>
  </si>
  <si>
    <t>R K NURSERY GARDEN</t>
  </si>
  <si>
    <t>RTI Reply Received</t>
  </si>
  <si>
    <r>
      <rPr>
        <rFont val="&quot;Times New Roman&quot;"/>
        <b/>
        <color rgb="FF1155CC"/>
        <sz val="14.0"/>
        <u/>
      </rPr>
      <t>https://drive.google.com/drive/folders/1IXORKsSgTHjtQFeLbx4_gfNTWiyGaQAQ</t>
    </r>
  </si>
  <si>
    <r>
      <rPr>
        <rFont val="&quot;Times New Roman&quot;"/>
        <b/>
        <color rgb="FF1155CC"/>
        <sz val="14.0"/>
        <u/>
      </rPr>
      <t>https://mail.google.com/mail?extsrc=sync&amp;client=docs&amp;plid=ACUX6DNxtXuDLYlUGYVndDb4rAhoVX2mXTZCAcg</t>
    </r>
  </si>
  <si>
    <t>24.03.2025</t>
  </si>
  <si>
    <t>_2024215288</t>
  </si>
  <si>
    <t>INSURED/DRIVER</t>
  </si>
  <si>
    <t>PUNNAAPRA 1130/2021</t>
  </si>
  <si>
    <r>
      <rPr>
        <rFont val="&quot;Times New Roman&quot;"/>
        <b/>
        <color rgb="FF1155CC"/>
        <sz val="14.0"/>
        <u/>
      </rPr>
      <t>https://drive.google.com/drive/folders/1Fb_1sPYUCii6yg_YLh4uKOH9WOtN1mpS</t>
    </r>
  </si>
  <si>
    <r>
      <rPr>
        <rFont val="&quot;Times New Roman&quot;"/>
        <b/>
        <color rgb="FF1155CC"/>
        <sz val="14.0"/>
        <u/>
      </rPr>
      <t>https://mail.google.com/mail?extsrc=sync&amp;client=docs&amp;plid=ACUX6DNXg_gfEuSjAUm11oM_J9q4IsWtdpuTle0</t>
    </r>
  </si>
  <si>
    <t>_2025200172</t>
  </si>
  <si>
    <t>TIW-TIRUNELVELI CITY 230/2024</t>
  </si>
  <si>
    <r>
      <rPr>
        <rFont val="&quot;Times New Roman&quot;"/>
        <b/>
        <color rgb="FF1155CC"/>
        <sz val="14.0"/>
        <u/>
      </rPr>
      <t>https://drive.google.com/drive/folders/1IahNN3XigWifFALp0MejByQS0sL1AqmH</t>
    </r>
  </si>
  <si>
    <r>
      <rPr>
        <rFont val="&quot;Times New Roman&quot;"/>
        <b/>
        <color rgb="FF1155CC"/>
        <sz val="14.0"/>
        <u/>
      </rPr>
      <t>https://mail.google.com/mail?extsrc=sync&amp;client=docs&amp;plid=ACUX6DOaPz3BZnDj5x2dBggcoti-D7n79dp6F74</t>
    </r>
  </si>
  <si>
    <t>Poornima</t>
  </si>
  <si>
    <t>10000-31-25-N-0759671</t>
  </si>
  <si>
    <t>PUDUKOTTAI 58/2024</t>
  </si>
  <si>
    <r>
      <rPr>
        <rFont val="&quot;Times New Roman&quot;"/>
        <b/>
        <color rgb="FF1155CC"/>
        <sz val="14.0"/>
        <u/>
      </rPr>
      <t>https://drive.google.com/drive/folders/1BFDxWjYD-Dgl1KJWDKvSe7kIWsBt4yRN</t>
    </r>
  </si>
  <si>
    <r>
      <rPr>
        <rFont val="&quot;Times New Roman&quot;"/>
        <b/>
        <color rgb="FF1155CC"/>
        <sz val="14.0"/>
        <u/>
      </rPr>
      <t>https://mail.google.com/mail?extsrc=sync&amp;client=docs&amp;plid=ACUX6DPbCOvXAQwp306rJ-EobV0sZoBtK1P7tdI</t>
    </r>
  </si>
  <si>
    <t>10000-31-25-N-0759676</t>
  </si>
  <si>
    <t>THIRUVATTAR 278/2023</t>
  </si>
  <si>
    <t>Pending Trail</t>
  </si>
  <si>
    <r>
      <rPr>
        <rFont val="&quot;Times New Roman&quot;"/>
        <b/>
        <color rgb="FF1155CC"/>
        <sz val="14.0"/>
        <u/>
      </rPr>
      <t>https://drive.google.com/drive/folders/1AoJuGrnZNOO-TuiQ6oDIGb0Q63j8oJvb</t>
    </r>
  </si>
  <si>
    <r>
      <rPr>
        <rFont val="&quot;Times New Roman&quot;"/>
        <b/>
        <color rgb="FF1155CC"/>
        <sz val="14.0"/>
        <u/>
      </rPr>
      <t>https://mail.google.com/mail?extsrc=sync&amp;client=docs&amp;plid=ACUX6DP-mjTONZrH3urZ5yUQ8Xu3065OVR5S4ls</t>
    </r>
  </si>
  <si>
    <t>10000-31-25-N-0759695</t>
  </si>
  <si>
    <t>NAGARI 97/2024</t>
  </si>
  <si>
    <r>
      <rPr>
        <rFont val="&quot;Times New Roman&quot;"/>
        <b/>
        <color rgb="FF1155CC"/>
        <sz val="14.0"/>
        <u/>
      </rPr>
      <t>https://drive.google.com/drive/folders/1B8VvEjTruUeht_DbA3MX4A9aIWQFp0o8</t>
    </r>
  </si>
  <si>
    <r>
      <rPr>
        <rFont val="&quot;Times New Roman&quot;"/>
        <b/>
        <color rgb="FF1155CC"/>
        <sz val="14.0"/>
        <u/>
      </rPr>
      <t>https://mail.google.com/mail?extsrc=sync&amp;client=docs&amp;plid=ACUX6DMx-S5Akl0g93WwlD7SiVGlNIb2jK5RduE</t>
    </r>
  </si>
  <si>
    <t>10000-31-25-N-0759625</t>
  </si>
  <si>
    <t>THISAYANVILAI 80/2024</t>
  </si>
  <si>
    <r>
      <rPr>
        <rFont val="&quot;Times New Roman&quot;"/>
        <b/>
        <color rgb="FF1155CC"/>
        <sz val="14.0"/>
        <u/>
      </rPr>
      <t>https://drive.google.com/drive/folders/1BJXpgaY_ZWwAjT76co5DIP8gLuNQrrXZ</t>
    </r>
  </si>
  <si>
    <r>
      <rPr>
        <rFont val="&quot;Times New Roman&quot;"/>
        <b/>
        <color rgb="FF1155CC"/>
        <sz val="14.0"/>
        <u/>
      </rPr>
      <t>https://mail.google.com/mail?extsrc=sync&amp;client=docs&amp;plid=ACUX6DO3sSInUFIq98kvrLm7_Qu4cHY2WbwLJ9U</t>
    </r>
  </si>
  <si>
    <t>10000-31-25-N-0950783</t>
  </si>
  <si>
    <r>
      <rPr>
        <rFont val="&quot;Times New Roman&quot;"/>
        <b/>
        <color rgb="FF1155CC"/>
        <sz val="14.0"/>
        <u/>
      </rPr>
      <t>https://drive.google.com/drive/folders/1BpzNHQIz90-PvX5U4haVZkyvc_WOMSLN</t>
    </r>
  </si>
  <si>
    <r>
      <rPr>
        <rFont val="&quot;Times New Roman&quot;"/>
        <b/>
        <color rgb="FF1155CC"/>
        <sz val="14.0"/>
        <u/>
      </rPr>
      <t>https://mail.google.com/mail?extsrc=sync&amp;client=docs&amp;plid=ACUX6DMOB75CRZxiper1aY0d6lvSDCW8YBEMfuY</t>
    </r>
  </si>
  <si>
    <t>10000-31-25-N-0759602</t>
  </si>
  <si>
    <t>ALWARTHIRUNAGIRI 36/2023</t>
  </si>
  <si>
    <t>NAMAKKAL</t>
  </si>
  <si>
    <r>
      <rPr>
        <rFont val="&quot;Times New Roman&quot;"/>
        <b/>
        <color rgb="FF1155CC"/>
        <sz val="14.0"/>
        <u/>
      </rPr>
      <t>https://drive.google.com/drive/folders/1BpzNHQIz90-PvX5U4haVZkyvc_WOMSLN</t>
    </r>
  </si>
  <si>
    <r>
      <rPr>
        <rFont val="&quot;Times New Roman&quot;"/>
        <b/>
        <color rgb="FF1155CC"/>
        <sz val="14.0"/>
        <u/>
      </rPr>
      <t>https://mail.google.com/mail?extsrc=sync&amp;client=docs&amp;plid=ACUX6DOZfHCPsFdaBT2AowPLoM-OrlLcz5kMedM</t>
    </r>
  </si>
  <si>
    <t>16.04.2025</t>
  </si>
  <si>
    <t>07.05.2025</t>
  </si>
  <si>
    <t>10000-31-25-N-0759549</t>
  </si>
  <si>
    <t>KARUNGAL 297/2024</t>
  </si>
  <si>
    <r>
      <rPr>
        <rFont val="&quot;Times New Roman&quot;"/>
        <b/>
        <color rgb="FF1155CC"/>
        <sz val="14.0"/>
        <u/>
      </rPr>
      <t>https://drive.google.com/drive/folders/1C3RCMRkYUc8KctFuB0M6zS5iDPw1Ct2P</t>
    </r>
  </si>
  <si>
    <r>
      <rPr>
        <rFont val="&quot;Times New Roman&quot;"/>
        <b/>
        <color rgb="FF1155CC"/>
        <sz val="14.0"/>
        <u/>
      </rPr>
      <t>https://mail.google.com/mail?extsrc=sync&amp;client=docs&amp;plid=ACUX6DOu3-AeC0FXKigzectOh5I_J_VxU2imRv4</t>
    </r>
  </si>
  <si>
    <t>17.05.2025</t>
  </si>
  <si>
    <t>10000-31-25-N-0759364</t>
  </si>
  <si>
    <t>KOYAMBEDU TIW</t>
  </si>
  <si>
    <r>
      <rPr>
        <rFont val="&quot;Times New Roman&quot;"/>
        <b/>
        <color rgb="FF1155CC"/>
        <sz val="14.0"/>
        <u/>
      </rPr>
      <t>https://drive.google.com/drive/folders/1scHtjXHnp965RKR6nGEy9yd1jFFy8vF7</t>
    </r>
  </si>
  <si>
    <r>
      <rPr>
        <rFont val="&quot;Times New Roman&quot;"/>
        <b/>
        <color rgb="FF1155CC"/>
        <sz val="14.0"/>
        <u/>
      </rPr>
      <t>https://mail.google.com/mail?extsrc=sync&amp;client=docs&amp;plid=ACUX6DM6TYAsfLYFaLpYIdoDBBnIvxe98Mp4FrE</t>
    </r>
  </si>
  <si>
    <t>10000-31-25-N-0759375</t>
  </si>
  <si>
    <r>
      <rPr>
        <rFont val="&quot;Times New Roman&quot;"/>
        <b/>
        <color rgb="FF1155CC"/>
        <sz val="14.0"/>
        <u/>
      </rPr>
      <t>https://drive.google.com/drive/folders/16tnHYK7Kx9EJ_9EGdMERH_ipp10sME0D</t>
    </r>
  </si>
  <si>
    <r>
      <rPr>
        <rFont val="&quot;Times New Roman&quot;"/>
        <b/>
        <color rgb="FF1155CC"/>
        <sz val="14.0"/>
        <u/>
      </rPr>
      <t>https://mail.google.com/mail?extsrc=sync&amp;client=docs&amp;plid=ACUX6DOClNFeeVpFD8ThRcRSwbHQbUmO_cq4gEw</t>
    </r>
  </si>
  <si>
    <t>10000-31-25-N-0759290</t>
  </si>
  <si>
    <t>JAYAMANGALAM 267/2023</t>
  </si>
  <si>
    <r>
      <rPr>
        <rFont val="&quot;Times New Roman&quot;"/>
        <b/>
        <color rgb="FF1155CC"/>
        <sz val="14.0"/>
        <u/>
      </rPr>
      <t>https://drive.google.com/drive/folders/1CgHN-BXh1tVkOJDhlsleK1FfQEXZ_R03</t>
    </r>
  </si>
  <si>
    <r>
      <rPr>
        <rFont val="&quot;Times New Roman&quot;"/>
        <b/>
        <color rgb="FF1155CC"/>
        <sz val="14.0"/>
        <u/>
      </rPr>
      <t>https://mail.google.com/mail?extsrc=sync&amp;client=docs&amp;plid=ACUX6DNFC1oON8_SDlBrxuI8-9zf6zUFXeFF_JM</t>
    </r>
  </si>
  <si>
    <t>12-19-2024</t>
  </si>
  <si>
    <t>_2024215291</t>
  </si>
  <si>
    <t>WC</t>
  </si>
  <si>
    <t>NERKUPPAI 200/2023</t>
  </si>
  <si>
    <r>
      <rPr>
        <rFont val="&quot;Times New Roman&quot;"/>
        <b/>
        <color rgb="FF1155CC"/>
        <sz val="14.0"/>
        <u/>
      </rPr>
      <t>https://drive.google.com/drive/folders/1RuTFqxuatxWSYiRa6SzSedz8a0UJEMtW</t>
    </r>
  </si>
  <si>
    <r>
      <rPr>
        <rFont val="&quot;Times New Roman&quot;"/>
        <b/>
        <color rgb="FF1155CC"/>
        <sz val="14.0"/>
        <u/>
      </rPr>
      <t>https://mail.google.com/mail?extsrc=sync&amp;client=docs&amp;plid=ACUX6DO4VQ6zrafXNLqfb23Tgd9oZtJBZOj-eSw</t>
    </r>
  </si>
  <si>
    <t>01-13-2025</t>
  </si>
  <si>
    <t>TATA</t>
  </si>
  <si>
    <t>7213062222B_TP</t>
  </si>
  <si>
    <t>TIW I 176/2019</t>
  </si>
  <si>
    <t>SVG</t>
  </si>
  <si>
    <r>
      <rPr>
        <rFont val="&quot;Times New Roman&quot;"/>
        <b/>
        <color rgb="FF1155CC"/>
        <sz val="14.0"/>
        <u/>
      </rPr>
      <t>https://drive.google.com/drive/folders/1XZ0UGb0yw6PWzfWiOZcYsP6nh4-hCY3G</t>
    </r>
  </si>
  <si>
    <r>
      <rPr>
        <rFont val="&quot;Times New Roman&quot;"/>
        <b/>
        <color rgb="FF1155CC"/>
        <sz val="14.0"/>
        <u/>
      </rPr>
      <t>https://mail.google.com/mail?extsrc=sync&amp;client=docs&amp;plid=ACUX6DNRcUUwFLvBhpAINnIN6zIP8CLIKMqbG5U</t>
    </r>
  </si>
  <si>
    <t>shriram</t>
  </si>
  <si>
    <t>10000-31-25-N-0759845</t>
  </si>
  <si>
    <t>PAMBAN 75/2017</t>
  </si>
  <si>
    <r>
      <rPr>
        <rFont val="&quot;Times New Roman&quot;"/>
        <b/>
        <color rgb="FF1155CC"/>
        <sz val="14.0"/>
        <u/>
      </rPr>
      <t>https://drive.google.com/drive/folders/1XytU9PQy-IUw1leXuyfLzBO4AakjYGFs</t>
    </r>
  </si>
  <si>
    <r>
      <rPr>
        <rFont val="&quot;Times New Roman&quot;"/>
        <b/>
        <color rgb="FF1155CC"/>
        <sz val="14.0"/>
        <u/>
      </rPr>
      <t>https://mail.google.com/mail?extsrc=sync&amp;client=docs&amp;plid=ACUX6DMfDPKq9OkGM3Lu0eWo_1hmgu755rVJFHg</t>
    </r>
  </si>
  <si>
    <t>10000-31-25-N-0759881</t>
  </si>
  <si>
    <t>BAZAR 299/2024</t>
  </si>
  <si>
    <r>
      <rPr>
        <rFont val="&quot;Times New Roman&quot;"/>
        <b/>
        <color rgb="FF1155CC"/>
        <sz val="14.0"/>
        <u/>
      </rPr>
      <t>https://drive.google.com/drive/folders/1YDN0v19CFWaANClW3gBG1ywti-svISOi</t>
    </r>
  </si>
  <si>
    <r>
      <rPr>
        <rFont val="&quot;Times New Roman&quot;"/>
        <b/>
        <color rgb="FF1155CC"/>
        <sz val="14.0"/>
        <u/>
      </rPr>
      <t>https://mail.google.com/mail?extsrc=sync&amp;client=docs&amp;plid=ACUX6DN6a66U_G4CxLozfW2gVv19-Xb5Oy2Ws3I</t>
    </r>
  </si>
  <si>
    <t>10000-31-25-N-0759893</t>
  </si>
  <si>
    <t>MANAMELKUDI 37/2019</t>
  </si>
  <si>
    <t>Charge Abated</t>
  </si>
  <si>
    <r>
      <rPr>
        <rFont val="&quot;Times New Roman&quot;"/>
        <b/>
        <color rgb="FF1155CC"/>
        <sz val="14.0"/>
        <u/>
      </rPr>
      <t>https://drive.google.com/drive/folders/1YaIBujR_7unrpu_3SleaHAwwGtKr1sKT</t>
    </r>
  </si>
  <si>
    <r>
      <rPr>
        <rFont val="&quot;Times New Roman&quot;"/>
        <b/>
        <color rgb="FF1155CC"/>
        <sz val="14.0"/>
        <u/>
      </rPr>
      <t>https://mail.google.com/mail?extsrc=sync&amp;client=docs&amp;plid=ACUX6DOhOFTJ7AV8OiGO5Jz6GY6tVqNSHN-y4K8</t>
    </r>
  </si>
  <si>
    <t>10000-31-25-N-0759901</t>
  </si>
  <si>
    <t>VIKRAVANDI 727/2024</t>
  </si>
  <si>
    <r>
      <rPr>
        <rFont val="&quot;Times New Roman&quot;"/>
        <b/>
        <color rgb="FF1155CC"/>
        <sz val="14.0"/>
        <u/>
      </rPr>
      <t>https://drive.google.com/drive/folders/1YzNASn9b4twxH37iUeMVyVG_xne4S6E4</t>
    </r>
  </si>
  <si>
    <r>
      <rPr>
        <rFont val="&quot;Times New Roman&quot;"/>
        <b/>
        <color rgb="FF1155CC"/>
        <sz val="14.0"/>
        <u/>
      </rPr>
      <t>https://mail.google.com/mail?extsrc=sync&amp;client=docs&amp;plid=ACUX6DNFyT8XH9iQTarZzQges5xfRWSNSNaut30</t>
    </r>
  </si>
  <si>
    <t>13.02.2025</t>
  </si>
  <si>
    <t>3410123263_TP</t>
  </si>
  <si>
    <t>KARAMANA 0580/2024</t>
  </si>
  <si>
    <t>TENKASI</t>
  </si>
  <si>
    <r>
      <rPr>
        <rFont val="&quot;Times New Roman&quot;"/>
        <b/>
        <color rgb="FF1155CC"/>
        <sz val="14.0"/>
        <u/>
      </rPr>
      <t>https://drive.google.com/drive/folders/1ZJHXovS0C4g1GrxH7uLrFtG-9NO8PLkf</t>
    </r>
  </si>
  <si>
    <r>
      <rPr>
        <rFont val="&quot;Times New Roman&quot;"/>
        <b/>
        <color rgb="FF1155CC"/>
        <sz val="14.0"/>
        <u/>
      </rPr>
      <t>https://mail.google.com/mail?extsrc=sync&amp;client=docs&amp;plid=ACUX6DOLSJbXYeaG9fCQWVrGtQiiUjauUW2Iicc</t>
    </r>
  </si>
  <si>
    <t>3397283189_TP</t>
  </si>
  <si>
    <t>KEELARAJAKULARAMAN 41/2024</t>
  </si>
  <si>
    <r>
      <rPr>
        <rFont val="&quot;Times New Roman&quot;"/>
        <b/>
        <color rgb="FF1155CC"/>
        <sz val="14.0"/>
        <u/>
      </rPr>
      <t>https://drive.google.com/drive/folders/1ZQN6-sv03B1V8WI-eAHIy2oSgg3RvHsF</t>
    </r>
  </si>
  <si>
    <r>
      <rPr>
        <rFont val="&quot;Times New Roman&quot;"/>
        <b/>
        <color rgb="FF1155CC"/>
        <sz val="14.0"/>
        <u/>
      </rPr>
      <t>https://mail.google.com/mail?extsrc=sync&amp;client=docs&amp;plid=ACUX6DNSk3f6nP7jspo58HKEx8TdgpNiJpCUgxk</t>
    </r>
  </si>
  <si>
    <t>MOT15706280</t>
  </si>
  <si>
    <t>MANACHANALLUR 325/2023</t>
  </si>
  <si>
    <t>TRICHY</t>
  </si>
  <si>
    <r>
      <rPr>
        <rFont val="&quot;Times New Roman&quot;"/>
        <b/>
        <color rgb="FF1155CC"/>
        <sz val="14.0"/>
        <u/>
      </rPr>
      <t>https://drive.google.com/drive/folders/1_F8ynfIzFp5aYeoQ8gzOvMNzHM7chZ_P</t>
    </r>
  </si>
  <si>
    <r>
      <rPr>
        <rFont val="&quot;Times New Roman&quot;"/>
        <b/>
        <color rgb="FF1155CC"/>
        <sz val="14.0"/>
        <u/>
      </rPr>
      <t>https://mail.google.com/mail?extsrc=sync&amp;client=docs&amp;plid=ACUX6DN-fjc8m8slH7Y-2Kt44kWtsQWiFEJsaJA</t>
    </r>
  </si>
  <si>
    <t>Muneeswari</t>
  </si>
  <si>
    <t>14.06.2025</t>
  </si>
  <si>
    <t>66-2024 MANAMADURAI</t>
  </si>
  <si>
    <t>ILAYANKUDI 323/2022</t>
  </si>
  <si>
    <r>
      <rPr>
        <rFont val="&quot;Times New Roman&quot;"/>
        <b/>
        <color rgb="FF1155CC"/>
        <sz val="14.0"/>
        <u/>
      </rPr>
      <t>https://drive.google.com/drive/folders/1_KiufTE4RkM0xXzC-XA8m0FoaVbnJx6A</t>
    </r>
  </si>
  <si>
    <r>
      <rPr>
        <rFont val="&quot;Times New Roman&quot;"/>
        <b/>
        <color rgb="FF1155CC"/>
        <sz val="14.0"/>
        <u/>
      </rPr>
      <t>https://mail.google.com/mail?extsrc=sync&amp;client=docs&amp;plid=ACUX6DNDVh7X14ONWWF6OzaG1xYyq6e2I9JvEjM</t>
    </r>
  </si>
  <si>
    <t>119-2024 RAMANATHPURAM</t>
  </si>
  <si>
    <t>THIRUPULANI 142/2024</t>
  </si>
  <si>
    <r>
      <rPr>
        <rFont val="&quot;Times New Roman&quot;"/>
        <b/>
        <color rgb="FF1155CC"/>
        <sz val="14.0"/>
        <u/>
      </rPr>
      <t>https://drive.google.com/drive/folders/1_S8WJvCKXgyYfguCr_w3QZNQxuotMxlN</t>
    </r>
  </si>
  <si>
    <r>
      <rPr>
        <rFont val="&quot;Times New Roman&quot;"/>
        <b/>
        <color rgb="FF1155CC"/>
        <sz val="14.0"/>
        <u/>
      </rPr>
      <t>https://mail.google.com/mail?extsrc=sync&amp;client=docs&amp;plid=ACUX6DOz4Kf3HRsKYcrYwv5AmqzU7bU9HbUfyck</t>
    </r>
  </si>
  <si>
    <t>04.04.2025</t>
  </si>
  <si>
    <t>29.05.2025</t>
  </si>
  <si>
    <t>10000-31-19-C-753652</t>
  </si>
  <si>
    <t>PAY &amp; RECOVERY</t>
  </si>
  <si>
    <r>
      <rPr>
        <rFont val="&quot;Times New Roman&quot;"/>
        <b/>
        <color rgb="FF1155CC"/>
        <sz val="14.0"/>
        <u/>
      </rPr>
      <t>https://drive.google.com/drive/folders/1_joMXnFPz5ZovfZWyXvOGvBqs1yh9-wA</t>
    </r>
  </si>
  <si>
    <t>10000-31-25-N-0759837</t>
  </si>
  <si>
    <r>
      <rPr>
        <rFont val="&quot;Times New Roman&quot;"/>
        <b/>
        <color rgb="FF1155CC"/>
        <sz val="14.0"/>
        <u/>
      </rPr>
      <t>https://drive.google.com/drive/folders/1_prBWmq2IhtVDcrED6RqxbLb1KF2ddUY</t>
    </r>
  </si>
  <si>
    <r>
      <rPr>
        <rFont val="&quot;Times New Roman&quot;"/>
        <b/>
        <color rgb="FF1155CC"/>
        <sz val="14.0"/>
        <u/>
      </rPr>
      <t>https://mail.google.com/mail?extsrc=sync&amp;client=docs&amp;plid=ACUX6DOigIQds1cVRg4OXTc7D3-LyLQcdzVFndw</t>
    </r>
  </si>
  <si>
    <t>01-15-2025</t>
  </si>
  <si>
    <t>3311-01234670-000-00_OD</t>
  </si>
  <si>
    <t>ABDUL NASAR A</t>
  </si>
  <si>
    <r>
      <rPr>
        <rFont val="&quot;Times New Roman&quot;"/>
        <b/>
        <color rgb="FF1155CC"/>
        <sz val="14.0"/>
        <u/>
      </rPr>
      <t>https://drive.google.com/drive/folders/1aOBEzA9_n6_huV0Jpt9S2UHm2DfOiUrm</t>
    </r>
  </si>
  <si>
    <r>
      <rPr>
        <rFont val="&quot;Times New Roman&quot;"/>
        <b/>
        <color rgb="FF1155CC"/>
        <sz val="14.0"/>
        <u/>
      </rPr>
      <t>https://mail.google.com/mail?extsrc=sync&amp;client=docs&amp;plid=ACUX6DNuBMXioQjdXKrSYu4xeeg2tyvfbWQpb8k</t>
    </r>
  </si>
  <si>
    <t>3406087437_OD</t>
  </si>
  <si>
    <t>SATHEESH BABU N</t>
  </si>
  <si>
    <r>
      <rPr>
        <rFont val="&quot;Times New Roman&quot;"/>
        <b/>
        <color rgb="FF1155CC"/>
        <sz val="14.0"/>
        <u/>
      </rPr>
      <t>https://drive.google.com/drive/folders/1aQixlgs8xJBLEy6hIG-rohw5sK_w7EGA</t>
    </r>
  </si>
  <si>
    <r>
      <rPr>
        <rFont val="&quot;Times New Roman&quot;"/>
        <b/>
        <color rgb="FF1155CC"/>
        <sz val="14.0"/>
        <u/>
      </rPr>
      <t>https://mail.google.com/mail?extsrc=sync&amp;client=docs&amp;plid=ACUX6DMsETOZCPCoCBu4DvHz6jZSIjmr-E2L6dg</t>
    </r>
  </si>
  <si>
    <t>_2025200393</t>
  </si>
  <si>
    <t>THIRUPALAIKUDI 4/2024</t>
  </si>
  <si>
    <r>
      <rPr>
        <rFont val="&quot;Times New Roman&quot;"/>
        <b/>
        <color rgb="FF1155CC"/>
        <sz val="14.0"/>
        <u/>
      </rPr>
      <t>https://drive.google.com/drive/folders/1aVIfXuJSRx6bx6Mx0mSRxbqRgsfkqlM6</t>
    </r>
  </si>
  <si>
    <r>
      <rPr>
        <rFont val="&quot;Times New Roman&quot;"/>
        <b/>
        <color rgb="FF1155CC"/>
        <sz val="14.0"/>
        <u/>
      </rPr>
      <t>https://mail.google.com/mail?extsrc=sync&amp;client=docs&amp;plid=ACUX6DOCxfzV_ZfyW5qTOACh-zo4lu21i0Z4SZA</t>
    </r>
  </si>
  <si>
    <t>_2025200394</t>
  </si>
  <si>
    <t>ARIMALAM 33/2024</t>
  </si>
  <si>
    <r>
      <rPr>
        <rFont val="&quot;Times New Roman&quot;"/>
        <b/>
        <color rgb="FF1155CC"/>
        <sz val="14.0"/>
        <u/>
      </rPr>
      <t>https://drive.google.com/drive/folders/1amiZPwRc4XZbwmQgMrDeUW7WptwkXW6-</t>
    </r>
  </si>
  <si>
    <r>
      <rPr>
        <rFont val="&quot;Times New Roman&quot;"/>
        <b/>
        <color rgb="FF1155CC"/>
        <sz val="14.0"/>
        <u/>
      </rPr>
      <t>https://mail.google.com/mail?extsrc=sync&amp;client=docs&amp;plid=ACUX6DPhEShtPZscNUQ6_vcqj6o9NyhABNmNiSE</t>
    </r>
  </si>
  <si>
    <t>24.05.2025</t>
  </si>
  <si>
    <t>_2025200392</t>
  </si>
  <si>
    <t>PANDALGUDI 2/2024</t>
  </si>
  <si>
    <r>
      <rPr>
        <rFont val="&quot;Times New Roman&quot;"/>
        <b/>
        <color rgb="FF1155CC"/>
        <sz val="14.0"/>
        <u/>
      </rPr>
      <t>https://drive.google.com/drive/folders/1ar-VdijsJfCzUt1t_3DGL927nyhstPlN</t>
    </r>
  </si>
  <si>
    <r>
      <rPr>
        <rFont val="&quot;Times New Roman&quot;"/>
        <b/>
        <color rgb="FF1155CC"/>
        <sz val="14.0"/>
        <u/>
      </rPr>
      <t>https://mail.google.com/mail?extsrc=sync&amp;client=docs&amp;plid=ACUX6DMIbBUhK-04zqO3-BsYwbucjPQ9UfGBjFo</t>
    </r>
  </si>
  <si>
    <t>_2025200332</t>
  </si>
  <si>
    <t>THIRUKATTUPALLI 511/2024</t>
  </si>
  <si>
    <r>
      <rPr>
        <rFont val="&quot;Times New Roman&quot;"/>
        <b/>
        <color rgb="FF1155CC"/>
        <sz val="14.0"/>
        <u/>
      </rPr>
      <t>https://drive.google.com/drive/folders/1bOXyrqRuhTM0kwWJCFw_PtTMd_dMqllW</t>
    </r>
  </si>
  <si>
    <r>
      <rPr>
        <rFont val="&quot;Times New Roman&quot;"/>
        <b/>
        <color rgb="FF1155CC"/>
        <sz val="14.0"/>
        <u/>
      </rPr>
      <t>https://mail.google.com/mail?extsrc=sync&amp;client=docs&amp;plid=ACUX6DNIX5fNj9xKHamRZ6smtLVTEzw5eF1h42U</t>
    </r>
  </si>
  <si>
    <t>_2025200343</t>
  </si>
  <si>
    <t>VALLAM 619/2024</t>
  </si>
  <si>
    <r>
      <rPr>
        <rFont val="&quot;Times New Roman&quot;"/>
        <b/>
        <color rgb="FF1155CC"/>
        <sz val="14.0"/>
        <u/>
      </rPr>
      <t>https://drive.google.com/drive/folders/1c5vBQTY3p74fPbtUB35eu6cUclkDuYmK</t>
    </r>
  </si>
  <si>
    <r>
      <rPr>
        <rFont val="&quot;Times New Roman&quot;"/>
        <b/>
        <color rgb="FF1155CC"/>
        <sz val="14.0"/>
        <u/>
      </rPr>
      <t>https://mail.google.com/mail?extsrc=sync&amp;client=docs&amp;plid=ACUX6DOCr0HsMaBqy5rkdImL6Z8p9Xoj9SlI9GA</t>
    </r>
  </si>
  <si>
    <t>Sneha</t>
  </si>
  <si>
    <t>3410126158 _OD</t>
  </si>
  <si>
    <t>MANIMEKALAI P</t>
  </si>
  <si>
    <r>
      <rPr>
        <rFont val="&quot;Times New Roman&quot;"/>
        <b/>
        <color rgb="FF1155CC"/>
        <sz val="14.0"/>
        <u/>
      </rPr>
      <t>https://drive.google.com/drive/folders/1chb-pMLI3rXGxAqLwWLaFdAbK1H_Iotp</t>
    </r>
  </si>
  <si>
    <r>
      <rPr>
        <rFont val="&quot;Times New Roman&quot;"/>
        <b/>
        <color rgb="FF1155CC"/>
        <sz val="14.0"/>
        <u/>
      </rPr>
      <t>https://mail.google.com/mail?extsrc=sync&amp;client=docs&amp;plid=ACUX6DNcuZROuzx0fjc6bV1cm8fNPFDOOT3t8H0</t>
    </r>
  </si>
  <si>
    <t>3379442787_TP</t>
  </si>
  <si>
    <t>KOTTARAKARA 713/2024</t>
  </si>
  <si>
    <r>
      <rPr>
        <rFont val="&quot;Times New Roman&quot;"/>
        <b/>
        <color rgb="FF1155CC"/>
        <sz val="14.0"/>
        <u/>
      </rPr>
      <t>https://drive.google.com/drive/folders/1ckOsvkB2pFn_elV8qMiWDVPC01uNm9KV</t>
    </r>
  </si>
  <si>
    <r>
      <rPr>
        <rFont val="&quot;Times New Roman&quot;"/>
        <b/>
        <color rgb="FF1155CC"/>
        <sz val="14.0"/>
        <u/>
      </rPr>
      <t>https://mail.google.com/mail?extsrc=sync&amp;client=docs&amp;plid=ACUX6DP0aHvGuFUxANNeyhoH5G-uC65il3lxniw</t>
    </r>
  </si>
  <si>
    <t>01-16-2025</t>
  </si>
  <si>
    <t>UNIVERSAL</t>
  </si>
  <si>
    <t>CL24402543-00001</t>
  </si>
  <si>
    <t>MARANDAHALLI 278/2023</t>
  </si>
  <si>
    <t>DHARMAPURI</t>
  </si>
  <si>
    <r>
      <rPr>
        <rFont val="&quot;Times New Roman&quot;"/>
        <b/>
        <color rgb="FF1155CC"/>
        <sz val="14.0"/>
        <u/>
      </rPr>
      <t>https://drive.google.com/drive/folders/1cnBX1ygctVHXOT9h1SqreqiTxKGMP_mB</t>
    </r>
  </si>
  <si>
    <r>
      <rPr>
        <rFont val="&quot;Times New Roman&quot;"/>
        <b/>
        <color rgb="FF1155CC"/>
        <sz val="14.0"/>
        <u/>
      </rPr>
      <t>https://mail.google.com/mail?extsrc=sync&amp;client=docs&amp;plid=ACUX6DP5AylTWg1ISpcnRY9vTKDEr_1YM2Yft18</t>
    </r>
  </si>
  <si>
    <t>U.I -PS pending / Driver Implant suspected by Subramani</t>
  </si>
  <si>
    <t>CL24402388-00001</t>
  </si>
  <si>
    <t>SOORANKUDI 116/2023</t>
  </si>
  <si>
    <r>
      <rPr>
        <rFont val="&quot;Times New Roman&quot;"/>
        <b/>
        <color rgb="FF1155CC"/>
        <sz val="14.0"/>
        <u/>
      </rPr>
      <t>https://drive.google.com/drive/folders/1cpmebk_gmE_RL9CfZPiBb51YQ-4WCAqR</t>
    </r>
  </si>
  <si>
    <r>
      <rPr>
        <rFont val="&quot;Times New Roman&quot;"/>
        <b/>
        <color rgb="FF1155CC"/>
        <sz val="14.0"/>
        <u/>
      </rPr>
      <t>https://mail.google.com/mail?extsrc=sync&amp;client=docs&amp;plid=ACUX6DOcPJSmNiK9jHXF-kkSYIXgjjQ1SfU1ovk</t>
    </r>
  </si>
  <si>
    <t>CL24349884-00001</t>
  </si>
  <si>
    <t>PALACODE 103/2024</t>
  </si>
  <si>
    <t>charge Sheet</t>
  </si>
  <si>
    <r>
      <rPr>
        <rFont val="&quot;Times New Roman&quot;"/>
        <b/>
        <color rgb="FF1155CC"/>
        <sz val="14.0"/>
        <u/>
      </rPr>
      <t>https://drive.google.com/drive/folders/1d13uQRrv75XCApMFcqYvp7yy8yDqp294</t>
    </r>
  </si>
  <si>
    <r>
      <rPr>
        <rFont val="&quot;Times New Roman&quot;"/>
        <b/>
        <color rgb="FF1155CC"/>
        <sz val="14.0"/>
        <u/>
      </rPr>
      <t>https://mail.google.com/mail?extsrc=sync&amp;client=docs&amp;plid=ACUX6DMzgWmwaEu8m4-lMY8sHnzZpDfoljfNPEw</t>
    </r>
  </si>
  <si>
    <t>21.03.2025</t>
  </si>
  <si>
    <t>29.04.2025</t>
  </si>
  <si>
    <t>CL24297688-00001</t>
  </si>
  <si>
    <t>KRISHNAPURAM 62/2024</t>
  </si>
  <si>
    <r>
      <rPr>
        <rFont val="&quot;Times New Roman&quot;"/>
        <b/>
        <color rgb="FF1155CC"/>
        <sz val="14.0"/>
        <u/>
      </rPr>
      <t>https://drive.google.com/drive/folders/1dBzMQ1vZ-7Bbv9BEKo3RoM4qX43ZCEjk</t>
    </r>
  </si>
  <si>
    <r>
      <rPr>
        <rFont val="&quot;Times New Roman&quot;"/>
        <b/>
        <color rgb="FF1155CC"/>
        <sz val="14.0"/>
        <u/>
      </rPr>
      <t>https://mail.google.com/mail?extsrc=sync&amp;client=docs&amp;plid=ACUX6DOkdCasAdw8VF70IRDYhHSLexyoJ6QegKM</t>
    </r>
  </si>
  <si>
    <t>MOT15724743</t>
  </si>
  <si>
    <t>PADALUR 351/2023</t>
  </si>
  <si>
    <t>CHENGALPATTU</t>
  </si>
  <si>
    <r>
      <rPr>
        <rFont val="&quot;Times New Roman&quot;"/>
        <b/>
        <color rgb="FF1155CC"/>
        <sz val="14.0"/>
        <u/>
      </rPr>
      <t>https://drive.google.com/drive/folders/1dkEeoKpPKSfA8bv4U1oSddI1Bl4Lp_ZT</t>
    </r>
  </si>
  <si>
    <r>
      <rPr>
        <rFont val="&quot;Times New Roman&quot;"/>
        <b/>
        <color rgb="FF1155CC"/>
        <sz val="14.0"/>
        <u/>
      </rPr>
      <t>https://mail.google.com/mail?extsrc=sync&amp;client=docs&amp;plid=ACUX6DPa6pepE1cjRLT5CSubcrll_rn0tXVrYYI</t>
    </r>
  </si>
  <si>
    <t>12.06.2025</t>
  </si>
  <si>
    <t>MOT15726360</t>
  </si>
  <si>
    <t>THUCKALAY 776/2020</t>
  </si>
  <si>
    <r>
      <rPr>
        <rFont val="&quot;Times New Roman&quot;"/>
        <b/>
        <color rgb="FF1155CC"/>
        <sz val="14.0"/>
        <u/>
      </rPr>
      <t>https://drive.google.com/drive/folders/1KWgNQELiHaZzv4Kw6RRyUaFmVQ4ozUeX</t>
    </r>
  </si>
  <si>
    <r>
      <rPr>
        <rFont val="&quot;Times New Roman&quot;"/>
        <b/>
        <color rgb="FF1155CC"/>
        <sz val="14.0"/>
        <u/>
      </rPr>
      <t>https://mail.google.com/mail?extsrc=sync&amp;client=docs&amp;plid=ACUX6DNGCR7MpxSTbff1ciW_EEuot3F7bfgQyHo</t>
    </r>
  </si>
  <si>
    <t>01-17-2025</t>
  </si>
  <si>
    <t>Liberty</t>
  </si>
  <si>
    <t>LGID-125682</t>
  </si>
  <si>
    <t>SENGIPATTI 448/2024</t>
  </si>
  <si>
    <r>
      <rPr>
        <rFont val="&quot;Times New Roman&quot;"/>
        <b/>
        <color rgb="FF1155CC"/>
        <sz val="14.0"/>
        <u/>
      </rPr>
      <t>https://drive.google.com/drive/folders/1k3axurNrsZS9B8IUQMmF9hU9Q6HYP98i</t>
    </r>
  </si>
  <si>
    <r>
      <rPr>
        <rFont val="&quot;Times New Roman&quot;"/>
        <b/>
        <color rgb="FF1155CC"/>
        <sz val="14.0"/>
        <u/>
      </rPr>
      <t>https://mail.google.com/mail?extsrc=sync&amp;client=docs&amp;plid=ACUX6DODJrc-RuySG8vCSu-nsl6LXTVioaEggDM</t>
    </r>
  </si>
  <si>
    <t>05.06.2025</t>
  </si>
  <si>
    <t>7213215797A _TP</t>
  </si>
  <si>
    <t>AMBASAMUDRAM 187/2024</t>
  </si>
  <si>
    <t>MAHARASHTRA</t>
  </si>
  <si>
    <r>
      <rPr>
        <rFont val="&quot;Times New Roman&quot;"/>
        <b/>
        <color rgb="FF1155CC"/>
        <sz val="14.0"/>
        <u/>
      </rPr>
      <t>https://drive.google.com/drive/folders/1kVp6RNItP1Vpq-F87PcqmpXzLeY1nFWP</t>
    </r>
  </si>
  <si>
    <r>
      <rPr>
        <rFont val="&quot;Times New Roman&quot;"/>
        <b/>
        <color rgb="FF1155CC"/>
        <sz val="14.0"/>
        <u/>
      </rPr>
      <t>https://mail.google.com/mail?extsrc=sync&amp;client=docs&amp;plid=ACUX6DMmxf6-ehft-8-VvJjuaJ806bu2teNXv2k</t>
    </r>
  </si>
  <si>
    <t>30.01.2025</t>
  </si>
  <si>
    <t>LGID-125717</t>
  </si>
  <si>
    <t>TIW- NAGERCOIL 26/2024</t>
  </si>
  <si>
    <r>
      <rPr>
        <rFont val="&quot;Times New Roman&quot;"/>
        <b/>
        <color rgb="FF1155CC"/>
        <sz val="14.0"/>
        <u/>
      </rPr>
      <t>https://drive.google.com/drive/folders/1kuApY8EfVlHjfz5lPZ50wGCYNS62SZIj</t>
    </r>
  </si>
  <si>
    <r>
      <rPr>
        <rFont val="&quot;Times New Roman&quot;"/>
        <b/>
        <color rgb="FF1155CC"/>
        <sz val="14.0"/>
        <u/>
      </rPr>
      <t>https://mail.google.com/mail?extsrc=sync&amp;client=docs&amp;plid=ACUX6DM1zpA-rYJMNgnTBqbRhc8q8Ng45ed7_pk</t>
    </r>
  </si>
  <si>
    <t>10.03.2025</t>
  </si>
  <si>
    <t>3410125923_OD</t>
  </si>
  <si>
    <t>SEYEDHUSAMSUDHEEN</t>
  </si>
  <si>
    <r>
      <rPr>
        <rFont val="&quot;Times New Roman&quot;"/>
        <b/>
        <color rgb="FF1155CC"/>
        <sz val="14.0"/>
        <u/>
      </rPr>
      <t>https://drive.google.com/drive/folders/1l-oKUqV97LiKFodOs84HZ5u9Ne91OcYy</t>
    </r>
  </si>
  <si>
    <r>
      <rPr>
        <rFont val="&quot;Times New Roman&quot;"/>
        <b/>
        <color rgb="FF1155CC"/>
        <sz val="14.0"/>
        <u/>
      </rPr>
      <t>https://mail.google.com/mail?extsrc=sync&amp;client=docs&amp;plid=ACUX6DPml60Nf7ouO8ou-jkDtnhCrpZfVhhGIa8</t>
    </r>
  </si>
  <si>
    <t>01-18-2025</t>
  </si>
  <si>
    <t>3397283695_OD</t>
  </si>
  <si>
    <t>MAHESWARAN E</t>
  </si>
  <si>
    <r>
      <rPr>
        <rFont val="&quot;Times New Roman&quot;"/>
        <b/>
        <color rgb="FF1155CC"/>
        <sz val="14.0"/>
        <u/>
      </rPr>
      <t>https://drive.google.com/drive/folders/1l4nxRt3p42FkcrSrBy7Q1BlO6uz2cSY2</t>
    </r>
  </si>
  <si>
    <r>
      <rPr>
        <rFont val="&quot;Times New Roman&quot;"/>
        <b/>
        <color rgb="FF1155CC"/>
        <sz val="14.0"/>
        <u/>
      </rPr>
      <t>https://mail.google.com/mail?extsrc=sync&amp;client=docs&amp;plid=ACUX6DNFuszXP485z9wwfItdiwH5jnZ1gEopLwA</t>
    </r>
  </si>
  <si>
    <t>10000-31-25-N-0760062</t>
  </si>
  <si>
    <t>OMACHIKULAM 47/2023</t>
  </si>
  <si>
    <r>
      <rPr>
        <rFont val="&quot;Times New Roman&quot;"/>
        <b/>
        <color rgb="FF1155CC"/>
        <sz val="14.0"/>
        <u/>
      </rPr>
      <t>https://drive.google.com/drive/folders/1aMr3SujfoOWoSTSsEP3-9DMQDsMmrUu3</t>
    </r>
  </si>
  <si>
    <r>
      <rPr>
        <rFont val="&quot;Times New Roman&quot;"/>
        <b/>
        <color rgb="FF1155CC"/>
        <sz val="14.0"/>
        <u/>
      </rPr>
      <t>https://mail.google.com/mail?extsrc=sync&amp;client=docs&amp;plid=ACUX6DP-tU2Fe6sTw6ZpdZ7izxuW8407A8BODcQ</t>
    </r>
  </si>
  <si>
    <t>10000-31-25-N-0760059</t>
  </si>
  <si>
    <t>USILAMPATTY TOWN 343/2024</t>
  </si>
  <si>
    <r>
      <rPr>
        <rFont val="&quot;Times New Roman&quot;"/>
        <b/>
        <color rgb="FF1155CC"/>
        <sz val="14.0"/>
        <u/>
      </rPr>
      <t>https://drive.google.com/drive/folders/1aIbugh-457YtonzzuL5yvMs-3XWj0EFJ</t>
    </r>
  </si>
  <si>
    <r>
      <rPr>
        <rFont val="&quot;Times New Roman&quot;"/>
        <b/>
        <color rgb="FF1155CC"/>
        <sz val="14.0"/>
        <u/>
      </rPr>
      <t>https://mail.google.com/mail?extsrc=sync&amp;client=docs&amp;plid=ACUX6DOkGZjA0syb9QDbn1Gii3jV8K77JYNDnUY</t>
    </r>
  </si>
  <si>
    <t>52-2024 VIRUDHUNAGAR</t>
  </si>
  <si>
    <t>VIRUDHUNAGAR EAST 173/2023</t>
  </si>
  <si>
    <r>
      <rPr>
        <rFont val="&quot;Times New Roman&quot;"/>
        <b/>
        <color rgb="FF1155CC"/>
        <sz val="14.0"/>
        <u/>
      </rPr>
      <t>https://drive.google.com/drive/folders/1VbwkQMl450vqg458Ws-kHnkXO3Cn5Asq</t>
    </r>
  </si>
  <si>
    <r>
      <rPr>
        <rFont val="&quot;Times New Roman&quot;"/>
        <b/>
        <color rgb="FF1155CC"/>
        <sz val="14.0"/>
        <u/>
      </rPr>
      <t>https://mail.google.com/mail?extsrc=sync&amp;client=docs&amp;plid=ACUX6DMJ7_LQUMpHMZXNzfFa1bbMq-QBLPkS0UI</t>
    </r>
  </si>
  <si>
    <t>21.04.2025</t>
  </si>
  <si>
    <t>MOT15730782</t>
  </si>
  <si>
    <t>TIW NAGERCOIL 55-2020</t>
  </si>
  <si>
    <r>
      <rPr>
        <rFont val="&quot;Times New Roman&quot;"/>
        <b/>
        <color rgb="FF1155CC"/>
        <sz val="14.0"/>
        <u/>
      </rPr>
      <t>https://drive.google.com/drive/folders/1wNoGvzPCQbbGWwrrFe2hdNXpkSZ8YRGm</t>
    </r>
  </si>
  <si>
    <r>
      <rPr>
        <rFont val="&quot;Times New Roman&quot;"/>
        <b/>
        <color rgb="FF1155CC"/>
        <sz val="14.0"/>
        <u/>
      </rPr>
      <t>https://mail.google.com/mail?extsrc=sync&amp;client=docs&amp;plid=ACUX6DMDBYpB22VHtmnlZhBMduLp5K_dMKGjJJw</t>
    </r>
  </si>
  <si>
    <t>115-2024 RAMANATHAPURAM</t>
  </si>
  <si>
    <t>KENIKKARAI 55/2023</t>
  </si>
  <si>
    <r>
      <rPr>
        <rFont val="&quot;Times New Roman&quot;"/>
        <b/>
        <color rgb="FF1155CC"/>
        <sz val="14.0"/>
        <u/>
      </rPr>
      <t>https://drive.google.com/drive/folders/19Vt938rTII4yt3fHI3sbn3Ds-db_YH17</t>
    </r>
  </si>
  <si>
    <r>
      <rPr>
        <rFont val="&quot;Times New Roman&quot;"/>
        <b/>
        <color rgb="FF1155CC"/>
        <sz val="14.0"/>
        <u/>
      </rPr>
      <t>https://mail.google.com/mail?extsrc=sync&amp;client=docs&amp;plid=ACUX6DPZkpad1cJ1bW6cwz-xN4V-FSIchZcm_PI</t>
    </r>
  </si>
  <si>
    <t>16.05.2025</t>
  </si>
  <si>
    <t>3397282760_T</t>
  </si>
  <si>
    <t>NOORJAHAN A</t>
  </si>
  <si>
    <r>
      <rPr>
        <rFont val="&quot;Times New Roman&quot;"/>
        <b/>
        <color rgb="FF1155CC"/>
        <sz val="14.0"/>
        <u/>
      </rPr>
      <t>https://drive.google.com/drive/folders/1EmOnKYlM-Et3XpH-GDp1CHdjt3F5GDvD</t>
    </r>
  </si>
  <si>
    <r>
      <rPr>
        <rFont val="&quot;Times New Roman&quot;"/>
        <b/>
        <color rgb="FF1155CC"/>
        <sz val="14.0"/>
        <u/>
      </rPr>
      <t>https://mail.google.com/mail?extsrc=sync&amp;client=docs&amp;plid=ACUX6DNwbMCdJsL6Pb9Hdhm_bIjGLaqzWTyjmJM</t>
    </r>
  </si>
  <si>
    <t>26.05.2025</t>
  </si>
  <si>
    <t>01-20-2025</t>
  </si>
  <si>
    <t>10000-31-25-N-0760251</t>
  </si>
  <si>
    <t>PANDALGUDI 57/2024</t>
  </si>
  <si>
    <r>
      <rPr>
        <rFont val="&quot;Times New Roman&quot;"/>
        <b/>
        <color rgb="FF1155CC"/>
        <sz val="14.0"/>
        <u/>
      </rPr>
      <t>https://drive.google.com/drive/folders/1oURg6g-OW4fCkbrCsTEkyzBRg-0OQ2Jy</t>
    </r>
  </si>
  <si>
    <r>
      <rPr>
        <rFont val="&quot;Times New Roman&quot;"/>
        <b/>
        <color rgb="FF1155CC"/>
        <sz val="14.0"/>
        <u/>
      </rPr>
      <t>https://mail.google.com/mail?extsrc=sync&amp;client=docs&amp;plid=ACUX6DOZ6f0soj6SbuuhAqtXhrp7eTXfuhPMvPs</t>
    </r>
  </si>
  <si>
    <t>U.I-10.03.2025</t>
  </si>
  <si>
    <t>01-21-2025</t>
  </si>
  <si>
    <t>10000-31-25-N-0760254</t>
  </si>
  <si>
    <r>
      <rPr>
        <rFont val="&quot;Times New Roman&quot;"/>
        <b/>
        <color rgb="FF1155CC"/>
        <sz val="14.0"/>
        <u/>
      </rPr>
      <t>https://drive.google.com/drive/folders/1oVzz4W0-Mc4J5BS_FPg3cnzPM-bnaJCc</t>
    </r>
  </si>
  <si>
    <r>
      <rPr>
        <rFont val="&quot;Times New Roman&quot;"/>
        <b/>
        <color rgb="FF1155CC"/>
        <sz val="14.0"/>
        <u/>
      </rPr>
      <t>https://mail.google.com/mail?extsrc=sync&amp;client=docs&amp;plid=ACUX6DNRpHC6qeJeyUwIeUjOvMo1kscYoGwanIg</t>
    </r>
  </si>
  <si>
    <t>10000-31-25-N-0760285</t>
  </si>
  <si>
    <t>SWAMINATHAPURAM 149/2023</t>
  </si>
  <si>
    <r>
      <rPr>
        <rFont val="&quot;Times New Roman&quot;"/>
        <b/>
        <color rgb="FF1155CC"/>
        <sz val="14.0"/>
        <u/>
      </rPr>
      <t>https://drive.google.com/drive/folders/1p408Y4eD8itdn-4gwxrhyeeH_dvva586</t>
    </r>
  </si>
  <si>
    <r>
      <rPr>
        <rFont val="&quot;Times New Roman&quot;"/>
        <b/>
        <color rgb="FF1155CC"/>
        <sz val="14.0"/>
        <u/>
      </rPr>
      <t>https://mail.google.com/mail?extsrc=sync&amp;client=docs&amp;plid=ACUX6DPwhN21maCBFRxtAVqJiv6226nNf6gUY5g</t>
    </r>
  </si>
  <si>
    <t>924-2023 TIRUNELVELI</t>
  </si>
  <si>
    <t>SEETHAPARPANALLUR 25/2023</t>
  </si>
  <si>
    <r>
      <rPr>
        <rFont val="&quot;Times New Roman&quot;"/>
        <b/>
        <color rgb="FF1155CC"/>
        <sz val="14.0"/>
        <u/>
      </rPr>
      <t>https://drive.google.com/drive/folders/1c-0U3u0f0V_5zIFe12pilkEnU-rkpt0D</t>
    </r>
  </si>
  <si>
    <r>
      <rPr>
        <rFont val="&quot;Times New Roman&quot;"/>
        <b/>
        <color rgb="FF1155CC"/>
        <sz val="14.0"/>
        <u/>
      </rPr>
      <t>https://mail.google.com/mail?extsrc=sync&amp;client=docs&amp;plid=ACUX6DPqifc-aS8LdlcpMXC_uQiqzdCManO6mc0</t>
    </r>
  </si>
  <si>
    <t>211-2024 SIVAGANGAI</t>
  </si>
  <si>
    <t>MADUGAPATTI 189/2024</t>
  </si>
  <si>
    <r>
      <rPr>
        <rFont val="&quot;Times New Roman&quot;"/>
        <b/>
        <color rgb="FF1155CC"/>
        <sz val="14.0"/>
        <u/>
      </rPr>
      <t>https://drive.google.com/drive/folders/1q9P4b7iy1xpf173j8rNjcK7s49UIm6PM</t>
    </r>
  </si>
  <si>
    <r>
      <rPr>
        <rFont val="&quot;Times New Roman&quot;"/>
        <b/>
        <color rgb="FF1155CC"/>
        <sz val="14.0"/>
        <u/>
      </rPr>
      <t>https://mail.google.com/mail?extsrc=sync&amp;client=docs&amp;plid=ACUX6DOWGWn3J--JbS5VpAEgODRz5IFUTZp_eKw</t>
    </r>
  </si>
  <si>
    <t>LGID-117964</t>
  </si>
  <si>
    <t>MV</t>
  </si>
  <si>
    <t>SRI NALAM HOSPITAL</t>
  </si>
  <si>
    <r>
      <rPr>
        <rFont val="&quot;Times New Roman&quot;"/>
        <b/>
        <color rgb="FF1155CC"/>
        <sz val="14.0"/>
        <u/>
      </rPr>
      <t>https://drive.google.com/drive/folders/161JRp9wLedchFMcRxX78-FeY_MM4eq0j</t>
    </r>
  </si>
  <si>
    <t>MOT15746628</t>
  </si>
  <si>
    <t>AMMAPETTAI 399-2023</t>
  </si>
  <si>
    <r>
      <rPr>
        <rFont val="&quot;Times New Roman&quot;"/>
        <b/>
        <color rgb="FF1155CC"/>
        <sz val="14.0"/>
        <u/>
      </rPr>
      <t>https://drive.google.com/drive/folders/1pWaDQcwPaKRQuecpfna0SQYBDteiNKyh</t>
    </r>
  </si>
  <si>
    <r>
      <rPr>
        <rFont val="&quot;Times New Roman&quot;"/>
        <b/>
        <color rgb="FF1155CC"/>
        <sz val="14.0"/>
        <u/>
      </rPr>
      <t>https://mail.google.com/mail?extsrc=sync&amp;client=docs&amp;plid=ACUX6DPO1dDOp72zlCWASictwfMgQr1c3fxN7As</t>
    </r>
  </si>
  <si>
    <t>C2254113102586-00</t>
  </si>
  <si>
    <t>KOVILPATTI WEST 461/2024</t>
  </si>
  <si>
    <r>
      <rPr>
        <rFont val="&quot;Times New Roman&quot;"/>
        <b/>
        <color rgb="FF1155CC"/>
        <sz val="14.0"/>
        <u/>
      </rPr>
      <t>https://drive.google.com/drive/folders/15OCmCaR0aO1_s5IBGJsLVELKPlG31FiQ</t>
    </r>
  </si>
  <si>
    <r>
      <rPr>
        <rFont val="&quot;Times New Roman&quot;"/>
        <b/>
        <color rgb="FF1155CC"/>
        <sz val="14.0"/>
        <u/>
      </rPr>
      <t>https://mail.google.com/mail?extsrc=sync&amp;client=docs&amp;plid=ACUX6DNS7LOi7qRMekkNjxfNWQ4TqHlV3jeBsIY</t>
    </r>
  </si>
  <si>
    <t>12.03.2025</t>
  </si>
  <si>
    <t>01-22-2025</t>
  </si>
  <si>
    <t>10000-31-25-N-0760314</t>
  </si>
  <si>
    <t>ALANGULAM 282/2023</t>
  </si>
  <si>
    <r>
      <rPr>
        <rFont val="&quot;Times New Roman&quot;"/>
        <b/>
        <color rgb="FF1155CC"/>
        <sz val="14.0"/>
        <u/>
      </rPr>
      <t>https://drive.google.com/drive/folders/1r8EJidfIvEYTrPAG_JcgZ4g-DrAs7TGY</t>
    </r>
  </si>
  <si>
    <r>
      <rPr>
        <rFont val="&quot;Times New Roman&quot;"/>
        <b/>
        <color rgb="FF1155CC"/>
        <sz val="14.0"/>
        <u/>
      </rPr>
      <t>https://mail.google.com/mail?extsrc=sync&amp;client=docs&amp;plid=ACUX6DNe5WRqM_PCubcxgzfE9VaZIKCOGDih9ks</t>
    </r>
  </si>
  <si>
    <t>27.02.2025</t>
  </si>
  <si>
    <t>10000-31-25-N-0760352</t>
  </si>
  <si>
    <t>AYAKUDI 20/2022</t>
  </si>
  <si>
    <r>
      <rPr>
        <rFont val="&quot;Times New Roman&quot;"/>
        <b/>
        <color rgb="FF1155CC"/>
        <sz val="14.0"/>
        <u/>
      </rPr>
      <t>https://drive.google.com/drive/folders/1ZjpTA0cOVDIufOOBmXyP-CSGWzfaNm0J</t>
    </r>
  </si>
  <si>
    <r>
      <rPr>
        <rFont val="&quot;Times New Roman&quot;"/>
        <b/>
        <color rgb="FF1155CC"/>
        <sz val="14.0"/>
        <u/>
      </rPr>
      <t>https://mail.google.com/mail?extsrc=sync&amp;client=docs&amp;plid=ACUX6DOkQeG99gJLYNamoV_lDoKNQ1BKIkonnac</t>
    </r>
  </si>
  <si>
    <t>3397283725_TP</t>
  </si>
  <si>
    <t>KADUPATTI 58/2022</t>
  </si>
  <si>
    <r>
      <rPr>
        <rFont val="&quot;Times New Roman&quot;"/>
        <b/>
        <color rgb="FF1155CC"/>
        <sz val="14.0"/>
        <u/>
      </rPr>
      <t>https://drive.google.com/drive/folders/1Vy30wNdC-dt5lzN64dTGsb21F920gmxX</t>
    </r>
  </si>
  <si>
    <r>
      <rPr>
        <rFont val="&quot;Times New Roman&quot;"/>
        <b/>
        <color rgb="FF1155CC"/>
        <sz val="14.0"/>
        <u/>
      </rPr>
      <t>https://mail.google.com/mail?extsrc=sync&amp;client=docs&amp;plid=ACUX6DPzPxdmEID1UesxLAzN3mSEgIw6ucDrd_0</t>
    </r>
  </si>
  <si>
    <t>18.03.2025</t>
  </si>
  <si>
    <t>3397283733_TP</t>
  </si>
  <si>
    <t>SOOLAKARAI 144/2023</t>
  </si>
  <si>
    <t>Referred (Charge Abated)</t>
  </si>
  <si>
    <r>
      <rPr>
        <rFont val="&quot;Times New Roman&quot;"/>
        <b/>
        <color rgb="FF1155CC"/>
        <sz val="14.0"/>
        <u/>
      </rPr>
      <t>https://drive.google.com/drive/folders/1sUXL1myGcRS8U86qSLgErFvQvE89u6W0</t>
    </r>
  </si>
  <si>
    <r>
      <rPr>
        <rFont val="&quot;Times New Roman&quot;"/>
        <b/>
        <color rgb="FF1155CC"/>
        <sz val="14.0"/>
        <u/>
      </rPr>
      <t>https://mail.google.com/mail?extsrc=sync&amp;client=docs&amp;plid=ACUX6DMZtqUu2lqGCyWq-QiudnPNDehJsmQD2aA</t>
    </r>
  </si>
  <si>
    <t>3379455751_TP</t>
  </si>
  <si>
    <t>KEELATHOVAL 142/2021</t>
  </si>
  <si>
    <r>
      <rPr>
        <rFont val="&quot;Times New Roman&quot;"/>
        <b/>
        <color rgb="FF1155CC"/>
        <sz val="14.0"/>
        <u/>
      </rPr>
      <t>https://drive.google.com/drive/folders/1sBbBk2-mHlqWNul_wVwQIHkEGQHWYu92</t>
    </r>
  </si>
  <si>
    <r>
      <rPr>
        <rFont val="&quot;Times New Roman&quot;"/>
        <b/>
        <color rgb="FF1155CC"/>
        <sz val="14.0"/>
        <u/>
      </rPr>
      <t>https://mail.google.com/mail?extsrc=sync&amp;client=docs&amp;plid=ACUX6DMAalZ_lmbrYi5AdgUKsUPR_Jc5iWRh79s</t>
    </r>
  </si>
  <si>
    <t>3379455904_TP</t>
  </si>
  <si>
    <t>ARUPUKOTTAI TALUK 13/2024</t>
  </si>
  <si>
    <r>
      <rPr>
        <rFont val="&quot;Times New Roman&quot;"/>
        <b/>
        <color rgb="FF1155CC"/>
        <sz val="14.0"/>
        <u/>
      </rPr>
      <t>https://drive.google.com/drive/folders/1s1ykR5RShJz0CwjdWN8L_5OOMujIb0UQ</t>
    </r>
  </si>
  <si>
    <r>
      <rPr>
        <rFont val="&quot;Times New Roman&quot;"/>
        <b/>
        <color rgb="FF1155CC"/>
        <sz val="14.0"/>
        <u/>
      </rPr>
      <t>https://mail.google.com/mail?extsrc=sync&amp;client=docs&amp;plid=ACUX6DOeEjDC-8fuo1OlWDITrRyiXCDu8ePyppc</t>
    </r>
  </si>
  <si>
    <t>3379455908_TP</t>
  </si>
  <si>
    <t>KADAMALAIKUNDU 198/2024</t>
  </si>
  <si>
    <r>
      <rPr>
        <rFont val="&quot;Times New Roman&quot;"/>
        <b/>
        <color rgb="FF1155CC"/>
        <sz val="14.0"/>
        <u/>
      </rPr>
      <t>https://drive.google.com/drive/folders/1s0-lMFdbaBv9jyiV4X7YUb7Xo5-AlGXs</t>
    </r>
  </si>
  <si>
    <r>
      <rPr>
        <rFont val="&quot;Times New Roman&quot;"/>
        <b/>
        <color rgb="FF1155CC"/>
        <sz val="14.0"/>
        <u/>
      </rPr>
      <t>https://mail.google.com/mail?extsrc=sync&amp;client=docs&amp;plid=ACUX6DOU_swBnbXdxsZLK6qsVqmvyGRVOWNNkWE</t>
    </r>
  </si>
  <si>
    <t>3397283938_TP</t>
  </si>
  <si>
    <t>MASARPATTI 32/2024</t>
  </si>
  <si>
    <t>Referred (Mistake of Fact)</t>
  </si>
  <si>
    <r>
      <rPr>
        <rFont val="&quot;Times New Roman&quot;"/>
        <b/>
        <color rgb="FF1155CC"/>
        <sz val="14.0"/>
        <u/>
      </rPr>
      <t>https://drive.google.com/drive/folders/1rwXpGhZoo5DLqI9SA36_Kd2goOpsN9Z2</t>
    </r>
  </si>
  <si>
    <r>
      <rPr>
        <rFont val="&quot;Times New Roman&quot;"/>
        <b/>
        <color rgb="FF1155CC"/>
        <sz val="14.0"/>
        <u/>
      </rPr>
      <t>https://mail.google.com/mail?extsrc=sync&amp;client=docs&amp;plid=ACUX6DP9xOitckkzlHd1kvObtxPIvinkqeqv5I4</t>
    </r>
  </si>
  <si>
    <t>3373066713_TP</t>
  </si>
  <si>
    <t>SAKKOTTAI 212/2023</t>
  </si>
  <si>
    <r>
      <rPr>
        <rFont val="&quot;Times New Roman&quot;"/>
        <b/>
        <color rgb="FF1155CC"/>
        <sz val="14.0"/>
        <u/>
      </rPr>
      <t>https://drive.google.com/drive/folders/1ro_FMrLQPqluInAhv7JVeV4L9RgBbqtx</t>
    </r>
  </si>
  <si>
    <r>
      <rPr>
        <rFont val="&quot;Times New Roman&quot;"/>
        <b/>
        <color rgb="FF1155CC"/>
        <sz val="14.0"/>
        <u/>
      </rPr>
      <t>https://mail.google.com/mail?extsrc=sync&amp;client=docs&amp;plid=ACUX6DO6gnlpyEp0msXMoQQt0w_Ezm4U4Dqls44</t>
    </r>
  </si>
  <si>
    <t>03.06.2025</t>
  </si>
  <si>
    <t>3397284040_TP</t>
  </si>
  <si>
    <t>SIVAGANGAI TOWN 738/2024</t>
  </si>
  <si>
    <r>
      <rPr>
        <rFont val="&quot;Times New Roman&quot;"/>
        <b/>
        <color rgb="FF1155CC"/>
        <sz val="14.0"/>
        <u/>
      </rPr>
      <t>https://drive.google.com/drive/folders/1raJcxPQHukSD1eHbkGs7OoJ-jwg_Ybis</t>
    </r>
  </si>
  <si>
    <r>
      <rPr>
        <rFont val="&quot;Times New Roman&quot;"/>
        <b/>
        <color rgb="FF1155CC"/>
        <sz val="14.0"/>
        <u/>
      </rPr>
      <t>https://mail.google.com/mail?extsrc=sync&amp;client=docs&amp;plid=ACUX6DMwOwZCIinM5jjBtI7kWaqxwtuH0n5QS-8</t>
    </r>
  </si>
  <si>
    <t>12-26-2024</t>
  </si>
  <si>
    <t>KOTAK</t>
  </si>
  <si>
    <t>10110269565_TPPD</t>
  </si>
  <si>
    <t>NANGUNERI 290/2023</t>
  </si>
  <si>
    <r>
      <rPr>
        <rFont val="&quot;Times New Roman&quot;"/>
        <b/>
        <color rgb="FF1155CC"/>
        <sz val="14.0"/>
        <u/>
      </rPr>
      <t>https://drive.google.com/drive/folders/1mVgKJP3Pm9ZXZfQbTpgS99dP7emVFffw</t>
    </r>
  </si>
  <si>
    <r>
      <rPr>
        <rFont val="&quot;Times New Roman&quot;"/>
        <b/>
        <color rgb="FF1155CC"/>
        <sz val="14.0"/>
        <u/>
      </rPr>
      <t>https://mail.google.com/mail?extsrc=sync&amp;client=docs&amp;plid=ACUX6DMAkrUqJZRquZGnmSVOVNvpeZ6Kc-44KK8</t>
    </r>
  </si>
  <si>
    <t>10110270865_TP</t>
  </si>
  <si>
    <t>NAGAPATTINAM 179/2024</t>
  </si>
  <si>
    <r>
      <rPr>
        <rFont val="&quot;Times New Roman&quot;"/>
        <b/>
        <color rgb="FF1155CC"/>
        <sz val="14.0"/>
        <u/>
      </rPr>
      <t>https://drive.google.com/drive/folders/1EraYUjx1WTHO7gKeCJ1RBFuXwYHzdH4x</t>
    </r>
  </si>
  <si>
    <r>
      <rPr>
        <rFont val="&quot;Times New Roman&quot;"/>
        <b/>
        <color rgb="FF1155CC"/>
        <sz val="14.0"/>
        <u/>
      </rPr>
      <t>https://mail.google.com/mail?extsrc=sync&amp;client=docs&amp;plid=ACUX6DOPZPtFyeYACAr817RwwbHBSx30NxgdEOQ</t>
    </r>
  </si>
  <si>
    <t>02.05.2025</t>
  </si>
  <si>
    <t>10110270852_Connected</t>
  </si>
  <si>
    <r>
      <rPr>
        <rFont val="&quot;Times New Roman&quot;"/>
        <b/>
        <color rgb="FF1155CC"/>
        <sz val="14.0"/>
        <u/>
      </rPr>
      <t>https://drive.google.com/drive/folders/1u9HQ4DIT3HIxEuTW3iHWT7UIXUz-ivnS</t>
    </r>
  </si>
  <si>
    <r>
      <rPr>
        <rFont val="&quot;Times New Roman&quot;"/>
        <b/>
        <color rgb="FF1155CC"/>
        <sz val="14.0"/>
        <u/>
      </rPr>
      <t>https://mail.google.com/mail?extsrc=sync&amp;client=docs&amp;plid=ACUX6DPEdpNz9Y7KQPWSyrC7Fr-9UA6Ce9UHOHs</t>
    </r>
  </si>
  <si>
    <t>01.05.2025</t>
  </si>
  <si>
    <t>01-23-2025</t>
  </si>
  <si>
    <t>CL24420271-00001</t>
  </si>
  <si>
    <t>NALATINPUDUR 176/2023</t>
  </si>
  <si>
    <r>
      <rPr>
        <rFont val="&quot;Times New Roman&quot;"/>
        <b/>
        <color rgb="FF1155CC"/>
        <sz val="14.0"/>
        <u/>
      </rPr>
      <t>https://drive.google.com/drive/folders/1trryIya4nQMLmlZgiz-rIoBj3hX5yyqy</t>
    </r>
  </si>
  <si>
    <r>
      <rPr>
        <rFont val="&quot;Times New Roman&quot;"/>
        <b/>
        <color rgb="FF1155CC"/>
        <sz val="14.0"/>
        <u/>
      </rPr>
      <t>https://mail.google.com/mail?extsrc=sync&amp;client=docs&amp;plid=ACUX6DOQ1ruXyQ4bmbPUeQb-boUth6HbZ4UKmyE</t>
    </r>
  </si>
  <si>
    <t>CL24420297-00001</t>
  </si>
  <si>
    <t>KOODANKULAM 125/2024</t>
  </si>
  <si>
    <r>
      <rPr>
        <rFont val="&quot;Times New Roman&quot;"/>
        <b/>
        <color rgb="FF1155CC"/>
        <sz val="14.0"/>
        <u/>
      </rPr>
      <t>https://drive.google.com/drive/folders/1u1ilpXH7d3b-ZlxIcxcXc3L_DQ6KviEw</t>
    </r>
  </si>
  <si>
    <r>
      <rPr>
        <rFont val="&quot;Times New Roman&quot;"/>
        <b/>
        <color rgb="FF1155CC"/>
        <sz val="14.0"/>
        <u/>
      </rPr>
      <t>https://mail.google.com/mail?extsrc=sync&amp;client=docs&amp;plid=ACUX6DOdudbE4sLeFmkBYYLbT7DhB0fCVpTs9wg</t>
    </r>
  </si>
  <si>
    <t>CL24413870-00001</t>
  </si>
  <si>
    <t>MANGALAPURAM 66/2024</t>
  </si>
  <si>
    <r>
      <rPr>
        <rFont val="&quot;Times New Roman&quot;"/>
        <b/>
        <color rgb="FF1155CC"/>
        <sz val="14.0"/>
        <u/>
      </rPr>
      <t>https://drive.google.com/drive/folders/1uN8KrKj-T46nnrM6PI-CIY73EgMolKHt</t>
    </r>
  </si>
  <si>
    <t>15.04.2025</t>
  </si>
  <si>
    <t>CL24423067-00001</t>
  </si>
  <si>
    <t>ODDANCHATRAM 294/2023</t>
  </si>
  <si>
    <r>
      <rPr>
        <rFont val="&quot;Times New Roman&quot;"/>
        <b/>
        <color rgb="FF1155CC"/>
        <sz val="14.0"/>
        <u/>
      </rPr>
      <t>https://drive.google.com/drive/folders/1uSNRF2TXKQJ8fA_OQLszAzki7GVaHZVH</t>
    </r>
  </si>
  <si>
    <r>
      <rPr>
        <rFont val="&quot;Times New Roman&quot;"/>
        <b/>
        <color rgb="FF1155CC"/>
        <sz val="14.0"/>
        <u/>
      </rPr>
      <t>https://mail.google.com/mail?extsrc=sync&amp;client=docs&amp;plid=ACUX6DMEF546ZdYyWgX8ZNC-j2_Tebjcj5tqGRc</t>
    </r>
  </si>
  <si>
    <t>10000-31-25-N-0760372</t>
  </si>
  <si>
    <t>MALLI 76/2024</t>
  </si>
  <si>
    <r>
      <rPr>
        <rFont val="&quot;Times New Roman&quot;"/>
        <b/>
        <color rgb="FF1155CC"/>
        <sz val="14.0"/>
        <u/>
      </rPr>
      <t>https://drive.google.com/drive/folders/1ucbFdxdNNHfInnx4Swx3QNSJryCH_pBv</t>
    </r>
  </si>
  <si>
    <r>
      <rPr>
        <rFont val="&quot;Times New Roman&quot;"/>
        <b/>
        <color rgb="FF1155CC"/>
        <sz val="14.0"/>
        <u/>
      </rPr>
      <t>https://mail.google.com/mail?extsrc=sync&amp;client=docs&amp;plid=ACUX6DM-rtjOB-9i08b5nvgiBLeQBT90N_tsEpU</t>
    </r>
  </si>
  <si>
    <t>10000-31-25-N-0760413</t>
  </si>
  <si>
    <t>SWAMINATHAPURAM 54/2024</t>
  </si>
  <si>
    <r>
      <rPr>
        <rFont val="&quot;Times New Roman&quot;"/>
        <b/>
        <color rgb="FF1155CC"/>
        <sz val="14.0"/>
        <u/>
      </rPr>
      <t>https://drive.google.com/drive/folders/1v6eUqQXNU2H4ROSRCCeZbtHT2H7YMn-L</t>
    </r>
  </si>
  <si>
    <r>
      <rPr>
        <rFont val="&quot;Times New Roman&quot;"/>
        <b/>
        <color rgb="FF1155CC"/>
        <sz val="14.0"/>
        <u/>
      </rPr>
      <t>https://mail.google.com/mail?extsrc=sync&amp;client=docs&amp;plid=ACUX6DNah9x-szvfi5LP9ZsODf9AetZ7KZh8K6s</t>
    </r>
  </si>
  <si>
    <t>10000-31-25-N-0950848</t>
  </si>
  <si>
    <t>MUNNEERPALLAM 138/2022</t>
  </si>
  <si>
    <r>
      <rPr>
        <rFont val="&quot;Times New Roman&quot;"/>
        <b/>
        <color rgb="FF1155CC"/>
        <sz val="14.0"/>
        <u/>
      </rPr>
      <t>https://drive.google.com/drive/folders/1vRnuTOVQ7Yg9X-VnSQBa4IXtqVC_isZX</t>
    </r>
  </si>
  <si>
    <r>
      <rPr>
        <rFont val="&quot;Times New Roman&quot;"/>
        <b/>
        <color rgb="FF1155CC"/>
        <sz val="14.0"/>
        <u/>
      </rPr>
      <t>https://mail.google.com/mail?extsrc=sync&amp;client=docs&amp;plid=ACUX6DPaB-9ZQoQGEqay4Emv2njMksj8GySMb6E</t>
    </r>
  </si>
  <si>
    <t>7213232812A_TP</t>
  </si>
  <si>
    <t>MELUR 651/2023</t>
  </si>
  <si>
    <t>26.02.2025</t>
  </si>
  <si>
    <r>
      <rPr>
        <rFont val="&quot;Times New Roman&quot;"/>
        <b/>
        <color rgb="FF1155CC"/>
        <sz val="14.0"/>
        <u/>
      </rPr>
      <t>https://drive.google.com/drive/folders/1vuXc86cvHeMBCwrt5QlF2wmyQk5JLBtR</t>
    </r>
  </si>
  <si>
    <r>
      <rPr>
        <rFont val="&quot;Times New Roman&quot;"/>
        <b/>
        <color rgb="FF1155CC"/>
        <sz val="14.0"/>
        <u/>
      </rPr>
      <t>https://mail.google.com/mail?extsrc=sync&amp;client=docs&amp;plid=ACUX6DPFdRSPHBfdCoEgAxyR7aQLa9sozoAEwVY</t>
    </r>
  </si>
  <si>
    <t>U.I Vehicle particulars</t>
  </si>
  <si>
    <t>C2254111100198-00</t>
  </si>
  <si>
    <r>
      <rPr>
        <rFont val="&quot;Times New Roman&quot;"/>
        <b/>
        <color rgb="FF1155CC"/>
        <sz val="14.0"/>
        <u/>
      </rPr>
      <t>https://drive.google.com/drive/folders/1w3oE6xGxYQXCcubhkAw4cNni_CEMLuT7</t>
    </r>
  </si>
  <si>
    <r>
      <rPr>
        <rFont val="&quot;Times New Roman&quot;"/>
        <b/>
        <color rgb="FF1155CC"/>
        <sz val="14.0"/>
        <u/>
      </rPr>
      <t>https://mail.google.com/mail?extsrc=sync&amp;client=docs&amp;plid=ACUX6DNo4UpF0zyYprhBwhuc-jzafPYKCUb0fs8</t>
    </r>
  </si>
  <si>
    <t>104-2024 VALLIYOOR</t>
  </si>
  <si>
    <t>KOODANKULAM 585/2023</t>
  </si>
  <si>
    <t>Referred (Further action dropped)</t>
  </si>
  <si>
    <r>
      <rPr>
        <rFont val="&quot;Times New Roman&quot;"/>
        <b/>
        <color rgb="FF1155CC"/>
        <sz val="14.0"/>
        <u/>
      </rPr>
      <t>https://drive.google.com/drive/folders/1xCxFVQ4Sa7WaMM-MkJuIljb6H3S3XIqZ</t>
    </r>
  </si>
  <si>
    <r>
      <rPr>
        <rFont val="&quot;Times New Roman&quot;"/>
        <b/>
        <color rgb="FF1155CC"/>
        <sz val="14.0"/>
        <u/>
      </rPr>
      <t>https://mail.google.com/mail?extsrc=sync&amp;client=docs&amp;plid=ACUX6DMj2f1pYz_whLC6zvrVJnbklQ5MK9NLEaY</t>
    </r>
  </si>
  <si>
    <t>25.02.2025</t>
  </si>
  <si>
    <t>MTP-N-2425-004112</t>
  </si>
  <si>
    <t>THIRUMANGALAM TOWN 542/2023</t>
  </si>
  <si>
    <r>
      <rPr>
        <rFont val="&quot;Times New Roman&quot;"/>
        <b/>
        <color rgb="FF1155CC"/>
        <sz val="14.0"/>
        <u/>
      </rPr>
      <t>https://drive.google.com/drive/folders/1zcM0vY1sCKF76to241WaG8TyFOZfft1L</t>
    </r>
  </si>
  <si>
    <r>
      <rPr>
        <rFont val="&quot;Times New Roman&quot;"/>
        <b/>
        <color rgb="FF1155CC"/>
        <sz val="14.0"/>
        <u/>
      </rPr>
      <t>https://mail.google.com/mail?extsrc=sync&amp;client=docs&amp;plid=ACUX6DP65kI4-MQQ5Bi_RSAdp4tU75xZ3J_upIk</t>
    </r>
  </si>
  <si>
    <t>Driver Part-22.03.2025</t>
  </si>
  <si>
    <t>MTP-N-2425-002364</t>
  </si>
  <si>
    <t>TIW III 55/2024</t>
  </si>
  <si>
    <r>
      <rPr>
        <rFont val="&quot;Times New Roman&quot;"/>
        <b/>
        <color rgb="FF1155CC"/>
        <sz val="14.0"/>
        <u/>
      </rPr>
      <t>https://drive.google.com/drive/folders/1sA3tN_gRhDl21AgNL_KnC-khmAkYxhl5</t>
    </r>
  </si>
  <si>
    <r>
      <rPr>
        <rFont val="&quot;Times New Roman&quot;"/>
        <b/>
        <color rgb="FF1155CC"/>
        <sz val="14.0"/>
        <u/>
      </rPr>
      <t>https://mail.google.com/mail?extsrc=sync&amp;client=docs&amp;plid=ACUX6DObKQyrH5-eB_MSJvMabpTw9juSTY4JJYg</t>
    </r>
  </si>
  <si>
    <t>01-24-2025</t>
  </si>
  <si>
    <t>C2254113102635-00</t>
  </si>
  <si>
    <t>NAGAMALAI PUDUKOTTAI 233/2023</t>
  </si>
  <si>
    <r>
      <rPr>
        <rFont val="&quot;Times New Roman&quot;"/>
        <b/>
        <color rgb="FF1155CC"/>
        <sz val="14.0"/>
        <u/>
      </rPr>
      <t>https://drive.google.com/drive/folders/1kXTlT5ebH8Sgos-wSxaFYnabByVCVpLh</t>
    </r>
  </si>
  <si>
    <r>
      <rPr>
        <rFont val="&quot;Times New Roman&quot;"/>
        <b/>
        <color rgb="FF1155CC"/>
        <sz val="14.0"/>
        <u/>
      </rPr>
      <t>https://mail.google.com/mail?extsrc=sync&amp;client=docs&amp;plid=ACUX6DPQyMGP_6_JndDC-YswdvHsK4BRjZuOvrE</t>
    </r>
  </si>
  <si>
    <t>U.I-07.04.2025</t>
  </si>
  <si>
    <t>C2254113102637-00</t>
  </si>
  <si>
    <t>TIW SOUTH 275/2023</t>
  </si>
  <si>
    <r>
      <rPr>
        <rFont val="&quot;Times New Roman&quot;"/>
        <b/>
        <color rgb="FF1155CC"/>
        <sz val="14.0"/>
        <u/>
      </rPr>
      <t>https://drive.google.com/drive/folders/1xdFziHKd7GvpPEO630h2LJBOGESraXVT</t>
    </r>
  </si>
  <si>
    <r>
      <rPr>
        <rFont val="&quot;Times New Roman&quot;"/>
        <b/>
        <color rgb="FF1155CC"/>
        <sz val="14.0"/>
        <u/>
      </rPr>
      <t>https://mail.google.com/mail?extsrc=sync&amp;client=docs&amp;plid=ACUX6DMycWJccSNwXfNP_eiSe-9_UHi-Um7Ai10</t>
    </r>
  </si>
  <si>
    <t>C2254113102638-00</t>
  </si>
  <si>
    <t>TIRUVARUR TALUK 157/2023</t>
  </si>
  <si>
    <r>
      <rPr>
        <rFont val="&quot;Times New Roman&quot;"/>
        <b/>
        <color rgb="FF1155CC"/>
        <sz val="14.0"/>
        <u/>
      </rPr>
      <t>https://drive.google.com/drive/folders/1y5ohgU-Djcv7MlwOqhY2xyak_mra_i4m</t>
    </r>
  </si>
  <si>
    <r>
      <rPr>
        <rFont val="&quot;Times New Roman&quot;"/>
        <b/>
        <color rgb="FF1155CC"/>
        <sz val="14.0"/>
        <u/>
      </rPr>
      <t>https://mail.google.com/mail?extsrc=sync&amp;client=docs&amp;plid=ACUX6DMVfoye5t1SbcJhLqUyq323MSAf6MPyJ1A</t>
    </r>
  </si>
  <si>
    <t>C2254113102639-00</t>
  </si>
  <si>
    <t>TIRUVARUR TALUK 5/2024</t>
  </si>
  <si>
    <r>
      <rPr>
        <rFont val="&quot;Times New Roman&quot;"/>
        <b/>
        <color rgb="FF1155CC"/>
        <sz val="14.0"/>
        <u/>
      </rPr>
      <t>https://drive.google.com/drive/folders/1z8iexXPCDg7sgqogF587FIkl3k0MDzxh</t>
    </r>
  </si>
  <si>
    <r>
      <rPr>
        <rFont val="&quot;Times New Roman&quot;"/>
        <b/>
        <color rgb="FF1155CC"/>
        <sz val="14.0"/>
        <u/>
      </rPr>
      <t>https://mail.google.com/mail?extsrc=sync&amp;client=docs&amp;plid=ACUX6DNUL4Cw5PouSAN3zUzKiqM_Eka27weNZf0</t>
    </r>
  </si>
  <si>
    <t>C2254113102640-00</t>
  </si>
  <si>
    <t>TIRUVARUR TALUK 458/2023</t>
  </si>
  <si>
    <r>
      <rPr>
        <rFont val="&quot;Times New Roman&quot;"/>
        <b/>
        <color rgb="FF1155CC"/>
        <sz val="14.0"/>
        <u/>
      </rPr>
      <t>https://drive.google.com/drive/folders/10kx_ENX2TdWPI8Ca3cAWmyYAxPtdSNZ9</t>
    </r>
  </si>
  <si>
    <r>
      <rPr>
        <rFont val="&quot;Times New Roman&quot;"/>
        <b/>
        <color rgb="FF1155CC"/>
        <sz val="14.0"/>
        <u/>
      </rPr>
      <t>https://mail.google.com/mail?extsrc=sync&amp;client=docs&amp;plid=ACUX6DPfZYLFMYx4Q9j6v2CeAcV1Fc242UAdmL8</t>
    </r>
  </si>
  <si>
    <t>C2254113102635-01</t>
  </si>
  <si>
    <r>
      <rPr>
        <rFont val="&quot;Times New Roman&quot;"/>
        <b/>
        <color rgb="FF1155CC"/>
        <sz val="14.0"/>
        <u/>
      </rPr>
      <t>https://drive.google.com/drive/folders/1zaZARxeqND7SayGoC78ADaWitgWyHJgS</t>
    </r>
  </si>
  <si>
    <r>
      <rPr>
        <rFont val="&quot;Times New Roman&quot;"/>
        <b/>
        <color rgb="FF1155CC"/>
        <sz val="14.0"/>
        <u/>
      </rPr>
      <t>https://mail.google.com/mail?extsrc=sync&amp;client=docs&amp;plid=ACUX6DNfdt5-i4Rrg03PYeftjMY-snIy3pcWxDY</t>
    </r>
  </si>
  <si>
    <t>3397283107_TP</t>
  </si>
  <si>
    <t>TIW KUMBAKONAM 74/2024</t>
  </si>
  <si>
    <t>MAYILADUTHURAI</t>
  </si>
  <si>
    <r>
      <rPr>
        <rFont val="&quot;Times New Roman&quot;"/>
        <b/>
        <color rgb="FF1155CC"/>
        <sz val="14.0"/>
        <u/>
      </rPr>
      <t>https://drive.google.com/drive/folders/1FuTQrTf5X-d9jpsQzdLaDpeRthVCf864</t>
    </r>
  </si>
  <si>
    <r>
      <rPr>
        <rFont val="&quot;Times New Roman&quot;"/>
        <b/>
        <color rgb="FF1155CC"/>
        <sz val="14.0"/>
        <u/>
      </rPr>
      <t>https://mail.google.com/mail?extsrc=sync&amp;client=docs&amp;plid=ACUX6DM6ELJ9ENKBTw8DIJisaUbiiVgjJQ8Pxpo</t>
    </r>
  </si>
  <si>
    <t>11.03.2025</t>
  </si>
  <si>
    <t>3397283777_TP</t>
  </si>
  <si>
    <t>MEENSURUTTY 226/2024</t>
  </si>
  <si>
    <r>
      <rPr>
        <rFont val="&quot;Times New Roman&quot;"/>
        <b/>
        <color rgb="FF1155CC"/>
        <sz val="14.0"/>
        <u/>
      </rPr>
      <t>https://drive.google.com/drive/folders/1-4vkoCm-Ur9lbOgjkeV1E_BlAJlwZe9d</t>
    </r>
  </si>
  <si>
    <r>
      <rPr>
        <rFont val="&quot;Times New Roman&quot;"/>
        <b/>
        <color rgb="FF1155CC"/>
        <sz val="14.0"/>
        <u/>
      </rPr>
      <t>https://mail.google.com/mail?extsrc=sync&amp;client=docs&amp;plid=ACUX6DO2rJQmbumCjweUZdMa2g4Zp3Urnpd8aB4</t>
    </r>
  </si>
  <si>
    <t>3379455220_TP</t>
  </si>
  <si>
    <t>THIRUVIDAIMARUDHUR 794/2024</t>
  </si>
  <si>
    <t>NAGAPATTINAM</t>
  </si>
  <si>
    <r>
      <rPr>
        <rFont val="&quot;Times New Roman&quot;"/>
        <b/>
        <color rgb="FF1155CC"/>
        <sz val="14.0"/>
        <u/>
      </rPr>
      <t>https://drive.google.com/drive/folders/17CkGQGBJPEaqyYXraFNxP-zG9xhjaYMn</t>
    </r>
  </si>
  <si>
    <r>
      <rPr>
        <rFont val="&quot;Times New Roman&quot;"/>
        <b/>
        <color rgb="FF1155CC"/>
        <sz val="14.0"/>
        <u/>
      </rPr>
      <t>https://mail.google.com/mail?extsrc=sync&amp;client=docs&amp;plid=ACUX6DPdsUK6FnzMUfxZSNUSiUUKv8spvIsRRuQ</t>
    </r>
  </si>
  <si>
    <t>3379455216_TP</t>
  </si>
  <si>
    <r>
      <rPr>
        <rFont val="&quot;Times New Roman&quot;"/>
        <b/>
        <color rgb="FF1155CC"/>
        <sz val="14.0"/>
        <u/>
      </rPr>
      <t>https://drive.google.com/drive/folders/1cAqvq7oKXPA-HRvcMkMCWM56hXuE70ch</t>
    </r>
  </si>
  <si>
    <r>
      <rPr>
        <rFont val="&quot;Times New Roman&quot;"/>
        <b/>
        <color rgb="FF1155CC"/>
        <sz val="14.0"/>
        <u/>
      </rPr>
      <t>https://mail.google.com/mail?extsrc=sync&amp;client=docs&amp;plid=ACUX6DMzxqA-0N9MRym4skj_70YaUTgsJGX6OVA</t>
    </r>
  </si>
  <si>
    <t>3379455528_TP</t>
  </si>
  <si>
    <t>TAMIL UNIVERSITY 353/2024</t>
  </si>
  <si>
    <t>07.03.2025</t>
  </si>
  <si>
    <r>
      <rPr>
        <rFont val="&quot;Times New Roman&quot;"/>
        <b/>
        <color rgb="FF1155CC"/>
        <sz val="14.0"/>
        <u/>
      </rPr>
      <t>https://drive.google.com/drive/folders/1241kxBrRSchXeAwQfcxC2Y-J8YLJJAim</t>
    </r>
  </si>
  <si>
    <r>
      <rPr>
        <rFont val="&quot;Times New Roman&quot;"/>
        <b/>
        <color rgb="FF1155CC"/>
        <sz val="14.0"/>
        <u/>
      </rPr>
      <t>https://mail.google.com/mail?extsrc=sync&amp;client=docs&amp;plid=ACUX6DMkNdqtERgHQwUuzOtA-1ItmQb48l4vbVE</t>
    </r>
  </si>
  <si>
    <t>3397283099_TP</t>
  </si>
  <si>
    <t>TIW-KUMBAKONAM 72/2024</t>
  </si>
  <si>
    <r>
      <rPr>
        <rFont val="&quot;Times New Roman&quot;"/>
        <b/>
        <color rgb="FF1155CC"/>
        <sz val="14.0"/>
        <u/>
      </rPr>
      <t>https://drive.google.com/drive/folders/1FPfmmd3NxTUpNirTXaiU6ooIhENysRGT</t>
    </r>
  </si>
  <si>
    <r>
      <rPr>
        <rFont val="&quot;Times New Roman&quot;"/>
        <b/>
        <color rgb="FF1155CC"/>
        <sz val="14.0"/>
        <u/>
      </rPr>
      <t>https://mail.google.com/mail?extsrc=sync&amp;client=docs&amp;plid=ACUX6DP5yTQiFVT_KJqteIzdTYKJ2SXDyayc19Q</t>
    </r>
  </si>
  <si>
    <t>3397283526_TP</t>
  </si>
  <si>
    <t>THIRUVONAM 593/2021</t>
  </si>
  <si>
    <r>
      <rPr>
        <rFont val="&quot;Times New Roman&quot;"/>
        <b/>
        <color rgb="FF1155CC"/>
        <sz val="14.0"/>
        <u/>
      </rPr>
      <t>https://drive.google.com/drive/folders/1CtQZbJWsrnxYi0QSPjPO9eQXGPIiIIJR</t>
    </r>
  </si>
  <si>
    <r>
      <rPr>
        <rFont val="&quot;Times New Roman&quot;"/>
        <b/>
        <color rgb="FF1155CC"/>
        <sz val="14.0"/>
        <u/>
      </rPr>
      <t>https://mail.google.com/mail?extsrc=sync&amp;client=docs&amp;plid=ACUX6DOUIGHK4UCeS-6R-rQkFin1kYIgFVwZlJA</t>
    </r>
  </si>
  <si>
    <t>03.04.2025</t>
  </si>
  <si>
    <t>01-25-2025</t>
  </si>
  <si>
    <t>C2244113102488-02</t>
  </si>
  <si>
    <t>COURTALLAM 211/2023</t>
  </si>
  <si>
    <r>
      <rPr>
        <rFont val="&quot;Times New Roman&quot;"/>
        <b/>
        <color rgb="FF1155CC"/>
        <sz val="14.0"/>
        <u/>
      </rPr>
      <t>https://drive.google.com/drive/folders/1Oc2ItsVCoofolf1vpYGxpfHjKTKJ0b5B</t>
    </r>
  </si>
  <si>
    <r>
      <rPr>
        <rFont val="&quot;Times New Roman&quot;"/>
        <b/>
        <color rgb="FF1155CC"/>
        <sz val="14.0"/>
        <u/>
      </rPr>
      <t>https://mail.google.com/mail?extsrc=sync&amp;client=docs&amp;plid=ACUX6DNTFvjctyrLBOWIvFqpGyAEoSYUqNieh5A</t>
    </r>
  </si>
  <si>
    <t>01-26-2025</t>
  </si>
  <si>
    <t>3410126844_OD</t>
  </si>
  <si>
    <t>SELVARAJ CHINNATHAMBI</t>
  </si>
  <si>
    <r>
      <rPr>
        <rFont val="&quot;Times New Roman&quot;"/>
        <b/>
        <color rgb="FF1155CC"/>
        <sz val="14.0"/>
        <u/>
      </rPr>
      <t>https://drive.google.com/drive/folders/1-4vKmch78a-nJHGGe5ddiPuD6quC9S4X</t>
    </r>
  </si>
  <si>
    <r>
      <rPr>
        <rFont val="&quot;Times New Roman&quot;"/>
        <b/>
        <color rgb="FF1155CC"/>
        <sz val="14.0"/>
        <u/>
      </rPr>
      <t>https://mail.google.com/mail?extsrc=sync&amp;client=docs&amp;plid=ACUX6DMH2MMOR-SuMnsRFitrBZurHQdz-uljJw4</t>
    </r>
  </si>
  <si>
    <t>01-27-2025</t>
  </si>
  <si>
    <t>LGID-113033 MV</t>
  </si>
  <si>
    <t>MIOT HOSPITAL</t>
  </si>
  <si>
    <r>
      <rPr>
        <rFont val="&quot;Times New Roman&quot;"/>
        <b/>
        <color rgb="FF1155CC"/>
        <sz val="14.0"/>
        <u/>
      </rPr>
      <t>https://drive.google.com/drive/folders/11wfiHxE0AKsKNICoz4GFZCPKst7vGBV-</t>
    </r>
  </si>
  <si>
    <r>
      <rPr>
        <rFont val="&quot;Times New Roman&quot;"/>
        <b/>
        <color rgb="FF1155CC"/>
        <sz val="14.0"/>
        <u/>
      </rPr>
      <t>https://mail.google.com/mail?extsrc=sync&amp;client=docs&amp;plid=ACUX6DN-Vj8jUbFZyRbe80o_0k2vphAv1YRtwEE</t>
    </r>
  </si>
  <si>
    <t>3397283607_OD</t>
  </si>
  <si>
    <t>SOUNDARYA</t>
  </si>
  <si>
    <r>
      <rPr>
        <rFont val="&quot;Times New Roman&quot;"/>
        <b/>
        <color rgb="FF1155CC"/>
        <sz val="14.0"/>
        <u/>
      </rPr>
      <t>https://drive.google.com/drive/folders/11vBYND0SzyysOaEsoPvSiRkGszvKKwzE</t>
    </r>
  </si>
  <si>
    <r>
      <rPr>
        <rFont val="&quot;Times New Roman&quot;"/>
        <b/>
        <color rgb="FF1155CC"/>
        <sz val="14.0"/>
        <u/>
      </rPr>
      <t>https://mail.google.com/mail?extsrc=sync&amp;client=docs&amp;plid=ACUX6DMHUdY2ZqU2tjjFRN-7dQNDf4f3O-A25dc</t>
    </r>
  </si>
  <si>
    <t>01-28-2025</t>
  </si>
  <si>
    <t>FGH-12-24-7003978-01-000</t>
  </si>
  <si>
    <t>Health</t>
  </si>
  <si>
    <t>Dr Muthusamy Hospital</t>
  </si>
  <si>
    <r>
      <rPr>
        <rFont val="&quot;Times New Roman&quot;"/>
        <b/>
        <color rgb="FF1155CC"/>
        <sz val="14.0"/>
        <u/>
      </rPr>
      <t>https://drive.google.com/drive/folders/1EK2FPV-e7742ul38f7uRih6_AAASBrHv</t>
    </r>
  </si>
  <si>
    <r>
      <rPr>
        <rFont val="&quot;Times New Roman&quot;"/>
        <b/>
        <color rgb="FF1155CC"/>
        <sz val="14.0"/>
        <u/>
      </rPr>
      <t>https://mail.google.com/mail?extsrc=sync&amp;client=docs&amp;plid=ACUX6DNWAW7amksb07GgUwzvQnl_bu3Pdjln73w</t>
    </r>
  </si>
  <si>
    <t>3397285499_T</t>
  </si>
  <si>
    <t>ABUDAHEER</t>
  </si>
  <si>
    <r>
      <rPr>
        <rFont val="&quot;Times New Roman&quot;"/>
        <b/>
        <color rgb="FF1155CC"/>
        <sz val="14.0"/>
        <u/>
      </rPr>
      <t>https://drive.google.com/drive/folders/16o-7V7NGHlUAzVmS2vXP3aLPBi1XVZEi</t>
    </r>
  </si>
  <si>
    <r>
      <rPr>
        <rFont val="&quot;Times New Roman&quot;"/>
        <b/>
        <color rgb="FF1155CC"/>
        <sz val="14.0"/>
        <u/>
      </rPr>
      <t>https://mail.google.com/mail?extsrc=sync&amp;client=docs&amp;plid=ACUX6DNs-oNZbHzZiei4sjsLjU_QplKxxTjBplw</t>
    </r>
  </si>
  <si>
    <t>3397285063_OD</t>
  </si>
  <si>
    <t>HAMITHA BEEVI Y</t>
  </si>
  <si>
    <r>
      <rPr>
        <rFont val="&quot;Times New Roman&quot;"/>
        <b/>
        <color rgb="FF1155CC"/>
        <sz val="14.0"/>
        <u/>
      </rPr>
      <t>https://drive.google.com/drive/folders/17-VoWvZosC_FYPwZl3RrOzJoaDiUqc6x</t>
    </r>
  </si>
  <si>
    <r>
      <rPr>
        <rFont val="&quot;Times New Roman&quot;"/>
        <b/>
        <color rgb="FF1155CC"/>
        <sz val="14.0"/>
        <u/>
      </rPr>
      <t>https://mail.google.com/mail?extsrc=sync&amp;client=docs&amp;plid=ACUX6DPC2RI4EMeVj3pWOTu8TVsmtJf2vw4eC_g</t>
    </r>
  </si>
  <si>
    <t>3397284145_OD</t>
  </si>
  <si>
    <t>MANIKANDAN MURUGANANDAM</t>
  </si>
  <si>
    <r>
      <rPr>
        <rFont val="&quot;Times New Roman&quot;"/>
        <b/>
        <color rgb="FF1155CC"/>
        <sz val="14.0"/>
        <u/>
      </rPr>
      <t>https://drive.google.com/drive/folders/170ozoqWOfz1981VMtbA8QfnIZUNx0Rnh</t>
    </r>
  </si>
  <si>
    <r>
      <rPr>
        <rFont val="&quot;Times New Roman&quot;"/>
        <b/>
        <color rgb="FF1155CC"/>
        <sz val="14.0"/>
        <u/>
      </rPr>
      <t>https://mail.google.com/mail?extsrc=sync&amp;client=docs&amp;plid=ACUX6DNEYkn6xTXZNL9XP7Of6YSGPbAsZhQWfpQ</t>
    </r>
  </si>
  <si>
    <t>10000-31-25-N-0760436</t>
  </si>
  <si>
    <t>NARIKUDI 64/2024</t>
  </si>
  <si>
    <r>
      <rPr>
        <rFont val="&quot;Times New Roman&quot;"/>
        <b/>
        <color rgb="FF1155CC"/>
        <sz val="14.0"/>
        <u/>
      </rPr>
      <t>https://drive.google.com/drive/folders/11u-1FVaphbIDFs6eenyZPq-iNVov9ej0</t>
    </r>
  </si>
  <si>
    <r>
      <rPr>
        <rFont val="&quot;Times New Roman&quot;"/>
        <b/>
        <color rgb="FF1155CC"/>
        <sz val="14.0"/>
        <u/>
      </rPr>
      <t>https://mail.google.com/mail?extsrc=sync&amp;client=docs&amp;plid=ACUX6DNIA4RtgLHKVM6HRjbWB1woY-lnDZC9jZQ</t>
    </r>
  </si>
  <si>
    <t>U.I-06.03.2025</t>
  </si>
  <si>
    <t>10000-31-25-N-0760419</t>
  </si>
  <si>
    <t>THANGACHIMADAM 34/2024</t>
  </si>
  <si>
    <r>
      <rPr>
        <rFont val="&quot;Times New Roman&quot;"/>
        <b/>
        <color rgb="FF1155CC"/>
        <sz val="14.0"/>
        <u/>
      </rPr>
      <t>https://drive.google.com/drive/folders/17AJqee6Kzc-_kIynR9jhk8zRFDCDt6_T</t>
    </r>
  </si>
  <si>
    <r>
      <rPr>
        <rFont val="&quot;Times New Roman&quot;"/>
        <b/>
        <color rgb="FF1155CC"/>
        <sz val="14.0"/>
        <u/>
      </rPr>
      <t>https://mail.google.com/mail?extsrc=sync&amp;client=docs&amp;plid=ACUX6DOb_4UHBm45uYqaH-BNJUe-dnOaI4bxrpg</t>
    </r>
  </si>
  <si>
    <t>10000-31-25-N-0760595</t>
  </si>
  <si>
    <t>TIW II 78/2024</t>
  </si>
  <si>
    <r>
      <rPr>
        <rFont val="&quot;Times New Roman&quot;"/>
        <b/>
        <color rgb="FF1155CC"/>
        <sz val="14.0"/>
        <u/>
      </rPr>
      <t>https://drive.google.com/drive/folders/1lqB7Zm6T_uKuaVhqgnkC9cEDKRQisZja</t>
    </r>
  </si>
  <si>
    <r>
      <rPr>
        <rFont val="&quot;Times New Roman&quot;"/>
        <b/>
        <color rgb="FF1155CC"/>
        <sz val="14.0"/>
        <u/>
      </rPr>
      <t>https://mail.google.com/mail?extsrc=sync&amp;client=docs&amp;plid=ACUX6DNzNPC7YGDKI7Hj78tqvmX6O9KVnZb9gxM</t>
    </r>
  </si>
  <si>
    <t>10000-31-25-N-0760600</t>
  </si>
  <si>
    <t>CHATRAKUDI 131/2024</t>
  </si>
  <si>
    <t>BANGALORE</t>
  </si>
  <si>
    <t>UTTARPRADESH</t>
  </si>
  <si>
    <r>
      <rPr>
        <rFont val="&quot;Times New Roman&quot;"/>
        <b/>
        <color rgb="FF1155CC"/>
        <sz val="14.0"/>
        <u/>
      </rPr>
      <t>https://drive.google.com/drive/folders/17Q6YoM4_EmwIu9fi59zBAFw0ijHVjvPe</t>
    </r>
  </si>
  <si>
    <r>
      <rPr>
        <rFont val="&quot;Times New Roman&quot;"/>
        <b/>
        <color rgb="FF1155CC"/>
        <sz val="14.0"/>
        <u/>
      </rPr>
      <t>https://mail.google.com/mail?extsrc=sync&amp;client=docs&amp;plid=ACUX6DPZQphcgisrmmK6Qh4mO14WNNVISiByNew</t>
    </r>
  </si>
  <si>
    <t>01-29-2025</t>
  </si>
  <si>
    <t>10110277790_TP</t>
  </si>
  <si>
    <t>THIRUVIDAIMARUTHUR 519/2024</t>
  </si>
  <si>
    <t>THIRUVALLUR</t>
  </si>
  <si>
    <r>
      <rPr>
        <rFont val="&quot;Times New Roman&quot;"/>
        <b/>
        <color rgb="FF1155CC"/>
        <sz val="14.0"/>
        <u/>
      </rPr>
      <t>https://drive.google.com/drive/folders/17Vv2C-MvuKteEqE3rmcd_RURszpyg4EL</t>
    </r>
  </si>
  <si>
    <r>
      <rPr>
        <rFont val="&quot;Times New Roman&quot;"/>
        <b/>
        <color rgb="FF1155CC"/>
        <sz val="14.0"/>
        <u/>
      </rPr>
      <t>https://mail.google.com/mail?extsrc=sync&amp;client=docs&amp;plid=ACUX6DOVBqk3okW6lAspbhJiulfQKRxRoU_Hn4I</t>
    </r>
  </si>
  <si>
    <t>3397284912_OD</t>
  </si>
  <si>
    <t>VENGEDASAN M</t>
  </si>
  <si>
    <r>
      <rPr>
        <rFont val="&quot;Times New Roman&quot;"/>
        <b/>
        <color rgb="FF1155CC"/>
        <sz val="14.0"/>
        <u/>
      </rPr>
      <t>https://drive.google.com/drive/folders/17vVzr_35qXXfPuBwX7eDFhFgwakwm-12</t>
    </r>
  </si>
  <si>
    <r>
      <rPr>
        <rFont val="&quot;Times New Roman&quot;"/>
        <b/>
        <color rgb="FF1155CC"/>
        <sz val="14.0"/>
        <u/>
      </rPr>
      <t>https://mail.google.com/mail?extsrc=sync&amp;client=docs&amp;plid=ACUX6DMqbn8LQPEDf2vjd0sf5tn2KG2XhnpDW0I</t>
    </r>
  </si>
  <si>
    <t>3406088176_OD</t>
  </si>
  <si>
    <t>NAGARAJAN N</t>
  </si>
  <si>
    <r>
      <rPr>
        <rFont val="&quot;Times New Roman&quot;"/>
        <b/>
        <color rgb="FF1155CC"/>
        <sz val="14.0"/>
        <u/>
      </rPr>
      <t>https://drive.google.com/drive/folders/17yI9xuUf6KNqcMcweuZHwfVpGzUiI52h</t>
    </r>
  </si>
  <si>
    <r>
      <rPr>
        <rFont val="&quot;Times New Roman&quot;"/>
        <b/>
        <color rgb="FF1155CC"/>
        <sz val="14.0"/>
        <u/>
      </rPr>
      <t>https://mail.google.com/mail?extsrc=sync&amp;client=docs&amp;plid=ACUX6DNos8FG8o4SCjE9sppGWm-Q0yPTGrcuGq4</t>
    </r>
  </si>
  <si>
    <t>3406088040_OD</t>
  </si>
  <si>
    <t>SRINIVASAN P</t>
  </si>
  <si>
    <r>
      <rPr>
        <rFont val="&quot;Times New Roman&quot;"/>
        <b/>
        <color rgb="FF1155CC"/>
        <sz val="14.0"/>
        <u/>
      </rPr>
      <t>https://drive.google.com/drive/folders/181vnmQg8_ZwaoqZjtraf5Aa3CG6oC8Uh</t>
    </r>
  </si>
  <si>
    <r>
      <rPr>
        <rFont val="&quot;Times New Roman&quot;"/>
        <b/>
        <color rgb="FF1155CC"/>
        <sz val="14.0"/>
        <u/>
      </rPr>
      <t>https://mail.google.com/mail?extsrc=sync&amp;client=docs&amp;plid=ACUX6DOZYjSv31dNoFMJwoPUeu0iNIW3vkjqNt8</t>
    </r>
  </si>
  <si>
    <t>500405201124110015801_OD</t>
  </si>
  <si>
    <t>SUSILA</t>
  </si>
  <si>
    <r>
      <rPr>
        <rFont val="&quot;Times New Roman&quot;"/>
        <b/>
        <color rgb="FF1155CC"/>
        <sz val="14.0"/>
        <u/>
      </rPr>
      <t>https://drive.google.com/drive/folders/18D7nyrARnv6D3gwN7YbQvY2KOLKZ0WST</t>
    </r>
  </si>
  <si>
    <r>
      <rPr>
        <rFont val="&quot;Times New Roman&quot;"/>
        <b/>
        <color rgb="FF1155CC"/>
        <sz val="14.0"/>
        <u/>
      </rPr>
      <t>https://mail.google.com/mail?extsrc=sync&amp;client=docs&amp;plid=ACUX6DOL7jEhejLW-mDnRODnE7yc4kS4-X6JCJ0</t>
    </r>
  </si>
  <si>
    <t>3397284531_TP</t>
  </si>
  <si>
    <t>KEELAIYUR 152/2024</t>
  </si>
  <si>
    <r>
      <rPr>
        <rFont val="&quot;Times New Roman&quot;"/>
        <b/>
        <color rgb="FF1155CC"/>
        <sz val="14.0"/>
        <u/>
      </rPr>
      <t>https://drive.google.com/drive/folders/1Duom0Kw7WYzEQ_ZZ4P11YROx1a5aPfCg</t>
    </r>
  </si>
  <si>
    <r>
      <rPr>
        <rFont val="&quot;Times New Roman&quot;"/>
        <b/>
        <color rgb="FF1155CC"/>
        <sz val="14.0"/>
        <u/>
      </rPr>
      <t>https://mail.google.com/mail?extsrc=sync&amp;client=docs&amp;plid=ACUX6DNEG-G7J3sReYO7Wf1_JlxZJqZ9J_51HVA</t>
    </r>
  </si>
  <si>
    <t>3379456852_TP</t>
  </si>
  <si>
    <t>THOTTIYAM 258/2024</t>
  </si>
  <si>
    <t>ERODE</t>
  </si>
  <si>
    <r>
      <rPr>
        <rFont val="&quot;Times New Roman&quot;"/>
        <b/>
        <color rgb="FF1155CC"/>
        <sz val="14.0"/>
        <u/>
      </rPr>
      <t>https://drive.google.com/drive/folders/1YJw_IDV3FtUf8BBBJExc2FeZ2S7iiyNe</t>
    </r>
  </si>
  <si>
    <r>
      <rPr>
        <rFont val="&quot;Times New Roman&quot;"/>
        <b/>
        <color rgb="FF1155CC"/>
        <sz val="14.0"/>
        <u/>
      </rPr>
      <t>https://mail.google.com/mail?extsrc=sync&amp;client=docs&amp;plid=ACUX6DNxp5L88xORwSXbD-5v2MqygFuPB-EpBrA</t>
    </r>
  </si>
  <si>
    <t>3397284501_TP</t>
  </si>
  <si>
    <t>MANNARGUDI TOWN 294/2024</t>
  </si>
  <si>
    <r>
      <rPr>
        <rFont val="&quot;Times New Roman&quot;"/>
        <b/>
        <color rgb="FF1155CC"/>
        <sz val="14.0"/>
        <u/>
      </rPr>
      <t>https://drive.google.com/drive/folders/14XJv4nbK9hRZkiwSWB8pzaffsCoGG3_j</t>
    </r>
  </si>
  <si>
    <r>
      <rPr>
        <rFont val="&quot;Times New Roman&quot;"/>
        <b/>
        <color rgb="FF1155CC"/>
        <sz val="14.0"/>
        <u/>
      </rPr>
      <t>https://mail.google.com/mail?extsrc=sync&amp;client=docs&amp;plid=ACUX6DO3Npd-xO6dsXKT6pq56yppmfRkbAlbRXc</t>
    </r>
  </si>
  <si>
    <t>01-31-2025</t>
  </si>
  <si>
    <t>3406088101_OD</t>
  </si>
  <si>
    <t>RAJAMANI</t>
  </si>
  <si>
    <r>
      <rPr>
        <rFont val="&quot;Times New Roman&quot;"/>
        <b/>
        <color rgb="FF1155CC"/>
        <sz val="14.0"/>
        <u/>
      </rPr>
      <t>https://drive.google.com/drive/folders/1dPT_XI7hIEqhGmUd9YE2iJWRmDZu9D-S</t>
    </r>
  </si>
  <si>
    <r>
      <rPr>
        <rFont val="&quot;Times New Roman&quot;"/>
        <b/>
        <color rgb="FF1155CC"/>
        <sz val="14.0"/>
        <u/>
      </rPr>
      <t>https://mail.google.com/mail?extsrc=sync&amp;client=docs&amp;plid=ACUX6DN3j78Ij5do29OcZOOdbk5vExMKpe7ZIGg</t>
    </r>
  </si>
  <si>
    <t>3397285056_OD</t>
  </si>
  <si>
    <t>PONSELVI</t>
  </si>
  <si>
    <r>
      <rPr>
        <rFont val="&quot;Times New Roman&quot;"/>
        <b/>
        <color rgb="FF1155CC"/>
        <sz val="14.0"/>
        <u/>
      </rPr>
      <t>https://drive.google.com/drive/folders/1Q8PsRoKqtT0wJzHolne0OMl8So-l2Mpl</t>
    </r>
  </si>
  <si>
    <r>
      <rPr>
        <rFont val="&quot;Times New Roman&quot;"/>
        <b/>
        <color rgb="FF1155CC"/>
        <sz val="14.0"/>
        <u/>
      </rPr>
      <t>https://mail.google.com/mail?extsrc=sync&amp;client=docs&amp;plid=ACUX6DMuGy7eksx57v_CSBsaNhoyC4IXFxUlxp8</t>
    </r>
  </si>
  <si>
    <t>3406088241_OD</t>
  </si>
  <si>
    <t>RAJALAKSHMI</t>
  </si>
  <si>
    <r>
      <rPr>
        <rFont val="&quot;Times New Roman&quot;"/>
        <b/>
        <color rgb="FF1155CC"/>
        <sz val="14.0"/>
        <u/>
      </rPr>
      <t>https://drive.google.com/drive/folders/16oXd6DMMahsbsNECH2cG4IWuh1f82P8h</t>
    </r>
  </si>
  <si>
    <r>
      <rPr>
        <rFont val="&quot;Times New Roman&quot;"/>
        <b/>
        <color rgb="FF1155CC"/>
        <sz val="14.0"/>
        <u/>
      </rPr>
      <t>https://mail.google.com/mail?extsrc=sync&amp;client=docs&amp;plid=ACUX6DPzePswk5jFbq7387baPxp0kDbXXRz1Z5M</t>
    </r>
  </si>
  <si>
    <t>01-30-2025</t>
  </si>
  <si>
    <t>C2254103102579-00</t>
  </si>
  <si>
    <t>KEERANUR 200/2022</t>
  </si>
  <si>
    <r>
      <rPr>
        <rFont val="&quot;Times New Roman&quot;"/>
        <b/>
        <color rgb="FF1155CC"/>
        <sz val="14.0"/>
        <u/>
      </rPr>
      <t>https://drive.google.com/drive/folders/1ATiRTnIVLWg-KqQ0jL_hghYqrxL2fsZ7</t>
    </r>
  </si>
  <si>
    <r>
      <rPr>
        <rFont val="&quot;Times New Roman&quot;"/>
        <b/>
        <color rgb="FF1155CC"/>
        <sz val="14.0"/>
        <u/>
      </rPr>
      <t>https://mail.google.com/mail?extsrc=sync&amp;client=docs&amp;plid=ACUX6DMcRXUjntDf-rPGTTIm_y2cPQD2xpgFnyk</t>
    </r>
  </si>
  <si>
    <t>C2254113102743-00</t>
  </si>
  <si>
    <t>THUCKALAY 119/2022</t>
  </si>
  <si>
    <r>
      <rPr>
        <rFont val="&quot;Times New Roman&quot;"/>
        <b/>
        <color rgb="FF1155CC"/>
        <sz val="14.0"/>
        <u/>
      </rPr>
      <t>https://drive.google.com/drive/folders/1fVAP4pHWqUNKkqKme_lefjVcFMnBZc-g</t>
    </r>
  </si>
  <si>
    <r>
      <rPr>
        <rFont val="&quot;Times New Roman&quot;"/>
        <b/>
        <color rgb="FF1155CC"/>
        <sz val="14.0"/>
        <u/>
      </rPr>
      <t>https://mail.google.com/mail?extsrc=sync&amp;client=docs&amp;plid=ACUX6DPClhStaG0LudSzEkCYz9srqMG5yvRmgYE</t>
    </r>
  </si>
  <si>
    <t>C2254113102745-00</t>
  </si>
  <si>
    <t>ARUPPUKOTTAI TALUK 90/2024</t>
  </si>
  <si>
    <r>
      <rPr>
        <rFont val="&quot;Times New Roman&quot;"/>
        <b/>
        <color rgb="FF1155CC"/>
        <sz val="14.0"/>
        <u/>
      </rPr>
      <t>https://drive.google.com/drive/folders/1IMhXVj_izEd7jJFmkk9rMtaU-YU5vcjK</t>
    </r>
  </si>
  <si>
    <r>
      <rPr>
        <rFont val="&quot;Times New Roman&quot;"/>
        <b/>
        <color rgb="FF1155CC"/>
        <sz val="14.0"/>
        <u/>
      </rPr>
      <t>https://mail.google.com/mail?extsrc=sync&amp;client=docs&amp;plid=ACUX6DNcbsVJ7x4bRZmXd6HBhWZcSHgrR5m95aM</t>
    </r>
  </si>
  <si>
    <t>10120000368_TP</t>
  </si>
  <si>
    <t>VAIYAMPATTY 227/2024</t>
  </si>
  <si>
    <t>KARNATAKA</t>
  </si>
  <si>
    <r>
      <rPr>
        <rFont val="&quot;Times New Roman&quot;"/>
        <b/>
        <color rgb="FF1155CC"/>
        <sz val="14.0"/>
        <u/>
      </rPr>
      <t>https://drive.google.com/drive/folders/1aOLWbIy1pmzUi261ZqkrSLyfRgX5NRo3</t>
    </r>
  </si>
  <si>
    <r>
      <rPr>
        <rFont val="&quot;Times New Roman&quot;"/>
        <b/>
        <color rgb="FF1155CC"/>
        <sz val="14.0"/>
        <u/>
      </rPr>
      <t>https://mail.google.com/mail?extsrc=sync&amp;client=docs&amp;plid=ACUX6DNvTnXbiwEkxIPOw84ZNp1GMQWP-qbeXV0</t>
    </r>
  </si>
  <si>
    <t>10000-31-25-N-0760718</t>
  </si>
  <si>
    <t>THIRUCHULI 219-2024</t>
  </si>
  <si>
    <r>
      <rPr>
        <rFont val="&quot;Times New Roman&quot;"/>
        <b/>
        <color rgb="FF1155CC"/>
        <sz val="14.0"/>
        <u/>
      </rPr>
      <t>https://drive.google.com/drive/folders/1b9uYWpf5-HnYybWBEneVYojK-mn8L2kp</t>
    </r>
  </si>
  <si>
    <r>
      <rPr>
        <rFont val="&quot;Times New Roman&quot;"/>
        <b/>
        <color rgb="FF1155CC"/>
        <sz val="14.0"/>
        <u/>
      </rPr>
      <t>https://mail.google.com/mail?extsrc=sync&amp;client=docs&amp;plid=ACUX6DP5ofaLMJRkh3uxf0nyZQB3fDx2DPwHad8</t>
    </r>
  </si>
  <si>
    <t>_2025200954</t>
  </si>
  <si>
    <t>POOVANTHI 23/2021</t>
  </si>
  <si>
    <r>
      <rPr>
        <rFont val="&quot;Times New Roman&quot;"/>
        <b/>
        <color rgb="FF1155CC"/>
        <sz val="14.0"/>
        <u/>
      </rPr>
      <t>https://drive.google.com/drive/folders/1YYyQ9G_8vRxVIRzqQbExKbxkHL_KGQoo</t>
    </r>
  </si>
  <si>
    <r>
      <rPr>
        <rFont val="&quot;Times New Roman&quot;"/>
        <b/>
        <color rgb="FF1155CC"/>
        <sz val="14.0"/>
        <u/>
      </rPr>
      <t>https://mail.google.com/mail?extsrc=sync&amp;client=docs&amp;plid=ACUX6DNmLETmoJ9-7m3IUdE7Wp5UR9-8sf-Rlgc</t>
    </r>
  </si>
  <si>
    <t>19.03.2025</t>
  </si>
  <si>
    <t>_2025200940</t>
  </si>
  <si>
    <r>
      <rPr>
        <rFont val="&quot;Times New Roman&quot;"/>
        <b/>
        <color rgb="FF1155CC"/>
        <sz val="14.0"/>
        <u/>
      </rPr>
      <t>https://drive.google.com/drive/folders/1NVCzvp88zD94YyKWNWO3opCeBM7wGPI8</t>
    </r>
  </si>
  <si>
    <r>
      <rPr>
        <rFont val="&quot;Times New Roman&quot;"/>
        <b/>
        <color rgb="FF1155CC"/>
        <sz val="14.0"/>
        <u/>
      </rPr>
      <t>https://mail.google.com/mail?extsrc=sync&amp;client=docs&amp;plid=ACUX6DONtguDRHtaYveeRD8CSU3JkpP-0FRxSPc</t>
    </r>
  </si>
  <si>
    <t>10000-31-25-N-0760782</t>
  </si>
  <si>
    <t>SIVAKASI TOWN 436/2023</t>
  </si>
  <si>
    <r>
      <rPr>
        <rFont val="&quot;Times New Roman&quot;"/>
        <b/>
        <color rgb="FF1155CC"/>
        <sz val="14.0"/>
        <u/>
      </rPr>
      <t>https://drive.google.com/drive/folders/1keEEqRVTGz4kouhwGJrJ1qeAOHHunBHi</t>
    </r>
  </si>
  <si>
    <r>
      <rPr>
        <rFont val="&quot;Times New Roman&quot;"/>
        <b/>
        <color rgb="FF1155CC"/>
        <sz val="14.0"/>
        <u/>
      </rPr>
      <t>https://mail.google.com/mail?extsrc=sync&amp;client=docs&amp;plid=ACUX6DPkvZV-2Gj1_Zrgq5z4qkeJvMVnybX0pn0</t>
    </r>
  </si>
  <si>
    <t>OC-25-1502-1803-00000141_TP</t>
  </si>
  <si>
    <t>AVIYUR 1/2024</t>
  </si>
  <si>
    <r>
      <rPr>
        <rFont val="&quot;Times New Roman&quot;"/>
        <b/>
        <color rgb="FF1155CC"/>
        <sz val="14.0"/>
        <u/>
      </rPr>
      <t>https://drive.google.com/drive/u/1/folders/1HqcDJbeUTZ1AY38tvEaafHyc6g02a5_X</t>
    </r>
  </si>
  <si>
    <r>
      <rPr>
        <rFont val="&quot;Times New Roman&quot;"/>
        <b/>
        <color rgb="FF1155CC"/>
        <sz val="14.0"/>
        <u/>
      </rPr>
      <t>https://mail.google.com/mail?extsrc=sync&amp;client=docs&amp;plid=ACUX6DPe29Zwq8q96yzKlarNiBcsJEmQqFKtmuA</t>
    </r>
  </si>
  <si>
    <t>03.03.2025</t>
  </si>
  <si>
    <t>National</t>
  </si>
  <si>
    <t>FILE NO-RDO 1563 MCOP NO 97-2024 SIVAKASI</t>
  </si>
  <si>
    <t>SIVAKASI EAST 425/2024</t>
  </si>
  <si>
    <r>
      <rPr>
        <rFont val="&quot;Times New Roman&quot;"/>
        <b/>
        <color rgb="FF1155CC"/>
        <sz val="14.0"/>
        <u/>
      </rPr>
      <t>https://drive.google.com/drive/folders/1tchaSfSHBfZ9owjXwp9777yPGoZIwK-u</t>
    </r>
  </si>
  <si>
    <r>
      <rPr>
        <rFont val="&quot;Times New Roman&quot;"/>
        <b/>
        <color rgb="FF1155CC"/>
        <sz val="14.0"/>
        <u/>
      </rPr>
      <t>https://mail.google.com/mail?extsrc=sync&amp;client=docs&amp;plid=ACUX6DOOk0qAM4IbDmJwQE-lSEBKbtkJb0HDzqo</t>
    </r>
  </si>
  <si>
    <t>15.03.2025</t>
  </si>
  <si>
    <t>FILE NO-THN 13 MCOP NO 42-2024 THENI</t>
  </si>
  <si>
    <t>SUMMON Only Received</t>
  </si>
  <si>
    <r>
      <rPr>
        <rFont val="&quot;Times New Roman&quot;"/>
        <b/>
        <color rgb="FF1155CC"/>
        <sz val="14.0"/>
        <u/>
      </rPr>
      <t>https://drive.google.com/drive/folders/1-BC5UyLoMafxyBuH1BJR-QfXE_yZWoN3</t>
    </r>
  </si>
  <si>
    <r>
      <rPr>
        <rFont val="&quot;Times New Roman&quot;"/>
        <b/>
        <color rgb="FF1155CC"/>
        <sz val="14.0"/>
        <u/>
      </rPr>
      <t>https://mail.google.com/mail?extsrc=sync&amp;client=docs&amp;plid=ACUX6DP2x6hAWVPINL9OzhDh6SyMNhBzgVNTA2g</t>
    </r>
  </si>
  <si>
    <t>MTP-N-2425-006889</t>
  </si>
  <si>
    <t>THEPPAKULAM 688/2024</t>
  </si>
  <si>
    <r>
      <rPr>
        <rFont val="&quot;Times New Roman&quot;"/>
        <b/>
        <color rgb="FF1155CC"/>
        <sz val="14.0"/>
        <u/>
      </rPr>
      <t>https://drive.google.com/drive/folders/1z_9-4y2wB1gOCFXbZB4sXvkATN5Cefw7</t>
    </r>
  </si>
  <si>
    <r>
      <rPr>
        <rFont val="&quot;Times New Roman&quot;"/>
        <b/>
        <color rgb="FF1155CC"/>
        <sz val="14.0"/>
        <u/>
      </rPr>
      <t>https://mail.google.com/mail?extsrc=sync&amp;client=docs&amp;plid=ACUX6DOMS-sTobWKyDunlDk59VBYrJdUhWTDPXU</t>
    </r>
  </si>
  <si>
    <t>2054-2024 TIRUNELVELI</t>
  </si>
  <si>
    <t>EATHAMOZHY 195/2024</t>
  </si>
  <si>
    <r>
      <rPr>
        <rFont val="&quot;Times New Roman&quot;"/>
        <b/>
        <color rgb="FF1155CC"/>
        <sz val="14.0"/>
        <u/>
      </rPr>
      <t>https://drive.google.com/drive/folders/1MU9d_j-uK2aMbpIcnH_5OlhJLJ12On9-</t>
    </r>
  </si>
  <si>
    <r>
      <rPr>
        <rFont val="&quot;Times New Roman&quot;"/>
        <b/>
        <color rgb="FF1155CC"/>
        <sz val="14.0"/>
        <u/>
      </rPr>
      <t>https://mail.google.com/mail?extsrc=sync&amp;client=docs&amp;plid=ACUX6DM3fxenijenUg69DW2GPDoxYgrQIdeywKg</t>
    </r>
  </si>
  <si>
    <t>2055-2024 TIRUNELVELI</t>
  </si>
  <si>
    <r>
      <rPr>
        <rFont val="&quot;Times New Roman&quot;"/>
        <b/>
        <color rgb="FF1155CC"/>
        <sz val="14.0"/>
        <u/>
      </rPr>
      <t>https://drive.google.com/drive/folders/1h2EEHFHlugrK-xMIDiZ66X4du41-n-E7</t>
    </r>
  </si>
  <si>
    <r>
      <rPr>
        <rFont val="&quot;Times New Roman&quot;"/>
        <b/>
        <color rgb="FF1155CC"/>
        <sz val="14.0"/>
        <u/>
      </rPr>
      <t>https://mail.google.com/mail?extsrc=sync&amp;client=docs&amp;plid=ACUX6DMrhLASQk0E6O4M3ufdo8dJo-cXcODzRjI</t>
    </r>
  </si>
  <si>
    <t>373-2023 TIRUNELVELI</t>
  </si>
  <si>
    <t>TIW TIRUNELVELI 331/2022</t>
  </si>
  <si>
    <r>
      <rPr>
        <rFont val="&quot;Times New Roman&quot;"/>
        <b/>
        <color rgb="FF1155CC"/>
        <sz val="14.0"/>
        <u/>
      </rPr>
      <t>https://drive.google.com/drive/folders/1i76eFLaXbAlNIBaOD3hIcWdzKMy7Fjfr</t>
    </r>
  </si>
  <si>
    <r>
      <rPr>
        <rFont val="&quot;Times New Roman&quot;"/>
        <b/>
        <color rgb="FF1155CC"/>
        <sz val="14.0"/>
        <u/>
      </rPr>
      <t>https://mail.google.com/mail?extsrc=sync&amp;client=docs&amp;plid=ACUX6DOVsLyJWtMaBXUf2rHRVh5iQOS_0RCVwUI</t>
    </r>
  </si>
  <si>
    <t>2143-2024 TIRUNELVELI</t>
  </si>
  <si>
    <t>KALAKKAD 91/2024</t>
  </si>
  <si>
    <r>
      <rPr>
        <rFont val="&quot;Times New Roman&quot;"/>
        <b/>
        <color rgb="FF1155CC"/>
        <sz val="14.0"/>
        <u/>
      </rPr>
      <t>https://drive.google.com/drive/folders/1Ww5BLvNkzoJVoVfHHDeWTqChyvES5jUK</t>
    </r>
  </si>
  <si>
    <r>
      <rPr>
        <rFont val="&quot;Times New Roman&quot;"/>
        <b/>
        <color rgb="FF1155CC"/>
        <sz val="14.0"/>
        <u/>
      </rPr>
      <t>https://mail.google.com/mail?extsrc=sync&amp;client=docs&amp;plid=ACUX6DPObo_Ddxf1v8E67g_U8KKhhvsi07hCQaw</t>
    </r>
  </si>
  <si>
    <t>1463-2024 MADURAI</t>
  </si>
  <si>
    <t>SEDAPATTY 77/2023</t>
  </si>
  <si>
    <r>
      <rPr>
        <rFont val="&quot;Times New Roman&quot;"/>
        <b/>
        <color rgb="FF1155CC"/>
        <sz val="14.0"/>
        <u/>
      </rPr>
      <t>https://drive.google.com/drive/folders/1SHJE21UHkOJhc-cHwJ8ILU4aarxWoFVT</t>
    </r>
  </si>
  <si>
    <r>
      <rPr>
        <rFont val="&quot;Times New Roman&quot;"/>
        <b/>
        <color rgb="FF1155CC"/>
        <sz val="14.0"/>
        <u/>
      </rPr>
      <t>https://mail.google.com/mail?extsrc=sync&amp;client=docs&amp;plid=ACUX6DPzSAa7x7pvA0v3IhlzwIprurEMaXZnLxI</t>
    </r>
  </si>
  <si>
    <t>U.I- 21.03.2025</t>
  </si>
  <si>
    <t>55-2024 PARAMAKUDI</t>
  </si>
  <si>
    <t>PARAMAKUDI 16/2024</t>
  </si>
  <si>
    <r>
      <rPr>
        <rFont val="&quot;Times New Roman&quot;"/>
        <b/>
        <color rgb="FF1155CC"/>
        <sz val="14.0"/>
        <u/>
      </rPr>
      <t>https://drive.google.com/drive/folders/1hbaE-xkegJDz_xLZVHRz26iC7w6kLacP</t>
    </r>
  </si>
  <si>
    <r>
      <rPr>
        <rFont val="&quot;Times New Roman&quot;"/>
        <b/>
        <color rgb="FF1155CC"/>
        <sz val="14.0"/>
        <u/>
      </rPr>
      <t>https://mail.google.com/mail?extsrc=sync&amp;client=docs&amp;plid=ACUX6DNHAIldpJIeWwWjZABKRit7_7MZJqSdUMw</t>
    </r>
  </si>
  <si>
    <t>231-2024 MADURAI</t>
  </si>
  <si>
    <t>USILAMPATTY TOWN 1246/2020</t>
  </si>
  <si>
    <r>
      <rPr>
        <rFont val="&quot;Times New Roman&quot;"/>
        <b/>
        <color rgb="FF1155CC"/>
        <sz val="14.0"/>
        <u/>
      </rPr>
      <t>https://drive.google.com/drive/folders/1Jnc-shjf_Hu_Po1tjGLBx06uP9kTfMru</t>
    </r>
  </si>
  <si>
    <r>
      <rPr>
        <rFont val="&quot;Times New Roman&quot;"/>
        <b/>
        <color rgb="FF1155CC"/>
        <sz val="14.0"/>
        <u/>
      </rPr>
      <t>https://mail.google.com/mail?extsrc=sync&amp;client=docs&amp;plid=ACUX6DNXPt1uT9Jagt6pTwGCIaJMj6xjNBXkAa8</t>
    </r>
  </si>
  <si>
    <t>07-2025 RAMANATHAPURAM</t>
  </si>
  <si>
    <t>VELLANOOR 130/2016</t>
  </si>
  <si>
    <r>
      <rPr>
        <rFont val="&quot;Times New Roman&quot;"/>
        <b/>
        <color rgb="FF1155CC"/>
        <sz val="14.0"/>
        <u/>
      </rPr>
      <t>https://drive.google.com/drive/folders/1a0OITcD9gctL3HJsUJxOvabUN_HW6Q4L</t>
    </r>
  </si>
  <si>
    <r>
      <rPr>
        <rFont val="&quot;Times New Roman&quot;"/>
        <b/>
        <color rgb="FF1155CC"/>
        <sz val="14.0"/>
        <u/>
      </rPr>
      <t>https://mail.google.com/mail?extsrc=sync&amp;client=docs&amp;plid=ACUX6DMsTVwQK6Fxm3KKZMrkVfDnZsEvkCjAP8U</t>
    </r>
  </si>
  <si>
    <t>1459-2024 MADURAI</t>
  </si>
  <si>
    <t>KOTTAMPATTI 38/2024</t>
  </si>
  <si>
    <r>
      <rPr>
        <rFont val="&quot;Times New Roman&quot;"/>
        <b/>
        <color rgb="FF1155CC"/>
        <sz val="14.0"/>
        <u/>
      </rPr>
      <t>https://drive.google.com/drive/folders/1H6XoAUGCKIqvA7kWrl_f0w6wVJ1g7Mct</t>
    </r>
  </si>
  <si>
    <r>
      <rPr>
        <rFont val="&quot;Times New Roman&quot;"/>
        <b/>
        <color rgb="FF1155CC"/>
        <sz val="14.0"/>
        <u/>
      </rPr>
      <t>https://mail.google.com/mail?extsrc=sync&amp;client=docs&amp;plid=ACUX6DPiCQPS47xJECiJGNHgSftNaGvIOG2VtUM</t>
    </r>
  </si>
  <si>
    <t>08-2025 RAMANATHAPURAM</t>
  </si>
  <si>
    <t>NOT KNOWN</t>
  </si>
  <si>
    <r>
      <rPr>
        <rFont val="&quot;Times New Roman&quot;"/>
        <b/>
        <color rgb="FF1155CC"/>
        <sz val="14.0"/>
        <u/>
      </rPr>
      <t>https://drive.google.com/drive/folders/1tcWu9FelAMLFxpjk-8_xl1hdxax_EISz</t>
    </r>
  </si>
  <si>
    <r>
      <rPr>
        <rFont val="&quot;Times New Roman&quot;"/>
        <b/>
        <color rgb="FF1155CC"/>
        <sz val="14.0"/>
        <u/>
      </rPr>
      <t>https://mail.google.com/mail?extsrc=sync&amp;client=docs&amp;plid=ACUX6DM1cyaYyiWxTC6EcOyrq_niTpa2Go_6vjw</t>
    </r>
  </si>
  <si>
    <t>109-2024 RAMANATHAPURAM</t>
  </si>
  <si>
    <t>THIRUPPALANI 227/2022</t>
  </si>
  <si>
    <r>
      <rPr>
        <rFont val="&quot;Times New Roman&quot;"/>
        <b/>
        <color rgb="FF1155CC"/>
        <sz val="14.0"/>
        <u/>
      </rPr>
      <t>https://drive.google.com/drive/folders/1P1zTstxfLCt1wRCFRZIVybFG0hLoNKoA</t>
    </r>
  </si>
  <si>
    <r>
      <rPr>
        <rFont val="&quot;Times New Roman&quot;"/>
        <b/>
        <color rgb="FF1155CC"/>
        <sz val="14.0"/>
        <u/>
      </rPr>
      <t>https://mail.google.com/mail?extsrc=sync&amp;client=docs&amp;plid=ACUX6DOBQsBhr-q830BxM4ViswlWdPXqhVyeEg0</t>
    </r>
  </si>
  <si>
    <t>U.I-11.03.2025</t>
  </si>
  <si>
    <t>110-2024 RAMANATHAPURAM</t>
  </si>
  <si>
    <r>
      <rPr>
        <rFont val="&quot;Times New Roman&quot;"/>
        <b/>
        <color rgb="FF1155CC"/>
        <sz val="14.0"/>
        <u/>
      </rPr>
      <t>https://drive.google.com/drive/folders/1S_50G4c2JsdfF1kFSOC3a2TfFw1Cp3mo</t>
    </r>
  </si>
  <si>
    <r>
      <rPr>
        <rFont val="&quot;Times New Roman&quot;"/>
        <b/>
        <color rgb="FF1155CC"/>
        <sz val="14.0"/>
        <u/>
      </rPr>
      <t>https://mail.google.com/mail?extsrc=sync&amp;client=docs&amp;plid=ACUX6DP_m7S2aXoxN-Xo7kJTbbHZsoqeM4Hhr7s</t>
    </r>
  </si>
  <si>
    <t>3397285765_TP</t>
  </si>
  <si>
    <t>A. MUKKULAM 26/2024</t>
  </si>
  <si>
    <r>
      <rPr>
        <rFont val="&quot;Times New Roman&quot;"/>
        <b/>
        <color rgb="FF1155CC"/>
        <sz val="14.0"/>
        <u/>
      </rPr>
      <t>https://drive.google.com/drive/folders/1YCXQxEJ_Bs5dQT2JZUqQip6Y0gpGIBL1</t>
    </r>
  </si>
  <si>
    <r>
      <rPr>
        <rFont val="&quot;Times New Roman&quot;"/>
        <b/>
        <color rgb="FF1155CC"/>
        <sz val="14.0"/>
        <u/>
      </rPr>
      <t>https://mail.google.com/mail?extsrc=sync&amp;client=docs&amp;plid=ACUX6DNRURlP9MjJU-guCeS7YyiYnoonkSjw6CU</t>
    </r>
  </si>
  <si>
    <t>29.03.2025</t>
  </si>
  <si>
    <t>3410127183_TP</t>
  </si>
  <si>
    <t>KENIKKARAI 253/2024</t>
  </si>
  <si>
    <r>
      <rPr>
        <rFont val="&quot;Times New Roman&quot;"/>
        <b/>
        <color rgb="FF1155CC"/>
        <sz val="14.0"/>
        <u/>
      </rPr>
      <t>https://drive.google.com/drive/folders/1dEbYhmbAxwC0Rv6Vne45NMOeYIv2Q1fj</t>
    </r>
  </si>
  <si>
    <r>
      <rPr>
        <rFont val="&quot;Times New Roman&quot;"/>
        <b/>
        <color rgb="FF1155CC"/>
        <sz val="14.0"/>
        <u/>
      </rPr>
      <t>https://mail.google.com/mail?extsrc=sync&amp;client=docs&amp;plid=ACUX6DPwmTX1US9aVTMOwkxzEcfsw-m1R3Vn3rw</t>
    </r>
  </si>
  <si>
    <t>3397285858_TP</t>
  </si>
  <si>
    <t>PANDALGUDI 67/2023</t>
  </si>
  <si>
    <r>
      <rPr>
        <rFont val="&quot;Times New Roman&quot;"/>
        <b/>
        <color rgb="FF1155CC"/>
        <sz val="14.0"/>
        <u/>
      </rPr>
      <t>https://drive.google.com/drive/folders/1FJ4UcSNwwJjTYR4Xp7s_TdAyBwCVoLSB</t>
    </r>
  </si>
  <si>
    <r>
      <rPr>
        <rFont val="&quot;Times New Roman&quot;"/>
        <b/>
        <color rgb="FF1155CC"/>
        <sz val="14.0"/>
        <u/>
      </rPr>
      <t>https://mail.google.com/mail?extsrc=sync&amp;client=docs&amp;plid=ACUX6DN0CC3NfXb0OpUahmbExNuWR63pf1xXxLA</t>
    </r>
  </si>
  <si>
    <t>30.05.2025</t>
  </si>
  <si>
    <t>3410127188_TP</t>
  </si>
  <si>
    <t>SHANARPATTI 168/2023</t>
  </si>
  <si>
    <r>
      <rPr>
        <rFont val="&quot;Times New Roman&quot;"/>
        <b/>
        <color rgb="FF1155CC"/>
        <sz val="14.0"/>
        <u/>
      </rPr>
      <t>https://drive.google.com/drive/folders/1i4H6tawKHVPEvRdkXFGLOQev-oPe21hz</t>
    </r>
  </si>
  <si>
    <r>
      <rPr>
        <rFont val="&quot;Times New Roman&quot;"/>
        <b/>
        <color rgb="FF1155CC"/>
        <sz val="14.0"/>
        <u/>
      </rPr>
      <t>https://mail.google.com/mail?extsrc=sync&amp;client=docs&amp;plid=ACUX6DO_qVpS78pQLvfCKhY3OqOr5fFz39Poo9U</t>
    </r>
  </si>
  <si>
    <t>3397285873_TP</t>
  </si>
  <si>
    <t>CUMBUM SOUTH 461/2021</t>
  </si>
  <si>
    <r>
      <rPr>
        <rFont val="&quot;Times New Roman&quot;"/>
        <b/>
        <color rgb="FF1155CC"/>
        <sz val="14.0"/>
        <u/>
      </rPr>
      <t>https://drive.google.com/drive/folders/1xWg2YXjgMrDe9b28fdAFq2BjtwhiYqiJ</t>
    </r>
  </si>
  <si>
    <r>
      <rPr>
        <rFont val="&quot;Times New Roman&quot;"/>
        <b/>
        <color rgb="FF1155CC"/>
        <sz val="14.0"/>
        <u/>
      </rPr>
      <t>https://mail.google.com/mail?extsrc=sync&amp;client=docs&amp;plid=ACUX6DOxeQ5M9nGTPRhWQuCAupP4vsf4LwXzOYI</t>
    </r>
  </si>
  <si>
    <t>3379457720_TP</t>
  </si>
  <si>
    <t>GANDAMANUR VILAKKU 60/2024</t>
  </si>
  <si>
    <r>
      <rPr>
        <rFont val="&quot;Times New Roman&quot;"/>
        <b/>
        <color rgb="FF1155CC"/>
        <sz val="14.0"/>
        <u/>
      </rPr>
      <t>https://drive.google.com/drive/folders/1Qqd2NSUVihCrBtDV84b7Mse-TOA0w0xh</t>
    </r>
  </si>
  <si>
    <r>
      <rPr>
        <rFont val="&quot;Times New Roman&quot;"/>
        <b/>
        <color rgb="FF1155CC"/>
        <sz val="14.0"/>
        <u/>
      </rPr>
      <t>https://mail.google.com/mail?extsrc=sync&amp;client=docs&amp;plid=ACUX6DMZv25ktn90yuaoiMmAAWu4i82wAu5dNW0</t>
    </r>
  </si>
  <si>
    <t>3379457746_TP</t>
  </si>
  <si>
    <t>CHINNAMANUR 232/2022</t>
  </si>
  <si>
    <r>
      <rPr>
        <rFont val="&quot;Times New Roman&quot;"/>
        <b/>
        <color rgb="FF1155CC"/>
        <sz val="14.0"/>
        <u/>
      </rPr>
      <t>https://drive.google.com/drive/folders/1ojrWMW4eQD1TtbtemxEnG4W9-pQUPaqR</t>
    </r>
  </si>
  <si>
    <r>
      <rPr>
        <rFont val="&quot;Times New Roman&quot;"/>
        <b/>
        <color rgb="FF1155CC"/>
        <sz val="14.0"/>
        <u/>
      </rPr>
      <t>https://mail.google.com/mail?extsrc=sync&amp;client=docs&amp;plid=ACUX6DOeOhfKGFFV5rNgprnYgt2YzCd4URftleU</t>
    </r>
  </si>
  <si>
    <t>3379457755_TP</t>
  </si>
  <si>
    <r>
      <rPr>
        <rFont val="&quot;Times New Roman&quot;"/>
        <b/>
        <color rgb="FF1155CC"/>
        <sz val="14.0"/>
        <u/>
      </rPr>
      <t>https://drive.google.com/drive/folders/1poVfKgcZRzqdWYUiKi9idM3vKAb93H9w</t>
    </r>
  </si>
  <si>
    <r>
      <rPr>
        <rFont val="&quot;Times New Roman&quot;"/>
        <b/>
        <color rgb="FF1155CC"/>
        <sz val="14.0"/>
        <u/>
      </rPr>
      <t>https://mail.google.com/mail?extsrc=sync&amp;client=docs&amp;plid=ACUX6DPKYZTXbXjQtBJ2rqsbDspqtNqZHyRO_WQ</t>
    </r>
  </si>
  <si>
    <t>3397285937_TP</t>
  </si>
  <si>
    <t>ELAYANGUDI 90/2024</t>
  </si>
  <si>
    <r>
      <rPr>
        <rFont val="&quot;Times New Roman&quot;"/>
        <b/>
        <color rgb="FF1155CC"/>
        <sz val="14.0"/>
        <u/>
      </rPr>
      <t>https://drive.google.com/drive/folders/1eyESnWmvG9TuEpt1sD_LK3ErxAMd3xY8</t>
    </r>
  </si>
  <si>
    <r>
      <rPr>
        <rFont val="&quot;Times New Roman&quot;"/>
        <b/>
        <color rgb="FF1155CC"/>
        <sz val="14.0"/>
        <u/>
      </rPr>
      <t>https://mail.google.com/mail?extsrc=sync&amp;client=docs&amp;plid=ACUX6DN765VpBwKxG-gdt3XgzvRQHxhN7t4-YIk</t>
    </r>
  </si>
  <si>
    <t>3379457767_TP</t>
  </si>
  <si>
    <t>T.KALLUPATTI 248/2023</t>
  </si>
  <si>
    <r>
      <rPr>
        <rFont val="&quot;Times New Roman&quot;"/>
        <b/>
        <color rgb="FF1155CC"/>
        <sz val="14.0"/>
        <u/>
      </rPr>
      <t>https://drive.google.com/drive/folders/1T-_YHfuw-X-x6abFraSXLl4EHyeGNJhR</t>
    </r>
  </si>
  <si>
    <r>
      <rPr>
        <rFont val="&quot;Times New Roman&quot;"/>
        <b/>
        <color rgb="FF1155CC"/>
        <sz val="14.0"/>
        <u/>
      </rPr>
      <t>https://mail.google.com/mail?extsrc=sync&amp;client=docs&amp;plid=ACUX6DMERQ5drx2pOVZJ_VBA4-PKKWxENPr0CMQ</t>
    </r>
  </si>
  <si>
    <t>3397285941_TP</t>
  </si>
  <si>
    <t>DEVADANAPATTI 274/2024</t>
  </si>
  <si>
    <r>
      <rPr>
        <rFont val="&quot;Times New Roman&quot;"/>
        <b/>
        <color rgb="FF1155CC"/>
        <sz val="14.0"/>
        <u/>
      </rPr>
      <t>https://drive.google.com/drive/folders/1UNLLgK7KIid_IJIWL14Lp_c29VS6FQkm</t>
    </r>
  </si>
  <si>
    <r>
      <rPr>
        <rFont val="&quot;Times New Roman&quot;"/>
        <b/>
        <color rgb="FF1155CC"/>
        <sz val="14.0"/>
        <u/>
      </rPr>
      <t>https://mail.google.com/mail?extsrc=sync&amp;client=docs&amp;plid=ACUX6DN2iSFlyKF37oSQyx2aMv1qn_6iZhlloUw</t>
    </r>
  </si>
  <si>
    <t>10000-31-25-N-0760377</t>
  </si>
  <si>
    <r>
      <rPr>
        <rFont val="&quot;Times New Roman&quot;"/>
        <b/>
        <color rgb="FF1155CC"/>
        <sz val="14.0"/>
        <u/>
      </rPr>
      <t>https://drive.google.com/drive/folders/1LkgYiadXxBgeikvhvXQX9bqzIwRR1thy</t>
    </r>
  </si>
  <si>
    <r>
      <rPr>
        <rFont val="&quot;Times New Roman&quot;"/>
        <b/>
        <color rgb="FF1155CC"/>
        <sz val="14.0"/>
        <u/>
      </rPr>
      <t>https://mail.google.com/mail?extsrc=sync&amp;client=docs&amp;plid=ACUX6DNXBzZBz4WNjHiVm7toXOZB4IjFsx0GMgs</t>
    </r>
  </si>
  <si>
    <t>10000-31-25-N-0760820</t>
  </si>
  <si>
    <t>SIPCOT 119/2024</t>
  </si>
  <si>
    <t>07.02.2025</t>
  </si>
  <si>
    <r>
      <rPr>
        <rFont val="&quot;Times New Roman&quot;"/>
        <b/>
        <color rgb="FF1155CC"/>
        <sz val="14.0"/>
        <u/>
      </rPr>
      <t>https://drive.google.com/drive/folders/14p4yba-ia9v7B5c-MJhwNvTSH6LTB9E9</t>
    </r>
  </si>
  <si>
    <r>
      <rPr>
        <rFont val="&quot;Times New Roman&quot;"/>
        <b/>
        <color rgb="FF1155CC"/>
        <sz val="14.0"/>
        <u/>
      </rPr>
      <t>https://mail.google.com/mail?extsrc=sync&amp;client=docs&amp;plid=ACUX6DOsXarnBdipkKVZKM7CZ2LbzOW94Ec8UhE</t>
    </r>
  </si>
  <si>
    <t>SIVAGANGAI TALUK 304/2023</t>
  </si>
  <si>
    <r>
      <rPr>
        <rFont val="&quot;Times New Roman&quot;"/>
        <b/>
        <color rgb="FF1155CC"/>
        <sz val="14.0"/>
        <u/>
      </rPr>
      <t>https://drive.google.com/drive/folders/1bFh9LatTkt6AriThxOiMbf2ruChqQaUP</t>
    </r>
  </si>
  <si>
    <r>
      <rPr>
        <rFont val="&quot;Times New Roman&quot;"/>
        <b/>
        <color rgb="FF1155CC"/>
        <sz val="14.0"/>
        <u/>
      </rPr>
      <t>https://mail.google.com/mail?extsrc=sync&amp;client=docs&amp;plid=ACUX6DMIB4QU1mdfJcA45DVZtFKY7g8MU4MPJN8</t>
    </r>
  </si>
  <si>
    <t>_2025200698</t>
  </si>
  <si>
    <t>EPPODUMVENDRAN 85/2024</t>
  </si>
  <si>
    <r>
      <rPr>
        <rFont val="&quot;Times New Roman&quot;"/>
        <b/>
        <color rgb="FF1155CC"/>
        <sz val="14.0"/>
        <u/>
      </rPr>
      <t>https://drive.google.com/drive/folders/1T2dSx5pZKP6ZlCmL8BjkxSJfYny8Qk3a</t>
    </r>
  </si>
  <si>
    <r>
      <rPr>
        <rFont val="&quot;Times New Roman&quot;"/>
        <b/>
        <color rgb="FF1155CC"/>
        <sz val="14.0"/>
        <u/>
      </rPr>
      <t>https://mail.google.com/mail?extsrc=sync&amp;client=docs&amp;plid=ACUX6DPVR0dTEkgou3o2af5RwJxWhX6D2Hnd_eY</t>
    </r>
  </si>
  <si>
    <t>_2025201086</t>
  </si>
  <si>
    <t>THANGACHIMADAM 142/2020</t>
  </si>
  <si>
    <r>
      <rPr>
        <rFont val="&quot;Times New Roman&quot;"/>
        <b/>
        <color rgb="FF1155CC"/>
        <sz val="14.0"/>
        <u/>
      </rPr>
      <t>https://drive.google.com/drive/folders/1Nae77o8rqoUMDMVycLtY_hGttEnrXtap</t>
    </r>
  </si>
  <si>
    <r>
      <rPr>
        <rFont val="&quot;Times New Roman&quot;"/>
        <b/>
        <color rgb="FF1155CC"/>
        <sz val="14.0"/>
        <u/>
      </rPr>
      <t>https://mail.google.com/mail?extsrc=sync&amp;client=docs&amp;plid=ACUX6DMNssAANbkABHCXdb8ZejoQWGIwRbDTNPo</t>
    </r>
  </si>
  <si>
    <t>LGID-125976</t>
  </si>
  <si>
    <t>CHITHODE 130/2024</t>
  </si>
  <si>
    <t>ERNAKULAM</t>
  </si>
  <si>
    <t>MARAMPILLY</t>
  </si>
  <si>
    <r>
      <rPr>
        <rFont val="&quot;Times New Roman&quot;"/>
        <b/>
        <color rgb="FF1155CC"/>
        <sz val="14.0"/>
        <u/>
      </rPr>
      <t>https://drive.google.com/drive/folders/1qChPN2yw4VWePWrHWDXQzsqkskLU8H1c</t>
    </r>
  </si>
  <si>
    <r>
      <rPr>
        <rFont val="&quot;Times New Roman&quot;"/>
        <b/>
        <color rgb="FF1155CC"/>
        <sz val="14.0"/>
        <u/>
      </rPr>
      <t>https://mail.google.com/mail?extsrc=sync&amp;client=docs&amp;plid=ACUX6DPkF-6GqKXAXlEcT6iFVlAIuBmNKjTWilQ</t>
    </r>
  </si>
  <si>
    <t>LGID-126009</t>
  </si>
  <si>
    <t>JAGADAPATTINAM 59/2023</t>
  </si>
  <si>
    <r>
      <rPr>
        <rFont val="&quot;Times New Roman&quot;"/>
        <b/>
        <color rgb="FF1155CC"/>
        <sz val="14.0"/>
        <u/>
      </rPr>
      <t>https://drive.google.com/drive/folders/1qslmkeRUNnZSoTeGKV1_C_-aR9cfLmEK</t>
    </r>
  </si>
  <si>
    <r>
      <rPr>
        <rFont val="&quot;Times New Roman&quot;"/>
        <b/>
        <color rgb="FF1155CC"/>
        <sz val="14.0"/>
        <u/>
      </rPr>
      <t>https://mail.google.com/mail?extsrc=sync&amp;client=docs&amp;plid=ACUX6DMvaGt9uUs3Hgbr4-gKQsmZ0VEwA4b419w</t>
    </r>
  </si>
  <si>
    <t>LGID-126047</t>
  </si>
  <si>
    <r>
      <rPr>
        <rFont val="&quot;Times New Roman&quot;"/>
        <b/>
        <color rgb="FF1155CC"/>
        <sz val="14.0"/>
        <u/>
      </rPr>
      <t>https://drive.google.com/drive/folders/1tCpqRR6Ydork_rWynT7mtTOQdxhDIiqL</t>
    </r>
  </si>
  <si>
    <r>
      <rPr>
        <rFont val="&quot;Times New Roman&quot;"/>
        <b/>
        <color rgb="FF1155CC"/>
        <sz val="14.0"/>
        <u/>
      </rPr>
      <t>https://mail.google.com/mail?extsrc=sync&amp;client=docs&amp;plid=ACUX6DNWI-5j0l_1Jj-ihUJz8LYauEo9eS0ujbY</t>
    </r>
  </si>
  <si>
    <t>LGID-125974</t>
  </si>
  <si>
    <r>
      <rPr>
        <rFont val="&quot;Times New Roman&quot;"/>
        <b/>
        <color rgb="FF1155CC"/>
        <sz val="14.0"/>
        <u/>
      </rPr>
      <t>https://drive.google.com/drive/folders/12JQV5ncmGn5q27Z519K9lb_dXkFA8m44</t>
    </r>
  </si>
  <si>
    <r>
      <rPr>
        <rFont val="&quot;Times New Roman&quot;"/>
        <b/>
        <color rgb="FF1155CC"/>
        <sz val="14.0"/>
        <u/>
      </rPr>
      <t>https://mail.google.com/mail?extsrc=sync&amp;client=docs&amp;plid=ACUX6DP3PxjNlJdlezoMzKvTeBQUgBP_qI3GDr0</t>
    </r>
  </si>
  <si>
    <t>38373190_MX824741</t>
  </si>
  <si>
    <t>ABIRAMAM 161/2024</t>
  </si>
  <si>
    <r>
      <rPr>
        <rFont val="&quot;Times New Roman&quot;"/>
        <b/>
        <color rgb="FF1155CC"/>
        <sz val="14.0"/>
        <u/>
      </rPr>
      <t>https://drive.google.com/drive/folders/1d4jHM2KLL8U7eoKX5vNYkXUeYJ33l7BM</t>
    </r>
  </si>
  <si>
    <r>
      <rPr>
        <rFont val="&quot;Times New Roman&quot;"/>
        <b/>
        <color rgb="FF1155CC"/>
        <sz val="14.0"/>
        <u/>
      </rPr>
      <t>https://mail.google.com/mail?extsrc=sync&amp;client=docs&amp;plid=ACUX6DMI-RTYlHxmByLv6Fqmify3kNr3aoUNq58</t>
    </r>
  </si>
  <si>
    <t>Contact number</t>
  </si>
  <si>
    <t>_2025201243</t>
  </si>
  <si>
    <t>MANAMADURAI 435/2021</t>
  </si>
  <si>
    <r>
      <rPr>
        <rFont val="&quot;Times New Roman&quot;"/>
        <b/>
        <color rgb="FF1155CC"/>
        <sz val="14.0"/>
        <u/>
      </rPr>
      <t>https://drive.google.com/drive/folders/1KZERJIttFYLXZtn3MfqfaZ-YO9qsAa0a</t>
    </r>
  </si>
  <si>
    <r>
      <rPr>
        <rFont val="&quot;Times New Roman&quot;"/>
        <b/>
        <color rgb="FF1155CC"/>
        <sz val="14.0"/>
        <u/>
      </rPr>
      <t>https://mail.google.com/mail?extsrc=sync&amp;client=docs&amp;plid=ACUX6DMcJA_FyHDJM2cstKw_sJRqPHH37a2Rjco</t>
    </r>
  </si>
  <si>
    <t>3379457763_TP</t>
  </si>
  <si>
    <t>KODAVASAL 268/2022</t>
  </si>
  <si>
    <r>
      <rPr>
        <rFont val="&quot;Times New Roman&quot;"/>
        <b/>
        <color rgb="FF1155CC"/>
        <sz val="14.0"/>
        <u/>
      </rPr>
      <t>https://drive.google.com/drive/folders/1g7mjQz1OOYWGqW2iDCwzuNkAtlTe4IWs</t>
    </r>
  </si>
  <si>
    <r>
      <rPr>
        <rFont val="&quot;Times New Roman&quot;"/>
        <b/>
        <color rgb="FF1155CC"/>
        <sz val="14.0"/>
        <u/>
      </rPr>
      <t>https://mail.google.com/mail?extsrc=sync&amp;client=docs&amp;plid=ACUX6DOMTMOtVSCWpEBMQmA00p4YxDOn0rlhD9s</t>
    </r>
  </si>
  <si>
    <t>3379457434_TP</t>
  </si>
  <si>
    <t>THIRUCHITRAMBALAM 81/2021</t>
  </si>
  <si>
    <r>
      <rPr>
        <rFont val="&quot;Times New Roman&quot;"/>
        <b/>
        <color rgb="FF1155CC"/>
        <sz val="14.0"/>
        <u/>
      </rPr>
      <t>https://drive.google.com/drive/folders/1SZj2lx2joE40aL60erGta9K0eRbHSb20</t>
    </r>
  </si>
  <si>
    <r>
      <rPr>
        <rFont val="&quot;Times New Roman&quot;"/>
        <b/>
        <color rgb="FF1155CC"/>
        <sz val="14.0"/>
        <u/>
      </rPr>
      <t>https://mail.google.com/mail?extsrc=sync&amp;client=docs&amp;plid=ACUX6DOd0Nc23yA1RM9uCujFY60MdQ8d_sFtaKQ</t>
    </r>
  </si>
  <si>
    <t>3397286164_TP</t>
  </si>
  <si>
    <t>TAMIL UNIVERSITY 100/2024</t>
  </si>
  <si>
    <r>
      <rPr>
        <rFont val="&quot;Times New Roman&quot;"/>
        <b/>
        <color rgb="FF1155CC"/>
        <sz val="14.0"/>
        <u/>
      </rPr>
      <t>https://drive.google.com/drive/folders/1gCleRRM4qSR3KvADDqkXt-UlC71hDFOu</t>
    </r>
  </si>
  <si>
    <r>
      <rPr>
        <rFont val="&quot;Times New Roman&quot;"/>
        <b/>
        <color rgb="FF1155CC"/>
        <sz val="14.0"/>
        <u/>
      </rPr>
      <t>https://mail.google.com/mail?extsrc=sync&amp;client=docs&amp;plid=ACUX6DMm7OkyxIdUi_xgF7dTGd-5iF7cvcGNOlw</t>
    </r>
  </si>
  <si>
    <t>3410127346_THEFT</t>
  </si>
  <si>
    <t>Mr.DINESH R</t>
  </si>
  <si>
    <r>
      <rPr>
        <rFont val="&quot;Times New Roman&quot;"/>
        <b/>
        <color rgb="FF1155CC"/>
        <sz val="14.0"/>
        <u/>
      </rPr>
      <t>https://drive.google.com/drive/folders/1y3mMufXt-yhuAprSEW4_CsD70WDhzjuc</t>
    </r>
  </si>
  <si>
    <r>
      <rPr>
        <rFont val="&quot;Times New Roman&quot;"/>
        <b/>
        <color rgb="FF1155CC"/>
        <sz val="14.0"/>
        <u/>
      </rPr>
      <t>https://mail.google.com/mail?extsrc=sync&amp;client=docs&amp;plid=ACUX6DP6dekvfRDUcPVB0nNYNBpF6_-vw3sH7D0</t>
    </r>
  </si>
  <si>
    <t>3406088191_OD</t>
  </si>
  <si>
    <t>Mrs.SELVI P</t>
  </si>
  <si>
    <r>
      <rPr>
        <rFont val="&quot;Times New Roman&quot;"/>
        <b/>
        <color rgb="FF1155CC"/>
        <sz val="14.0"/>
        <u/>
      </rPr>
      <t>https://drive.google.com/drive/folders/1SPnFaxpMokuKhVuLLvbYUGeYTvDuKEVm</t>
    </r>
  </si>
  <si>
    <r>
      <rPr>
        <rFont val="&quot;Times New Roman&quot;"/>
        <b/>
        <color rgb="FF1155CC"/>
        <sz val="14.0"/>
        <u/>
      </rPr>
      <t>https://mail.google.com/mail?extsrc=sync&amp;client=docs&amp;plid=ACUX6DNPVZjal48PhRtNosYCI-UDTidukGPMJ18</t>
    </r>
  </si>
  <si>
    <t>1683-2024-COIMBATORE</t>
  </si>
  <si>
    <r>
      <rPr>
        <rFont val="&quot;Times New Roman&quot;"/>
        <b/>
        <color rgb="FF1155CC"/>
        <sz val="14.0"/>
        <u/>
      </rPr>
      <t>https://drive.google.com/drive/folders/1Z3iIoCg4sMa667UkmRZQcROmn8i5lgQH</t>
    </r>
  </si>
  <si>
    <r>
      <rPr>
        <rFont val="&quot;Times New Roman&quot;"/>
        <b/>
        <color rgb="FF1155CC"/>
        <sz val="14.0"/>
        <u/>
      </rPr>
      <t>https://mail.google.com/mail?extsrc=sync&amp;client=docs&amp;plid=ACUX6DMpEWQUSkiWUdQhBacWDIBhYoU_3DeKQiY</t>
    </r>
  </si>
  <si>
    <t>29202-2024-COIMBATORE</t>
  </si>
  <si>
    <r>
      <rPr>
        <rFont val="&quot;Times New Roman&quot;"/>
        <b/>
        <color rgb="FF1155CC"/>
        <sz val="14.0"/>
        <u/>
      </rPr>
      <t>https://drive.google.com/drive/folders/1dtq_PeC7Z3U5791R9UsEubRLf8PeSaWS</t>
    </r>
  </si>
  <si>
    <r>
      <rPr>
        <rFont val="&quot;Times New Roman&quot;"/>
        <b/>
        <color rgb="FF1155CC"/>
        <sz val="14.0"/>
        <u/>
      </rPr>
      <t>https://mail.google.com/mail?extsrc=sync&amp;client=docs&amp;plid=ACUX6DM3XJCmNB4YzS6GqR1-3IQpD2HpfiiNhvA</t>
    </r>
  </si>
  <si>
    <t>MOT15793488</t>
  </si>
  <si>
    <t>UTHAMAPALAYAM 144/2024</t>
  </si>
  <si>
    <r>
      <rPr>
        <rFont val="&quot;Times New Roman&quot;"/>
        <b/>
        <color rgb="FF1155CC"/>
        <sz val="14.0"/>
        <u/>
      </rPr>
      <t>https://drive.google.com/drive/folders/1bXEknLFYDk15N2SObg_HvOABNK0_F5pt</t>
    </r>
  </si>
  <si>
    <r>
      <rPr>
        <rFont val="&quot;Times New Roman&quot;"/>
        <b/>
        <color rgb="FF1155CC"/>
        <sz val="14.0"/>
        <u/>
      </rPr>
      <t>https://mail.google.com/mail?extsrc=sync&amp;client=docs&amp;plid=ACUX6DPAt2FBoz2JUqtIbbo_mKRHZNWBxWmTPj8</t>
    </r>
  </si>
  <si>
    <t>10000-31-25-N-0760934</t>
  </si>
  <si>
    <t>AMATHUR 147/2024</t>
  </si>
  <si>
    <r>
      <rPr>
        <rFont val="&quot;Times New Roman&quot;"/>
        <b/>
        <color rgb="FF1155CC"/>
        <sz val="14.0"/>
        <u/>
      </rPr>
      <t>https://drive.google.com/drive/folders/1mUiHeTg0cT-wjEKZohX4pn2yiH86SScw</t>
    </r>
  </si>
  <si>
    <r>
      <rPr>
        <rFont val="&quot;Times New Roman&quot;"/>
        <b/>
        <color rgb="FF1155CC"/>
        <sz val="14.0"/>
        <u/>
      </rPr>
      <t>https://mail.google.com/mail?extsrc=sync&amp;client=docs&amp;plid=ACUX6DNx1P2zqMwcnlP2vhe35GqAbDjtOlTGkNY</t>
    </r>
  </si>
  <si>
    <t>10110279489_TP</t>
  </si>
  <si>
    <t>ALANGANALLUR 480/2021</t>
  </si>
  <si>
    <r>
      <rPr>
        <rFont val="&quot;Times New Roman&quot;"/>
        <b/>
        <color rgb="FF1155CC"/>
        <sz val="14.0"/>
        <u/>
      </rPr>
      <t>https://drive.google.com/drive/folders/12zRaJ8gVtLy6PINRZE2o5neYAU0-JUoO</t>
    </r>
  </si>
  <si>
    <r>
      <rPr>
        <rFont val="&quot;Times New Roman&quot;"/>
        <b/>
        <color rgb="FF1155CC"/>
        <sz val="14.0"/>
        <u/>
      </rPr>
      <t>https://mail.google.com/mail?extsrc=sync&amp;client=docs&amp;plid=ACUX6DNIQzYPsUJQqhGooR-veyzr5MtSyEP6_9U</t>
    </r>
  </si>
  <si>
    <t>10110279533_TP</t>
  </si>
  <si>
    <t>GUZILAMPARAI 181/2024</t>
  </si>
  <si>
    <r>
      <rPr>
        <rFont val="&quot;Times New Roman&quot;"/>
        <b/>
        <color rgb="FF1155CC"/>
        <sz val="14.0"/>
        <u/>
      </rPr>
      <t>https://drive.google.com/drive/folders/1qvgd40DqqIAEmFP6bRmBp0ixT-VwTKf8</t>
    </r>
  </si>
  <si>
    <r>
      <rPr>
        <rFont val="&quot;Times New Roman&quot;"/>
        <b/>
        <color rgb="FF1155CC"/>
        <sz val="14.0"/>
        <u/>
      </rPr>
      <t>https://mail.google.com/mail?extsrc=sync&amp;client=docs&amp;plid=ACUX6DMrftUHhVILuMQa1PM5rziEn0v-R05xJas</t>
    </r>
  </si>
  <si>
    <t>01.04.2025</t>
  </si>
  <si>
    <t>10110279540_TP</t>
  </si>
  <si>
    <r>
      <rPr>
        <rFont val="&quot;Times New Roman&quot;"/>
        <b/>
        <color rgb="FF1155CC"/>
        <sz val="14.0"/>
        <u/>
      </rPr>
      <t>https://drive.google.com/drive/folders/1qvgd40DqqIAEmFP6bRmBp0ixT-VwTKf8</t>
    </r>
  </si>
  <si>
    <r>
      <rPr>
        <rFont val="&quot;Times New Roman&quot;"/>
        <b/>
        <color rgb="FF1155CC"/>
        <sz val="14.0"/>
        <u/>
      </rPr>
      <t>https://mail.google.com/mail/u/0/?fs=1&amp;th=%23thread-f:1823294269314438130&amp;search=all&amp;tf=cv</t>
    </r>
  </si>
  <si>
    <t>C2254113102787-00</t>
  </si>
  <si>
    <t>VILATHIKULAM 168/2024</t>
  </si>
  <si>
    <r>
      <rPr>
        <rFont val="&quot;Times New Roman&quot;"/>
        <b/>
        <color rgb="FF1155CC"/>
        <sz val="14.0"/>
        <u/>
      </rPr>
      <t>https://drive.google.com/drive/folders/1zNf3u_VymVLDobbOQVu7KHBFr-RRNbUR</t>
    </r>
  </si>
  <si>
    <r>
      <rPr>
        <rFont val="&quot;Times New Roman&quot;"/>
        <b/>
        <color rgb="FF1155CC"/>
        <sz val="14.0"/>
        <u/>
      </rPr>
      <t>https://mail.google.com/mail?extsrc=sync&amp;client=docs&amp;plid=ACUX6DNduxyNbXFm-3gVEFXoy8awJLVgFhWSf64</t>
    </r>
  </si>
  <si>
    <t>04.03.2025</t>
  </si>
  <si>
    <t>10000-31-25-N-0760964</t>
  </si>
  <si>
    <t>NAMANASAMUDRAM 108/2024</t>
  </si>
  <si>
    <t>KRISHNAGIRI</t>
  </si>
  <si>
    <r>
      <rPr>
        <rFont val="&quot;Times New Roman&quot;"/>
        <b/>
        <color rgb="FF1155CC"/>
        <sz val="14.0"/>
        <u/>
      </rPr>
      <t>https://drive.google.com/drive/folders/1Vd-KoeHe-vFytF14hapf9zyBDu_JUVxo</t>
    </r>
  </si>
  <si>
    <r>
      <rPr>
        <rFont val="&quot;Times New Roman&quot;"/>
        <b/>
        <color rgb="FF1155CC"/>
        <sz val="14.0"/>
        <u/>
      </rPr>
      <t>https://mail.google.com/mail?extsrc=sync&amp;client=docs&amp;plid=ACUX6DNsLqX3XgLf6kxLsIKQFgOYBf1LjaDpy-w</t>
    </r>
  </si>
  <si>
    <t>3371-2500000012-TP</t>
  </si>
  <si>
    <t>PERALAM 535/2023</t>
  </si>
  <si>
    <r>
      <rPr>
        <rFont val="&quot;Times New Roman&quot;"/>
        <b/>
        <color rgb="FF1155CC"/>
        <sz val="14.0"/>
        <u/>
      </rPr>
      <t>https://drive.google.com/drive/folders/1FWOxmYxGV_OcE5phaEQkopFhORSRg4wq</t>
    </r>
  </si>
  <si>
    <r>
      <rPr>
        <rFont val="&quot;Times New Roman&quot;"/>
        <b/>
        <color rgb="FF1155CC"/>
        <sz val="14.0"/>
        <u/>
      </rPr>
      <t>https://mail.google.com/mail?extsrc=sync&amp;client=docs&amp;plid=ACUX6DNqJXnWiGZv9zYamhLqsWyDioTjSuIvt58</t>
    </r>
  </si>
  <si>
    <t>3362-2500000233-TP</t>
  </si>
  <si>
    <t>MANAPPARAI 141/2024</t>
  </si>
  <si>
    <r>
      <rPr>
        <rFont val="&quot;Times New Roman&quot;"/>
        <b/>
        <color rgb="FF1155CC"/>
        <sz val="14.0"/>
        <u/>
      </rPr>
      <t>https://drive.google.com/drive/folders/1Lhzoq470moCoocaHCXAg98P8CPrDkwTi</t>
    </r>
  </si>
  <si>
    <r>
      <rPr>
        <rFont val="&quot;Times New Roman&quot;"/>
        <b/>
        <color rgb="FF1155CC"/>
        <sz val="14.0"/>
        <u/>
      </rPr>
      <t>https://mail.google.com/mail?extsrc=sync&amp;client=docs&amp;plid=ACUX6DNRzxDs1vMN5DpgSNZiNmRwkWjVbSifsn4</t>
    </r>
  </si>
  <si>
    <t>3311-2500000110-TP</t>
  </si>
  <si>
    <t>THIRUGOKARNAM 727/2021</t>
  </si>
  <si>
    <r>
      <rPr>
        <rFont val="&quot;Times New Roman&quot;"/>
        <b/>
        <color rgb="FF1155CC"/>
        <sz val="14.0"/>
        <u/>
      </rPr>
      <t>https://drive.google.com/drive/folders/1sBuw_qYBXQagJAi7pAXCs7GDCE9s2rGv</t>
    </r>
  </si>
  <si>
    <r>
      <rPr>
        <rFont val="&quot;Times New Roman&quot;"/>
        <b/>
        <color rgb="FF1155CC"/>
        <sz val="14.0"/>
        <u/>
      </rPr>
      <t>https://mail.google.com/mail?extsrc=sync&amp;client=docs&amp;plid=ACUX6DMlKshswZWd7xOU50xLESDUcmO7zu37No0</t>
    </r>
  </si>
  <si>
    <t>10000-31-23-N-0755359</t>
  </si>
  <si>
    <t>INCOME VERIFICATION</t>
  </si>
  <si>
    <t>NANNILAM 1069/2021</t>
  </si>
  <si>
    <r>
      <rPr>
        <rFont val="&quot;Times New Roman&quot;"/>
        <b/>
        <color rgb="FF1155CC"/>
        <sz val="14.0"/>
        <u/>
      </rPr>
      <t>https://drive.google.com/drive/folders/11BK156VddTSA1QtcXclEW05p5Kc8Li3E</t>
    </r>
  </si>
  <si>
    <r>
      <rPr>
        <rFont val="&quot;Times New Roman&quot;"/>
        <b/>
        <color rgb="FF1155CC"/>
        <sz val="14.0"/>
        <u/>
      </rPr>
      <t>https://mail.google.com/mail?extsrc=sync&amp;client=docs&amp;plid=ACUX6DMx2ZZpoR3Jfn9eQNvyTk6imwuxAtIW93o</t>
    </r>
  </si>
  <si>
    <t>10000-31-24-N-0753290</t>
  </si>
  <si>
    <t>Mr.Madhavan</t>
  </si>
  <si>
    <r>
      <rPr>
        <rFont val="&quot;Times New Roman&quot;"/>
        <b/>
        <color rgb="FF1155CC"/>
        <sz val="14.0"/>
        <u/>
      </rPr>
      <t>https://drive.google.com/drive/folders/1cJjNalfXSQOz84MOrQI5WTlj9bQDMVCK</t>
    </r>
  </si>
  <si>
    <r>
      <rPr>
        <rFont val="&quot;Times New Roman&quot;"/>
        <b/>
        <color rgb="FF1155CC"/>
        <sz val="14.0"/>
        <u/>
      </rPr>
      <t>https://mail.google.com/mail?extsrc=sync&amp;client=docs&amp;plid=ACUX6DP-gbIvag4v_ATR45tpDbsGw7EnhL0qjyw</t>
    </r>
  </si>
  <si>
    <t>500401202524110084601_OD</t>
  </si>
  <si>
    <t>ARUN PACKERS AND MOVERS</t>
  </si>
  <si>
    <r>
      <rPr>
        <rFont val="&quot;Times New Roman&quot;"/>
        <b/>
        <color rgb="FF1155CC"/>
        <sz val="14.0"/>
        <u/>
      </rPr>
      <t>https://drive.google.com/drive/folders/1KJAHlgWZp5BAPyrzs7FPx4msZM3uo2mu</t>
    </r>
  </si>
  <si>
    <t>500405201124110016901_OD</t>
  </si>
  <si>
    <t>KALYANI</t>
  </si>
  <si>
    <r>
      <rPr>
        <rFont val="&quot;Times New Roman&quot;"/>
        <b/>
        <color rgb="FF1155CC"/>
        <sz val="14.0"/>
        <u/>
      </rPr>
      <t>https://drive.google.com/drive/folders/1udGTM3yojZh79QJt_bdmhdB4tJyklJWQ</t>
    </r>
  </si>
  <si>
    <r>
      <rPr>
        <rFont val="&quot;Times New Roman&quot;"/>
        <b/>
        <color rgb="FF1155CC"/>
        <sz val="14.0"/>
        <u/>
      </rPr>
      <t>https://mail.google.com/mail?extsrc=sync&amp;client=docs&amp;plid=ACUX6DNuKor6D-6v9Hl80CktR9Xjc3u1kh2lpFE</t>
    </r>
  </si>
  <si>
    <t>10000-31-23-N-0754748</t>
  </si>
  <si>
    <t>GOVERNMENT SCHOOL, THAMARAKI</t>
  </si>
  <si>
    <r>
      <rPr>
        <rFont val="&quot;Times New Roman&quot;"/>
        <b/>
        <color rgb="FF1155CC"/>
        <sz val="14.0"/>
        <u/>
      </rPr>
      <t>https://drive.google.com/drive/folders/1Au_he1oqC2FdszRH2UyluTIrtIgPVzXr</t>
    </r>
  </si>
  <si>
    <r>
      <rPr>
        <rFont val="&quot;Times New Roman&quot;"/>
        <b/>
        <color rgb="FF1155CC"/>
        <sz val="14.0"/>
        <u/>
      </rPr>
      <t>https://mail.google.com/mail?extsrc=sync&amp;client=docs&amp;plid=ACUX6DPrNdjBc-h25IZrYpOQlgKu_-Bq6O8497o</t>
    </r>
  </si>
  <si>
    <t>OC-25-1503-1803-00000279_TP</t>
  </si>
  <si>
    <t>THIRUMANGALAM TALUK 99/2024</t>
  </si>
  <si>
    <t>Charge Abeated</t>
  </si>
  <si>
    <r>
      <rPr>
        <rFont val="&quot;Times New Roman&quot;"/>
        <b/>
        <color rgb="FF1155CC"/>
        <sz val="14.0"/>
        <u/>
      </rPr>
      <t>https://drive.google.com/drive/u/1/folders/1A-3H7zKPV_qozAC1qjL_TPkWUxd6OIdi</t>
    </r>
  </si>
  <si>
    <r>
      <rPr>
        <rFont val="&quot;Times New Roman&quot;"/>
        <b/>
        <color rgb="FF1155CC"/>
        <sz val="14.0"/>
        <u/>
      </rPr>
      <t>https://mail.google.com/mail?extsrc=sync&amp;client=docs&amp;plid=ACUX6DPNjXQnKs0GvEX-cMNHJtcpJwr-yPdh578</t>
    </r>
  </si>
  <si>
    <t>3406088337_OD</t>
  </si>
  <si>
    <t>GUNASUNDARI U</t>
  </si>
  <si>
    <r>
      <rPr>
        <rFont val="&quot;Times New Roman&quot;"/>
        <b/>
        <color rgb="FF1155CC"/>
        <sz val="14.0"/>
        <u/>
      </rPr>
      <t>https://drive.google.com/drive/folders/1OjpPLwpJn945aVE8ar0JFfs6_y_1snQ9</t>
    </r>
  </si>
  <si>
    <r>
      <rPr>
        <rFont val="&quot;Times New Roman&quot;"/>
        <b/>
        <color rgb="FF1155CC"/>
        <sz val="14.0"/>
        <u/>
      </rPr>
      <t>https://mail.google.com/mail?extsrc=sync&amp;client=docs&amp;plid=ACUX6DPH0LJwKCkolmQPYXiOnmDyJ9lBDfFx64I</t>
    </r>
  </si>
  <si>
    <t>3406088513_OD</t>
  </si>
  <si>
    <t>FIDELIS</t>
  </si>
  <si>
    <r>
      <rPr>
        <rFont val="&quot;Times New Roman&quot;"/>
        <b/>
        <color rgb="FF1155CC"/>
        <sz val="14.0"/>
        <u/>
      </rPr>
      <t>https://drive.google.com/drive/folders/1ewq1gLCwRqkBHWsRYqGTjLJEHWZmnwpQ</t>
    </r>
  </si>
  <si>
    <r>
      <rPr>
        <rFont val="&quot;Times New Roman&quot;"/>
        <b/>
        <color rgb="FF1155CC"/>
        <sz val="14.0"/>
        <u/>
      </rPr>
      <t>https://mail.google.com/mail?extsrc=sync&amp;client=docs&amp;plid=ACUX6DPb-Q4vT09D1LrFfbIDft1AbA_TPGxogbE</t>
    </r>
  </si>
  <si>
    <t>File No-20873 MCOP 251-2024 Madurai</t>
  </si>
  <si>
    <t>TIW II 297/2023</t>
  </si>
  <si>
    <r>
      <rPr>
        <rFont val="&quot;Times New Roman&quot;"/>
        <b/>
        <color rgb="FF1155CC"/>
        <sz val="14.0"/>
        <u/>
      </rPr>
      <t>https://drive.google.com/drive/folders/1hhHRQPqK8_pIAD3ncORUaPx6ki8xxvwn</t>
    </r>
  </si>
  <si>
    <r>
      <rPr>
        <rFont val="&quot;Times New Roman&quot;"/>
        <b/>
        <color rgb="FF1155CC"/>
        <sz val="14.0"/>
        <u/>
      </rPr>
      <t>https://mail.google.com/mail?extsrc=sync&amp;client=docs&amp;plid=ACUX6DOzOABTKYTeOJbc9VARUccRppmeWcahClM</t>
    </r>
  </si>
  <si>
    <t>CL24430768-00001</t>
  </si>
  <si>
    <t>VACHAKARAPATTI 214/2023</t>
  </si>
  <si>
    <t>Further Action Droped</t>
  </si>
  <si>
    <r>
      <rPr>
        <rFont val="&quot;Times New Roman&quot;"/>
        <b/>
        <color rgb="FF1155CC"/>
        <sz val="14.0"/>
        <u/>
      </rPr>
      <t>https://drive.google.com/drive/folders/1JF8uz9OofNYeOmRMk1JU6tnbAw754dw2</t>
    </r>
  </si>
  <si>
    <r>
      <rPr>
        <rFont val="&quot;Times New Roman&quot;"/>
        <b/>
        <color rgb="FF1155CC"/>
        <sz val="14.0"/>
        <u/>
      </rPr>
      <t>https://mail.google.com/mail?extsrc=sync&amp;client=docs&amp;plid=ACUX6DMAML5mjtTkHi63AxNzdomHxjZfcS-mhM8</t>
    </r>
  </si>
  <si>
    <t>C2244113102471-01</t>
  </si>
  <si>
    <t>KARAIKUDI NORTH 1/2023</t>
  </si>
  <si>
    <r>
      <rPr>
        <rFont val="&quot;Times New Roman&quot;"/>
        <b/>
        <color rgb="FF1155CC"/>
        <sz val="14.0"/>
        <u/>
      </rPr>
      <t>https://drive.google.com/drive/folders/1e3UNJYB3O-gXGmihlUEL-8ZaMXojAwYK</t>
    </r>
  </si>
  <si>
    <r>
      <rPr>
        <rFont val="&quot;Times New Roman&quot;"/>
        <b/>
        <color rgb="FF1155CC"/>
        <sz val="14.0"/>
        <u/>
      </rPr>
      <t>https://mail.google.com/mail?extsrc=sync&amp;client=docs&amp;plid=ACUX6DMLMqkW4VdqApUwTAdbt_GRAzqjeXKFaOk</t>
    </r>
  </si>
  <si>
    <t>Not in MAGIC</t>
  </si>
  <si>
    <t>28.03.2025</t>
  </si>
  <si>
    <t>109-2024 MACT DEVAKOTTAI</t>
  </si>
  <si>
    <t>THIRUVEGAMPET 6/2024</t>
  </si>
  <si>
    <r>
      <rPr>
        <rFont val="&quot;Times New Roman&quot;"/>
        <b/>
        <color rgb="FF1155CC"/>
        <sz val="14.0"/>
        <u/>
      </rPr>
      <t>https://drive.google.com/drive/folders/1iDtXCHpM2O5nx4Un0HCKIBt5VhVAE-wZ</t>
    </r>
  </si>
  <si>
    <r>
      <rPr>
        <rFont val="&quot;Times New Roman&quot;"/>
        <b/>
        <color rgb="FF1155CC"/>
        <sz val="14.0"/>
        <u/>
      </rPr>
      <t>https://mail.google.com/mail?extsrc=sync&amp;client=docs&amp;plid=ACUX6DPtfIdE1zDszT40mKtoYiY5RqNsmSBAgzM</t>
    </r>
  </si>
  <si>
    <t>3406087378_T</t>
  </si>
  <si>
    <t>Mr.Arunkumar</t>
  </si>
  <si>
    <r>
      <rPr>
        <rFont val="&quot;Times New Roman&quot;"/>
        <b/>
        <color rgb="FF1155CC"/>
        <sz val="14.0"/>
        <u/>
      </rPr>
      <t>https://drive.google.com/drive/folders/1hrEYNZPnSJk8hCe0bzvZJnmwNdw43Z6s</t>
    </r>
  </si>
  <si>
    <r>
      <rPr>
        <rFont val="&quot;Times New Roman&quot;"/>
        <b/>
        <color rgb="FF1155CC"/>
        <sz val="14.0"/>
        <u/>
      </rPr>
      <t>https://mail.google.com/mail?extsrc=sync&amp;client=docs&amp;plid=ACUX6DOqg5AMsctqieg_gPv6hcWbZScq4wlyHss</t>
    </r>
  </si>
  <si>
    <t>already done by Jaffer for ensure company</t>
  </si>
  <si>
    <t>1588-2024-COIMBATORE</t>
  </si>
  <si>
    <r>
      <rPr>
        <rFont val="&quot;Times New Roman&quot;"/>
        <b/>
        <color rgb="FF1155CC"/>
        <sz val="14.0"/>
        <u/>
      </rPr>
      <t>https://drive.google.com/drive/folders/10krGM9B1Z63mIaqnG55_E2bO0xmNuNr5</t>
    </r>
  </si>
  <si>
    <r>
      <rPr>
        <rFont val="&quot;Times New Roman&quot;"/>
        <b/>
        <color rgb="FF1155CC"/>
        <sz val="14.0"/>
        <u/>
      </rPr>
      <t>https://mail.google.com/mail?extsrc=sync&amp;client=docs&amp;plid=ACUX6DOKdlguqXdyT-bhBM3OGbS0Du_9VrZ0-PI</t>
    </r>
  </si>
  <si>
    <t>3311-2500011063_OD</t>
  </si>
  <si>
    <t>INDHUJA S</t>
  </si>
  <si>
    <r>
      <rPr>
        <rFont val="&quot;Times New Roman&quot;"/>
        <b/>
        <color rgb="FF1155CC"/>
        <sz val="14.0"/>
        <u/>
      </rPr>
      <t>https://drive.google.com/drive/folders/1odVqNOtsU9b0TgEmp6L7PRHEB29kiNQK</t>
    </r>
  </si>
  <si>
    <r>
      <rPr>
        <rFont val="&quot;Times New Roman&quot;"/>
        <b/>
        <color rgb="FF1155CC"/>
        <sz val="14.0"/>
        <u/>
      </rPr>
      <t>https://mail.google.com/mail?extsrc=sync&amp;client=docs&amp;plid=ACUX6DOpxluaCEzUTdjhoqVIKoByIFgzdSkt7Xs</t>
    </r>
  </si>
  <si>
    <t>10000-31-25-N-0754367</t>
  </si>
  <si>
    <t>COGNIZANT TECHNOLOGY</t>
  </si>
  <si>
    <r>
      <rPr>
        <rFont val="&quot;Times New Roman&quot;"/>
        <b/>
        <color rgb="FF1155CC"/>
        <sz val="14.0"/>
        <u/>
      </rPr>
      <t>https://drive.google.com/drive/folders/18mxgB3ULqyPnhuWmSRzCe8wbi3a1bqvL</t>
    </r>
  </si>
  <si>
    <r>
      <rPr>
        <rFont val="&quot;Times New Roman&quot;"/>
        <b/>
        <color rgb="FF1155CC"/>
        <sz val="14.0"/>
        <u/>
      </rPr>
      <t>https://mail.google.com/mail?extsrc=sync&amp;client=docs&amp;plid=ACUX6DOvg58kARE16dgLiJk_xKygeZGASTwiCCU</t>
    </r>
  </si>
  <si>
    <t>C2254103102649-00</t>
  </si>
  <si>
    <t>AMBASAMUDRAM 205/2024</t>
  </si>
  <si>
    <r>
      <rPr>
        <rFont val="&quot;Times New Roman&quot;"/>
        <b/>
        <color rgb="FF1155CC"/>
        <sz val="14.0"/>
        <u/>
      </rPr>
      <t>https://drive.google.com/drive/folders/1FDIEI_otDQM3iZaSBLEFQfceN47IY726</t>
    </r>
  </si>
  <si>
    <r>
      <rPr>
        <rFont val="&quot;Times New Roman&quot;"/>
        <b/>
        <color rgb="FF1155CC"/>
        <sz val="14.0"/>
        <u/>
      </rPr>
      <t>https://mail.google.com/mail?extsrc=sync&amp;client=docs&amp;plid=ACUX6DPsqq6vAQCPPn19JF6rMkSvdJqA2Ja-ME4</t>
    </r>
  </si>
  <si>
    <t>C2254103102648-00</t>
  </si>
  <si>
    <t>KUNDRAKUDI 183/2021</t>
  </si>
  <si>
    <r>
      <rPr>
        <rFont val="&quot;Times New Roman&quot;"/>
        <b/>
        <color rgb="FF1155CC"/>
        <sz val="14.0"/>
        <u/>
      </rPr>
      <t>https://drive.google.com/drive/folders/1b806U_HWEi7u55CN5NSzBOAQUMG2RpPN</t>
    </r>
  </si>
  <si>
    <r>
      <rPr>
        <rFont val="&quot;Times New Roman&quot;"/>
        <b/>
        <color rgb="FF1155CC"/>
        <sz val="14.0"/>
        <u/>
      </rPr>
      <t>https://mail.google.com/mail?extsrc=sync&amp;client=docs&amp;plid=ACUX6DPr0XBJ_ZAPT4KVk4oeB1IQVXL8x_MFaUg</t>
    </r>
  </si>
  <si>
    <t>C2254113102819-00</t>
  </si>
  <si>
    <t>MOOLAKARAIPATTI 107/2024</t>
  </si>
  <si>
    <r>
      <rPr>
        <rFont val="&quot;Times New Roman&quot;"/>
        <b/>
        <color rgb="FF1155CC"/>
        <sz val="14.0"/>
        <u/>
      </rPr>
      <t>https://drive.google.com/drive/folders/1j5aOel3AWHu_jRagQKqo0uOSmpom5wHB</t>
    </r>
  </si>
  <si>
    <r>
      <rPr>
        <rFont val="&quot;Times New Roman&quot;"/>
        <b/>
        <color rgb="FF1155CC"/>
        <sz val="14.0"/>
        <u/>
      </rPr>
      <t>https://mail.google.com/mail?extsrc=sync&amp;client=docs&amp;plid=ACUX6DOPUoBWUmo6hU3qYrrRiZncRLXK3Gff5gM</t>
    </r>
  </si>
  <si>
    <t>3397286330_TP</t>
  </si>
  <si>
    <t>T.KALLUPATTI 79/2023</t>
  </si>
  <si>
    <t>TIRUPPUR</t>
  </si>
  <si>
    <r>
      <rPr>
        <rFont val="&quot;Times New Roman&quot;"/>
        <b/>
        <color rgb="FF1155CC"/>
        <sz val="14.0"/>
        <u/>
      </rPr>
      <t>https://drive.google.com/drive/folders/103OBKvgc8vTqUMoiSiuEyN5gAGoVfumh</t>
    </r>
  </si>
  <si>
    <r>
      <rPr>
        <rFont val="&quot;Times New Roman&quot;"/>
        <b/>
        <color rgb="FF1155CC"/>
        <sz val="14.0"/>
        <u/>
      </rPr>
      <t>https://mail.google.com/mail?extsrc=sync&amp;client=docs&amp;plid=ACUX6DP80NVWTM0v8y42pe16sl0ZpAA39m3LXfI</t>
    </r>
  </si>
  <si>
    <t>25.04.2025</t>
  </si>
  <si>
    <t>3397286340_TP</t>
  </si>
  <si>
    <t>KEELAVALAVU 206/2023</t>
  </si>
  <si>
    <t>Pendind Trail</t>
  </si>
  <si>
    <r>
      <rPr>
        <rFont val="&quot;Times New Roman&quot;"/>
        <b/>
        <color rgb="FF1155CC"/>
        <sz val="14.0"/>
        <u/>
      </rPr>
      <t>https://drive.google.com/drive/folders/1BcqCVJhb7Itu_AvXhYD89EiSjfzEypqp</t>
    </r>
  </si>
  <si>
    <r>
      <rPr>
        <rFont val="&quot;Times New Roman&quot;"/>
        <b/>
        <color rgb="FF1155CC"/>
        <sz val="14.0"/>
        <u/>
      </rPr>
      <t>https://mail.google.com/mail?extsrc=sync&amp;client=docs&amp;plid=ACUX6DMqcQ8h3xTrVlY0miKuHVzZAkYpi34G2ls</t>
    </r>
  </si>
  <si>
    <t>3379458110_TP</t>
  </si>
  <si>
    <t>THIRUVADANAI 73/2023</t>
  </si>
  <si>
    <r>
      <rPr>
        <rFont val="&quot;Times New Roman&quot;"/>
        <b/>
        <color rgb="FF1155CC"/>
        <sz val="14.0"/>
        <u/>
      </rPr>
      <t>https://drive.google.com/drive/folders/1gOiTltkUWVOr1pVu92N19xx_M8kmlS46</t>
    </r>
  </si>
  <si>
    <r>
      <rPr>
        <rFont val="&quot;Times New Roman&quot;"/>
        <b/>
        <color rgb="FF1155CC"/>
        <sz val="14.0"/>
        <u/>
      </rPr>
      <t>https://mail.google.com/mail?extsrc=sync&amp;client=docs&amp;plid=ACUX6DOE4-7H3uJ30uSkrcZz629m5U1-V-BGJx4</t>
    </r>
  </si>
  <si>
    <t>05.03.2023</t>
  </si>
  <si>
    <t>1527-2024-MADURAI</t>
  </si>
  <si>
    <t>MELUR 827/2023</t>
  </si>
  <si>
    <r>
      <rPr>
        <rFont val="&quot;Times New Roman&quot;"/>
        <b/>
        <color rgb="FF1155CC"/>
        <sz val="14.0"/>
        <u/>
      </rPr>
      <t>https://drive.google.com/drive/folders/1uFNXIOwqu4uBioMUuX7ByTHyetMqYOMW</t>
    </r>
  </si>
  <si>
    <r>
      <rPr>
        <rFont val="&quot;Times New Roman&quot;"/>
        <b/>
        <color rgb="FF1155CC"/>
        <sz val="14.0"/>
        <u/>
      </rPr>
      <t>https://mail.google.com/mail?extsrc=sync&amp;client=docs&amp;plid=ACUX6DOghlYNiwIjNl2NQobnMegq1HP4SI_eT8g</t>
    </r>
  </si>
  <si>
    <t>3397286450_TP</t>
  </si>
  <si>
    <t>NAGAPATTINAM 67/2024</t>
  </si>
  <si>
    <r>
      <rPr>
        <rFont val="&quot;Times New Roman&quot;"/>
        <b/>
        <color rgb="FF1155CC"/>
        <sz val="14.0"/>
        <u/>
      </rPr>
      <t>https://drive.google.com/drive/folders/1i7WKG0UTw_mokDhesysdA03TQgI73ACo</t>
    </r>
  </si>
  <si>
    <r>
      <rPr>
        <rFont val="&quot;Times New Roman&quot;"/>
        <b/>
        <color rgb="FF1155CC"/>
        <sz val="14.0"/>
        <u/>
      </rPr>
      <t>https://mail.google.com/mail?extsrc=sync&amp;client=docs&amp;plid=ACUX6DOedA7r1T5SaKs8zRGT1ahOaIk5k8dlZM0</t>
    </r>
  </si>
  <si>
    <t>MOT15801735</t>
  </si>
  <si>
    <t>VACHAKARAPATTI 619/2020</t>
  </si>
  <si>
    <r>
      <rPr>
        <rFont val="&quot;Times New Roman&quot;"/>
        <b/>
        <color rgb="FF1155CC"/>
        <sz val="14.0"/>
        <u/>
      </rPr>
      <t>https://drive.google.com/drive/folders/1xkmTQilL9clj-JQbX1DVB9c8hTdh76qi</t>
    </r>
  </si>
  <si>
    <r>
      <rPr>
        <rFont val="&quot;Times New Roman&quot;"/>
        <b/>
        <color rgb="FF1155CC"/>
        <sz val="14.0"/>
        <u/>
      </rPr>
      <t>https://mail.google.com/mail?extsrc=sync&amp;client=docs&amp;plid=ACUX6DMKwblm17gaYQkKnhprIMWaQFe7b1koh6U</t>
    </r>
  </si>
  <si>
    <t>Insured Pending</t>
  </si>
  <si>
    <t>3397286169_TP</t>
  </si>
  <si>
    <r>
      <rPr>
        <rFont val="&quot;Times New Roman&quot;"/>
        <b/>
        <color rgb="FF1155CC"/>
        <sz val="14.0"/>
        <u/>
      </rPr>
      <t>https://drive.google.com/drive/folders/1PtVbXkkJs_QZfELr4xKIyJX5S5zWTKs7</t>
    </r>
  </si>
  <si>
    <r>
      <rPr>
        <rFont val="&quot;Times New Roman&quot;"/>
        <b/>
        <color rgb="FF1155CC"/>
        <sz val="14.0"/>
        <u/>
      </rPr>
      <t>https://mail.google.com/mail?extsrc=sync&amp;client=docs&amp;plid=ACUX6DNhwMpSlprSXXVz9zuQxVOlY9qFCO1R850</t>
    </r>
  </si>
  <si>
    <t>10000-31-25-N-0761119</t>
  </si>
  <si>
    <t>AMMAYANAICKANUR 95/2024</t>
  </si>
  <si>
    <r>
      <rPr>
        <rFont val="&quot;Times New Roman&quot;"/>
        <b/>
        <color rgb="FF1155CC"/>
        <sz val="14.0"/>
        <u/>
      </rPr>
      <t>https://drive.google.com/drive/folders/1JxiDHbIRw0jF3d8jr7Ukz-fzcgM-U_ri</t>
    </r>
  </si>
  <si>
    <r>
      <rPr>
        <rFont val="&quot;Times New Roman&quot;"/>
        <b/>
        <color rgb="FF1155CC"/>
        <sz val="14.0"/>
        <u/>
      </rPr>
      <t>https://mail.google.com/mail?extsrc=sync&amp;client=docs&amp;plid=ACUX6DMo-ZkVVUybjBzvu2z35k0Wloyso2dWXmk</t>
    </r>
  </si>
  <si>
    <t>10000-31-25-N-0761122</t>
  </si>
  <si>
    <t>ABIRAMAM 117/2024</t>
  </si>
  <si>
    <r>
      <rPr>
        <rFont val="&quot;Times New Roman&quot;"/>
        <b/>
        <color rgb="FF1155CC"/>
        <sz val="14.0"/>
        <u/>
      </rPr>
      <t>https://drive.google.com/drive/folders/1rpGYE-fJ5_tCJN4_a-Fobqb5aHcuPZhL</t>
    </r>
  </si>
  <si>
    <r>
      <rPr>
        <rFont val="&quot;Times New Roman&quot;"/>
        <b/>
        <color rgb="FF1155CC"/>
        <sz val="14.0"/>
        <u/>
      </rPr>
      <t>https://mail.google.com/mail?extsrc=sync&amp;client=docs&amp;plid=ACUX6DNmpiin6lOOn2b5YwczAu8mexXZdXB4wdo</t>
    </r>
  </si>
  <si>
    <t>LGID-119546_MV</t>
  </si>
  <si>
    <t>KANNAN HOSPITAL</t>
  </si>
  <si>
    <r>
      <rPr>
        <rFont val="&quot;Times New Roman&quot;"/>
        <b/>
        <color rgb="FF1155CC"/>
        <sz val="14.0"/>
        <u/>
      </rPr>
      <t>https://drive.google.com/drive/u/1/folders/12IuV2AX_MSh6hyuRvZpPg5LzquDlL9XO</t>
    </r>
  </si>
  <si>
    <r>
      <rPr>
        <rFont val="&quot;Times New Roman&quot;"/>
        <b/>
        <color rgb="FF1155CC"/>
        <sz val="14.0"/>
        <u/>
      </rPr>
      <t>https://mail.google.com/mail?extsrc=sync&amp;client=docs&amp;plid=ACUX6DNecBzbxVQ4xWqsqCXiYFucU85paPywo7k</t>
    </r>
  </si>
  <si>
    <t>OC-25-1502-1812-00000064_TP</t>
  </si>
  <si>
    <t>CHATRAKUDI 33/2024</t>
  </si>
  <si>
    <r>
      <rPr>
        <rFont val="&quot;Times New Roman&quot;"/>
        <b/>
        <color rgb="FF1155CC"/>
        <sz val="14.0"/>
        <u/>
      </rPr>
      <t>https://drive.google.com/drive/folders/1cqjIeM6T2Zship7UfCppMB1C4jyC5Dl6</t>
    </r>
  </si>
  <si>
    <r>
      <rPr>
        <rFont val="&quot;Times New Roman&quot;"/>
        <b/>
        <color rgb="FF1155CC"/>
        <sz val="14.0"/>
        <u/>
      </rPr>
      <t>https://mail.google.com/mail?extsrc=sync&amp;client=docs&amp;plid=ACUX6DN3husKKWoSAOKVjdrK7HQAqn3lqF5VkHM</t>
    </r>
  </si>
  <si>
    <t>U.I-15.03.2025</t>
  </si>
  <si>
    <t>LGID-126162</t>
  </si>
  <si>
    <t>VEERAPANDI 197/2024</t>
  </si>
  <si>
    <r>
      <rPr>
        <rFont val="&quot;Times New Roman&quot;"/>
        <b/>
        <color rgb="FF1155CC"/>
        <sz val="14.0"/>
        <u/>
      </rPr>
      <t>https://drive.google.com/drive/folders/1YcXvahJN1mqdz-hmd38cQjzajegr-qBl</t>
    </r>
  </si>
  <si>
    <r>
      <rPr>
        <rFont val="&quot;Times New Roman&quot;"/>
        <b/>
        <color rgb="FF1155CC"/>
        <sz val="14.0"/>
        <u/>
      </rPr>
      <t>https://mail.google.com/mail?extsrc=sync&amp;client=docs&amp;plid=ACUX6DMl25XupIzoc6R-GjkrezRMhT3CJhaIs1w</t>
    </r>
  </si>
  <si>
    <t>10670110165_OD</t>
  </si>
  <si>
    <t>BHAWNA MENGHI SOOD</t>
  </si>
  <si>
    <r>
      <rPr>
        <rFont val="&quot;Times New Roman&quot;"/>
        <b/>
        <color rgb="FF1155CC"/>
        <sz val="14.0"/>
        <u/>
      </rPr>
      <t>https://drive.google.com/drive/folders/1Gi2vLVwyTp3nfZGSPMVbpYu3BzPmuyHc</t>
    </r>
  </si>
  <si>
    <r>
      <rPr>
        <rFont val="&quot;Times New Roman&quot;"/>
        <b/>
        <color rgb="FF1155CC"/>
        <sz val="14.0"/>
        <u/>
      </rPr>
      <t>https://mail.google.com/mail?extsrc=sync&amp;client=docs&amp;plid=ACUX6DOdDlPVf7jyPuMj6NX-ejfuFXy_yM0dMtg</t>
    </r>
  </si>
  <si>
    <t>10000-31-25-N-0761151</t>
  </si>
  <si>
    <t>MAILAM 121/2024</t>
  </si>
  <si>
    <r>
      <rPr>
        <rFont val="&quot;Times New Roman&quot;"/>
        <b/>
        <color rgb="FF1155CC"/>
        <sz val="14.0"/>
        <u/>
      </rPr>
      <t>https://drive.google.com/drive/folders/1Ijmfj-fqEI8IdzWULCBTVEQCvOkbOGhl</t>
    </r>
  </si>
  <si>
    <r>
      <rPr>
        <rFont val="&quot;Times New Roman&quot;"/>
        <b/>
        <color rgb="FF1155CC"/>
        <sz val="14.0"/>
        <u/>
      </rPr>
      <t>https://mail.google.com/mail?extsrc=sync&amp;client=docs&amp;plid=ACUX6DO8iZ7CAWK4DtJAOWKCY89COgOEOdldPA0</t>
    </r>
  </si>
  <si>
    <t>10000-31-25-N-0761146</t>
  </si>
  <si>
    <r>
      <rPr>
        <rFont val="&quot;Times New Roman&quot;"/>
        <b/>
        <color rgb="FF1155CC"/>
        <sz val="14.0"/>
        <u/>
      </rPr>
      <t>https://drive.google.com/drive/folders/1xMelup93CZ1GRmXl9gYLMTu19yTrzWXH</t>
    </r>
  </si>
  <si>
    <r>
      <rPr>
        <rFont val="&quot;Times New Roman&quot;"/>
        <b/>
        <color rgb="FF1155CC"/>
        <sz val="14.0"/>
        <u/>
      </rPr>
      <t>https://mail.google.com/mail?extsrc=sync&amp;client=docs&amp;plid=ACUX6DNUJkkkfIhfBVavbwBAjkWqiKVjRNybicI</t>
    </r>
  </si>
  <si>
    <t>3397286408_TP</t>
  </si>
  <si>
    <t>TIW I 37/2024</t>
  </si>
  <si>
    <r>
      <rPr>
        <rFont val="&quot;Times New Roman&quot;"/>
        <b/>
        <color rgb="FF1155CC"/>
        <sz val="14.0"/>
        <u/>
      </rPr>
      <t>https://drive.google.com/drive/folders/11lnd1tGobBjuUhdNyVRGw3VNKadA1zX_</t>
    </r>
  </si>
  <si>
    <r>
      <rPr>
        <rFont val="&quot;Times New Roman&quot;"/>
        <b/>
        <color rgb="FF1155CC"/>
        <sz val="14.0"/>
        <u/>
      </rPr>
      <t>https://mail.google.com/mail?extsrc=sync&amp;client=docs&amp;plid=ACUX6DPuKBzWl3MUSmB4HyS8GSeoFYch8kHro-Q</t>
    </r>
  </si>
  <si>
    <t>19.06.2025</t>
  </si>
  <si>
    <t>3397286349_TP</t>
  </si>
  <si>
    <t>THIRUVADANAI 193/2023</t>
  </si>
  <si>
    <t>LIMITATION BARRED</t>
  </si>
  <si>
    <r>
      <rPr>
        <rFont val="&quot;Times New Roman&quot;"/>
        <b/>
        <color rgb="FF1155CC"/>
        <sz val="14.0"/>
        <u/>
      </rPr>
      <t>https://drive.google.com/drive/folders/1XGFXzSU34FXluu9PvPuVM7D5PqTrxqqW</t>
    </r>
  </si>
  <si>
    <r>
      <rPr>
        <rFont val="&quot;Times New Roman&quot;"/>
        <b/>
        <color rgb="FF1155CC"/>
        <sz val="14.0"/>
        <u/>
      </rPr>
      <t>https://mail.google.com/mail?extsrc=sync&amp;client=docs&amp;plid=ACUX6DN8EEDECKZODeZxxsh-bSrzXNmOGOTNTTI</t>
    </r>
  </si>
  <si>
    <t>File No-20918 MCOP 1846-2024 Madurai</t>
  </si>
  <si>
    <t>NAGAMALAI PUDUKOTTAI 02/2024</t>
  </si>
  <si>
    <t>THIRUVANNAMALAI</t>
  </si>
  <si>
    <r>
      <rPr>
        <rFont val="&quot;Times New Roman&quot;"/>
        <b/>
        <color rgb="FF1155CC"/>
        <sz val="14.0"/>
        <u/>
      </rPr>
      <t>https://drive.google.com/drive/folders/1O4bbqFe1UmcCl3Wy9-wbE93gk43kfsMK</t>
    </r>
  </si>
  <si>
    <r>
      <rPr>
        <rFont val="&quot;Times New Roman&quot;"/>
        <b/>
        <color rgb="FF1155CC"/>
        <sz val="14.0"/>
        <u/>
      </rPr>
      <t>https://mail.google.com/mail?extsrc=sync&amp;client=docs&amp;plid=ACUX6DPipzWAbpQP35mrt31rZhtPSv4Blw3Sr9s</t>
    </r>
  </si>
  <si>
    <t>File No-20906 MCOP 1410-2024 Madurai</t>
  </si>
  <si>
    <t>THIRUVADANAI 201/2023</t>
  </si>
  <si>
    <r>
      <rPr>
        <rFont val="&quot;Times New Roman&quot;"/>
        <b/>
        <color rgb="FF1155CC"/>
        <sz val="14.0"/>
        <u/>
      </rPr>
      <t>https://drive.google.com/drive/folders/1IOIbdTWpXaFTpxyzXaBt3TcMyrlqJWo5</t>
    </r>
  </si>
  <si>
    <r>
      <rPr>
        <rFont val="&quot;Times New Roman&quot;"/>
        <b/>
        <color rgb="FF1155CC"/>
        <sz val="14.0"/>
        <u/>
      </rPr>
      <t>https://mail.google.com/mail?extsrc=sync&amp;client=docs&amp;plid=ACUX6DNEy3P9K0cuLyTAib9nvqYCbgQf9m-yxdk</t>
    </r>
  </si>
  <si>
    <t>AMATHUR 85/2023</t>
  </si>
  <si>
    <r>
      <rPr>
        <rFont val="&quot;Times New Roman&quot;"/>
        <b/>
        <color rgb="FF1155CC"/>
        <sz val="14.0"/>
        <u/>
      </rPr>
      <t>https://drive.google.com/drive/folders/1ciQjhi4ZG0-Jx2vbrPb0Hm27gyxdUmHR</t>
    </r>
  </si>
  <si>
    <r>
      <rPr>
        <rFont val="&quot;Times New Roman&quot;"/>
        <b/>
        <color rgb="FF1155CC"/>
        <sz val="14.0"/>
        <u/>
      </rPr>
      <t>https://mail.google.com/mail?extsrc=sync&amp;client=docs&amp;plid=ACUX6DO8jW2nQcmqWsgb3rwmhaSsI_zwehIJ6XI</t>
    </r>
  </si>
  <si>
    <t>3410127338_TP</t>
  </si>
  <si>
    <t>KOTTAMPATTI 39/2023</t>
  </si>
  <si>
    <r>
      <rPr>
        <rFont val="&quot;Times New Roman&quot;"/>
        <b/>
        <color rgb="FF1155CC"/>
        <sz val="14.0"/>
        <u/>
      </rPr>
      <t>https://drive.google.com/drive/folders/1ReG-pfKFn8Vsm1IweWNM1Cmyb3bIV4qH</t>
    </r>
  </si>
  <si>
    <r>
      <rPr>
        <rFont val="&quot;Times New Roman&quot;"/>
        <b/>
        <color rgb="FF1155CC"/>
        <sz val="14.0"/>
        <u/>
      </rPr>
      <t>https://mail.google.com/mail?extsrc=sync&amp;client=docs&amp;plid=ACUX6DP-FQAL-LECYaz8S6gcLEkptHt3CjYHdcA</t>
    </r>
  </si>
  <si>
    <t>3410127190_TP</t>
  </si>
  <si>
    <t>KANNIVADI 65/2023</t>
  </si>
  <si>
    <t>Further Action Dropped</t>
  </si>
  <si>
    <r>
      <rPr>
        <rFont val="&quot;Times New Roman&quot;"/>
        <b/>
        <color rgb="FF1155CC"/>
        <sz val="14.0"/>
        <u/>
      </rPr>
      <t>https://drive.google.com/drive/folders/1QTuAzFj69rUxk65GxfzsYW5WPLX8IEYm</t>
    </r>
  </si>
  <si>
    <r>
      <rPr>
        <rFont val="&quot;Times New Roman&quot;"/>
        <b/>
        <color rgb="FF1155CC"/>
        <sz val="14.0"/>
        <u/>
      </rPr>
      <t>https://mail.google.com/mail?extsrc=sync&amp;client=docs&amp;plid=ACUX6DPiWhtuK-tdUUrwRtmCgCHF1V7fGgGp8fk</t>
    </r>
  </si>
  <si>
    <t>3379457102_TP</t>
  </si>
  <si>
    <t>PARTHIBANOOR 186/2024</t>
  </si>
  <si>
    <r>
      <rPr>
        <rFont val="&quot;Times New Roman&quot;"/>
        <b/>
        <color rgb="FF1155CC"/>
        <sz val="14.0"/>
        <u/>
      </rPr>
      <t>https://drive.google.com/drive/folders/1zzy9A4s3atsq9bnia4SkfLfO4onU8D1Z</t>
    </r>
  </si>
  <si>
    <r>
      <rPr>
        <rFont val="&quot;Times New Roman&quot;"/>
        <b/>
        <color rgb="FF1155CC"/>
        <sz val="14.0"/>
        <u/>
      </rPr>
      <t>https://mail.google.com/mail?extsrc=sync&amp;client=docs&amp;plid=ACUX6DOff7zsYPDvk7qXXTdEivtf8_XoCx7pab4</t>
    </r>
  </si>
  <si>
    <t>19-2025 Sankarankovil</t>
  </si>
  <si>
    <t>PANAVADALICHATRAM 38/2019</t>
  </si>
  <si>
    <r>
      <rPr>
        <rFont val="&quot;Times New Roman&quot;"/>
        <b/>
        <color rgb="FF1155CC"/>
        <sz val="14.0"/>
        <u/>
      </rPr>
      <t>https://drive.google.com/drive/folders/1riKSzSShCZh4BbqOSCPwEYUxt0ylYwYL</t>
    </r>
  </si>
  <si>
    <r>
      <rPr>
        <rFont val="&quot;Times New Roman&quot;"/>
        <b/>
        <color rgb="FF1155CC"/>
        <sz val="14.0"/>
        <u/>
      </rPr>
      <t>https://mail.google.com/mail?extsrc=sync&amp;client=docs&amp;plid=ACUX6DN3APcu3ZaTH3Vq5y4dptY90ykyCNdC4oc</t>
    </r>
  </si>
  <si>
    <t>10000-31-25-N-0757450</t>
  </si>
  <si>
    <t>VADIPATTI 15/2024</t>
  </si>
  <si>
    <t>UDUPPI</t>
  </si>
  <si>
    <r>
      <rPr>
        <rFont val="&quot;Times New Roman&quot;"/>
        <b/>
        <color rgb="FF1155CC"/>
        <sz val="14.0"/>
        <u/>
      </rPr>
      <t>https://drive.google.com/drive/folders/15m07VgOpTbw4nrhO6PKpBF-CYtRJzaiJ</t>
    </r>
  </si>
  <si>
    <r>
      <rPr>
        <rFont val="&quot;Times New Roman&quot;"/>
        <b/>
        <color rgb="FF1155CC"/>
        <sz val="14.0"/>
        <u/>
      </rPr>
      <t>https://mail.google.com/mail?extsrc=sync&amp;client=docs&amp;plid=ACUX6DMx8VzmD7Q5rQkx07fqfygqOXsexLvh0DU</t>
    </r>
  </si>
  <si>
    <t>C2254103102646-00</t>
  </si>
  <si>
    <t>SANARPATTI 305/2022</t>
  </si>
  <si>
    <r>
      <rPr>
        <rFont val="&quot;Times New Roman&quot;"/>
        <b/>
        <color rgb="FF1155CC"/>
        <sz val="14.0"/>
        <u/>
      </rPr>
      <t>https://drive.google.com/drive/folders/1nbl6vES7NIM0Cv8njAJZoZEeOPxZxZWj</t>
    </r>
  </si>
  <si>
    <r>
      <rPr>
        <rFont val="&quot;Times New Roman&quot;"/>
        <b/>
        <color rgb="FF1155CC"/>
        <sz val="14.0"/>
        <u/>
      </rPr>
      <t>https://mail.google.com/mail?extsrc=sync&amp;client=docs&amp;plid=ACUX6DPHVx6KF8LTdQ9nIQHXwHX85mZCXtwPNzM</t>
    </r>
  </si>
  <si>
    <t>C2254113102833-00</t>
  </si>
  <si>
    <t>USILAMPATTI TALUK 88/2024</t>
  </si>
  <si>
    <r>
      <rPr>
        <rFont val="&quot;Times New Roman&quot;"/>
        <b/>
        <color rgb="FF1155CC"/>
        <sz val="14.0"/>
        <u/>
      </rPr>
      <t>https://drive.google.com/drive/folders/1vbQhkqPSTTE02dYQ2OAOyPmcPXbbE740</t>
    </r>
  </si>
  <si>
    <r>
      <rPr>
        <rFont val="&quot;Times New Roman&quot;"/>
        <b/>
        <color rgb="FF1155CC"/>
        <sz val="14.0"/>
        <u/>
      </rPr>
      <t>https://mail.google.com/mail?extsrc=sync&amp;client=docs&amp;plid=ACUX6DNQoBfAQM9VxUBHRng86OwO-DRsIzGJD0I</t>
    </r>
  </si>
  <si>
    <t>C2254113102836-00</t>
  </si>
  <si>
    <t>NARIKUDI 40/2023</t>
  </si>
  <si>
    <r>
      <rPr>
        <rFont val="&quot;Times New Roman&quot;"/>
        <b/>
        <color rgb="FF1155CC"/>
        <sz val="14.0"/>
        <u/>
      </rPr>
      <t>https://drive.google.com/drive/folders/13jGj-w6ADOtjlCR_GMkznuVhy2LcVA6b</t>
    </r>
  </si>
  <si>
    <r>
      <rPr>
        <rFont val="&quot;Times New Roman&quot;"/>
        <b/>
        <color rgb="FF1155CC"/>
        <sz val="14.0"/>
        <u/>
      </rPr>
      <t>https://mail.google.com/mail?extsrc=sync&amp;client=docs&amp;plid=ACUX6DNmsVQLwbst07QCG99Q3Fkn7rGuwzZ4BDM</t>
    </r>
  </si>
  <si>
    <t>U.I</t>
  </si>
  <si>
    <t>CS Prepared Checked Date: 28.05.2025</t>
  </si>
  <si>
    <t>C2254113102847-00</t>
  </si>
  <si>
    <t>AYAKUDI 231/2022</t>
  </si>
  <si>
    <r>
      <rPr>
        <rFont val="&quot;Times New Roman&quot;"/>
        <b/>
        <color rgb="FF1155CC"/>
        <sz val="14.0"/>
        <u/>
      </rPr>
      <t>https://drive.google.com/drive/folders/1yQAgINIDdus7kq0kwL8_1JnF_4lgSZXq</t>
    </r>
  </si>
  <si>
    <r>
      <rPr>
        <rFont val="&quot;Times New Roman&quot;"/>
        <b/>
        <color rgb="FF1155CC"/>
        <sz val="14.0"/>
        <u/>
      </rPr>
      <t>https://mail.google.com/mail?extsrc=sync&amp;client=docs&amp;plid=ACUX6DPTLwETAomLomTA-SO-SQ4i-zXVijNiNxI</t>
    </r>
  </si>
  <si>
    <t>C2244113101553-01</t>
  </si>
  <si>
    <t>BAZAAR 42/2023</t>
  </si>
  <si>
    <t>SELAM</t>
  </si>
  <si>
    <r>
      <rPr>
        <rFont val="&quot;Times New Roman&quot;"/>
        <b/>
        <color rgb="FF1155CC"/>
        <sz val="14.0"/>
        <u/>
      </rPr>
      <t>https://drive.google.com/drive/folders/1nv7XysVqLJI552XH5fso5MqYMmI2TDfX</t>
    </r>
  </si>
  <si>
    <r>
      <rPr>
        <rFont val="&quot;Times New Roman&quot;"/>
        <b/>
        <color rgb="FF1155CC"/>
        <sz val="14.0"/>
        <u/>
      </rPr>
      <t>https://mail.google.com/mail?extsrc=sync&amp;client=docs&amp;plid=ACUX6DPjLHf2XfC6Fxti6h4K18IBqOoR3Vpjulo</t>
    </r>
  </si>
  <si>
    <t>3397285410_OD</t>
  </si>
  <si>
    <t>Mr.Ganesan</t>
  </si>
  <si>
    <r>
      <rPr>
        <rFont val="&quot;Times New Roman&quot;"/>
        <b/>
        <color rgb="FF1155CC"/>
        <sz val="14.0"/>
        <u/>
      </rPr>
      <t>https://drive.google.com/drive/folders/1Mmyf1ZwB7nbgvXHYPnF2oLZ9OWuV-zb7</t>
    </r>
  </si>
  <si>
    <r>
      <rPr>
        <rFont val="&quot;Times New Roman&quot;"/>
        <b/>
        <color rgb="FF1155CC"/>
        <sz val="14.0"/>
        <u/>
      </rPr>
      <t>https://mail.google.com/mail?extsrc=sync&amp;client=docs&amp;plid=ACUX6DMMoFclZGGlKYVZPK0m2wTcZ9yqQdJ1er4</t>
    </r>
  </si>
  <si>
    <t>3397285743_OD</t>
  </si>
  <si>
    <t>Mr.Chinnaraja</t>
  </si>
  <si>
    <r>
      <rPr>
        <rFont val="&quot;Times New Roman&quot;"/>
        <b/>
        <color rgb="FF1155CC"/>
        <sz val="14.0"/>
        <u/>
      </rPr>
      <t>https://drive.google.com/drive/folders/1tkXKlYWpDIvlV4pg3QLxYd5q56XZDszx</t>
    </r>
  </si>
  <si>
    <r>
      <rPr>
        <rFont val="&quot;Times New Roman&quot;"/>
        <b/>
        <color rgb="FF1155CC"/>
        <sz val="14.0"/>
        <u/>
      </rPr>
      <t>https://mail.google.com/mail?extsrc=sync&amp;client=docs&amp;plid=ACUX6DM5O-H1LeBSa2p5X9pMM42VtXXPRJJMNZo</t>
    </r>
  </si>
  <si>
    <t>10000-31-25-N-0761209</t>
  </si>
  <si>
    <t>REDDIYARCHATRAM 111/2023</t>
  </si>
  <si>
    <r>
      <rPr>
        <rFont val="&quot;Times New Roman&quot;"/>
        <b/>
        <color rgb="FF1155CC"/>
        <sz val="14.0"/>
        <u/>
      </rPr>
      <t>https://drive.google.com/drive/folders/1HMeAex-2Uyv-a72uJ7QooUfD030kVuRE</t>
    </r>
  </si>
  <si>
    <r>
      <rPr>
        <rFont val="&quot;Times New Roman&quot;"/>
        <b/>
        <color rgb="FF1155CC"/>
        <sz val="14.0"/>
        <u/>
      </rPr>
      <t>https://mail.google.com/mail?extsrc=sync&amp;client=docs&amp;plid=ACUX6DNiKdOFTVfMkxKt3Zz6B_t_V2-UHZZIEiw</t>
    </r>
  </si>
  <si>
    <t>10000-31-25-N-0761223</t>
  </si>
  <si>
    <t>MIMISAL 83/2022</t>
  </si>
  <si>
    <r>
      <rPr>
        <rFont val="&quot;Times New Roman&quot;"/>
        <b/>
        <color rgb="FF1155CC"/>
        <sz val="14.0"/>
        <u/>
      </rPr>
      <t>https://drive.google.com/drive/folders/1062jM2yZkZ9d26_XTmuR1Xl8v6zHVuWu</t>
    </r>
  </si>
  <si>
    <r>
      <rPr>
        <rFont val="&quot;Times New Roman&quot;"/>
        <b/>
        <color rgb="FF1155CC"/>
        <sz val="14.0"/>
        <u/>
      </rPr>
      <t>https://mail.google.com/mail?extsrc=sync&amp;client=docs&amp;plid=ACUX6DOUKK9M68rItFvaOVfTe-6_f76uUWdSAs4</t>
    </r>
  </si>
  <si>
    <t>10000-31-25-N-0761236</t>
  </si>
  <si>
    <t>KURUVIKULAM 23/2024</t>
  </si>
  <si>
    <r>
      <rPr>
        <rFont val="&quot;Times New Roman&quot;"/>
        <b/>
        <color rgb="FF1155CC"/>
        <sz val="14.0"/>
        <u/>
      </rPr>
      <t>https://drive.google.com/drive/folders/1Kw4lzdlHB8OaY4xXLm7DmKGVdU2Y07xN</t>
    </r>
  </si>
  <si>
    <r>
      <rPr>
        <rFont val="&quot;Times New Roman&quot;"/>
        <b/>
        <color rgb="FF1155CC"/>
        <sz val="14.0"/>
        <u/>
      </rPr>
      <t>https://mail.google.com/mail?extsrc=sync&amp;client=docs&amp;plid=ACUX6DOxrGZDKmJAjq4I0C0HbpQAD7kmR2b6xs4</t>
    </r>
  </si>
  <si>
    <t>02-13-2025</t>
  </si>
  <si>
    <t>10000-31-25-N-0761277</t>
  </si>
  <si>
    <t>R.S MANGALAM 85/2024</t>
  </si>
  <si>
    <r>
      <rPr>
        <rFont val="&quot;Times New Roman&quot;"/>
        <b/>
        <color rgb="FF1155CC"/>
        <sz val="14.0"/>
        <u/>
      </rPr>
      <t>https://drive.google.com/drive/folders/1tWyAFiqEsIaH4zDx--7LJjtdPQQNwcCm</t>
    </r>
  </si>
  <si>
    <r>
      <rPr>
        <rFont val="&quot;Times New Roman&quot;"/>
        <b/>
        <color rgb="FF1155CC"/>
        <sz val="14.0"/>
        <u/>
      </rPr>
      <t>https://mail.google.com/mail?extsrc=sync&amp;client=docs&amp;plid=ACUX6DMuc7jEXOV4zs8BlNt84_oe8N39NP2horA</t>
    </r>
  </si>
  <si>
    <t>3397286227_OD</t>
  </si>
  <si>
    <t>Ms.Karthigaipriya</t>
  </si>
  <si>
    <r>
      <rPr>
        <rFont val="&quot;Times New Roman&quot;"/>
        <b/>
        <color rgb="FF1155CC"/>
        <sz val="14.0"/>
        <u/>
      </rPr>
      <t>https://drive.google.com/drive/folders/1wRZwJnWv5F1tiSm1PTDowonPbSzSIly_</t>
    </r>
  </si>
  <si>
    <r>
      <rPr>
        <rFont val="&quot;Times New Roman&quot;"/>
        <b/>
        <color rgb="FF1155CC"/>
        <sz val="14.0"/>
        <u/>
      </rPr>
      <t>https://mail.google.com/mail/u/1/#inbox/QgrcJHsNlSWXqRJWLvmGvBxtvKJGQbmjgXQ</t>
    </r>
  </si>
  <si>
    <t>3410127545_OD</t>
  </si>
  <si>
    <t>Mr.Kirthik Roshan</t>
  </si>
  <si>
    <r>
      <rPr>
        <rFont val="&quot;Times New Roman&quot;"/>
        <b/>
        <color rgb="FF1155CC"/>
        <sz val="14.0"/>
        <u/>
      </rPr>
      <t>https://drive.google.com/drive/folders/1EHCPTuegGLmfaKMQbScbx-zELZbIkiGY</t>
    </r>
  </si>
  <si>
    <r>
      <rPr>
        <rFont val="&quot;Times New Roman&quot;"/>
        <b/>
        <color rgb="FF1155CC"/>
        <sz val="14.0"/>
        <u/>
      </rPr>
      <t>https://mail.google.com/mail?extsrc=sync&amp;client=docs&amp;plid=ACUX6DO3ou5AEKaUJDsF_orsqCity1EwlELLj9c</t>
    </r>
  </si>
  <si>
    <t>3379457940_OD</t>
  </si>
  <si>
    <t>Mr.Karthikeyan</t>
  </si>
  <si>
    <r>
      <rPr>
        <rFont val="&quot;Times New Roman&quot;"/>
        <b/>
        <color rgb="FF1155CC"/>
        <sz val="14.0"/>
        <u/>
      </rPr>
      <t>https://drive.google.com/drive/folders/1S5Z6W984AN4pepcbfAKFy4rrlfxkQhrm</t>
    </r>
  </si>
  <si>
    <r>
      <rPr>
        <rFont val="&quot;Times New Roman&quot;"/>
        <b/>
        <color rgb="FF1155CC"/>
        <sz val="14.0"/>
        <u/>
      </rPr>
      <t>https://mail.google.com/mail?extsrc=sync&amp;client=docs&amp;plid=ACUX6DOS52wqWPDcac2oqPTXvjBwtdfXAeY4dSU</t>
    </r>
  </si>
  <si>
    <t>17.03.2025</t>
  </si>
  <si>
    <t>C2254113102876-00</t>
  </si>
  <si>
    <t>SIVAGANGAI TOWN 625/2024</t>
  </si>
  <si>
    <r>
      <rPr>
        <rFont val="&quot;Times New Roman&quot;"/>
        <b/>
        <color rgb="FF1155CC"/>
        <sz val="14.0"/>
        <u/>
      </rPr>
      <t>https://drive.google.com/drive/folders/1JjgaEdDFDYDxtp23W5KXdyu4z2i0HOo-</t>
    </r>
  </si>
  <si>
    <r>
      <rPr>
        <rFont val="&quot;Times New Roman&quot;"/>
        <b/>
        <color rgb="FF1155CC"/>
        <sz val="14.0"/>
        <u/>
      </rPr>
      <t>https://mail.google.com/mail?extsrc=sync&amp;client=docs&amp;plid=ACUX6DN3jbUGJKzywexeZENGbuYzpQqZgnefnps</t>
    </r>
  </si>
  <si>
    <t>C2254113102819-01</t>
  </si>
  <si>
    <r>
      <rPr>
        <rFont val="&quot;Times New Roman&quot;"/>
        <b/>
        <color rgb="FF1155CC"/>
        <sz val="14.0"/>
        <u/>
      </rPr>
      <t>https://drive.google.com/drive/folders/1YTsOHsR3ccmPP3Ct-IYsYh1_FHoIzPHB</t>
    </r>
  </si>
  <si>
    <r>
      <rPr>
        <rFont val="&quot;Times New Roman&quot;"/>
        <b/>
        <color rgb="FF1155CC"/>
        <sz val="14.0"/>
        <u/>
      </rPr>
      <t>https://mail.google.com/mail?extsrc=sync&amp;client=docs&amp;plid=ACUX6DNN6t0M8YKqp25LFBXJTPD1YV0ABh-Yy7o</t>
    </r>
  </si>
  <si>
    <t>10000-31-25-N-0761294</t>
  </si>
  <si>
    <t>MANDAPAM 141/2024</t>
  </si>
  <si>
    <r>
      <rPr>
        <rFont val="&quot;Times New Roman&quot;"/>
        <b/>
        <color rgb="FF1155CC"/>
        <sz val="14.0"/>
        <u/>
      </rPr>
      <t>https://drive.google.com/drive/folders/18ahICrENrZbZ8pdreFskn5RpkKxs9DRM</t>
    </r>
  </si>
  <si>
    <r>
      <rPr>
        <rFont val="&quot;Times New Roman&quot;"/>
        <b/>
        <color rgb="FF1155CC"/>
        <sz val="14.0"/>
        <u/>
      </rPr>
      <t>https://mail.google.com/mail?extsrc=sync&amp;client=docs&amp;plid=ACUX6DNl6G1GM16reOxLaVhgAS9QAchggIayhaM</t>
    </r>
  </si>
  <si>
    <t>02-14-2025</t>
  </si>
  <si>
    <t>10110281655_TP</t>
  </si>
  <si>
    <t>KOOMBUR 41/2024</t>
  </si>
  <si>
    <r>
      <rPr>
        <rFont val="&quot;Times New Roman&quot;"/>
        <b/>
        <color rgb="FF1155CC"/>
        <sz val="14.0"/>
        <u/>
      </rPr>
      <t>https://drive.google.com/drive/folders/1msX-M-5NH8bGDsa1wTylO_HAzcqSBZb9</t>
    </r>
  </si>
  <si>
    <r>
      <rPr>
        <rFont val="&quot;Times New Roman&quot;"/>
        <b/>
        <color rgb="FF1155CC"/>
        <sz val="14.0"/>
        <u/>
      </rPr>
      <t>https://mail.google.com/mail?extsrc=sync&amp;client=docs&amp;plid=ACUX6DOPohqOuP-MlcXpgMHQb697RKfynj26o2A</t>
    </r>
  </si>
  <si>
    <t>C2254103102648-01</t>
  </si>
  <si>
    <r>
      <rPr>
        <rFont val="&quot;Times New Roman&quot;"/>
        <b/>
        <color rgb="FF1155CC"/>
        <sz val="14.0"/>
        <u/>
      </rPr>
      <t>https://drive.google.com/drive/folders/1lGWuGVrpVpf_qaYl5fe_XU6AMQhDhxH6</t>
    </r>
  </si>
  <si>
    <r>
      <rPr>
        <rFont val="&quot;Times New Roman&quot;"/>
        <b/>
        <color rgb="FF1155CC"/>
        <sz val="14.0"/>
        <u/>
      </rPr>
      <t>https://mail.google.com/mail?extsrc=sync&amp;client=docs&amp;plid=ACUX6DMAJ2Si_PAy0yTwXMsFj9d5Sd1jT8U5vTY</t>
    </r>
  </si>
  <si>
    <t>_2025201545</t>
  </si>
  <si>
    <t>SIVAGANGAI TOWN 9/2024</t>
  </si>
  <si>
    <r>
      <rPr>
        <rFont val="&quot;Times New Roman&quot;"/>
        <b/>
        <color rgb="FF1155CC"/>
        <sz val="14.0"/>
        <u/>
      </rPr>
      <t>https://drive.google.com/drive/folders/1UWMTT9SoRs9mupa57j3KLaSzIFBoC0jM</t>
    </r>
  </si>
  <si>
    <r>
      <rPr>
        <rFont val="&quot;Times New Roman&quot;"/>
        <b/>
        <color rgb="FF1155CC"/>
        <sz val="14.0"/>
        <u/>
      </rPr>
      <t>https://mail.google.com/mail?extsrc=sync&amp;client=docs&amp;plid=ACUX6DPJc1HEhae1HYX25glhtNSWATrD68t7u3o</t>
    </r>
  </si>
  <si>
    <t>02-15-2025</t>
  </si>
  <si>
    <t>10000-31-25-N-0753558</t>
  </si>
  <si>
    <t>SBM FUELS</t>
  </si>
  <si>
    <r>
      <rPr>
        <rFont val="&quot;Times New Roman&quot;"/>
        <b/>
        <color rgb="FF1155CC"/>
        <sz val="14.0"/>
        <u/>
      </rPr>
      <t>https://drive.google.com/drive/folders/1Ne0kKTSAMV7K5EdpHQc90I-hXauGkrRU</t>
    </r>
  </si>
  <si>
    <r>
      <rPr>
        <rFont val="&quot;Times New Roman&quot;"/>
        <b/>
        <color rgb="FF1155CC"/>
        <sz val="14.0"/>
        <u/>
      </rPr>
      <t>https://mail.google.com/mail?extsrc=sync&amp;client=docs&amp;plid=ACUX6DOiPuGYjp7897lhbi2cvTsJ_xmSQNCf7go</t>
    </r>
  </si>
  <si>
    <t>3410127342_TP</t>
  </si>
  <si>
    <t>VIRUTHUNAGAR BAZZAR 09/2024</t>
  </si>
  <si>
    <r>
      <rPr>
        <rFont val="&quot;Times New Roman&quot;"/>
        <b/>
        <color rgb="FF1155CC"/>
        <sz val="14.0"/>
        <u/>
      </rPr>
      <t>https://drive.google.com/drive/folders/1i4dKvfn_tWSVByd8qcHGvuxX1aLMsxBo</t>
    </r>
  </si>
  <si>
    <r>
      <rPr>
        <rFont val="&quot;Times New Roman&quot;"/>
        <b/>
        <color rgb="FF1155CC"/>
        <sz val="14.0"/>
        <u/>
      </rPr>
      <t>https://mail.google.com/mail?extsrc=sync&amp;client=docs&amp;plid=ACUX6DOOS5i7dUoqR8lWrdZ3E0lx3pump8hTfgU</t>
    </r>
  </si>
  <si>
    <t>MOT15833166</t>
  </si>
  <si>
    <t>KULASEKARAPATTINAM 237/2024</t>
  </si>
  <si>
    <r>
      <rPr>
        <rFont val="&quot;Times New Roman&quot;"/>
        <b/>
        <color rgb="FF1155CC"/>
        <sz val="14.0"/>
        <u/>
      </rPr>
      <t>https://drive.google.com/drive/folders/1KP7c3NBHdSvqnvuajl4ArxtTEeYdQV_8</t>
    </r>
  </si>
  <si>
    <r>
      <rPr>
        <rFont val="&quot;Times New Roman&quot;"/>
        <b/>
        <color rgb="FF1155CC"/>
        <sz val="14.0"/>
        <u/>
      </rPr>
      <t>https://mail.google.com/mail?extsrc=sync&amp;client=docs&amp;plid=ACUX6DOu0gyYAuVKmCIvhi1vvw7MqhtyO7_jwQU</t>
    </r>
  </si>
  <si>
    <t>3361092671_TP</t>
  </si>
  <si>
    <t>VEDHARANYAM 62/2022</t>
  </si>
  <si>
    <r>
      <rPr>
        <rFont val="&quot;Times New Roman&quot;"/>
        <b/>
        <color rgb="FF1155CC"/>
        <sz val="14.0"/>
        <u/>
      </rPr>
      <t>https://drive.google.com/drive/folders/1jidYRI6hB7z9y4DRB9RHZlVcoqcCP5O0</t>
    </r>
  </si>
  <si>
    <r>
      <rPr>
        <rFont val="&quot;Times New Roman&quot;"/>
        <b/>
        <color rgb="FF1155CC"/>
        <sz val="14.0"/>
        <u/>
      </rPr>
      <t>https://mail.google.com/mail?extsrc=sync&amp;client=docs&amp;plid=ACUX6DPu_Iwa_BQGREv1-Of5B22KRr26hXucxjQ</t>
    </r>
  </si>
  <si>
    <t>U.I-03.03.2025</t>
  </si>
  <si>
    <t>3361092554_TP</t>
  </si>
  <si>
    <t>KORADACHEY 373/2023</t>
  </si>
  <si>
    <r>
      <rPr>
        <rFont val="&quot;Times New Roman&quot;"/>
        <b/>
        <color rgb="FF1155CC"/>
        <sz val="14.0"/>
        <u/>
      </rPr>
      <t>https://drive.google.com/drive/folders/1zihMJvoZO31u2y4O_43l9uchbq-M8NUd</t>
    </r>
  </si>
  <si>
    <r>
      <rPr>
        <rFont val="&quot;Times New Roman&quot;"/>
        <b/>
        <color rgb="FF1155CC"/>
        <sz val="14.0"/>
        <u/>
      </rPr>
      <t>https://mail.google.com/mail?extsrc=sync&amp;client=docs&amp;plid=ACUX6DOXot-9NdegvdACkgBEVTwbC7cQRda-ICc</t>
    </r>
  </si>
  <si>
    <t>3397285729_TP</t>
  </si>
  <si>
    <t>VELIPALAYAM 554/2023</t>
  </si>
  <si>
    <r>
      <rPr>
        <rFont val="&quot;Times New Roman&quot;"/>
        <b/>
        <color rgb="FF1155CC"/>
        <sz val="14.0"/>
        <u/>
      </rPr>
      <t>https://drive.google.com/drive/folders/1eZj8LHHI_Z_ug17Dfffwq-O5jbxiXEfH</t>
    </r>
  </si>
  <si>
    <r>
      <rPr>
        <rFont val="&quot;Times New Roman&quot;"/>
        <b/>
        <color rgb="FF1155CC"/>
        <sz val="14.0"/>
        <u/>
      </rPr>
      <t>https://mail.google.com/mail?extsrc=sync&amp;client=docs&amp;plid=ACUX6DPD0e2HtqA1xJXIvBWWJVaMStSM4iEnxck</t>
    </r>
  </si>
  <si>
    <t>File No-20908 MCOP 1678-2024 Madurai</t>
  </si>
  <si>
    <t>NAGAMALAI PUDUKOTTAI 140/2024</t>
  </si>
  <si>
    <r>
      <rPr>
        <rFont val="&quot;Times New Roman&quot;"/>
        <b/>
        <color rgb="FF1155CC"/>
        <sz val="14.0"/>
        <u/>
      </rPr>
      <t>https://drive.google.com/drive/folders/1d3ROTZK-08HKOLp4_RDRB05UsAFbSkAS</t>
    </r>
  </si>
  <si>
    <r>
      <rPr>
        <rFont val="&quot;Times New Roman&quot;"/>
        <b/>
        <color rgb="FF1155CC"/>
        <sz val="14.0"/>
        <u/>
      </rPr>
      <t>https://mail.google.com/mail?extsrc=sync&amp;client=docs&amp;plid=ACUX6DPpNdmONdftcQksEzl1z4420jeSHZMYhWo</t>
    </r>
  </si>
  <si>
    <t>02-17-2025</t>
  </si>
  <si>
    <t>3397287410_OD</t>
  </si>
  <si>
    <t>Mr.RAVIKUMAR.D</t>
  </si>
  <si>
    <r>
      <rPr>
        <rFont val="&quot;Times New Roman&quot;"/>
        <b/>
        <color rgb="FF1155CC"/>
        <sz val="14.0"/>
        <u/>
      </rPr>
      <t>https://drive.google.com/drive/folders/1eFxd2mUkTuxTFgOSxWXNJJ4Bv687Xee7</t>
    </r>
  </si>
  <si>
    <r>
      <rPr>
        <rFont val="&quot;Times New Roman&quot;"/>
        <b/>
        <color rgb="FF1155CC"/>
        <sz val="14.0"/>
        <u/>
      </rPr>
      <t>https://mail.google.com/mail?extsrc=sync&amp;client=docs&amp;plid=ACUX6DNtNpzz99dfqeNr_L27S6ZB22EWlj6nnyA</t>
    </r>
  </si>
  <si>
    <t>3397287149_OD</t>
  </si>
  <si>
    <t>Ms.DEVISRI</t>
  </si>
  <si>
    <r>
      <rPr>
        <rFont val="&quot;Times New Roman&quot;"/>
        <b/>
        <color rgb="FF1155CC"/>
        <sz val="14.0"/>
        <u/>
      </rPr>
      <t>https://drive.google.com/drive/folders/1epdhMLYdOdrIoxKgFWlGoq1JP0oxC9Gx</t>
    </r>
  </si>
  <si>
    <r>
      <rPr>
        <rFont val="&quot;Times New Roman&quot;"/>
        <b/>
        <color rgb="FF1155CC"/>
        <sz val="14.0"/>
        <u/>
      </rPr>
      <t>https://mail.google.com/mail?extsrc=sync&amp;client=docs&amp;plid=ACUX6DO34T_MzxTtWS0ZmcA_eV8nwtyu-70PbK4</t>
    </r>
  </si>
  <si>
    <t>MOT15849278</t>
  </si>
  <si>
    <t>VELLANUR 214/2021</t>
  </si>
  <si>
    <r>
      <rPr>
        <rFont val="&quot;Times New Roman&quot;"/>
        <b/>
        <color rgb="FF1155CC"/>
        <sz val="14.0"/>
        <u/>
      </rPr>
      <t>https://drive.google.com/drive/folders/1-7XGcoj__oZ1BaN9O7Z6beMngPSngKAS</t>
    </r>
  </si>
  <si>
    <r>
      <rPr>
        <rFont val="&quot;Times New Roman&quot;"/>
        <b/>
        <color rgb="FF1155CC"/>
        <sz val="14.0"/>
        <u/>
      </rPr>
      <t>https://mail.google.com/mail?extsrc=sync&amp;client=docs&amp;plid=ACUX6DNMejVc1Lg6lf3ntgf2D40Yx0ddbxK_8jE</t>
    </r>
  </si>
  <si>
    <t>_2025201017</t>
  </si>
  <si>
    <t>PARAMAKUDI TOWN 270/2024</t>
  </si>
  <si>
    <r>
      <rPr>
        <rFont val="&quot;Times New Roman&quot;"/>
        <b/>
        <color rgb="FF1155CC"/>
        <sz val="14.0"/>
        <u/>
      </rPr>
      <t>https://drive.google.com/drive/folders/1OD_mJcgDT3el7NufeTAnQy2Z03LnRPZT</t>
    </r>
  </si>
  <si>
    <r>
      <rPr>
        <rFont val="&quot;Times New Roman&quot;"/>
        <b/>
        <color rgb="FF1155CC"/>
        <sz val="14.0"/>
        <u/>
      </rPr>
      <t>https://mail.google.com/mail?extsrc=sync&amp;client=docs&amp;plid=ACUX6DPj5pPWq7cZ8TWR9VtvHJdubp4gcAFWx-s</t>
    </r>
  </si>
  <si>
    <t>_2025201246</t>
  </si>
  <si>
    <t>MANDABAM 228/2023</t>
  </si>
  <si>
    <r>
      <rPr>
        <rFont val="&quot;Times New Roman&quot;"/>
        <b/>
        <color rgb="FF1155CC"/>
        <sz val="14.0"/>
        <u/>
      </rPr>
      <t>https://drive.google.com/drive/folders/1JZYf3smEKvr4naCgPSbeCO-k-cDcD9x4</t>
    </r>
  </si>
  <si>
    <r>
      <rPr>
        <rFont val="&quot;Times New Roman&quot;"/>
        <b/>
        <color rgb="FF1155CC"/>
        <sz val="14.0"/>
        <u/>
      </rPr>
      <t>https://mail.google.com/mail?extsrc=sync&amp;client=docs&amp;plid=ACUX6DPIQbHu2-aNEfbr73-OiXmvIqTFbaphNWw</t>
    </r>
  </si>
  <si>
    <t>38430583_OD</t>
  </si>
  <si>
    <t>Ms.NANCY NILINA</t>
  </si>
  <si>
    <r>
      <rPr>
        <rFont val="&quot;Times New Roman&quot;"/>
        <b/>
        <color rgb="FF1155CC"/>
        <sz val="14.0"/>
        <u/>
      </rPr>
      <t>https://drive.google.com/drive/folders/1touCx6b7dbjKZRxoRw_YKUgan2bYRlcS</t>
    </r>
  </si>
  <si>
    <r>
      <rPr>
        <rFont val="&quot;Times New Roman&quot;"/>
        <b/>
        <color rgb="FF1155CC"/>
        <sz val="14.0"/>
        <u/>
      </rPr>
      <t>https://mail.google.com/mail?extsrc=sync&amp;client=docs&amp;plid=ACUX6DMqtoaRbU3WQRLkvoDrej4i5Ytq6D7__uA</t>
    </r>
  </si>
  <si>
    <t>30.03.2025</t>
  </si>
  <si>
    <t>3373066840_TP</t>
  </si>
  <si>
    <t>CHATRAPATTI 2/2023</t>
  </si>
  <si>
    <r>
      <rPr>
        <rFont val="&quot;Times New Roman&quot;"/>
        <b/>
        <color rgb="FF1155CC"/>
        <sz val="14.0"/>
        <u/>
      </rPr>
      <t>https://drive.google.com/drive/folders/1g9AUdDfcdhqjst57iLGjc6HYznx_qni-</t>
    </r>
  </si>
  <si>
    <r>
      <rPr>
        <rFont val="&quot;Times New Roman&quot;"/>
        <b/>
        <color rgb="FF1155CC"/>
        <sz val="14.0"/>
        <u/>
      </rPr>
      <t>https://mail.google.com/mail?extsrc=sync&amp;client=docs&amp;plid=ACUX6DOlbaf8kie63hGKanUJX7Hut43obn-v4KM</t>
    </r>
  </si>
  <si>
    <t>3397287652_T</t>
  </si>
  <si>
    <t>Mr.MURUGAN</t>
  </si>
  <si>
    <r>
      <rPr>
        <rFont val="&quot;Times New Roman&quot;"/>
        <b/>
        <color rgb="FF1155CC"/>
        <sz val="14.0"/>
        <u/>
      </rPr>
      <t>https://drive.google.com/drive/folders/1nM3QnulQpiskuGGo1uHgEu-mWCV0s822</t>
    </r>
  </si>
  <si>
    <r>
      <rPr>
        <rFont val="&quot;Times New Roman&quot;"/>
        <b/>
        <color rgb="FF1155CC"/>
        <sz val="14.0"/>
        <u/>
      </rPr>
      <t>https://mail.google.com/mail?extsrc=sync&amp;client=docs&amp;plid=ACUX6DM4x-2y-8iJxVsawz1GBMhqQiLpfJ_39sM</t>
    </r>
  </si>
  <si>
    <t>20.06.2025</t>
  </si>
  <si>
    <t>3397287893_TP</t>
  </si>
  <si>
    <t>SAMAYANALLUR 225/2023</t>
  </si>
  <si>
    <r>
      <rPr>
        <rFont val="&quot;Times New Roman&quot;"/>
        <b/>
        <color rgb="FF1155CC"/>
        <sz val="14.0"/>
        <u/>
      </rPr>
      <t>https://drive.google.com/drive/folders/1-R7N9vlELQkWE53mRuiMWyy4r-RyjiRS</t>
    </r>
  </si>
  <si>
    <r>
      <rPr>
        <rFont val="&quot;Times New Roman&quot;"/>
        <b/>
        <color rgb="FF1155CC"/>
        <sz val="14.0"/>
        <u/>
      </rPr>
      <t>https://mail.google.com/mail?extsrc=sync&amp;client=docs&amp;plid=ACUX6DM_2YhRBVxqLjYC-wYpBN2iwszzblOf6to</t>
    </r>
  </si>
  <si>
    <t>3379459437_TP</t>
  </si>
  <si>
    <t>KUNDRAKUDI 75/2024</t>
  </si>
  <si>
    <r>
      <rPr>
        <rFont val="&quot;Times New Roman&quot;"/>
        <b/>
        <color rgb="FF1155CC"/>
        <sz val="14.0"/>
        <u/>
      </rPr>
      <t>https://drive.google.com/drive/folders/1-bOo8jeLhsZqXLcIOepFTUD4YvJCSll3</t>
    </r>
  </si>
  <si>
    <r>
      <rPr>
        <rFont val="&quot;Times New Roman&quot;"/>
        <b/>
        <color rgb="FF1155CC"/>
        <sz val="14.0"/>
        <u/>
      </rPr>
      <t>https://mail.google.com/mail?extsrc=sync&amp;client=docs&amp;plid=ACUX6DNgWLAdCq-kk9Pq7Qmg28ZhMN8giKPzVwE</t>
    </r>
  </si>
  <si>
    <t>18.3.2025</t>
  </si>
  <si>
    <t>3410127900_TP</t>
  </si>
  <si>
    <t>SIVAGANGAI TOWN 691/2024</t>
  </si>
  <si>
    <r>
      <rPr>
        <rFont val="&quot;Times New Roman&quot;"/>
        <b/>
        <color rgb="FF1155CC"/>
        <sz val="14.0"/>
        <u/>
      </rPr>
      <t>https://drive.google.com/drive/folders/1m_pfCaGoyyrGYKem_VdVBz5fQp5LAuUz</t>
    </r>
  </si>
  <si>
    <r>
      <rPr>
        <rFont val="&quot;Times New Roman&quot;"/>
        <b/>
        <color rgb="FF1155CC"/>
        <sz val="14.0"/>
        <u/>
      </rPr>
      <t>https://mail.google.com/mail?extsrc=sync&amp;client=docs&amp;plid=ACUX6DN5ni1CKdTkfZzJEVRxZFjBKkdaWKb9kMU</t>
    </r>
  </si>
  <si>
    <t>3410127899_TP</t>
  </si>
  <si>
    <t>PARTHIBANOOR 151/2024</t>
  </si>
  <si>
    <r>
      <rPr>
        <rFont val="&quot;Times New Roman&quot;"/>
        <b/>
        <color rgb="FF1155CC"/>
        <sz val="14.0"/>
        <u/>
      </rPr>
      <t>https://drive.google.com/drive/folders/1ToOtqEdwAhaiF4AIYIRc3EvWM70xK1zH</t>
    </r>
  </si>
  <si>
    <r>
      <rPr>
        <rFont val="&quot;Times New Roman&quot;"/>
        <b/>
        <color rgb="FF1155CC"/>
        <sz val="14.0"/>
        <u/>
      </rPr>
      <t>https://mail.google.com/mail?extsrc=sync&amp;client=docs&amp;plid=ACUX6DPXsMIFnJmJf-PZ3SP1gW-po84Gw9TFX6Q</t>
    </r>
  </si>
  <si>
    <t>3410127896_TP</t>
  </si>
  <si>
    <t>GANDAMANUR VILAKKU 168/2023</t>
  </si>
  <si>
    <r>
      <rPr>
        <rFont val="&quot;Times New Roman&quot;"/>
        <b/>
        <color rgb="FF1155CC"/>
        <sz val="14.0"/>
        <u/>
      </rPr>
      <t>https://drive.google.com/drive/folders/1AAi1d4tLWUapfqefnnYwKhUqqPW-Jc1v</t>
    </r>
  </si>
  <si>
    <r>
      <rPr>
        <rFont val="&quot;Times New Roman&quot;"/>
        <b/>
        <color rgb="FF1155CC"/>
        <sz val="14.0"/>
        <u/>
      </rPr>
      <t>https://mail.google.com/mail?extsrc=sync&amp;client=docs&amp;plid=ACUX6DPjrcX1VIGYiuFLz7a7UxzgOywlThg731Q</t>
    </r>
  </si>
  <si>
    <t>02-18-2025</t>
  </si>
  <si>
    <t>3397288042_TP</t>
  </si>
  <si>
    <t>KOTTAMPATTI 355/2023</t>
  </si>
  <si>
    <r>
      <rPr>
        <rFont val="&quot;Times New Roman&quot;"/>
        <b/>
        <color rgb="FF1155CC"/>
        <sz val="14.0"/>
        <u/>
      </rPr>
      <t>https://drive.google.com/drive/folders/1qCx3QJFIwIUvNmmdIXFLWf6wrEAzQoX8</t>
    </r>
  </si>
  <si>
    <r>
      <rPr>
        <rFont val="&quot;Times New Roman&quot;"/>
        <b/>
        <color rgb="FF1155CC"/>
        <sz val="14.0"/>
        <u/>
      </rPr>
      <t>https://mail.google.com/mail?extsrc=sync&amp;client=docs&amp;plid=ACUX6DMvfPgatw2sfsF8fdhLFZBbjCLe7Pr3bP8</t>
    </r>
  </si>
  <si>
    <t>3410128006_TP</t>
  </si>
  <si>
    <t>TIW II 54/2023</t>
  </si>
  <si>
    <r>
      <rPr>
        <rFont val="&quot;Times New Roman&quot;"/>
        <b/>
        <color rgb="FF1155CC"/>
        <sz val="14.0"/>
        <u/>
      </rPr>
      <t>https://drive.google.com/drive/folders/1wsyPaCpXJVX4v2l8sWIB2Tjsx3D8vq7q</t>
    </r>
  </si>
  <si>
    <r>
      <rPr>
        <rFont val="&quot;Times New Roman&quot;"/>
        <b/>
        <color rgb="FF1155CC"/>
        <sz val="14.0"/>
        <u/>
      </rPr>
      <t>https://mail.google.com/mail?extsrc=sync&amp;client=docs&amp;plid=ACUX6DPhS6yAvhDn0F5FIgNK8VBzLTT8s4hRu4Y</t>
    </r>
  </si>
  <si>
    <t>3380063737_TP</t>
  </si>
  <si>
    <t>KOTTAMPATTI 132/2024</t>
  </si>
  <si>
    <r>
      <rPr>
        <rFont val="&quot;Times New Roman&quot;"/>
        <b/>
        <color rgb="FF1155CC"/>
        <sz val="14.0"/>
        <u/>
      </rPr>
      <t>https://drive.google.com/drive/folders/11CaocIJuiX9iLCalzLpaaOCfSn47sKDQ</t>
    </r>
  </si>
  <si>
    <r>
      <rPr>
        <rFont val="&quot;Times New Roman&quot;"/>
        <b/>
        <color rgb="FF1155CC"/>
        <sz val="14.0"/>
        <u/>
      </rPr>
      <t>https://mail.google.com/mail?extsrc=sync&amp;client=docs&amp;plid=ACUX6DNYaDpQF-yKJjth_86wP1937cbuVZbtmpE</t>
    </r>
  </si>
  <si>
    <t>3397288022_TP</t>
  </si>
  <si>
    <t>NATHAM 628/2023</t>
  </si>
  <si>
    <r>
      <rPr>
        <rFont val="&quot;Times New Roman&quot;"/>
        <b/>
        <color rgb="FF1155CC"/>
        <sz val="14.0"/>
        <u/>
      </rPr>
      <t>https://drive.google.com/drive/folders/1ywnncFlzqdzJoIIP55pIdOVBnTrkCQfM</t>
    </r>
  </si>
  <si>
    <r>
      <rPr>
        <rFont val="&quot;Times New Roman&quot;"/>
        <b/>
        <color rgb="FF1155CC"/>
        <sz val="14.0"/>
        <u/>
      </rPr>
      <t>https://mail.google.com/mail?extsrc=sync&amp;client=docs&amp;plid=ACUX6DPhNBJhR_rcwtHtNtX_VuVPMuyy7aju_NU</t>
    </r>
  </si>
  <si>
    <t>08.03.2025, 19.04.2025</t>
  </si>
  <si>
    <t>3361092775_TP</t>
  </si>
  <si>
    <t>SEMBATTY 269/2023</t>
  </si>
  <si>
    <r>
      <rPr>
        <rFont val="&quot;Times New Roman&quot;"/>
        <b/>
        <color rgb="FF1155CC"/>
        <sz val="14.0"/>
        <u/>
      </rPr>
      <t>https://drive.google.com/drive/folders/1opLypz2pBHLj5XB2F11of99n-zBhEC6z</t>
    </r>
  </si>
  <si>
    <r>
      <rPr>
        <rFont val="&quot;Times New Roman&quot;"/>
        <b/>
        <color rgb="FF1155CC"/>
        <sz val="14.0"/>
        <u/>
      </rPr>
      <t>https://mail.google.com/mail?extsrc=sync&amp;client=docs&amp;plid=ACUX6DNlUpNZlfMYxr23ZxDR-xRlk-Os4woBttA</t>
    </r>
  </si>
  <si>
    <t>3410127955_TP</t>
  </si>
  <si>
    <t>MELUR 539/2024</t>
  </si>
  <si>
    <r>
      <rPr>
        <rFont val="&quot;Times New Roman&quot;"/>
        <b/>
        <color rgb="FF1155CC"/>
        <sz val="14.0"/>
        <u/>
      </rPr>
      <t>https://drive.google.com/drive/folders/1XDU_KnBifoB3RLlQvzzSqd-pKNxvWg52</t>
    </r>
  </si>
  <si>
    <r>
      <rPr>
        <rFont val="&quot;Times New Roman&quot;"/>
        <b/>
        <color rgb="FF1155CC"/>
        <sz val="14.0"/>
        <u/>
      </rPr>
      <t>https://mail.google.com/mail?extsrc=sync&amp;client=docs&amp;plid=ACUX6DMVnsMxd70FnQ2oovwzVW56GG6JXomdgRc</t>
    </r>
  </si>
  <si>
    <t>2712002393_WC</t>
  </si>
  <si>
    <t>AAA COLLEGE OF ENGINEERING</t>
  </si>
  <si>
    <r>
      <rPr>
        <rFont val="&quot;Times New Roman&quot;"/>
        <b/>
        <color rgb="FF1155CC"/>
        <sz val="14.0"/>
        <u/>
      </rPr>
      <t>https://drive.google.com/drive/folders/1y7_faD8lJPgdeEOBPbopTteb2iODWk5M</t>
    </r>
  </si>
  <si>
    <r>
      <rPr>
        <rFont val="&quot;Times New Roman&quot;"/>
        <b/>
        <color rgb="FF1155CC"/>
        <sz val="14.0"/>
        <u/>
      </rPr>
      <t>https://mail.google.com/mail?extsrc=sync&amp;client=docs&amp;plid=ACUX6DNc1VC_skseQTpY_iMFlpUB03_WzQxD8y0</t>
    </r>
  </si>
  <si>
    <t>CL24455454-00001</t>
  </si>
  <si>
    <t>Mr.Sureshkumar</t>
  </si>
  <si>
    <r>
      <rPr>
        <rFont val="&quot;Times New Roman&quot;"/>
        <b/>
        <color rgb="FF1155CC"/>
        <sz val="14.0"/>
        <u/>
      </rPr>
      <t>https://drive.google.com/drive/folders/1sbFiaCDCJsHO9ezCEOn1t6huaqxeZaew</t>
    </r>
  </si>
  <si>
    <r>
      <rPr>
        <rFont val="&quot;Times New Roman&quot;"/>
        <b/>
        <color rgb="FF1155CC"/>
        <sz val="14.0"/>
        <u/>
      </rPr>
      <t>https://mail.google.com/mail?extsrc=sync&amp;client=docs&amp;plid=ACUX6DMrR88rmWs1zU_wbCXSPFbnoHmo_80lp_4</t>
    </r>
  </si>
  <si>
    <t>02-19-2025</t>
  </si>
  <si>
    <t>9-2025 Ramanathapuram</t>
  </si>
  <si>
    <r>
      <rPr>
        <rFont val="&quot;Times New Roman&quot;"/>
        <b/>
        <color rgb="FF1155CC"/>
        <sz val="14.0"/>
        <u/>
      </rPr>
      <t>https://drive.google.com/drive/folders/19QbXGNJwhFNfcaxZl4A487SIyRXY4maz</t>
    </r>
  </si>
  <si>
    <r>
      <rPr>
        <rFont val="&quot;Times New Roman&quot;"/>
        <b/>
        <color rgb="FF1155CC"/>
        <sz val="14.0"/>
        <u/>
      </rPr>
      <t>https://mail.google.com/mail?extsrc=sync&amp;client=docs&amp;plid=ACUX6DPoHQBQk48W0nSOXFzQ_Py6QP0PDT5ycuU</t>
    </r>
  </si>
  <si>
    <t>PS Documents-Pending</t>
  </si>
  <si>
    <t>11-2025 Ramanathapuram</t>
  </si>
  <si>
    <r>
      <rPr>
        <rFont val="&quot;Times New Roman&quot;"/>
        <b/>
        <color rgb="FF1155CC"/>
        <sz val="14.0"/>
        <u/>
      </rPr>
      <t>https://drive.google.com/drive/folders/19N08Lc_h6fXTpCjhuwHMNdb-kvbyhn6Y</t>
    </r>
  </si>
  <si>
    <r>
      <rPr>
        <rFont val="&quot;Times New Roman&quot;"/>
        <b/>
        <color rgb="FF1155CC"/>
        <sz val="14.0"/>
        <u/>
      </rPr>
      <t>https://mail.google.com/mail?extsrc=sync&amp;client=docs&amp;plid=ACUX6DOv3CDiEhVU8DyhmqvtI6t-LdM8NpglLe8</t>
    </r>
  </si>
  <si>
    <t>2125-2024 Madurai</t>
  </si>
  <si>
    <t>TIW I 94/2024</t>
  </si>
  <si>
    <r>
      <rPr>
        <rFont val="&quot;Times New Roman&quot;"/>
        <b/>
        <color rgb="FF1155CC"/>
        <sz val="14.0"/>
        <u/>
      </rPr>
      <t>https://drive.google.com/drive/folders/1O6uhaWJaQ2C5RWpNzBMk9AO0IIjAr6YG</t>
    </r>
  </si>
  <si>
    <r>
      <rPr>
        <rFont val="&quot;Times New Roman&quot;"/>
        <b/>
        <color rgb="FF1155CC"/>
        <sz val="14.0"/>
        <u/>
      </rPr>
      <t>https://mail.google.com/mail?extsrc=sync&amp;client=docs&amp;plid=ACUX6DN9sASj3tSuQfQ5vc9e01Ul-b1V2YeN-0U</t>
    </r>
  </si>
  <si>
    <t>1661-2024 Madurai</t>
  </si>
  <si>
    <t>RAMANATHAPURAM TOWN 54/2024</t>
  </si>
  <si>
    <r>
      <rPr>
        <rFont val="&quot;Times New Roman&quot;"/>
        <b/>
        <color rgb="FF1155CC"/>
        <sz val="14.0"/>
        <u/>
      </rPr>
      <t>https://drive.google.com/drive/folders/1-AoOpSaaiBvuSiM8HmzHF2aAQNSwtMcR</t>
    </r>
  </si>
  <si>
    <r>
      <rPr>
        <rFont val="&quot;Times New Roman&quot;"/>
        <b/>
        <color rgb="FF1155CC"/>
        <sz val="14.0"/>
        <u/>
      </rPr>
      <t>https://mail.google.com/mail?extsrc=sync&amp;client=docs&amp;plid=ACUX6DN0ieV68CvZSgZ3o7H63YFs1QNQ56DuzC8</t>
    </r>
  </si>
  <si>
    <t>114-2023 Paramakudi</t>
  </si>
  <si>
    <t>PARAMAKUDI TALUK 109/2023</t>
  </si>
  <si>
    <r>
      <rPr>
        <rFont val="&quot;Times New Roman&quot;"/>
        <b/>
        <color rgb="FF1155CC"/>
        <sz val="14.0"/>
        <u/>
      </rPr>
      <t>https://drive.google.com/drive/folders/17B3cmACf3RA7J7-_qZ4NFRyHiyztGc_c</t>
    </r>
  </si>
  <si>
    <r>
      <rPr>
        <rFont val="&quot;Times New Roman&quot;"/>
        <b/>
        <color rgb="FF1155CC"/>
        <sz val="14.0"/>
        <u/>
      </rPr>
      <t>https://mail.google.com/mail?extsrc=sync&amp;client=docs&amp;plid=ACUX6DNYeptawgR-sCdv5AHBRoDnJZIFLBUccgg</t>
    </r>
  </si>
  <si>
    <t>94-2024 Sivaksi</t>
  </si>
  <si>
    <t>THIRUCHENDUR 354/2023</t>
  </si>
  <si>
    <r>
      <rPr>
        <rFont val="&quot;Times New Roman&quot;"/>
        <b/>
        <color rgb="FF1155CC"/>
        <sz val="14.0"/>
        <u/>
      </rPr>
      <t>https://drive.google.com/drive/folders/1Lmujb8tb4QiBZiwAssyqIJGFCqgOWI22</t>
    </r>
  </si>
  <si>
    <r>
      <rPr>
        <rFont val="&quot;Times New Roman&quot;"/>
        <b/>
        <color rgb="FF1155CC"/>
        <sz val="14.0"/>
        <u/>
      </rPr>
      <t>https://mail.google.com/mail?extsrc=sync&amp;client=docs&amp;plid=ACUX6DNpgEBCkDMJRZspHeAvwmWRpgCMnp-maY4</t>
    </r>
  </si>
  <si>
    <t>99-2023 Viruthunagar</t>
  </si>
  <si>
    <t>AVIYUR 74/2023</t>
  </si>
  <si>
    <r>
      <rPr>
        <rFont val="&quot;Times New Roman&quot;"/>
        <b/>
        <color rgb="FF1155CC"/>
        <sz val="14.0"/>
        <u/>
      </rPr>
      <t>https://drive.google.com/drive/folders/1AKWeJEuxakUyyiyDMQT5-wB3fCTwfVk3</t>
    </r>
  </si>
  <si>
    <r>
      <rPr>
        <rFont val="&quot;Times New Roman&quot;"/>
        <b/>
        <color rgb="FF1155CC"/>
        <sz val="14.0"/>
        <u/>
      </rPr>
      <t>https://mail.google.com/mail?extsrc=sync&amp;client=docs&amp;plid=ACUX6DPXniRWN635gYPCEWOf7FxI4YEZ4wnXMyU</t>
    </r>
  </si>
  <si>
    <t>10.04.2025</t>
  </si>
  <si>
    <t>212-2023 Sriviliputhur</t>
  </si>
  <si>
    <t>DHALAVAIPURAM 245/2023</t>
  </si>
  <si>
    <r>
      <rPr>
        <rFont val="&quot;Times New Roman&quot;"/>
        <b/>
        <color rgb="FF1155CC"/>
        <sz val="14.0"/>
        <u/>
      </rPr>
      <t>https://drive.google.com/drive/folders/1Jnjp55V8uAxEIYg7fWtSGjF95eapD9fm</t>
    </r>
  </si>
  <si>
    <r>
      <rPr>
        <rFont val="&quot;Times New Roman&quot;"/>
        <b/>
        <color rgb="FF1155CC"/>
        <sz val="14.0"/>
        <u/>
      </rPr>
      <t>https://mail.google.com/mail?extsrc=sync&amp;client=docs&amp;plid=ACUX6DNM3xncfyxrjXwW1CMtcHfb5Un-Olq_zVI</t>
    </r>
  </si>
  <si>
    <t>1591-2024 Madurai</t>
  </si>
  <si>
    <t>KARAIKUDI NORTH 84/2024</t>
  </si>
  <si>
    <t>THIRUPPATHUR</t>
  </si>
  <si>
    <r>
      <rPr>
        <rFont val="&quot;Times New Roman&quot;"/>
        <b/>
        <color rgb="FF1155CC"/>
        <sz val="14.0"/>
        <u/>
      </rPr>
      <t>https://drive.google.com/drive/folders/1JtoJ0xH5OkAIQdbpOWi5CSRoZECPKsHz</t>
    </r>
  </si>
  <si>
    <r>
      <rPr>
        <rFont val="&quot;Times New Roman&quot;"/>
        <b/>
        <color rgb="FF1155CC"/>
        <sz val="14.0"/>
        <u/>
      </rPr>
      <t>https://mail.google.com/mail?extsrc=sync&amp;client=docs&amp;plid=ACUX6DME15x8fYQ_y4QoTb76U0a1eNbG1KtqUZc</t>
    </r>
  </si>
  <si>
    <t>3361092801_T</t>
  </si>
  <si>
    <t>Mr.Tamilmanidas</t>
  </si>
  <si>
    <r>
      <rPr>
        <rFont val="&quot;Times New Roman&quot;"/>
        <b/>
        <color rgb="FF1155CC"/>
        <sz val="14.0"/>
        <u/>
      </rPr>
      <t>https://drive.google.com/drive/folders/17UwI8trExSnvu6v73yWAFeX1lrWBfxUX</t>
    </r>
  </si>
  <si>
    <r>
      <rPr>
        <rFont val="&quot;Times New Roman&quot;"/>
        <b/>
        <color rgb="FF1155CC"/>
        <sz val="14.0"/>
        <u/>
      </rPr>
      <t>https://mail.google.com/mail?extsrc=sync&amp;client=docs&amp;plid=ACUX6DNAv3zRzywOru4pkRMyt7h7hEuleZjG-GA</t>
    </r>
  </si>
  <si>
    <t>16.06.2025</t>
  </si>
  <si>
    <t>7213292248A_TP</t>
  </si>
  <si>
    <t>THIRUVENGADAM 121/2023</t>
  </si>
  <si>
    <r>
      <rPr>
        <rFont val="&quot;Times New Roman&quot;"/>
        <b/>
        <color rgb="FF1155CC"/>
        <sz val="14.0"/>
        <u/>
      </rPr>
      <t>https://drive.google.com/drive/folders/1dnKDhs0ZOveQ0Vs_O1W7-6I6CEgrbjjd</t>
    </r>
  </si>
  <si>
    <r>
      <rPr>
        <rFont val="&quot;Times New Roman&quot;"/>
        <b/>
        <color rgb="FF1155CC"/>
        <sz val="14.0"/>
        <u/>
      </rPr>
      <t>https://mail.google.com/mail?extsrc=sync&amp;client=docs&amp;plid=ACUX6DPrhM3OiOODEyR8cSuGiFX8OVd0cV2rn78</t>
    </r>
  </si>
  <si>
    <t>Petitioner Photo pending-25.03.2025</t>
  </si>
  <si>
    <t>02-21-2025</t>
  </si>
  <si>
    <t>C2254102100103-00</t>
  </si>
  <si>
    <t>CHATRAPATTI 1209/2020</t>
  </si>
  <si>
    <r>
      <rPr>
        <rFont val="&quot;Times New Roman&quot;"/>
        <b/>
        <color rgb="FF1155CC"/>
        <sz val="14.0"/>
        <u/>
      </rPr>
      <t>https://drive.google.com/drive/folders/1MKhuoT2b8ZkugD-uQaJAL9lWPvyEg4iJ</t>
    </r>
  </si>
  <si>
    <r>
      <rPr>
        <rFont val="&quot;Times New Roman&quot;"/>
        <b/>
        <color rgb="FF1155CC"/>
        <sz val="14.0"/>
        <u/>
      </rPr>
      <t>https://mail.google.com/mail?extsrc=sync&amp;client=docs&amp;plid=ACUX6DMojPbE4hKPdcna4sgxvaiCjrrFW1hb5Os</t>
    </r>
  </si>
  <si>
    <t>03.05.2025</t>
  </si>
  <si>
    <t>10000-31-25-N-0761574</t>
  </si>
  <si>
    <t>TRAFFIC INVESTIGATION 256/2013</t>
  </si>
  <si>
    <r>
      <rPr>
        <rFont val="&quot;Times New Roman&quot;"/>
        <b/>
        <color rgb="FF1155CC"/>
        <sz val="14.0"/>
        <u/>
      </rPr>
      <t>https://drive.google.com/drive/folders/17LHiWyneNNoTkWeodezKEBN5RzflTOpt</t>
    </r>
  </si>
  <si>
    <r>
      <rPr>
        <rFont val="&quot;Times New Roman&quot;"/>
        <b/>
        <color rgb="FF1155CC"/>
        <sz val="14.0"/>
        <u/>
      </rPr>
      <t>https://mail.google.com/mail?extsrc=sync&amp;client=docs&amp;plid=ACUX6DNdpQmFsHnZ0GNJ2m2rZ55I3diFMyiv8nw</t>
    </r>
  </si>
  <si>
    <t>14.03.2025</t>
  </si>
  <si>
    <t>22.03.2025, 07.06.2025</t>
  </si>
  <si>
    <t>10000-31-25-N-0761584</t>
  </si>
  <si>
    <t>PARAMAKUDI 283/2024</t>
  </si>
  <si>
    <r>
      <rPr>
        <rFont val="&quot;Times New Roman&quot;"/>
        <b/>
        <color rgb="FF1155CC"/>
        <sz val="14.0"/>
        <u/>
      </rPr>
      <t>https://drive.google.com/drive/folders/1EjBKP3KzHDGyUNphSrejZYle98SDb3w6</t>
    </r>
  </si>
  <si>
    <r>
      <rPr>
        <rFont val="&quot;Times New Roman&quot;"/>
        <b/>
        <color rgb="FF1155CC"/>
        <sz val="14.0"/>
        <u/>
      </rPr>
      <t>https://mail.google.com/mail?extsrc=sync&amp;client=docs&amp;plid=ACUX6DPPLIKm-OZfrf0koWozX6Cox780IdF6HPQ</t>
    </r>
  </si>
  <si>
    <t>MOT15858421</t>
  </si>
  <si>
    <t>PAPPAKUDI 67/2023</t>
  </si>
  <si>
    <r>
      <rPr>
        <rFont val="&quot;Times New Roman&quot;"/>
        <b/>
        <color rgb="FF1155CC"/>
        <sz val="14.0"/>
        <u/>
      </rPr>
      <t>https://drive.google.com/drive/folders/1V3wpUjF0dBQRs1-YEKaIn7R-d0uBnX3N</t>
    </r>
  </si>
  <si>
    <r>
      <rPr>
        <rFont val="&quot;Times New Roman&quot;"/>
        <b/>
        <color rgb="FF1155CC"/>
        <sz val="14.0"/>
        <u/>
      </rPr>
      <t>https://mail.google.com/mail?extsrc=sync&amp;client=docs&amp;plid=ACUX6DNPfApPkVpi9UUJHxQoDnk7UcSLvK3_fac</t>
    </r>
  </si>
  <si>
    <t>5-2025 Manamadurai</t>
  </si>
  <si>
    <t>THIRUPUVANAM 524/2017</t>
  </si>
  <si>
    <r>
      <rPr>
        <rFont val="&quot;Times New Roman&quot;"/>
        <b/>
        <color rgb="FF1155CC"/>
        <sz val="14.0"/>
        <u/>
      </rPr>
      <t>https://drive.google.com/drive/folders/1sKCHZEcSK0J4Xsvk9O_OqVxkNjK24oD4</t>
    </r>
  </si>
  <si>
    <r>
      <rPr>
        <rFont val="&quot;Times New Roman&quot;"/>
        <b/>
        <color rgb="FF1155CC"/>
        <sz val="14.0"/>
        <u/>
      </rPr>
      <t>https://mail.google.com/mail?extsrc=sync&amp;client=docs&amp;plid=ACUX6DPHO83hfXgTlIeqXjloC9v6QFwDSYXwldg</t>
    </r>
  </si>
  <si>
    <t>LGID-126095</t>
  </si>
  <si>
    <t>PARAMAKUDI TALUK 297/2023</t>
  </si>
  <si>
    <r>
      <rPr>
        <rFont val="&quot;Times New Roman&quot;"/>
        <b/>
        <color rgb="FF1155CC"/>
        <sz val="14.0"/>
        <u/>
      </rPr>
      <t>https://drive.google.com/drive/folders/1hR9Q77opRAqRAGh23HVfuHHzzU9kuV99</t>
    </r>
  </si>
  <si>
    <r>
      <rPr>
        <rFont val="&quot;Times New Roman&quot;"/>
        <b/>
        <color rgb="FF1155CC"/>
        <sz val="14.0"/>
        <u/>
      </rPr>
      <t>https://mail.google.com/mail?extsrc=sync&amp;client=docs&amp;plid=ACUX6DNvTE3lad5NlVzIPCcSuwFBIFYLjtCT5K0</t>
    </r>
  </si>
  <si>
    <t>LGID-126086</t>
  </si>
  <si>
    <t>DEVAKOTTAI TOWN 132/2024</t>
  </si>
  <si>
    <r>
      <rPr>
        <rFont val="&quot;Times New Roman&quot;"/>
        <b/>
        <color rgb="FF1155CC"/>
        <sz val="14.0"/>
        <u/>
      </rPr>
      <t>https://drive.google.com/drive/folders/1C7ogTbYr1f65XFuZTpjag3_MqMWdGUPl</t>
    </r>
  </si>
  <si>
    <r>
      <rPr>
        <rFont val="&quot;Times New Roman&quot;"/>
        <b/>
        <color rgb="FF1155CC"/>
        <sz val="14.0"/>
        <u/>
      </rPr>
      <t>https://mail.google.com/mail?extsrc=sync&amp;client=docs&amp;plid=ACUX6DMNnFihO9IckPZorinEK4Q3fEj4Q8PikO8</t>
    </r>
  </si>
  <si>
    <t>LGID-126066</t>
  </si>
  <si>
    <t>TIW NAGERCOIL 97/2021</t>
  </si>
  <si>
    <r>
      <rPr>
        <rFont val="&quot;Times New Roman&quot;"/>
        <b/>
        <color rgb="FF1155CC"/>
        <sz val="14.0"/>
        <u/>
      </rPr>
      <t>https://drive.google.com/drive/folders/1WYTJFuZjwGDQuphfSzwllahslV8UwldP</t>
    </r>
  </si>
  <si>
    <r>
      <rPr>
        <rFont val="&quot;Times New Roman&quot;"/>
        <b/>
        <color rgb="FF1155CC"/>
        <sz val="14.0"/>
        <u/>
      </rPr>
      <t>https://mail.google.com/mail?extsrc=sync&amp;client=docs&amp;plid=ACUX6DN35oXBwjeQNz20c6lGvsBFaYe0ijDD03A</t>
    </r>
  </si>
  <si>
    <t>LGID-126190</t>
  </si>
  <si>
    <t>PERIYAKULAM 166/2024</t>
  </si>
  <si>
    <t>MEVILIKARA</t>
  </si>
  <si>
    <r>
      <rPr>
        <rFont val="&quot;Times New Roman&quot;"/>
        <b/>
        <color rgb="FF1155CC"/>
        <sz val="14.0"/>
        <u/>
      </rPr>
      <t>https://drive.google.com/drive/folders/1KzbQppp8vuA0-8k9l9H41KgrgPNxzP9R</t>
    </r>
  </si>
  <si>
    <r>
      <rPr>
        <rFont val="&quot;Times New Roman&quot;"/>
        <b/>
        <color rgb="FF1155CC"/>
        <sz val="14.0"/>
        <u/>
      </rPr>
      <t>https://mail.google.com/mail?extsrc=sync&amp;client=docs&amp;plid=ACUX6DPG2r2Pxrtwm5LaV4kFFIyIv9H27clNvR4</t>
    </r>
  </si>
  <si>
    <t>LGID-126183</t>
  </si>
  <si>
    <t>DEVAKOTTAI TALUK 269/2021</t>
  </si>
  <si>
    <r>
      <rPr>
        <rFont val="&quot;Times New Roman&quot;"/>
        <b/>
        <color rgb="FF1155CC"/>
        <sz val="14.0"/>
        <u/>
      </rPr>
      <t>https://drive.google.com/drive/folders/1BaNShDSiJ4EbZd_HoGNMly8--MBQ0iKh</t>
    </r>
  </si>
  <si>
    <r>
      <rPr>
        <rFont val="&quot;Times New Roman&quot;"/>
        <b/>
        <color rgb="FF1155CC"/>
        <sz val="14.0"/>
        <u/>
      </rPr>
      <t>https://mail.google.com/mail?extsrc=sync&amp;client=docs&amp;plid=ACUX6DOERAaig-4iPiHxkxL8jn3YW5SpjrB6apw</t>
    </r>
  </si>
  <si>
    <t>LGID-126265</t>
  </si>
  <si>
    <t>SUCHINDRAM 280/2023</t>
  </si>
  <si>
    <r>
      <rPr>
        <rFont val="&quot;Times New Roman&quot;"/>
        <b/>
        <color rgb="FF1155CC"/>
        <sz val="14.0"/>
        <u/>
      </rPr>
      <t>https://drive.google.com/drive/folders/1SiKihoVtEgCPyECWTFNDE6v4oDJrlGF_</t>
    </r>
  </si>
  <si>
    <r>
      <rPr>
        <rFont val="&quot;Times New Roman&quot;"/>
        <b/>
        <color rgb="FF1155CC"/>
        <sz val="14.0"/>
        <u/>
      </rPr>
      <t>https://mail.google.com/mail?extsrc=sync&amp;client=docs&amp;plid=ACUX6DND26YJ8cnXrjw43MGALNdtCcXj2e7gjhE</t>
    </r>
  </si>
  <si>
    <t>LGID-126255</t>
  </si>
  <si>
    <t>THANTHONIMALAI 355/2022</t>
  </si>
  <si>
    <r>
      <rPr>
        <rFont val="&quot;Times New Roman&quot;"/>
        <b/>
        <color rgb="FF1155CC"/>
        <sz val="14.0"/>
        <u/>
      </rPr>
      <t>https://drive.google.com/drive/folders/1WxmN15JTX131BWWbpjSEw_7FNqpzLVJU</t>
    </r>
  </si>
  <si>
    <r>
      <rPr>
        <rFont val="&quot;Times New Roman&quot;"/>
        <b/>
        <color rgb="FF1155CC"/>
        <sz val="14.0"/>
        <u/>
      </rPr>
      <t>https://mail.google.com/mail?extsrc=sync&amp;client=docs&amp;plid=ACUX6DOFiZEEdvqgDgDxaJ_sLORjUDkUafV7X6w</t>
    </r>
  </si>
  <si>
    <t>LGID-123568</t>
  </si>
  <si>
    <r>
      <rPr>
        <rFont val="&quot;Times New Roman&quot;"/>
        <b/>
        <color rgb="FF1155CC"/>
        <sz val="14.0"/>
        <u/>
      </rPr>
      <t>https://drive.google.com/drive/folders/1wmsAPQQ2AKhys3qfR-7E8_5QJTX1h11u</t>
    </r>
  </si>
  <si>
    <r>
      <rPr>
        <rFont val="&quot;Times New Roman&quot;"/>
        <b/>
        <color rgb="FF1155CC"/>
        <sz val="14.0"/>
        <u/>
      </rPr>
      <t>https://mail.google.com/mail?extsrc=sync&amp;client=docs&amp;plid=ACUX6DNFKvDnH3-QKU3sUXG4P1fZwd9ko_lUUDk</t>
    </r>
  </si>
  <si>
    <t>06.06.2025</t>
  </si>
  <si>
    <t>02-22-2025</t>
  </si>
  <si>
    <t>10000-31-25-N-0761624</t>
  </si>
  <si>
    <t>KULATHUR 128/2024</t>
  </si>
  <si>
    <r>
      <rPr>
        <rFont val="&quot;Times New Roman&quot;"/>
        <b/>
        <color rgb="FF1155CC"/>
        <sz val="14.0"/>
        <u/>
      </rPr>
      <t>https://drive.google.com/drive/folders/10KkTOt2fm9YkczH4R3iY4FGZkYvWZKtW</t>
    </r>
  </si>
  <si>
    <r>
      <rPr>
        <rFont val="&quot;Times New Roman&quot;"/>
        <b/>
        <color rgb="FF1155CC"/>
        <sz val="14.0"/>
        <u/>
      </rPr>
      <t>https://mail.google.com/mail?extsrc=sync&amp;client=docs&amp;plid=ACUX6DPRWtiZ_LWlUALQ6XqZ0wCvvuHIr9rvROc</t>
    </r>
  </si>
  <si>
    <t>MOT15862509</t>
  </si>
  <si>
    <t>TIW NAGERCOIL 102/2024</t>
  </si>
  <si>
    <r>
      <rPr>
        <rFont val="&quot;Times New Roman&quot;"/>
        <b/>
        <color rgb="FF1155CC"/>
        <sz val="14.0"/>
        <u/>
      </rPr>
      <t>https://drive.google.com/drive/folders/1Trt5i1u8wD8P90stevSmAaSC5my6dC_d</t>
    </r>
  </si>
  <si>
    <r>
      <rPr>
        <rFont val="&quot;Times New Roman&quot;"/>
        <b/>
        <color rgb="FF1155CC"/>
        <sz val="14.0"/>
        <u/>
      </rPr>
      <t>https://mail.google.com/mail?extsrc=sync&amp;client=docs&amp;plid=ACUX6DPla6t9KGSIVxGtc1t6xPwQnzY7wu3aFSg</t>
    </r>
  </si>
  <si>
    <t>C2254103102773-00</t>
  </si>
  <si>
    <t>THIRUVADANAI 51/2023</t>
  </si>
  <si>
    <r>
      <rPr>
        <rFont val="&quot;Times New Roman&quot;"/>
        <b/>
        <color rgb="FF1155CC"/>
        <sz val="14.0"/>
        <u/>
      </rPr>
      <t>https://drive.google.com/drive/folders/1rile_kn2PWajubbU5ybrgXrmQNO2Wvf6</t>
    </r>
  </si>
  <si>
    <r>
      <rPr>
        <rFont val="&quot;Times New Roman&quot;"/>
        <b/>
        <color rgb="FF1155CC"/>
        <sz val="14.0"/>
        <u/>
      </rPr>
      <t>https://mail.google.com/mail?extsrc=sync&amp;client=docs&amp;plid=ACUX6DNr_EUnbv5apbzJ83Tp47AjxG5dY58BcSo</t>
    </r>
  </si>
  <si>
    <t>02-24-2025</t>
  </si>
  <si>
    <t>3409053965_OD</t>
  </si>
  <si>
    <t>Ms.SEETHA LAKSHMI</t>
  </si>
  <si>
    <r>
      <rPr>
        <rFont val="&quot;Times New Roman&quot;"/>
        <b/>
        <color rgb="FF1155CC"/>
        <sz val="14.0"/>
        <u/>
      </rPr>
      <t>https://drive.google.com/drive/folders/1Uu7VtudLQgQBdXJDOsKahvhCf8Yx-eHK</t>
    </r>
  </si>
  <si>
    <r>
      <rPr>
        <rFont val="&quot;Times New Roman&quot;"/>
        <b/>
        <color rgb="FF1155CC"/>
        <sz val="14.0"/>
        <u/>
      </rPr>
      <t>https://mail.google.com/mail?extsrc=sync&amp;client=docs&amp;plid=ACUX6DM_wMbtH4FYPJPH1tuB_nVUuTtfl-3_okA</t>
    </r>
  </si>
  <si>
    <t>MOT15873132</t>
  </si>
  <si>
    <t>PANAGUDI 417/2024</t>
  </si>
  <si>
    <r>
      <rPr>
        <rFont val="&quot;Times New Roman&quot;"/>
        <b/>
        <color rgb="FF1155CC"/>
        <sz val="14.0"/>
        <u/>
      </rPr>
      <t>https://drive.google.com/drive/folders/11zrMMnnJJslEyNavjE3l7UD6DJOUGUsd</t>
    </r>
  </si>
  <si>
    <r>
      <rPr>
        <rFont val="&quot;Times New Roman&quot;"/>
        <b/>
        <color rgb="FF1155CC"/>
        <sz val="14.0"/>
        <u/>
      </rPr>
      <t>https://mail.google.com/mail?extsrc=sync&amp;client=docs&amp;plid=ACUX6DMDhccbSjChBeqLb8mWz-H8q8K6I0nD2Bc</t>
    </r>
  </si>
  <si>
    <t>MOT15874202</t>
  </si>
  <si>
    <r>
      <rPr>
        <rFont val="&quot;Times New Roman&quot;"/>
        <b/>
        <color rgb="FF1155CC"/>
        <sz val="14.0"/>
        <u/>
      </rPr>
      <t>https://drive.google.com/drive/folders/1Kf555xlVr9pTy7Lh-p2cXU6SYS7iB3nC</t>
    </r>
  </si>
  <si>
    <r>
      <rPr>
        <rFont val="&quot;Times New Roman&quot;"/>
        <b/>
        <color rgb="FF1155CC"/>
        <sz val="14.0"/>
        <u/>
      </rPr>
      <t>https://mail.google.com/mail?extsrc=sync&amp;client=docs&amp;plid=ACUX6DONrjxhLplw3elqaXoY8GG0y_FLHOUFVfc</t>
    </r>
  </si>
  <si>
    <t>3397287633_OD</t>
  </si>
  <si>
    <t>Mr.VIMALAKUMAR</t>
  </si>
  <si>
    <r>
      <rPr>
        <rFont val="&quot;Times New Roman&quot;"/>
        <b/>
        <color rgb="FF1155CC"/>
        <sz val="14.0"/>
        <u/>
      </rPr>
      <t>https://drive.google.com/drive/folders/1tpIf5ysrp_7qHBt8JbMmVauxK64wFrj3</t>
    </r>
  </si>
  <si>
    <r>
      <rPr>
        <rFont val="&quot;Times New Roman&quot;"/>
        <b/>
        <color rgb="FF1155CC"/>
        <sz val="14.0"/>
        <u/>
      </rPr>
      <t>https://mail.google.com/mail?extsrc=sync&amp;client=docs&amp;plid=ACUX6DN_Y5svYXcCT7nFGruclw5PdjErB_Oi9Y0</t>
    </r>
  </si>
  <si>
    <t>C2254113102926-00</t>
  </si>
  <si>
    <t>TIW TIRUNELVELI CITY 267/2024</t>
  </si>
  <si>
    <r>
      <rPr>
        <rFont val="&quot;Times New Roman&quot;"/>
        <b/>
        <color rgb="FF1155CC"/>
        <sz val="14.0"/>
        <u/>
      </rPr>
      <t>https://drive.google.com/drive/folders/1C41K9NupFuPqfphpZiGmYgAAgQtacqWS</t>
    </r>
  </si>
  <si>
    <r>
      <rPr>
        <rFont val="&quot;Times New Roman&quot;"/>
        <b/>
        <color rgb="FF1155CC"/>
        <sz val="14.0"/>
        <u/>
      </rPr>
      <t>https://mail.google.com/mail?extsrc=sync&amp;client=docs&amp;plid=ACUX6DOyJLM7JmcN9AnDBD5OnYYb8GoEqWRgibM</t>
    </r>
  </si>
  <si>
    <t>UI PS</t>
  </si>
  <si>
    <t>C2254113102930-00</t>
  </si>
  <si>
    <t>ABIRAMAM 95/2021</t>
  </si>
  <si>
    <r>
      <rPr>
        <rFont val="&quot;Times New Roman&quot;"/>
        <b/>
        <color rgb="FF1155CC"/>
        <sz val="14.0"/>
        <u/>
      </rPr>
      <t>https://drive.google.com/drive/folders/1NkdUJTN4heIHNhNwsjONULxrgFu3db7f</t>
    </r>
  </si>
  <si>
    <r>
      <rPr>
        <rFont val="&quot;Times New Roman&quot;"/>
        <b/>
        <color rgb="FF1155CC"/>
        <sz val="14.0"/>
        <u/>
      </rPr>
      <t>https://mail.google.com/mail?extsrc=sync&amp;client=docs&amp;plid=ACUX6DPxj40LC7z8WUUb6IlTMmUoJqdYgKGn62g</t>
    </r>
  </si>
  <si>
    <t>C2250000100728-00</t>
  </si>
  <si>
    <t>VK PURAM 136/2024</t>
  </si>
  <si>
    <r>
      <rPr>
        <rFont val="&quot;Times New Roman&quot;"/>
        <b/>
        <color rgb="FF1155CC"/>
        <sz val="14.0"/>
        <u/>
      </rPr>
      <t>https://drive.google.com/drive/folders/1Mn1zTAuJxHhwJ5nUJryQhL_7MlTXE2Fq</t>
    </r>
  </si>
  <si>
    <r>
      <rPr>
        <rFont val="&quot;Times New Roman&quot;"/>
        <b/>
        <color rgb="FF1155CC"/>
        <sz val="14.0"/>
        <u/>
      </rPr>
      <t>https://mail.google.com/mail?extsrc=sync&amp;client=docs&amp;plid=ACUX6DOgHw_GrR9PTCUEkalDNlbkePINqgI_t64</t>
    </r>
  </si>
  <si>
    <t>3406088998_OD</t>
  </si>
  <si>
    <t>Mr.MADHANKUMAR</t>
  </si>
  <si>
    <t>Theni</t>
  </si>
  <si>
    <r>
      <rPr>
        <rFont val="&quot;Times New Roman&quot;"/>
        <b/>
        <color rgb="FF1155CC"/>
        <sz val="14.0"/>
        <u/>
      </rPr>
      <t>https://drive.google.com/drive/folders/1dHtvrHMmmTuZcoPf6KUHscXLM-0hR5qC</t>
    </r>
  </si>
  <si>
    <r>
      <rPr>
        <rFont val="&quot;Times New Roman&quot;"/>
        <b/>
        <color rgb="FF1155CC"/>
        <sz val="14.0"/>
        <u/>
      </rPr>
      <t>https://mail.google.com/mail?extsrc=sync&amp;client=docs&amp;plid=ACUX6DOs94UM_mS09NZrZ_gKdXVKI-cZQ6mc3oA</t>
    </r>
  </si>
  <si>
    <t>10310007614_TP</t>
  </si>
  <si>
    <t>KEEVALUR 536/2024</t>
  </si>
  <si>
    <r>
      <rPr>
        <rFont val="&quot;Times New Roman&quot;"/>
        <b/>
        <color rgb="FF1155CC"/>
        <sz val="14.0"/>
        <u/>
      </rPr>
      <t>https://drive.google.com/drive/folders/1-qZrTBUgdYfTeot4RzdGVII2vykgu78d</t>
    </r>
  </si>
  <si>
    <r>
      <rPr>
        <rFont val="&quot;Times New Roman&quot;"/>
        <b/>
        <color rgb="FF1155CC"/>
        <sz val="14.0"/>
        <u/>
      </rPr>
      <t>https://mail.google.com/mail?extsrc=sync&amp;client=docs&amp;plid=ACUX6DMgak16z988LvDWbRC23MYv9ifNWvfzeBI</t>
    </r>
  </si>
  <si>
    <t>3397288373_OD</t>
  </si>
  <si>
    <t>Ms.PANDIYAMMAL</t>
  </si>
  <si>
    <r>
      <rPr>
        <rFont val="&quot;Times New Roman&quot;"/>
        <b/>
        <color rgb="FF1155CC"/>
        <sz val="14.0"/>
        <u/>
      </rPr>
      <t>https://drive.google.com/drive/folders/1zGNW13eAKT2i63t4VovxhIF8_FdE9Pjg</t>
    </r>
  </si>
  <si>
    <r>
      <rPr>
        <rFont val="&quot;Times New Roman&quot;"/>
        <b/>
        <color rgb="FF1155CC"/>
        <sz val="14.0"/>
        <u/>
      </rPr>
      <t>https://mail.google.com/mail?extsrc=sync&amp;client=docs&amp;plid=ACUX6DNIZgVHz_vh3oytsetmzKn9dzgW0CrXIO4</t>
    </r>
  </si>
  <si>
    <t>########</t>
  </si>
  <si>
    <t>C2254113102991-00</t>
  </si>
  <si>
    <t>SOMANATHAPURAM 65/2023</t>
  </si>
  <si>
    <r>
      <rPr>
        <rFont val="&quot;Times New Roman&quot;"/>
        <b/>
        <color rgb="FF1155CC"/>
        <sz val="14.0"/>
        <u/>
      </rPr>
      <t>https://drive.google.com/drive/folders/1_bDugVShOaFok8aHOPzfk2HyiotPsCEO</t>
    </r>
  </si>
  <si>
    <r>
      <rPr>
        <rFont val="&quot;Times New Roman&quot;"/>
        <b/>
        <color rgb="FF1155CC"/>
        <sz val="14.0"/>
        <u/>
      </rPr>
      <t>https://mail.google.com/mail?extsrc=sync&amp;client=docs&amp;plid=ACUX6DOKllFeK420tDYQ4Ro096LtxBI6cw6e3JA</t>
    </r>
  </si>
  <si>
    <t>3397288234_OD</t>
  </si>
  <si>
    <t>Ms.DHARSHINI</t>
  </si>
  <si>
    <r>
      <rPr>
        <rFont val="&quot;Times New Roman&quot;"/>
        <b/>
        <color rgb="FF1155CC"/>
        <sz val="14.0"/>
        <u/>
      </rPr>
      <t>https://drive.google.com/drive/folders/19oHg4KcI-dDoblEq1WLY_0XCl_mzZZ_7</t>
    </r>
  </si>
  <si>
    <r>
      <rPr>
        <rFont val="&quot;Times New Roman&quot;"/>
        <b/>
        <color rgb="FF1155CC"/>
        <sz val="14.0"/>
        <u/>
      </rPr>
      <t>https://mail.google.com/mail?extsrc=sync&amp;client=docs&amp;plid=ACUX6DO9K77hmhUTD_3AgZo9vKCfGFzgwvedFmE</t>
    </r>
  </si>
  <si>
    <t>3379459209_OD</t>
  </si>
  <si>
    <t>Mr.BALAMURUGAN</t>
  </si>
  <si>
    <r>
      <rPr>
        <rFont val="&quot;Times New Roman&quot;"/>
        <b/>
        <color rgb="FF1155CC"/>
        <sz val="14.0"/>
        <u/>
      </rPr>
      <t>https://drive.google.com/drive/folders/1IaXZDa6Tzf9jE3thStTzoyuRymiwuzXF</t>
    </r>
  </si>
  <si>
    <r>
      <rPr>
        <rFont val="&quot;Times New Roman&quot;"/>
        <b/>
        <color rgb="FF1155CC"/>
        <sz val="14.0"/>
        <u/>
      </rPr>
      <t>https://mail.google.com/mail?extsrc=sync&amp;client=docs&amp;plid=ACUX6DOHDLj26xA7PCLyNdf20SoNVZLC-zO8aYo</t>
    </r>
  </si>
  <si>
    <t>02-25-25</t>
  </si>
  <si>
    <t>10110284484_TP</t>
  </si>
  <si>
    <t>THOOTHUKUDI SOUTH 258/2022</t>
  </si>
  <si>
    <r>
      <rPr>
        <rFont val="&quot;Times New Roman&quot;"/>
        <b/>
        <color rgb="FF1155CC"/>
        <sz val="14.0"/>
        <u/>
      </rPr>
      <t>https://drive.google.com/drive/folders/1c7OXucjtea1QwVkLDyyv_cTMSW0UR9RP</t>
    </r>
  </si>
  <si>
    <r>
      <rPr>
        <rFont val="&quot;Times New Roman&quot;"/>
        <b/>
        <color rgb="FF1155CC"/>
        <sz val="14.0"/>
        <u/>
      </rPr>
      <t>https://mail.google.com/mail?extsrc=sync&amp;client=docs&amp;plid=ACUX6DOI7B9mhYvZDG6HY3EmsoJGE0s4fVPtYLM</t>
    </r>
  </si>
  <si>
    <t>3379459156_TP</t>
  </si>
  <si>
    <t>BATLAGUNDU 100/2024</t>
  </si>
  <si>
    <r>
      <rPr>
        <rFont val="&quot;Times New Roman&quot;"/>
        <b/>
        <color rgb="FF1155CC"/>
        <sz val="14.0"/>
        <u/>
      </rPr>
      <t>https://drive.google.com/drive/folders/1z0rz_AWaTbyp8LRM4ifsqZ4E12AOOBzQ</t>
    </r>
  </si>
  <si>
    <r>
      <rPr>
        <rFont val="&quot;Times New Roman&quot;"/>
        <b/>
        <color rgb="FF1155CC"/>
        <sz val="14.0"/>
        <u/>
      </rPr>
      <t>https://mail.google.com/mail?extsrc=sync&amp;client=docs&amp;plid=ACUX6DPw3GjCJLTwGbACeJ5R5ZxhXQphu59mGIg</t>
    </r>
  </si>
  <si>
    <t>222131_TP</t>
  </si>
  <si>
    <t>EDAKKAL 12/2020</t>
  </si>
  <si>
    <r>
      <rPr>
        <rFont val="&quot;Times New Roman&quot;"/>
        <b/>
        <color rgb="FF1155CC"/>
        <sz val="14.0"/>
        <u/>
      </rPr>
      <t>https://drive.google.com/drive/folders/1Dp-mShs1xQVvBd0VCT2cTXmWv_1wraFS</t>
    </r>
  </si>
  <si>
    <r>
      <rPr>
        <rFont val="&quot;Times New Roman&quot;"/>
        <b/>
        <color rgb="FF1155CC"/>
        <sz val="14.0"/>
        <u/>
      </rPr>
      <t>https://mail.google.com/mail?extsrc=sync&amp;client=docs&amp;plid=ACUX6DNcynGauqjDmul1VhHVnArQzIW_ros_KO0</t>
    </r>
  </si>
  <si>
    <t>3410127589_TP</t>
  </si>
  <si>
    <t>VELIPPALAYAM 155/2023</t>
  </si>
  <si>
    <r>
      <rPr>
        <rFont val="&quot;Times New Roman&quot;"/>
        <b/>
        <color rgb="FF1155CC"/>
        <sz val="14.0"/>
        <u/>
      </rPr>
      <t>https://drive.google.com/drive/folders/1i9Y1kFEL3R2GmL62EQs8cLjynMaK2FcT</t>
    </r>
  </si>
  <si>
    <r>
      <rPr>
        <rFont val="&quot;Times New Roman&quot;"/>
        <b/>
        <color rgb="FF1155CC"/>
        <sz val="14.0"/>
        <u/>
      </rPr>
      <t>https://mail.google.com/mail?extsrc=sync&amp;client=docs&amp;plid=ACUX6DM0wDVR-_au9dLOHyjV3SmOym1q912ZTjI</t>
    </r>
  </si>
  <si>
    <t>3397287055_TP</t>
  </si>
  <si>
    <t>VELIPPALAYAM 81/2023</t>
  </si>
  <si>
    <r>
      <rPr>
        <rFont val="&quot;Times New Roman&quot;"/>
        <b/>
        <color rgb="FF1155CC"/>
        <sz val="14.0"/>
        <u/>
      </rPr>
      <t>https://drive.google.com/drive/folders/1sdwZdZYCCQXp5oqU-OGsWXQ1bH3dtb4C</t>
    </r>
  </si>
  <si>
    <r>
      <rPr>
        <rFont val="&quot;Times New Roman&quot;"/>
        <b/>
        <color rgb="FF1155CC"/>
        <sz val="14.0"/>
        <u/>
      </rPr>
      <t>https://mail.google.com/mail?extsrc=sync&amp;client=docs&amp;plid=ACUX6DOUitTBQYBPeU7pCtc_wETFkwY0ZTmuzng</t>
    </r>
  </si>
  <si>
    <t>3397287748_TP</t>
  </si>
  <si>
    <t>KEEVALUR 218/2024</t>
  </si>
  <si>
    <r>
      <rPr>
        <rFont val="&quot;Times New Roman&quot;"/>
        <b/>
        <color rgb="FF1155CC"/>
        <sz val="14.0"/>
        <u/>
      </rPr>
      <t>https://drive.google.com/drive/folders/16eiDm_qMDQgXrne_B1ii79ax1mcTkmop</t>
    </r>
  </si>
  <si>
    <r>
      <rPr>
        <rFont val="&quot;Times New Roman&quot;"/>
        <b/>
        <color rgb="FF1155CC"/>
        <sz val="14.0"/>
        <u/>
      </rPr>
      <t>https://mail.google.com/mail?extsrc=sync&amp;client=docs&amp;plid=ACUX6DNdw7VY4IgW2ySkaqKM0Yp7Z6PuGkOexcM</t>
    </r>
  </si>
  <si>
    <t>02-26-25</t>
  </si>
  <si>
    <t>3397285360_TP</t>
  </si>
  <si>
    <t>ARUPPUKOTTAI TOWN 221/2023</t>
  </si>
  <si>
    <r>
      <rPr>
        <rFont val="&quot;Times New Roman&quot;"/>
        <b/>
        <color rgb="FF1155CC"/>
        <sz val="14.0"/>
        <u/>
      </rPr>
      <t>https://drive.google.com/drive/folders/1pqwleBTI0UrxC8mvwA8VBIuWS_IqHb1S</t>
    </r>
  </si>
  <si>
    <r>
      <rPr>
        <rFont val="&quot;Times New Roman&quot;"/>
        <b/>
        <color rgb="FF1155CC"/>
        <sz val="14.0"/>
        <u/>
      </rPr>
      <t>https://mail.google.com/mail?extsrc=sync&amp;client=docs&amp;plid=ACUX6DPNO1ZzINaTeWLG8LNqk3fPczgcqHLI2dU</t>
    </r>
  </si>
  <si>
    <t>3406089255_OD</t>
  </si>
  <si>
    <t>Mr.SALOMON PRITHIN RAJA</t>
  </si>
  <si>
    <r>
      <rPr>
        <rFont val="&quot;Times New Roman&quot;"/>
        <b/>
        <color rgb="FF1155CC"/>
        <sz val="14.0"/>
        <u/>
      </rPr>
      <t>https://drive.google.com/drive/folders/1qZjpVfRA92-6zhwPdhz4nE5c1Y8RhpiQ</t>
    </r>
  </si>
  <si>
    <r>
      <rPr>
        <rFont val="&quot;Times New Roman&quot;"/>
        <b/>
        <color rgb="FF1155CC"/>
        <sz val="14.0"/>
        <u/>
      </rPr>
      <t>https://mail.google.com/mail?extsrc=sync&amp;client=docs&amp;plid=ACUX6DOA28klOYhIUQfz1_yrkp_I4sIlluodjSQ</t>
    </r>
  </si>
  <si>
    <t>10000-31-25-N-0761828</t>
  </si>
  <si>
    <t>PAMBAN 125/2024</t>
  </si>
  <si>
    <r>
      <rPr>
        <rFont val="&quot;Times New Roman&quot;"/>
        <b/>
        <color rgb="FF1155CC"/>
        <sz val="14.0"/>
        <u/>
      </rPr>
      <t>https://drive.google.com/drive/folders/1XmTej-W8zlMuJ2-dszm_NT1Nwv8RHFVG</t>
    </r>
  </si>
  <si>
    <r>
      <rPr>
        <rFont val="&quot;Times New Roman&quot;"/>
        <b/>
        <color rgb="FF1155CC"/>
        <sz val="14.0"/>
        <u/>
      </rPr>
      <t>https://mail.google.com/mail?extsrc=sync&amp;client=docs&amp;plid=ACUX6DMoQGFGMd-thnr5qkxmXAPZh_GU2FjLeWk</t>
    </r>
  </si>
  <si>
    <t>3410127864_OD</t>
  </si>
  <si>
    <t>Mr.PICHAN KARUPPAN</t>
  </si>
  <si>
    <r>
      <rPr>
        <rFont val="&quot;Times New Roman&quot;"/>
        <b/>
        <color rgb="FF1155CC"/>
        <sz val="14.0"/>
        <u/>
      </rPr>
      <t>https://drive.google.com/drive/folders/1fnWCiFxbWXna6wCMgvNkiCsVY-nuem3L</t>
    </r>
  </si>
  <si>
    <r>
      <rPr>
        <rFont val="&quot;Times New Roman&quot;"/>
        <b/>
        <color rgb="FF1155CC"/>
        <sz val="14.0"/>
        <u/>
      </rPr>
      <t>https://mail.google.com/mail?extsrc=sync&amp;client=docs&amp;plid=ACUX6DNMxch1zuwcosqVzspa-qCobEaw_TskbMk</t>
    </r>
  </si>
  <si>
    <t>MOT15841488</t>
  </si>
  <si>
    <t>CUMBUM SOUTH 193/2024</t>
  </si>
  <si>
    <t>IDUKKI</t>
  </si>
  <si>
    <r>
      <rPr>
        <rFont val="&quot;Times New Roman&quot;"/>
        <b/>
        <color rgb="FF1155CC"/>
        <sz val="14.0"/>
        <u/>
      </rPr>
      <t>https://drive.google.com/drive/folders/1uNThOomhS-7n3_NTRwZwaspHgRQGq2ot</t>
    </r>
  </si>
  <si>
    <r>
      <rPr>
        <rFont val="&quot;Times New Roman&quot;"/>
        <b/>
        <color rgb="FF1155CC"/>
        <sz val="14.0"/>
        <u/>
      </rPr>
      <t>https://mail.google.com/mail?extsrc=sync&amp;client=docs&amp;plid=ACUX6DPoIoiI4uNVMeU9dYe4b5PwPeqDwRL3LvE</t>
    </r>
  </si>
  <si>
    <t>MOT15841898</t>
  </si>
  <si>
    <r>
      <rPr>
        <rFont val="&quot;Times New Roman&quot;"/>
        <b/>
        <color rgb="FF1155CC"/>
        <sz val="14.0"/>
        <u/>
      </rPr>
      <t>https://drive.google.com/drive/folders/15AB34K9k_b-HmKw0FS5NBLjHocaeQ2v2</t>
    </r>
  </si>
  <si>
    <r>
      <rPr>
        <rFont val="&quot;Times New Roman&quot;"/>
        <b/>
        <color rgb="FF1155CC"/>
        <sz val="14.0"/>
        <u/>
      </rPr>
      <t>https://mail.google.com/mail?extsrc=sync&amp;client=docs&amp;plid=ACUX6DMm6gTIzUuEAeIj5ap5E_Q1sWiezDif8Pk</t>
    </r>
  </si>
  <si>
    <t>10000-31-25-N-0761838</t>
  </si>
  <si>
    <t>KENIKKARAI 557/2024</t>
  </si>
  <si>
    <r>
      <rPr>
        <rFont val="&quot;Times New Roman&quot;"/>
        <b/>
        <color rgb="FF1155CC"/>
        <sz val="14.0"/>
        <u/>
      </rPr>
      <t>https://drive.google.com/drive/folders/1O83Mck-jEuhtdunR1F5Ircpi8_6-s5bG</t>
    </r>
  </si>
  <si>
    <r>
      <rPr>
        <rFont val="&quot;Times New Roman&quot;"/>
        <b/>
        <color rgb="FF1155CC"/>
        <sz val="14.0"/>
        <u/>
      </rPr>
      <t>https://mail.google.com/mail?extsrc=sync&amp;client=docs&amp;plid=ACUX6DPwLOlfk_mQxA2j5Ychhj09kjbQuYTUTzQ</t>
    </r>
  </si>
  <si>
    <t>Hold - 07.03.2025</t>
  </si>
  <si>
    <t>52-2025 RAMANATHAPURAM</t>
  </si>
  <si>
    <t>DEVIPATTINAM 370/2024</t>
  </si>
  <si>
    <t>TRISSUR</t>
  </si>
  <si>
    <r>
      <rPr>
        <rFont val="&quot;Times New Roman&quot;"/>
        <b/>
        <color rgb="FF1155CC"/>
        <sz val="14.0"/>
        <u/>
      </rPr>
      <t>https://drive.google.com/drive/folders/10yu8MWdutbOBKxs-FXPuZSQrcttTrGPI</t>
    </r>
  </si>
  <si>
    <r>
      <rPr>
        <rFont val="&quot;Times New Roman&quot;"/>
        <b/>
        <color rgb="FF1155CC"/>
        <sz val="14.0"/>
        <u/>
      </rPr>
      <t>https://mail.google.com/mail?extsrc=sync&amp;client=docs&amp;plid=ACUX6DOYY8Dhl1g05ubkOVF0WSaz94UfC2-VDv0</t>
    </r>
  </si>
  <si>
    <t>3397287755_TP</t>
  </si>
  <si>
    <t>THANJAVUR TALUK 506/2024</t>
  </si>
  <si>
    <r>
      <rPr>
        <rFont val="&quot;Times New Roman&quot;"/>
        <b/>
        <color rgb="FF1155CC"/>
        <sz val="14.0"/>
        <u/>
      </rPr>
      <t>https://drive.google.com/drive/folders/10u8y5hQ6c8llD7Kh64XQq87IQxTYq5zf</t>
    </r>
  </si>
  <si>
    <r>
      <rPr>
        <rFont val="&quot;Times New Roman&quot;"/>
        <b/>
        <color rgb="FF1155CC"/>
        <sz val="14.0"/>
        <u/>
      </rPr>
      <t>https://mail.google.com/mail?extsrc=sync&amp;client=docs&amp;plid=ACUX6DNm0G46G-AtxiXGpq7a3S8916GSDKocXNg</t>
    </r>
  </si>
  <si>
    <t>LGID-122851_MV</t>
  </si>
  <si>
    <t>SREE MOOKAMBIKA</t>
  </si>
  <si>
    <r>
      <rPr>
        <rFont val="&quot;Times New Roman&quot;"/>
        <b/>
        <color rgb="FF1155CC"/>
        <sz val="14.0"/>
        <u/>
      </rPr>
      <t>https://drive.google.com/drive/folders/1PsjpeaXoX1jWNwrp7XaxFQ7kp9kD7tgg</t>
    </r>
  </si>
  <si>
    <r>
      <rPr>
        <rFont val="&quot;Times New Roman&quot;"/>
        <b/>
        <color rgb="FF1155CC"/>
        <sz val="14.0"/>
        <u/>
      </rPr>
      <t>https://mail.google.com/mail?extsrc=sync&amp;client=docs&amp;plid=ACUX6DOjEf3VgI0DEktrfeAJ_r13PTI_jrpS7q8</t>
    </r>
  </si>
  <si>
    <t>MTP-N-2425-007404</t>
  </si>
  <si>
    <t>RAMANATHAPURAM TOWN 192/2023</t>
  </si>
  <si>
    <r>
      <rPr>
        <rFont val="&quot;Times New Roman&quot;"/>
        <b/>
        <color rgb="FF1155CC"/>
        <sz val="14.0"/>
        <u/>
      </rPr>
      <t>https://drive.google.com/drive/folders/1LJninCej_Fjvz8Mg-7EvG3BDelxATMoq</t>
    </r>
  </si>
  <si>
    <r>
      <rPr>
        <rFont val="&quot;Times New Roman&quot;"/>
        <b/>
        <color rgb="FF1155CC"/>
        <sz val="14.0"/>
        <u/>
      </rPr>
      <t>https://mail.google.com/mail?extsrc=sync&amp;client=docs&amp;plid=ACUX6DO-7s8rjJTAn_gLLfCD3wNYcxY_WGpzHiQ</t>
    </r>
  </si>
  <si>
    <t>rti doc rcvd</t>
  </si>
  <si>
    <t>C2254113103019-00</t>
  </si>
  <si>
    <t>AMMAYANAICKANUR 138/2024</t>
  </si>
  <si>
    <r>
      <rPr>
        <rFont val="&quot;Times New Roman&quot;"/>
        <b/>
        <color rgb="FF1155CC"/>
        <sz val="14.0"/>
        <u/>
      </rPr>
      <t>https://drive.google.com/drive/folders/1YWg1AzIZ3eO9PuWzIbQy7f9KsOjrWlgt</t>
    </r>
  </si>
  <si>
    <r>
      <rPr>
        <rFont val="&quot;Times New Roman&quot;"/>
        <b/>
        <color rgb="FF1155CC"/>
        <sz val="14.0"/>
        <u/>
      </rPr>
      <t>https://mail.google.com/mail?extsrc=sync&amp;client=docs&amp;plid=ACUX6DPCfiAYR4VkBYN6LXMUr0zPGr1rkkeByKg</t>
    </r>
  </si>
  <si>
    <t>C2254113103018-00</t>
  </si>
  <si>
    <t>TIW II 375/2023</t>
  </si>
  <si>
    <r>
      <rPr>
        <rFont val="&quot;Times New Roman&quot;"/>
        <b/>
        <color rgb="FF1155CC"/>
        <sz val="14.0"/>
        <u/>
      </rPr>
      <t>https://drive.google.com/drive/folders/12EDIziforoMF154bd8rPBXbaa0Dqz4MB</t>
    </r>
  </si>
  <si>
    <r>
      <rPr>
        <rFont val="&quot;Times New Roman&quot;"/>
        <b/>
        <color rgb="FF1155CC"/>
        <sz val="14.0"/>
        <u/>
      </rPr>
      <t>https://mail.google.com/mail?extsrc=sync&amp;client=docs&amp;plid=ACUX6DPU13ieSDFX7BT3Ec7SXX5VswP2dbDfI3E</t>
    </r>
  </si>
  <si>
    <t>02-27-25</t>
  </si>
  <si>
    <t>_2017207769</t>
  </si>
  <si>
    <t>RTO DL Ext</t>
  </si>
  <si>
    <t>KRP DAM 81/2016</t>
  </si>
  <si>
    <t>HYDERABAD</t>
  </si>
  <si>
    <r>
      <rPr>
        <rFont val="&quot;Times New Roman&quot;"/>
        <b/>
        <color rgb="FF1155CC"/>
        <sz val="14.0"/>
        <u/>
      </rPr>
      <t>https://drive.google.com/drive/folders/11hLQ1i16FG3rVCXsQS4B1e0Eo3ozaIOf</t>
    </r>
  </si>
  <si>
    <r>
      <rPr>
        <rFont val="&quot;Times New Roman&quot;"/>
        <b/>
        <color rgb="FF1155CC"/>
        <sz val="14.0"/>
        <u/>
      </rPr>
      <t>https://mail.google.com/mail?extsrc=sync&amp;client=docs&amp;plid=ACUX6DNHUEDtfV8NtDOw6HMaOzJ5n-xk-KzVaqA</t>
    </r>
  </si>
  <si>
    <t>112-2024 Devakottai</t>
  </si>
  <si>
    <t>THIRUMAYAM 135/2024</t>
  </si>
  <si>
    <r>
      <rPr>
        <rFont val="&quot;Times New Roman&quot;"/>
        <b/>
        <color rgb="FF1155CC"/>
        <sz val="14.0"/>
        <u/>
      </rPr>
      <t>https://drive.google.com/drive/folders/1toZVkYGop5GEeBn13Nu5LXckIJIxKggz</t>
    </r>
  </si>
  <si>
    <r>
      <rPr>
        <rFont val="&quot;Times New Roman&quot;"/>
        <b/>
        <color rgb="FF1155CC"/>
        <sz val="14.0"/>
        <u/>
      </rPr>
      <t>https://mail.google.com/mail?extsrc=sync&amp;client=docs&amp;plid=ACUX6DMXq0QhgaRjPRp9-NZEeChV1NvkcNUswuk</t>
    </r>
  </si>
  <si>
    <t>3410128036_TP</t>
  </si>
  <si>
    <t>NAGUDI 80/2024</t>
  </si>
  <si>
    <r>
      <rPr>
        <rFont val="&quot;Times New Roman&quot;"/>
        <b/>
        <color rgb="FF1155CC"/>
        <sz val="14.0"/>
        <u/>
      </rPr>
      <t>https://drive.google.com/drive/folders/16JjBXSNXSOgu8AKnJpf_waVXL8cVuOXK</t>
    </r>
  </si>
  <si>
    <r>
      <rPr>
        <rFont val="&quot;Times New Roman&quot;"/>
        <b/>
        <color rgb="FF1155CC"/>
        <sz val="14.0"/>
        <u/>
      </rPr>
      <t>https://mail.google.com/mail?extsrc=sync&amp;client=docs&amp;plid=ACUX6DNCiycd0Yb_DZK5GSg0YypM7WgBXlZmGIU</t>
    </r>
  </si>
  <si>
    <t>3379459064_TP</t>
  </si>
  <si>
    <t>TAMIL UNIVERSITY 550/2024</t>
  </si>
  <si>
    <r>
      <rPr>
        <rFont val="&quot;Times New Roman&quot;"/>
        <b/>
        <color rgb="FF1155CC"/>
        <sz val="14.0"/>
        <u/>
      </rPr>
      <t>https://drive.google.com/drive/folders/1g2osk1MhiyeIhjjXAfaQaVLvFpHR7r4w</t>
    </r>
  </si>
  <si>
    <r>
      <rPr>
        <rFont val="&quot;Times New Roman&quot;"/>
        <b/>
        <color rgb="FF1155CC"/>
        <sz val="14.0"/>
        <u/>
      </rPr>
      <t>https://mail.google.com/mail?extsrc=sync&amp;client=docs&amp;plid=ACUX6DNT_2ta723vRUTptaPi0vI5nToZGCBQhP0</t>
    </r>
  </si>
  <si>
    <t>3397287411_TP</t>
  </si>
  <si>
    <t>VALLAM 603/2024</t>
  </si>
  <si>
    <r>
      <rPr>
        <rFont val="&quot;Times New Roman&quot;"/>
        <b/>
        <color rgb="FF1155CC"/>
        <sz val="14.0"/>
        <u/>
      </rPr>
      <t>https://drive.google.com/drive/folders/1dy_QyvF6HBpChwkrzNyJdxBG6LVnirCI</t>
    </r>
  </si>
  <si>
    <r>
      <rPr>
        <rFont val="&quot;Times New Roman&quot;"/>
        <b/>
        <color rgb="FF1155CC"/>
        <sz val="14.0"/>
        <u/>
      </rPr>
      <t>https://mail.google.com/mail?extsrc=sync&amp;client=docs&amp;plid=ACUX6DMgcIRC2cU2vR7YjblqBVB4NK84MwEEor8</t>
    </r>
  </si>
  <si>
    <t>3410127650_TP</t>
  </si>
  <si>
    <t>THIRUKUVALAI 8/2024</t>
  </si>
  <si>
    <r>
      <rPr>
        <rFont val="&quot;Times New Roman&quot;"/>
        <b/>
        <color rgb="FF1155CC"/>
        <sz val="14.0"/>
        <u/>
      </rPr>
      <t>https://drive.google.com/drive/folders/1hIcX3HR3PCQUqA58SADe25g3haZ9vvqk</t>
    </r>
  </si>
  <si>
    <r>
      <rPr>
        <rFont val="&quot;Times New Roman&quot;"/>
        <b/>
        <color rgb="FF1155CC"/>
        <sz val="14.0"/>
        <u/>
      </rPr>
      <t>https://mail.google.com/mail?extsrc=sync&amp;client=docs&amp;plid=ACUX6DOK5JIVVVwsBF-0k-t1jM9E2_QVpQKdYbc</t>
    </r>
  </si>
  <si>
    <t>3397286455_TP</t>
  </si>
  <si>
    <r>
      <rPr>
        <rFont val="&quot;Times New Roman&quot;"/>
        <b/>
        <color rgb="FF1155CC"/>
        <sz val="14.0"/>
        <u/>
      </rPr>
      <t>https://drive.google.com/drive/folders/1LgFvH5vqPF3rQpkYm7neIHGl9K_AWoLN</t>
    </r>
  </si>
  <si>
    <r>
      <rPr>
        <rFont val="&quot;Times New Roman&quot;"/>
        <b/>
        <color rgb="FF1155CC"/>
        <sz val="14.0"/>
        <u/>
      </rPr>
      <t>https://mail.google.com/mail?extsrc=sync&amp;client=docs&amp;plid=ACUX6DMesiwTt8ER9--lZcAuj5JT7sY-kiC9aRo</t>
    </r>
  </si>
  <si>
    <t>LGID-126373</t>
  </si>
  <si>
    <t>SIVAGANGAI TOWN 724/2020</t>
  </si>
  <si>
    <r>
      <rPr>
        <rFont val="&quot;Times New Roman&quot;"/>
        <b/>
        <color rgb="FF1155CC"/>
        <sz val="14.0"/>
        <u/>
      </rPr>
      <t>https://drive.google.com/drive/folders/14C_2hSOeOz12v33tw8S8tt5Yagh3BXBe</t>
    </r>
  </si>
  <si>
    <r>
      <rPr>
        <rFont val="&quot;Times New Roman&quot;"/>
        <b/>
        <color rgb="FF1155CC"/>
        <sz val="14.0"/>
        <u/>
      </rPr>
      <t>https://mail.google.com/mail?extsrc=sync&amp;client=docs&amp;plid=ACUX6DMkLmhu4cK4Zpn5Ih4l42TU77QOHSVomjA</t>
    </r>
  </si>
  <si>
    <t>LGID-125964</t>
  </si>
  <si>
    <t>DINDIGUL TALUK 309/2024</t>
  </si>
  <si>
    <r>
      <rPr>
        <rFont val="&quot;Times New Roman&quot;"/>
        <b/>
        <color rgb="FF1155CC"/>
        <sz val="14.0"/>
        <u/>
      </rPr>
      <t>https://drive.google.com/drive/folders/1F0Vlgjr6058AzXacESDRVmlrfU2RAhRY</t>
    </r>
  </si>
  <si>
    <r>
      <rPr>
        <rFont val="&quot;Times New Roman&quot;"/>
        <b/>
        <color rgb="FF1155CC"/>
        <sz val="14.0"/>
        <u/>
      </rPr>
      <t>https://mail.google.com/mail?extsrc=sync&amp;client=docs&amp;plid=ACUX6DOoipM0fvkz2iE9po0CLblbhCSPYvDvFgY</t>
    </r>
  </si>
  <si>
    <t>283317_CLAIMANT</t>
  </si>
  <si>
    <t>TIW HOSUR 175/2023</t>
  </si>
  <si>
    <t>DIsposed</t>
  </si>
  <si>
    <r>
      <rPr>
        <rFont val="&quot;Times New Roman&quot;"/>
        <b/>
        <color rgb="FF1155CC"/>
        <sz val="14.0"/>
        <u/>
      </rPr>
      <t>https://drive.google.com/drive/folders/1qnBn-SzzHqYWq36ifJuTLR7co4MO655y</t>
    </r>
  </si>
  <si>
    <r>
      <rPr>
        <rFont val="&quot;Times New Roman&quot;"/>
        <b/>
        <color rgb="FF1155CC"/>
        <sz val="14.0"/>
        <u/>
      </rPr>
      <t>https://mail.google.com/mail?extsrc=sync&amp;client=docs&amp;plid=ACUX6DMTeURXlJhB8JiHR1fqp45uB-1lY4rV8E8</t>
    </r>
  </si>
  <si>
    <t>OC-25-1501-4014-00000057</t>
  </si>
  <si>
    <t>NON MOTOR</t>
  </si>
  <si>
    <t>Mr.PHILIP</t>
  </si>
  <si>
    <r>
      <rPr>
        <rFont val="&quot;Times New Roman&quot;"/>
        <b/>
        <color rgb="FF1155CC"/>
        <sz val="14.0"/>
        <u/>
      </rPr>
      <t>https://drive.google.com/drive/folders/12Akp2vTxijiiR_D5fmVlkEAFYikM7QU-</t>
    </r>
  </si>
  <si>
    <r>
      <rPr>
        <rFont val="&quot;Times New Roman&quot;"/>
        <b/>
        <color rgb="FF1155CC"/>
        <sz val="14.0"/>
        <u/>
      </rPr>
      <t>https://mail.google.com/mail?extsrc=sync&amp;client=docs&amp;plid=ACUX6DN5bTjDmSP_qtefN_3d7hAN6bhByA_FJQ8</t>
    </r>
  </si>
  <si>
    <t>02-28-25</t>
  </si>
  <si>
    <t>LGID-126052</t>
  </si>
  <si>
    <t>ELAYANGUDI 307/2024</t>
  </si>
  <si>
    <r>
      <rPr>
        <rFont val="&quot;Times New Roman&quot;"/>
        <b/>
        <color rgb="FF1155CC"/>
        <sz val="14.0"/>
        <u/>
      </rPr>
      <t>https://drive.google.com/drive/folders/1r51LqqEKDitYyC4-Vp65nr_mdOMsE2nQ</t>
    </r>
  </si>
  <si>
    <r>
      <rPr>
        <rFont val="&quot;Times New Roman&quot;"/>
        <b/>
        <color rgb="FF1155CC"/>
        <sz val="14.0"/>
        <u/>
      </rPr>
      <t>https://mail.google.com/mail?extsrc=sync&amp;client=docs&amp;plid=ACUX6DOEzhX-B6sC6WFCj_K2CO-Ac6fMswNKMVA</t>
    </r>
  </si>
  <si>
    <t>10110284078_OD</t>
  </si>
  <si>
    <t>Mr.MURALI SESHATHIRI</t>
  </si>
  <si>
    <r>
      <rPr>
        <rFont val="&quot;Times New Roman&quot;"/>
        <b/>
        <color rgb="FF1155CC"/>
        <sz val="14.0"/>
        <u/>
      </rPr>
      <t>https://drive.google.com/drive/folders/1A-BOz8jcXhJeTSc_BWdjDSHq4h__MDVD</t>
    </r>
  </si>
  <si>
    <r>
      <rPr>
        <rFont val="&quot;Times New Roman&quot;"/>
        <b/>
        <color rgb="FF1155CC"/>
        <sz val="14.0"/>
        <u/>
      </rPr>
      <t>https://mail.google.com/mail?extsrc=sync&amp;client=docs&amp;plid=ACUX6DML7B7ny0izRn9Kx1H7ELoR9Tnsf7V0j_U</t>
    </r>
  </si>
  <si>
    <t>10-2025 Thirunelveli</t>
  </si>
  <si>
    <t>THALAIYUTHU 487/2024</t>
  </si>
  <si>
    <r>
      <rPr>
        <rFont val="&quot;Times New Roman&quot;"/>
        <b/>
        <color rgb="FF1155CC"/>
        <sz val="14.0"/>
        <u/>
      </rPr>
      <t>https://drive.google.com/drive/folders/16rMLQAzZJWGmOgOnJenphv8FHT6epcVP</t>
    </r>
  </si>
  <si>
    <r>
      <rPr>
        <rFont val="&quot;Times New Roman&quot;"/>
        <b/>
        <color rgb="FF1155CC"/>
        <sz val="14.0"/>
        <u/>
      </rPr>
      <t>https://mail.google.com/mail?extsrc=sync&amp;client=docs&amp;plid=ACUX6DOWrftB29zOo5uZMttRs17XoEkaEFr2ITg</t>
    </r>
  </si>
  <si>
    <t>_2024215948</t>
  </si>
  <si>
    <t>USILAMPATTI TOWN 628/2023</t>
  </si>
  <si>
    <r>
      <rPr>
        <rFont val="&quot;Times New Roman&quot;"/>
        <b/>
        <color rgb="FF1155CC"/>
        <sz val="14.0"/>
        <u/>
      </rPr>
      <t>https://drive.google.com/drive/folders/19xbTae6j6s2Gv-FTWncjjcdXvJNyrWm8</t>
    </r>
  </si>
  <si>
    <r>
      <rPr>
        <rFont val="&quot;Times New Roman&quot;"/>
        <b/>
        <color rgb="FF1155CC"/>
        <sz val="14.0"/>
        <u/>
      </rPr>
      <t>https://mail.google.com/mail?extsrc=sync&amp;client=docs&amp;plid=ACUX6DOmZWePXh0goiOh3LAk8cR_4dmZ7jM0Gdo</t>
    </r>
  </si>
  <si>
    <t>MOT15885731</t>
  </si>
  <si>
    <t>THIRUVIDAIMARUTHUR 899/2024</t>
  </si>
  <si>
    <r>
      <rPr>
        <rFont val="&quot;Times New Roman&quot;"/>
        <b/>
        <color rgb="FF1155CC"/>
        <sz val="14.0"/>
        <u/>
      </rPr>
      <t>https://drive.google.com/drive/folders/1sRohvOXR88DBbQdwQNWk5aV-7g5bPfBs</t>
    </r>
  </si>
  <si>
    <r>
      <rPr>
        <rFont val="&quot;Times New Roman&quot;"/>
        <b/>
        <color rgb="FF1155CC"/>
        <sz val="14.0"/>
        <u/>
      </rPr>
      <t>https://mail.google.com/mail?extsrc=sync&amp;client=docs&amp;plid=ACUX6DOUgWdGC7pZfvLqcEejgvQWqq8mNzqfdsg</t>
    </r>
  </si>
  <si>
    <t>CL24466866-00001</t>
  </si>
  <si>
    <t>Mr.RAVI</t>
  </si>
  <si>
    <r>
      <rPr>
        <rFont val="&quot;Times New Roman&quot;"/>
        <b/>
        <color rgb="FF1155CC"/>
        <sz val="14.0"/>
        <u/>
      </rPr>
      <t>https://drive.google.com/drive/folders/1urb4DTenE0LqjrIXs_9mrU8UGUCO4-3s</t>
    </r>
  </si>
  <si>
    <r>
      <rPr>
        <rFont val="&quot;Times New Roman&quot;"/>
        <b/>
        <color rgb="FF1155CC"/>
        <sz val="14.0"/>
        <u/>
      </rPr>
      <t>https://mail.google.com/mail?extsrc=sync&amp;client=docs&amp;plid=ACUX6DOy3K9b-EnDRMpnunu-UQ2JaMGIhz6HGd8</t>
    </r>
  </si>
  <si>
    <t>C2254113103057-00</t>
  </si>
  <si>
    <t>THIRUVATTAR 140/2023</t>
  </si>
  <si>
    <r>
      <rPr>
        <rFont val="&quot;Times New Roman&quot;"/>
        <b/>
        <color rgb="FF1155CC"/>
        <sz val="14.0"/>
        <u/>
      </rPr>
      <t>https://drive.google.com/drive/folders/13W8N_50PoQZK_BLnvaq-auEMlRBBahCL</t>
    </r>
  </si>
  <si>
    <r>
      <rPr>
        <rFont val="&quot;Times New Roman&quot;"/>
        <b/>
        <color rgb="FF1155CC"/>
        <sz val="14.0"/>
        <u/>
      </rPr>
      <t>https://mail.google.com/mail?extsrc=sync&amp;client=docs&amp;plid=ACUX6DPstPKlbIcUM-jrHbAkiPw8CTDP1urCF0M</t>
    </r>
  </si>
  <si>
    <t>3397289338_OD</t>
  </si>
  <si>
    <t>Mr.MUNEESHWARAN</t>
  </si>
  <si>
    <r>
      <rPr>
        <rFont val="&quot;Times New Roman&quot;"/>
        <b/>
        <color rgb="FF1155CC"/>
        <sz val="14.0"/>
        <u/>
      </rPr>
      <t>https://drive.google.com/drive/folders/1GCfWGIen8TUBuw0uSc0uGuZBoxVxhNCT</t>
    </r>
  </si>
  <si>
    <r>
      <rPr>
        <rFont val="&quot;Times New Roman&quot;"/>
        <b/>
        <color rgb="FF1155CC"/>
        <sz val="14.0"/>
        <u/>
      </rPr>
      <t>https://mail.google.com/mail?extsrc=sync&amp;client=docs&amp;plid=ACUX6DOVzi9kdCsuXxvpQ3ye9kavcV2PI25GZrE</t>
    </r>
  </si>
  <si>
    <t>8-2025 SATTUR</t>
  </si>
  <si>
    <t>IRUKKANKUDI 130/2024</t>
  </si>
  <si>
    <r>
      <rPr>
        <rFont val="&quot;Times New Roman&quot;"/>
        <b/>
        <color rgb="FF1155CC"/>
        <sz val="14.0"/>
        <u/>
      </rPr>
      <t>https://drive.google.com/drive/folders/1-7iK4SElgue_7M8WRkQ58W_wF4EHVmPm</t>
    </r>
  </si>
  <si>
    <r>
      <rPr>
        <rFont val="&quot;Times New Roman&quot;"/>
        <b/>
        <color rgb="FF1155CC"/>
        <sz val="14.0"/>
        <u/>
      </rPr>
      <t>https://mail.google.com/mail?extsrc=sync&amp;client=docs&amp;plid=ACUX6DMB2NJVInDvHMMM5jbx2-nmZWP3ZbR_djg</t>
    </r>
  </si>
  <si>
    <t>LGID-111151_MV</t>
  </si>
  <si>
    <t>Mr.Venish Raj</t>
  </si>
  <si>
    <r>
      <rPr>
        <rFont val="&quot;Times New Roman&quot;"/>
        <b/>
        <color rgb="FF1155CC"/>
        <sz val="14.0"/>
        <u/>
      </rPr>
      <t>https://drive.google.com/drive/folders/1REv66iNu-dteedJ2R3_5JaAwGBbfBbLT</t>
    </r>
  </si>
  <si>
    <r>
      <rPr>
        <rFont val="&quot;Times New Roman&quot;"/>
        <b/>
        <color rgb="FF1155CC"/>
        <sz val="14.0"/>
        <u/>
      </rPr>
      <t>https://mail.google.com/mail?extsrc=sync&amp;client=docs&amp;plid=ACUX6DNFfSuEYXDLaR9WucLmXDvYqbqW_POTOa8</t>
    </r>
  </si>
  <si>
    <t>3397288250_OD</t>
  </si>
  <si>
    <t>Ms.Priyadharshini</t>
  </si>
  <si>
    <r>
      <rPr>
        <rFont val="&quot;Times New Roman&quot;"/>
        <b/>
        <color rgb="FF1155CC"/>
        <sz val="14.0"/>
        <u/>
      </rPr>
      <t>https://drive.google.com/drive/folders/1eAIC4Xi0CC5mm2ma8BDzh1KbDcqU4CLH</t>
    </r>
  </si>
  <si>
    <r>
      <rPr>
        <rFont val="&quot;Times New Roman&quot;"/>
        <b/>
        <color rgb="FF1155CC"/>
        <sz val="14.0"/>
        <u/>
      </rPr>
      <t>https://mail.google.com/mail?extsrc=sync&amp;client=docs&amp;plid=ACUX6DMCRbxQqCzYeFHdyN1vseb5Xe14A_mrC50</t>
    </r>
  </si>
  <si>
    <t>3406089476_OD</t>
  </si>
  <si>
    <t>Mr.Vimal Raj</t>
  </si>
  <si>
    <r>
      <rPr>
        <rFont val="&quot;Times New Roman&quot;"/>
        <b/>
        <color rgb="FF1155CC"/>
        <sz val="14.0"/>
        <u/>
      </rPr>
      <t>https://drive.google.com/drive/folders/1flxlhg8vOvoRNbbVViVgFvb1RoSTAPdP</t>
    </r>
  </si>
  <si>
    <r>
      <rPr>
        <rFont val="&quot;Times New Roman&quot;"/>
        <b/>
        <color rgb="FF1155CC"/>
        <sz val="14.0"/>
        <u/>
      </rPr>
      <t>https://mail.google.com/mail?extsrc=sync&amp;client=docs&amp;plid=ACUX6DMVMq3SlBJ7EbpJHTxrvTtsxUHMyuDag8I</t>
    </r>
  </si>
  <si>
    <t>Mr.Rajendra Pandiyan</t>
  </si>
  <si>
    <r>
      <rPr>
        <rFont val="&quot;Times New Roman&quot;"/>
        <b/>
        <color rgb="FF1155CC"/>
        <sz val="14.0"/>
        <u/>
      </rPr>
      <t>https://drive.google.com/drive/folders/1PsjpeaXoX1jWNwrp7XaxFQ7kp9kD7tgg</t>
    </r>
  </si>
  <si>
    <r>
      <rPr>
        <rFont val="&quot;Times New Roman&quot;"/>
        <b/>
        <color rgb="FF1155CC"/>
        <sz val="14.0"/>
        <u/>
      </rPr>
      <t>https://mail.google.com/mail?extsrc=sync&amp;client=docs&amp;plid=ACUX6DPQxc5-aO11Psbxr01yIHCqxOT_bHrNatg</t>
    </r>
  </si>
  <si>
    <t>Sree Mogambka Already in</t>
  </si>
  <si>
    <t>LGID-112358_MV</t>
  </si>
  <si>
    <t>Mr.Ramasamy</t>
  </si>
  <si>
    <r>
      <rPr>
        <rFont val="&quot;Times New Roman&quot;"/>
        <b/>
        <color rgb="FF1155CC"/>
        <sz val="14.0"/>
        <u/>
      </rPr>
      <t>https://drive.google.com/drive/folders/1mN2HIrNC1K99_U8P0q33-LdML1iIYmOW</t>
    </r>
  </si>
  <si>
    <r>
      <rPr>
        <rFont val="&quot;Times New Roman&quot;"/>
        <b/>
        <color rgb="FF1155CC"/>
        <sz val="14.0"/>
        <u/>
      </rPr>
      <t>https://mail.google.com/mail?extsrc=sync&amp;client=docs&amp;plid=ACUX6DONESBOaaS5qMoooZbDDaFR-iHRm6Dni7U</t>
    </r>
  </si>
  <si>
    <t>C2254113103065-00</t>
  </si>
  <si>
    <t>THIRUPALAIKUDI 84/2024</t>
  </si>
  <si>
    <r>
      <rPr>
        <rFont val="&quot;Times New Roman&quot;"/>
        <b/>
        <color rgb="FF1155CC"/>
        <sz val="14.0"/>
        <u/>
      </rPr>
      <t>https://drive.google.com/drive/folders/1gvx458RJg1MvsgNVRX9ONH5EtfSCu7X1</t>
    </r>
  </si>
  <si>
    <r>
      <rPr>
        <rFont val="&quot;Times New Roman&quot;"/>
        <b/>
        <color rgb="FF1155CC"/>
        <sz val="14.0"/>
        <u/>
      </rPr>
      <t>https://mail.google.com/mail?extsrc=sync&amp;client=docs&amp;plid=ACUX6DNcMVMX45xvm3kGAth11jmb6wfOXpuJ9CE</t>
    </r>
  </si>
  <si>
    <t>_2024215362</t>
  </si>
  <si>
    <t>ARUMANAI 86/2023</t>
  </si>
  <si>
    <t>THIRUVANANDHAPURAM</t>
  </si>
  <si>
    <r>
      <rPr>
        <rFont val="&quot;Times New Roman&quot;"/>
        <b/>
        <color rgb="FF1155CC"/>
        <sz val="14.0"/>
        <u/>
      </rPr>
      <t>https://drive.google.com/drive/folders/1WBGMJuEEUw4r6XLtvjLZND2vLCdgodbp</t>
    </r>
  </si>
  <si>
    <r>
      <rPr>
        <rFont val="&quot;Times New Roman&quot;"/>
        <b/>
        <color rgb="FF1155CC"/>
        <sz val="14.0"/>
        <u/>
      </rPr>
      <t>https://mail.google.com/mail?extsrc=sync&amp;client=docs&amp;plid=ACUX6DPvl8JhHvO62y1xWlpyfAgOaaDSPKxAnGo</t>
    </r>
  </si>
  <si>
    <t>MOT15899767</t>
  </si>
  <si>
    <t>CHATRAPATTI 86/2024</t>
  </si>
  <si>
    <r>
      <rPr>
        <rFont val="&quot;Times New Roman&quot;"/>
        <b/>
        <color rgb="FF1155CC"/>
        <sz val="14.0"/>
        <u/>
      </rPr>
      <t>https://drive.google.com/drive/folders/1g7VIbkMTVbz-EvBoOyrTFkIRjKVPCpQ8</t>
    </r>
  </si>
  <si>
    <r>
      <rPr>
        <rFont val="&quot;Times New Roman&quot;"/>
        <b/>
        <color rgb="FF1155CC"/>
        <sz val="14.0"/>
        <u/>
      </rPr>
      <t>https://mail.google.com/mail?extsrc=sync&amp;client=docs&amp;plid=ACUX6DN4groqbXMdrQtM7RrU2u5aK6-j38o3txE</t>
    </r>
  </si>
  <si>
    <t>MOT15899783</t>
  </si>
  <si>
    <t>VADAMADURAI 405/2024</t>
  </si>
  <si>
    <r>
      <rPr>
        <rFont val="&quot;Times New Roman&quot;"/>
        <b/>
        <color rgb="FF1155CC"/>
        <sz val="14.0"/>
        <u/>
      </rPr>
      <t>https://drive.google.com/drive/folders/1DV0eO6o_9JqD59G0NY8N6SzLJePGtrI6</t>
    </r>
  </si>
  <si>
    <r>
      <rPr>
        <rFont val="&quot;Times New Roman&quot;"/>
        <b/>
        <color rgb="FF1155CC"/>
        <sz val="14.0"/>
        <u/>
      </rPr>
      <t>https://mail.google.com/mail?extsrc=sync&amp;client=docs&amp;plid=ACUX6DN9KoP3Bt82AyWPD8bgtkAwDIGQgU4INw0</t>
    </r>
  </si>
  <si>
    <t>1836-2024 Madurai</t>
  </si>
  <si>
    <t>KEELAVALAVU 158/2024</t>
  </si>
  <si>
    <r>
      <rPr>
        <rFont val="&quot;Times New Roman&quot;"/>
        <b/>
        <color rgb="FF1155CC"/>
        <sz val="14.0"/>
        <u/>
      </rPr>
      <t>https://drive.google.com/drive/folders/11QoNe0TT2yMzuS8m_6mAXipOTka5I67O</t>
    </r>
  </si>
  <si>
    <r>
      <rPr>
        <rFont val="&quot;Times New Roman&quot;"/>
        <b/>
        <color rgb="FF1155CC"/>
        <sz val="14.0"/>
        <u/>
      </rPr>
      <t>https://mail.google.com/mail?extsrc=sync&amp;client=docs&amp;plid=ACUX6DPODuwFvLjvjoQFIbMtnxHV0POIqcFvvZM</t>
    </r>
  </si>
  <si>
    <t>THENKARAI 359/2024</t>
  </si>
  <si>
    <r>
      <rPr>
        <rFont val="&quot;Times New Roman&quot;"/>
        <b/>
        <color rgb="FF1155CC"/>
        <sz val="14.0"/>
        <u/>
      </rPr>
      <t>https://drive.google.com/drive/folders/1z9-2hB-vfMp5R326mszxVYt7FhaVFKLp</t>
    </r>
  </si>
  <si>
    <r>
      <rPr>
        <rFont val="&quot;Times New Roman&quot;"/>
        <b/>
        <color rgb="FF1155CC"/>
        <sz val="14.0"/>
        <u/>
      </rPr>
      <t>https://mail.google.com/mail?extsrc=sync&amp;client=docs&amp;plid=ACUX6DN3mRNWmW1sSvz3UPWhIjImZ-hWRJXE74g</t>
    </r>
  </si>
  <si>
    <t>44-2023 Viruthunagar</t>
  </si>
  <si>
    <t>VIRUTHUNAGAR RURAL 26/2023</t>
  </si>
  <si>
    <r>
      <rPr>
        <rFont val="&quot;Times New Roman&quot;"/>
        <b/>
        <color rgb="FF1155CC"/>
        <sz val="14.0"/>
        <u/>
      </rPr>
      <t>https://drive.google.com/drive/folders/1FkROk_yzfuVsSamyWF94WnswYenSUEbv</t>
    </r>
  </si>
  <si>
    <r>
      <rPr>
        <rFont val="&quot;Times New Roman&quot;"/>
        <b/>
        <color rgb="FF1155CC"/>
        <sz val="14.0"/>
        <u/>
      </rPr>
      <t>https://mail.google.com/mail?extsrc=sync&amp;client=docs&amp;plid=ACUX6DOjqQmL0DeHKyn4hnILCVpbTqOg72i78EY</t>
    </r>
  </si>
  <si>
    <t>Spot Pending</t>
  </si>
  <si>
    <t>I,D</t>
  </si>
  <si>
    <t>91-2023 Viruthunagar</t>
  </si>
  <si>
    <t>AMATHUR 101/2018</t>
  </si>
  <si>
    <r>
      <rPr>
        <rFont val="&quot;Times New Roman&quot;"/>
        <b/>
        <color rgb="FF1155CC"/>
        <sz val="14.0"/>
        <u/>
      </rPr>
      <t>https://drive.google.com/drive/folders/1iRyAtMwpQfzpvKnp1HobEc9Aog7n1kIH</t>
    </r>
  </si>
  <si>
    <r>
      <rPr>
        <rFont val="&quot;Times New Roman&quot;"/>
        <b/>
        <color rgb="FF1155CC"/>
        <sz val="14.0"/>
        <u/>
      </rPr>
      <t>https://mail.google.com/mail?extsrc=sync&amp;client=docs&amp;plid=ACUX6DP7czQ8cHhzBJa-PEIyDV3LXGMQQm0AZow</t>
    </r>
  </si>
  <si>
    <t>43-2023 Viruthunagar</t>
  </si>
  <si>
    <r>
      <rPr>
        <rFont val="&quot;Times New Roman&quot;"/>
        <b/>
        <color rgb="FF1155CC"/>
        <sz val="14.0"/>
        <u/>
      </rPr>
      <t>https://drive.google.com/drive/folders/1avozLPL8d606HCy04lMdbYYIcYRZm5cJ</t>
    </r>
  </si>
  <si>
    <r>
      <rPr>
        <rFont val="&quot;Times New Roman&quot;"/>
        <b/>
        <color rgb="FF1155CC"/>
        <sz val="14.0"/>
        <u/>
      </rPr>
      <t>https://mail.google.com/mail?extsrc=sync&amp;client=docs&amp;plid=ACUX6DMn1tWj4FftEZmYk3kDf3WYNIwkvG_qm88</t>
    </r>
  </si>
  <si>
    <t>21-2025 Ramanathapuram</t>
  </si>
  <si>
    <t>DHANUSHKODI 4/2024</t>
  </si>
  <si>
    <r>
      <rPr>
        <rFont val="&quot;Times New Roman&quot;"/>
        <b/>
        <color rgb="FF1155CC"/>
        <sz val="14.0"/>
        <u/>
      </rPr>
      <t>https://drive.google.com/drive/folders/1FZFwDUSXvb4XlscfMOKf3pFpbZcVGrdY</t>
    </r>
  </si>
  <si>
    <r>
      <rPr>
        <rFont val="&quot;Times New Roman&quot;"/>
        <b/>
        <color rgb="FF1155CC"/>
        <sz val="14.0"/>
        <u/>
      </rPr>
      <t>https://mail.google.com/mail?extsrc=sync&amp;client=docs&amp;plid=ACUX6DMabxk39cVFa10L9yTMva-k1mLOJTQwm4g</t>
    </r>
  </si>
  <si>
    <t>3397278664_TP</t>
  </si>
  <si>
    <t>OTHAKADAI 310/2023</t>
  </si>
  <si>
    <r>
      <rPr>
        <rFont val="&quot;Times New Roman&quot;"/>
        <b/>
        <color rgb="FF1155CC"/>
        <sz val="14.0"/>
        <u/>
      </rPr>
      <t>https://drive.google.com/drive/folders/1WcGm4gde7zI6D7WZlpnm1r5R0531iwxc</t>
    </r>
  </si>
  <si>
    <r>
      <rPr>
        <rFont val="&quot;Times New Roman&quot;"/>
        <b/>
        <color rgb="FF1155CC"/>
        <sz val="14.0"/>
        <u/>
      </rPr>
      <t>https://mail.google.com/mail?extsrc=sync&amp;client=docs&amp;plid=ACUX6DPpLMUflhUi4GL5NLKta0PLDZbAsp3sZEE</t>
    </r>
  </si>
  <si>
    <t>10-2025 Paramakudi</t>
  </si>
  <si>
    <t>PARAMAKUDI TALUK 36/2024</t>
  </si>
  <si>
    <r>
      <rPr>
        <rFont val="&quot;Times New Roman&quot;"/>
        <b/>
        <color rgb="FF1155CC"/>
        <sz val="14.0"/>
        <u/>
      </rPr>
      <t>https://drive.google.com/drive/folders/1jvX6mc6b0uU6JeiopZXdgeaauzaltRIH</t>
    </r>
  </si>
  <si>
    <r>
      <rPr>
        <rFont val="&quot;Times New Roman&quot;"/>
        <b/>
        <color rgb="FF1155CC"/>
        <sz val="14.0"/>
        <u/>
      </rPr>
      <t>https://mail.google.com/mail?extsrc=sync&amp;client=docs&amp;plid=ACUX6DMMrolFhQaahut4sH6-F_648GJDqUf-yEM</t>
    </r>
  </si>
  <si>
    <t>94-2023 Sattur</t>
  </si>
  <si>
    <t>STAR HOSPITAL</t>
  </si>
  <si>
    <r>
      <rPr>
        <rFont val="&quot;Times New Roman&quot;"/>
        <b/>
        <color rgb="FF1155CC"/>
        <sz val="14.0"/>
        <u/>
      </rPr>
      <t>https://drive.google.com/drive/folders/1Fe0D8lBV9hMGAQI-pGHGpgQzyIyqqpoj</t>
    </r>
  </si>
  <si>
    <r>
      <rPr>
        <rFont val="&quot;Times New Roman&quot;"/>
        <b/>
        <color rgb="FF1155CC"/>
        <sz val="14.0"/>
        <u/>
      </rPr>
      <t>https://mail.google.com/mail?extsrc=sync&amp;client=docs&amp;plid=ACUX6DMgjLzrtrRR7Cj4RMvaeSKBzruUFshgoIU</t>
    </r>
  </si>
  <si>
    <t>LIGD-110354_MV</t>
  </si>
  <si>
    <t>SRI KUMARAN HOSPITAL</t>
  </si>
  <si>
    <r>
      <rPr>
        <rFont val="&quot;Times New Roman&quot;"/>
        <b/>
        <color rgb="FF1155CC"/>
        <sz val="14.0"/>
        <u/>
      </rPr>
      <t>https://drive.google.com/drive/folders/1CcjJZLefm-8Tin7JNzTFwYrItd4LXEiB</t>
    </r>
  </si>
  <si>
    <r>
      <rPr>
        <rFont val="&quot;Times New Roman&quot;"/>
        <b/>
        <color rgb="FF1155CC"/>
        <sz val="14.0"/>
        <u/>
      </rPr>
      <t>https://mail.google.com/mail?extsrc=sync&amp;client=docs&amp;plid=ACUX6DO4W9O_sQgzzoN6cJslAkR44PBZlzSmnmo</t>
    </r>
  </si>
  <si>
    <t>11-2025 Paramakudi</t>
  </si>
  <si>
    <r>
      <rPr>
        <rFont val="&quot;Times New Roman&quot;"/>
        <b/>
        <color rgb="FF1155CC"/>
        <sz val="14.0"/>
        <u/>
      </rPr>
      <t>https://drive.google.com/drive/folders/17PoJF3R3V-digr6_8M6jZ5Dz4KrLjoHJ</t>
    </r>
  </si>
  <si>
    <r>
      <rPr>
        <rFont val="&quot;Times New Roman&quot;"/>
        <b/>
        <color rgb="FF1155CC"/>
        <sz val="14.0"/>
        <u/>
      </rPr>
      <t>https://mail.google.com/mail?extsrc=sync&amp;client=docs&amp;plid=ACUX6DNVzQ-bqk1Zyqyx9TIg7Lma-xTQvpNaCtM</t>
    </r>
  </si>
  <si>
    <t>12-2025 Paramakudi</t>
  </si>
  <si>
    <r>
      <rPr>
        <rFont val="&quot;Times New Roman&quot;"/>
        <b/>
        <color rgb="FF1155CC"/>
        <sz val="14.0"/>
        <u/>
      </rPr>
      <t>https://drive.google.com/drive/folders/1sQGDKREx0TIFoEUcoHFjqMg3piuBOBWb</t>
    </r>
  </si>
  <si>
    <r>
      <rPr>
        <rFont val="&quot;Times New Roman&quot;"/>
        <b/>
        <color rgb="FF1155CC"/>
        <sz val="14.0"/>
        <u/>
      </rPr>
      <t>https://mail.google.com/mail?extsrc=sync&amp;client=docs&amp;plid=ACUX6DOLm25J5lpKD2wa7AQ7ZIos34F8wtAj2g8</t>
    </r>
  </si>
  <si>
    <t>13-2025 Paramakudi</t>
  </si>
  <si>
    <r>
      <rPr>
        <rFont val="&quot;Times New Roman&quot;"/>
        <b/>
        <color rgb="FF1155CC"/>
        <sz val="14.0"/>
        <u/>
      </rPr>
      <t>https://drive.google.com/drive/folders/1lDSG-wf_zNJTizAI6IK12NVJs8dCdsJ0</t>
    </r>
  </si>
  <si>
    <r>
      <rPr>
        <rFont val="&quot;Times New Roman&quot;"/>
        <b/>
        <color rgb="FF1155CC"/>
        <sz val="14.0"/>
        <u/>
      </rPr>
      <t>https://mail.google.com/mail?extsrc=sync&amp;client=docs&amp;plid=ACUX6DPSY9rbCri9ZCJEBhAZ_W4Nm-fkP0DdqKA</t>
    </r>
  </si>
  <si>
    <t>3379460780_WC</t>
  </si>
  <si>
    <t>MANALI NEW TOWN 470/2024</t>
  </si>
  <si>
    <r>
      <rPr>
        <rFont val="&quot;Times New Roman&quot;"/>
        <b/>
        <color rgb="FF1155CC"/>
        <sz val="14.0"/>
        <u/>
      </rPr>
      <t>https://drive.google.com/drive/folders/1K636p-FtgzU9UmdPhtEDTYTBiI4bBdhC</t>
    </r>
  </si>
  <si>
    <r>
      <rPr>
        <rFont val="&quot;Times New Roman&quot;"/>
        <b/>
        <color rgb="FF1155CC"/>
        <sz val="14.0"/>
        <u/>
      </rPr>
      <t>https://mail.google.com/mail?extsrc=sync&amp;client=docs&amp;plid=ACUX6DO8NDASTbrLOfSG2-3XeNj-pdzPXSRzTL4</t>
    </r>
  </si>
  <si>
    <t>LGID-112358_TP</t>
  </si>
  <si>
    <t>ACHANPUDUR 187/2021</t>
  </si>
  <si>
    <r>
      <rPr>
        <rFont val="&quot;Times New Roman&quot;"/>
        <b/>
        <color rgb="FF1155CC"/>
        <sz val="14.0"/>
        <u/>
      </rPr>
      <t>https://drive.google.com/drive/folders/1lRziB05BRylHdg6SA_7WwwR2LjiWuwwq</t>
    </r>
  </si>
  <si>
    <r>
      <rPr>
        <rFont val="&quot;Times New Roman&quot;"/>
        <b/>
        <color rgb="FF1155CC"/>
        <sz val="14.0"/>
        <u/>
      </rPr>
      <t>https://mail.google.com/mail?extsrc=sync&amp;client=docs&amp;plid=ACUX6DMrb7Do2GXA7BsCpPN5N9oP6Nbsru-Ptpo</t>
    </r>
  </si>
  <si>
    <t>LGID-123110_MV</t>
  </si>
  <si>
    <t>GOKUL POLY CLINIC</t>
  </si>
  <si>
    <r>
      <rPr>
        <rFont val="&quot;Times New Roman&quot;"/>
        <b/>
        <color rgb="FF1155CC"/>
        <sz val="14.0"/>
        <u/>
      </rPr>
      <t>https://drive.google.com/drive/folders/1KMDzyOPwubjQAL3RQznsNjej2ZaDj0By</t>
    </r>
  </si>
  <si>
    <r>
      <rPr>
        <rFont val="&quot;Times New Roman&quot;"/>
        <b/>
        <color rgb="FF1155CC"/>
        <sz val="14.0"/>
        <u/>
      </rPr>
      <t>https://mail.google.com/mail?extsrc=sync&amp;client=docs&amp;plid=ACUX6DOnphPGFLxFin0GmXy1Iqf-1w2knkxVL8Y</t>
    </r>
  </si>
  <si>
    <t>LGID-109502_TP</t>
  </si>
  <si>
    <t>THIRUVATTUR 32/2020</t>
  </si>
  <si>
    <r>
      <rPr>
        <rFont val="&quot;Times New Roman&quot;"/>
        <b/>
        <color rgb="FF1155CC"/>
        <sz val="14.0"/>
        <u/>
      </rPr>
      <t>https://drive.google.com/drive/folders/1cFp8K228mvbcqvY-OyBTyZvdkQSWM6-o</t>
    </r>
  </si>
  <si>
    <r>
      <rPr>
        <rFont val="&quot;Times New Roman&quot;"/>
        <b/>
        <color rgb="FF1155CC"/>
        <sz val="14.0"/>
        <u/>
      </rPr>
      <t>https://mail.google.com/mail?extsrc=sync&amp;client=docs&amp;plid=ACUX6DMMCNrjtYD4zWTfZ8ajQy7891HN2I0LsnU</t>
    </r>
  </si>
  <si>
    <t>LGID-115094_TP</t>
  </si>
  <si>
    <r>
      <rPr>
        <rFont val="&quot;Times New Roman&quot;"/>
        <b/>
        <color rgb="FF1155CC"/>
        <sz val="14.0"/>
        <u/>
      </rPr>
      <t>https://drive.google.com/drive/folders/1IOOhDHXemMrDu8jdeSUQ9nUUNjn7lTS1</t>
    </r>
  </si>
  <si>
    <r>
      <rPr>
        <rFont val="&quot;Times New Roman&quot;"/>
        <b/>
        <color rgb="FF1155CC"/>
        <sz val="14.0"/>
        <u/>
      </rPr>
      <t>https://mail.google.com/mail?extsrc=sync&amp;client=docs&amp;plid=ACUX6DNw2HD8BzhuwAUMBbJO8_HGV4xVKjZPSlw</t>
    </r>
  </si>
  <si>
    <t>10670117482_OD</t>
  </si>
  <si>
    <t>Mr. Syed Abuthahir</t>
  </si>
  <si>
    <r>
      <rPr>
        <rFont val="&quot;Times New Roman&quot;"/>
        <b/>
        <color rgb="FF1155CC"/>
        <sz val="14.0"/>
        <u/>
      </rPr>
      <t>https://drive.google.com/drive/folders/1le55VLKE2e5jqHSb4wYjqHqQbSgiUWN_</t>
    </r>
  </si>
  <si>
    <r>
      <rPr>
        <rFont val="&quot;Times New Roman&quot;"/>
        <b/>
        <color rgb="FF1155CC"/>
        <sz val="14.0"/>
        <u/>
      </rPr>
      <t>https://mail.google.com/mail?extsrc=sync&amp;client=docs&amp;plid=ACUX6DN1N9P5q2QGagLnYCXX3jrO3aN5khl1fQY</t>
    </r>
  </si>
  <si>
    <t>14.05.2025</t>
  </si>
  <si>
    <t>LGID-106851_MV</t>
  </si>
  <si>
    <t>SUSHRUSHAH MEDICARE CENTRE</t>
  </si>
  <si>
    <r>
      <rPr>
        <rFont val="&quot;Times New Roman&quot;"/>
        <b/>
        <color rgb="FF1155CC"/>
        <sz val="14.0"/>
        <u/>
      </rPr>
      <t>https://drive.google.com/drive/folders/1PxVfzdDG6z12azDqbkgGfj_Aw7CoE0xM</t>
    </r>
  </si>
  <si>
    <r>
      <rPr>
        <rFont val="&quot;Times New Roman&quot;"/>
        <b/>
        <color rgb="FF1155CC"/>
        <sz val="14.0"/>
        <u/>
      </rPr>
      <t>https://mail.google.com/mail?extsrc=sync&amp;client=docs&amp;plid=ACUX6DMdQat3Vvzi85aGz3mXvn28HxxJvfV6AEc</t>
    </r>
  </si>
  <si>
    <t>OC-25-1501-1803-00000544</t>
  </si>
  <si>
    <t>KULLANCHAVADI 221/2023</t>
  </si>
  <si>
    <r>
      <rPr>
        <rFont val="&quot;Times New Roman&quot;"/>
        <b/>
        <color rgb="FF1155CC"/>
        <sz val="14.0"/>
        <u/>
      </rPr>
      <t>https://drive.google.com/drive/folders/1sKnCnVmkBGW142pdfFS8TkFXei8K1NYv</t>
    </r>
  </si>
  <si>
    <r>
      <rPr>
        <rFont val="&quot;Times New Roman&quot;"/>
        <b/>
        <color rgb="FF1155CC"/>
        <sz val="14.0"/>
        <u/>
      </rPr>
      <t>https://mail.google.com/mail?extsrc=sync&amp;client=docs&amp;plid=ACUX6DOIVkP7htpGZ_X-JLRaZ1J36EGDViQ9I_4</t>
    </r>
  </si>
  <si>
    <t>LGID-125059_MV</t>
  </si>
  <si>
    <t>MEENAKSHI MISSON</t>
  </si>
  <si>
    <r>
      <rPr>
        <rFont val="&quot;Times New Roman&quot;"/>
        <b/>
        <color rgb="FF1155CC"/>
        <sz val="14.0"/>
        <u/>
      </rPr>
      <t>https://drive.google.com/drive/folders/19ehZj5nY5kJpyYeoo-UAb8LsDyANVHUZ</t>
    </r>
  </si>
  <si>
    <r>
      <rPr>
        <rFont val="&quot;Times New Roman&quot;"/>
        <b/>
        <color rgb="FF1155CC"/>
        <sz val="14.0"/>
        <u/>
      </rPr>
      <t>https://mail.google.com/mail?extsrc=sync&amp;client=docs&amp;plid=ACUX6DM6f4JqSXLT1rdC6XenQr6ZVdpP9MT8fw8</t>
    </r>
  </si>
  <si>
    <t>390-2020 Madurai</t>
  </si>
  <si>
    <t>KEELAVALAVU 268/2018</t>
  </si>
  <si>
    <t>PERAMBALUR</t>
  </si>
  <si>
    <r>
      <rPr>
        <rFont val="&quot;Times New Roman&quot;"/>
        <b/>
        <color rgb="FF1155CC"/>
        <sz val="14.0"/>
        <u/>
      </rPr>
      <t>https://drive.google.com/drive/folders/11BiHZRU64QGL7Vo-YmLJEonVgY1pZqpp</t>
    </r>
  </si>
  <si>
    <r>
      <rPr>
        <rFont val="&quot;Times New Roman&quot;"/>
        <b/>
        <color rgb="FF1155CC"/>
        <sz val="14.0"/>
        <u/>
      </rPr>
      <t>https://mail.google.com/mail?extsrc=sync&amp;client=docs&amp;plid=ACUX6DO1Fi8xv0HlRujz1W54-_ypLK5KS4NsUes</t>
    </r>
  </si>
  <si>
    <t>1732-2024 Madurai</t>
  </si>
  <si>
    <t>T.KALLUPATTI 135/2024</t>
  </si>
  <si>
    <r>
      <rPr>
        <rFont val="&quot;Times New Roman&quot;"/>
        <b/>
        <color rgb="FF1155CC"/>
        <sz val="14.0"/>
        <u/>
      </rPr>
      <t>https://drive.google.com/drive/folders/1w-pqg_r9DfqtsanxhUmRtOv_ynAAdGFF</t>
    </r>
  </si>
  <si>
    <r>
      <rPr>
        <rFont val="&quot;Times New Roman&quot;"/>
        <b/>
        <color rgb="FF1155CC"/>
        <sz val="14.0"/>
        <u/>
      </rPr>
      <t>https://mail.google.com/mail?extsrc=sync&amp;client=docs&amp;plid=ACUX6DPYLy0gmuBFq2ZUu0hU_mLcAIl_hLLAAIM</t>
    </r>
  </si>
  <si>
    <t>10670117861_OD</t>
  </si>
  <si>
    <t>Mr.Vinoth</t>
  </si>
  <si>
    <r>
      <rPr>
        <rFont val="&quot;Times New Roman&quot;"/>
        <b/>
        <color rgb="FF1155CC"/>
        <sz val="14.0"/>
        <u/>
      </rPr>
      <t>https://drive.google.com/drive/folders/12hmvNpvctRUidxzNBCJbblPO0J2oCPfb</t>
    </r>
  </si>
  <si>
    <r>
      <rPr>
        <rFont val="&quot;Times New Roman&quot;"/>
        <b/>
        <color rgb="FF1155CC"/>
        <sz val="14.0"/>
        <u/>
      </rPr>
      <t>https://mail.google.com/mail?extsrc=sync&amp;client=docs&amp;plid=ACUX6DNTRfwzQEm6a6OWlZwSQGK8kKIUstzHizo</t>
    </r>
  </si>
  <si>
    <t>LGID-121589_MV</t>
  </si>
  <si>
    <t>HANNA JOSHPH HOSPITAL</t>
  </si>
  <si>
    <r>
      <rPr>
        <rFont val="&quot;Times New Roman&quot;"/>
        <b/>
        <color rgb="FF1155CC"/>
        <sz val="14.0"/>
        <u/>
      </rPr>
      <t>https://drive.google.com/drive/folders/1jUR6NZOttHp4utXcwggl-B9P_ThIFPRR</t>
    </r>
  </si>
  <si>
    <r>
      <rPr>
        <rFont val="&quot;Times New Roman&quot;"/>
        <b/>
        <color rgb="FF1155CC"/>
        <sz val="14.0"/>
        <u/>
      </rPr>
      <t>https://mail.google.com/mail?extsrc=sync&amp;client=docs&amp;plid=ACUX6DNhUoJLYwUHkDVVU49K5G24bMI2-woP4mk</t>
    </r>
  </si>
  <si>
    <t>3397287518_OD</t>
  </si>
  <si>
    <t>Ms.SHENBAGAVALLI</t>
  </si>
  <si>
    <r>
      <rPr>
        <rFont val="&quot;Times New Roman&quot;"/>
        <b/>
        <color rgb="FF1155CC"/>
        <sz val="14.0"/>
        <u/>
      </rPr>
      <t>https://drive.google.com/drive/folders/1eBHGhlSdx1ldrQFt5zfOJ0HgWZjOQRvZ</t>
    </r>
  </si>
  <si>
    <r>
      <rPr>
        <rFont val="&quot;Times New Roman&quot;"/>
        <b/>
        <color rgb="FF1155CC"/>
        <sz val="14.0"/>
        <u/>
      </rPr>
      <t>https://mail.google.com/mail?extsrc=sync&amp;client=docs&amp;plid=ACUX6DPbge2WdWhzSnnEc4WpaRnU3rc1rlaPCGo</t>
    </r>
  </si>
  <si>
    <t>857-2023 MCOP M4516</t>
  </si>
  <si>
    <t>HARISH HOSPITAL</t>
  </si>
  <si>
    <r>
      <rPr>
        <rFont val="&quot;Times New Roman&quot;"/>
        <b/>
        <color rgb="FF1155CC"/>
        <sz val="14.0"/>
        <u/>
      </rPr>
      <t>https://drive.google.com/drive/folders/1Bk3kRQUwVDlMn6BRwmfe9wDYLMU85LZW</t>
    </r>
  </si>
  <si>
    <r>
      <rPr>
        <rFont val="&quot;Times New Roman&quot;"/>
        <b/>
        <color rgb="FF1155CC"/>
        <sz val="14.0"/>
        <u/>
      </rPr>
      <t>https://mail.google.com/mail?extsrc=sync&amp;client=docs&amp;plid=ACUX6DMnSrigyHwCJDOtk-xwEgSulXefxt-E5-I</t>
    </r>
  </si>
  <si>
    <t>1819-2024 Madurai</t>
  </si>
  <si>
    <t>KALAIYARKOIL 263/2023</t>
  </si>
  <si>
    <r>
      <rPr>
        <rFont val="&quot;Times New Roman&quot;"/>
        <b/>
        <color rgb="FF1155CC"/>
        <sz val="14.0"/>
        <u/>
      </rPr>
      <t>https://drive.google.com/drive/folders/1yD2FnT9DtFTPovHZR79F6LtfKiPGnvYk</t>
    </r>
  </si>
  <si>
    <r>
      <rPr>
        <rFont val="&quot;Times New Roman&quot;"/>
        <b/>
        <color rgb="FF1155CC"/>
        <sz val="14.0"/>
        <u/>
      </rPr>
      <t>https://mail.google.com/mail?extsrc=sync&amp;client=docs&amp;plid=ACUX6DOpbTZVjHQkum3cff-10J7wbzqfql8pZgA</t>
    </r>
  </si>
  <si>
    <t>MOT15924795</t>
  </si>
  <si>
    <t>NAGERKOIL 46/2024</t>
  </si>
  <si>
    <r>
      <rPr>
        <rFont val="&quot;Times New Roman&quot;"/>
        <b/>
        <color rgb="FF1155CC"/>
        <sz val="14.0"/>
        <u/>
      </rPr>
      <t>https://drive.google.com/drive/folders/1pF9zcaospxsgGPvXBvAeS0lTFyb8raq5</t>
    </r>
  </si>
  <si>
    <r>
      <rPr>
        <rFont val="&quot;Times New Roman&quot;"/>
        <b/>
        <color rgb="FF1155CC"/>
        <sz val="14.0"/>
        <u/>
      </rPr>
      <t>https://mail.google.com/mail?extsrc=sync&amp;client=docs&amp;plid=ACUX6DOKJyZt6kwWCwkkOnPbVcGteCcpRdF4NY8</t>
    </r>
  </si>
  <si>
    <t>MOT15925970</t>
  </si>
  <si>
    <t>NANNILAM 265/2024</t>
  </si>
  <si>
    <r>
      <rPr>
        <rFont val="&quot;Times New Roman&quot;"/>
        <b/>
        <color rgb="FF1155CC"/>
        <sz val="14.0"/>
        <u/>
      </rPr>
      <t>https://drive.google.com/drive/folders/13BUgnU1JzqYhHovcSeLg20G2j_oSn08N</t>
    </r>
  </si>
  <si>
    <r>
      <rPr>
        <rFont val="&quot;Times New Roman&quot;"/>
        <b/>
        <color rgb="FF1155CC"/>
        <sz val="14.0"/>
        <u/>
      </rPr>
      <t>https://mail.google.com/mail?extsrc=sync&amp;client=docs&amp;plid=ACUX6DMbp18jjEXslziy2uPF596JJh_R5txBdK0</t>
    </r>
  </si>
  <si>
    <t>10000-31-25-N-0762354</t>
  </si>
  <si>
    <t>KULASEKARAPATTINAM 137/2020</t>
  </si>
  <si>
    <r>
      <rPr>
        <rFont val="&quot;Times New Roman&quot;"/>
        <b/>
        <color rgb="FF1155CC"/>
        <sz val="14.0"/>
        <u/>
      </rPr>
      <t>https://drive.google.com/drive/folders/15jAF6aOp_u17e7OwuCvru2u1VCZHq68l</t>
    </r>
  </si>
  <si>
    <r>
      <rPr>
        <rFont val="&quot;Times New Roman&quot;"/>
        <b/>
        <color rgb="FF1155CC"/>
        <sz val="14.0"/>
        <u/>
      </rPr>
      <t>https://mail.google.com/mail?extsrc=sync&amp;client=docs&amp;plid=ACUX6DOhmIlwqbWwutXtNLJI5NqKBELAZtkdbn4</t>
    </r>
  </si>
  <si>
    <t>Hold- 24.03.2025</t>
  </si>
  <si>
    <t>03-14-2025</t>
  </si>
  <si>
    <t>10000-31-25-N-0762416</t>
  </si>
  <si>
    <t>DINDIGUL TALUK 173/2024</t>
  </si>
  <si>
    <r>
      <rPr>
        <rFont val="&quot;Times New Roman&quot;"/>
        <b/>
        <color rgb="FF1155CC"/>
        <sz val="14.0"/>
        <u/>
      </rPr>
      <t>https://drive.google.com/drive/folders/1jh7apFDX6sOHxMvYtxo_uiaNWvsd8lEs</t>
    </r>
  </si>
  <si>
    <r>
      <rPr>
        <rFont val="&quot;Times New Roman&quot;"/>
        <b/>
        <color rgb="FF1155CC"/>
        <sz val="14.0"/>
        <u/>
      </rPr>
      <t>https://mail.google.com/mail?extsrc=sync&amp;client=docs&amp;plid=ACUX6DM62o9M0pHBEXGC0DpA4olMjlWY5LNZR6c</t>
    </r>
  </si>
  <si>
    <t>10000-31-25-N-0762420</t>
  </si>
  <si>
    <t>MUNNERPALLAM 265/2022</t>
  </si>
  <si>
    <r>
      <rPr>
        <rFont val="&quot;Times New Roman&quot;"/>
        <b/>
        <color rgb="FF1155CC"/>
        <sz val="14.0"/>
        <u/>
      </rPr>
      <t>https://drive.google.com/drive/folders/1inI10Ou5aST96ovgLVhZjl2sdmNs9h-2</t>
    </r>
  </si>
  <si>
    <r>
      <rPr>
        <rFont val="&quot;Times New Roman&quot;"/>
        <b/>
        <color rgb="FF1155CC"/>
        <sz val="14.0"/>
        <u/>
      </rPr>
      <t>https://mail.google.com/mail?extsrc=sync&amp;client=docs&amp;plid=ACUX6DPEpY-viZvXhU9fEUOIjBny_4LcneYe_14</t>
    </r>
  </si>
  <si>
    <t>10000-31-25-N-0762437</t>
  </si>
  <si>
    <t>VASUDEVANALLUR 214/2023</t>
  </si>
  <si>
    <r>
      <rPr>
        <rFont val="&quot;Times New Roman&quot;"/>
        <b/>
        <color rgb="FF1155CC"/>
        <sz val="14.0"/>
        <u/>
      </rPr>
      <t>https://drive.google.com/drive/folders/1fTdx2_EgSOBZnwgUNnJkSih9kzhWDJwo</t>
    </r>
  </si>
  <si>
    <r>
      <rPr>
        <rFont val="&quot;Times New Roman&quot;"/>
        <b/>
        <color rgb="FF1155CC"/>
        <sz val="14.0"/>
        <u/>
      </rPr>
      <t>https://mail.google.com/mail?extsrc=sync&amp;client=docs&amp;plid=ACUX6DPA6ArgRZA8rVizzk0_4haQWyyFODuK4_I</t>
    </r>
  </si>
  <si>
    <t>10000-31-25-N-0762445</t>
  </si>
  <si>
    <t>THONDI 240/2024</t>
  </si>
  <si>
    <r>
      <rPr>
        <rFont val="&quot;Times New Roman&quot;"/>
        <b/>
        <color rgb="FF1155CC"/>
        <sz val="14.0"/>
        <u/>
      </rPr>
      <t>https://drive.google.com/drive/folders/1T9Zzar3zJ9SJkCCJkdEJ9DZREBj2jBtI</t>
    </r>
  </si>
  <si>
    <r>
      <rPr>
        <rFont val="&quot;Times New Roman&quot;"/>
        <b/>
        <color rgb="FF1155CC"/>
        <sz val="14.0"/>
        <u/>
      </rPr>
      <t>https://mail.google.com/mail?extsrc=sync&amp;client=docs&amp;plid=ACUX6DPzGuM9km3Mqh0S8ICGOTJYhjhDpE51cC4</t>
    </r>
  </si>
  <si>
    <t>U.I-22.03.2025</t>
  </si>
  <si>
    <t>10000-31-25-N-0762482</t>
  </si>
  <si>
    <t>SIPCOT 8/2025</t>
  </si>
  <si>
    <t>RANIPET</t>
  </si>
  <si>
    <r>
      <rPr>
        <rFont val="&quot;Times New Roman&quot;"/>
        <b/>
        <color rgb="FF1155CC"/>
        <sz val="14.0"/>
        <u/>
      </rPr>
      <t>https://drive.google.com/drive/folders/1N2XifFZqigSdnB_c9nuzPhP2hKj7g_5A</t>
    </r>
  </si>
  <si>
    <r>
      <rPr>
        <rFont val="&quot;Times New Roman&quot;"/>
        <b/>
        <color rgb="FF1155CC"/>
        <sz val="14.0"/>
        <u/>
      </rPr>
      <t>https://mail.google.com/mail?extsrc=sync&amp;client=docs&amp;plid=ACUX6DPfdMiaJN3l0ZeDN4Trmrws-6oPzNPLKsI</t>
    </r>
  </si>
  <si>
    <t>MOT15934547</t>
  </si>
  <si>
    <t>VELLANUR 175/2024</t>
  </si>
  <si>
    <r>
      <rPr>
        <rFont val="&quot;Times New Roman&quot;"/>
        <b/>
        <color rgb="FF1155CC"/>
        <sz val="14.0"/>
        <u/>
      </rPr>
      <t>https://drive.google.com/drive/folders/1V-ZdLWZUypesUh40WwuTfg4kxx3I6KQs</t>
    </r>
  </si>
  <si>
    <r>
      <rPr>
        <rFont val="&quot;Times New Roman&quot;"/>
        <b/>
        <color rgb="FF1155CC"/>
        <sz val="14.0"/>
        <u/>
      </rPr>
      <t>https://mail.google.com/mail?extsrc=sync&amp;client=docs&amp;plid=ACUX6DMx8A7VhiziXNIZN6sFy33dc_m3AbkvhsY</t>
    </r>
  </si>
  <si>
    <t>MOT15931681</t>
  </si>
  <si>
    <t>VACHAKARAPATTI 96/2023</t>
  </si>
  <si>
    <r>
      <rPr>
        <rFont val="&quot;Times New Roman&quot;"/>
        <b/>
        <color rgb="FF1155CC"/>
        <sz val="14.0"/>
        <u/>
      </rPr>
      <t>https://drive.google.com/drive/folders/1kMnqzGBhnMIL4vs_PQ6Mgrji2108XUu-</t>
    </r>
  </si>
  <si>
    <r>
      <rPr>
        <rFont val="&quot;Times New Roman&quot;"/>
        <b/>
        <color rgb="FF1155CC"/>
        <sz val="14.0"/>
        <u/>
      </rPr>
      <t>https://mail.google.com/mail?extsrc=sync&amp;client=docs&amp;plid=ACUX6DMOuPej2KdSKOronH0FP5kk26NkYKBUWHM</t>
    </r>
  </si>
  <si>
    <t>10670118085_OD</t>
  </si>
  <si>
    <t>Mr.Venkata Raman</t>
  </si>
  <si>
    <r>
      <rPr>
        <rFont val="&quot;Times New Roman&quot;"/>
        <b/>
        <color rgb="FF1155CC"/>
        <sz val="14.0"/>
        <u/>
      </rPr>
      <t>https://drive.google.com/drive/folders/1gJVGDoxA2FbALea2_tYMi-QXM5B8q_HV</t>
    </r>
  </si>
  <si>
    <r>
      <rPr>
        <rFont val="&quot;Times New Roman&quot;"/>
        <b/>
        <color rgb="FF1155CC"/>
        <sz val="14.0"/>
        <u/>
      </rPr>
      <t>https://mail.google.com/mail?extsrc=sync&amp;client=docs&amp;plid=ACUX6DNuVfHc2QIeVqhMz8aPyl1Tor7fs-hBi98</t>
    </r>
  </si>
  <si>
    <t>Contact number NA</t>
  </si>
  <si>
    <t>13.06.2025</t>
  </si>
  <si>
    <t>3379460892_OD</t>
  </si>
  <si>
    <t>Mr.Thirupathi</t>
  </si>
  <si>
    <r>
      <rPr>
        <rFont val="&quot;Times New Roman&quot;"/>
        <b/>
        <color rgb="FF1155CC"/>
        <sz val="14.0"/>
        <u/>
      </rPr>
      <t>https://drive.google.com/drive/folders/13TtNHQo0nICzff8Y3gb6qNl8IWjU12uw</t>
    </r>
  </si>
  <si>
    <r>
      <rPr>
        <rFont val="&quot;Times New Roman&quot;"/>
        <b/>
        <color rgb="FF1155CC"/>
        <sz val="14.0"/>
        <u/>
      </rPr>
      <t>https://mail.google.com/mail?extsrc=sync&amp;client=docs&amp;plid=ACUX6DMSJEMG8veoyArimw1Xh0lGSEaTry0hCZg</t>
    </r>
  </si>
  <si>
    <t>3397290261_OD</t>
  </si>
  <si>
    <t>Mr.kartheeswaran</t>
  </si>
  <si>
    <r>
      <rPr>
        <rFont val="&quot;Times New Roman&quot;"/>
        <b/>
        <color rgb="FF1155CC"/>
        <sz val="14.0"/>
        <u/>
      </rPr>
      <t>https://drive.google.com/drive/folders/18lgZu8fvKg75AasI06vRi1OeGM7c_XbP</t>
    </r>
  </si>
  <si>
    <r>
      <rPr>
        <rFont val="&quot;Times New Roman&quot;"/>
        <b/>
        <color rgb="FF1155CC"/>
        <sz val="14.0"/>
        <u/>
      </rPr>
      <t>https://mail.google.com/mail?extsrc=sync&amp;client=docs&amp;plid=ACUX6DMpKXYmQp265eq9RG1O2UTWd8ZdBkJn62w</t>
    </r>
  </si>
  <si>
    <t>C2254113103119-00</t>
  </si>
  <si>
    <r>
      <rPr>
        <rFont val="&quot;Times New Roman&quot;"/>
        <b/>
        <color rgb="FF1155CC"/>
        <sz val="14.0"/>
        <u/>
      </rPr>
      <t>https://drive.google.com/drive/folders/1tKmqFb2_gNJLNYgMpD_v_VcxSnAIN4cb</t>
    </r>
  </si>
  <si>
    <t>C2254103102934-00</t>
  </si>
  <si>
    <t>THIRUCHENDUR 188/2024</t>
  </si>
  <si>
    <r>
      <rPr>
        <rFont val="&quot;Times New Roman&quot;"/>
        <b/>
        <color rgb="FF1155CC"/>
        <sz val="14.0"/>
        <u/>
      </rPr>
      <t>https://drive.google.com/drive/folders/1sm98ri5VFtn_zGMWQZcWoax9S7UanJIk</t>
    </r>
  </si>
  <si>
    <r>
      <rPr>
        <rFont val="&quot;Times New Roman&quot;"/>
        <b/>
        <color rgb="FF1155CC"/>
        <sz val="14.0"/>
        <u/>
      </rPr>
      <t>https://mail.google.com/mail?extsrc=sync&amp;client=docs&amp;plid=ACUX6DNyhfyvg69ZRxDiDeKGsPNxIx9TavGMCmE</t>
    </r>
  </si>
  <si>
    <t>C2254113103129-00</t>
  </si>
  <si>
    <t>KARAIYUR 36/2024</t>
  </si>
  <si>
    <r>
      <rPr>
        <rFont val="&quot;Times New Roman&quot;"/>
        <b/>
        <color rgb="FF1155CC"/>
        <sz val="14.0"/>
        <u/>
      </rPr>
      <t>https://drive.google.com/drive/folders/1KP-uk6kNoZcvY_HK-jqTRFneA6_dLbSq</t>
    </r>
  </si>
  <si>
    <r>
      <rPr>
        <rFont val="&quot;Times New Roman&quot;"/>
        <b/>
        <color rgb="FF1155CC"/>
        <sz val="14.0"/>
        <u/>
      </rPr>
      <t>https://mail.google.com/mail?extsrc=sync&amp;client=docs&amp;plid=ACUX6DOxhzo_xoKBpyGCIHPghkuBZxoFLr45zHw</t>
    </r>
  </si>
  <si>
    <t>_2025202436</t>
  </si>
  <si>
    <t>THUCKALAY 101/2020</t>
  </si>
  <si>
    <r>
      <rPr>
        <rFont val="&quot;Times New Roman&quot;"/>
        <b/>
        <color rgb="FF1155CC"/>
        <sz val="14.0"/>
        <u/>
      </rPr>
      <t>https://drive.google.com/drive/folders/1E_73VRiPmVKEjsg9a1VvsYwFnCduHOgN</t>
    </r>
  </si>
  <si>
    <r>
      <rPr>
        <rFont val="&quot;Times New Roman&quot;"/>
        <b/>
        <color rgb="FF1155CC"/>
        <sz val="14.0"/>
        <u/>
      </rPr>
      <t>https://mail.google.com/mail?extsrc=sync&amp;client=docs&amp;plid=ACUX6DNqsreOiyYRggwPcWTXEhGwWyc3AQ5uGFU</t>
    </r>
  </si>
  <si>
    <t>Petitioner Kerala- 24.03.2025</t>
  </si>
  <si>
    <t>_2025202451</t>
  </si>
  <si>
    <r>
      <rPr>
        <rFont val="&quot;Times New Roman&quot;"/>
        <b/>
        <color rgb="FF1155CC"/>
        <sz val="14.0"/>
        <u/>
      </rPr>
      <t>https://drive.google.com/drive/folders/1mGw4_DCpKuolPeMVps1qHV6tROXhF5Rh</t>
    </r>
  </si>
  <si>
    <r>
      <rPr>
        <rFont val="&quot;Times New Roman&quot;"/>
        <b/>
        <color rgb="FF1155CC"/>
        <sz val="14.0"/>
        <u/>
      </rPr>
      <t>https://mail.google.com/mail?extsrc=sync&amp;client=docs&amp;plid=ACUX6DModlq4-02dsj6eLXkk5sDwIRqy8PfaLec</t>
    </r>
  </si>
  <si>
    <t>324-2024 Tenkasi</t>
  </si>
  <si>
    <t>TENKASI 437/2023</t>
  </si>
  <si>
    <r>
      <rPr>
        <rFont val="&quot;Times New Roman&quot;"/>
        <b/>
        <color rgb="FF1155CC"/>
        <sz val="14.0"/>
        <u/>
      </rPr>
      <t>https://drive.google.com/drive/folders/1lzlsASsqBfVmadM44L-VCaf9zq5h1Q42</t>
    </r>
  </si>
  <si>
    <r>
      <rPr>
        <rFont val="&quot;Times New Roman&quot;"/>
        <b/>
        <color rgb="FF1155CC"/>
        <sz val="14.0"/>
        <u/>
      </rPr>
      <t>https://mail.google.com/mail?extsrc=sync&amp;client=docs&amp;plid=ACUX6DNPl-o2nGNe6KCv0oL6pdpokvQ_50HYxvk</t>
    </r>
  </si>
  <si>
    <t>217-2024 Sivagangai</t>
  </si>
  <si>
    <t>SIVAGANGAI TOWN 590/2024</t>
  </si>
  <si>
    <r>
      <rPr>
        <rFont val="&quot;Times New Roman&quot;"/>
        <b/>
        <color rgb="FF1155CC"/>
        <sz val="14.0"/>
        <u/>
      </rPr>
      <t>https://drive.google.com/drive/folders/1xK-i69WcPje_m4RM6SM03jYv4rvDS7Ah</t>
    </r>
  </si>
  <si>
    <r>
      <rPr>
        <rFont val="&quot;Times New Roman&quot;"/>
        <b/>
        <color rgb="FF1155CC"/>
        <sz val="14.0"/>
        <u/>
      </rPr>
      <t>https://mail.google.com/mail?extsrc=sync&amp;client=docs&amp;plid=ACUX6DNY0btVG5hzfgpxtJfWXHAz0Io5NuagM4o</t>
    </r>
  </si>
  <si>
    <t>1607-2024 Madurai</t>
  </si>
  <si>
    <t>AVIYUR 152/2023</t>
  </si>
  <si>
    <r>
      <rPr>
        <rFont val="&quot;Times New Roman&quot;"/>
        <b/>
        <color rgb="FF1155CC"/>
        <sz val="14.0"/>
        <u/>
      </rPr>
      <t>https://drive.google.com/drive/folders/1683ccQRcgNBI8WICa6uaCDZBv7M651gu</t>
    </r>
  </si>
  <si>
    <r>
      <rPr>
        <rFont val="&quot;Times New Roman&quot;"/>
        <b/>
        <color rgb="FF1155CC"/>
        <sz val="14.0"/>
        <u/>
      </rPr>
      <t>https://mail.google.com/mail?extsrc=sync&amp;client=docs&amp;plid=ACUX6DNfmmKAnVMHBwAbIfku4_pO37ZISmbear4</t>
    </r>
  </si>
  <si>
    <t>1005-2024 Madurai</t>
  </si>
  <si>
    <t>THIRUPUVANAM 212/2022</t>
  </si>
  <si>
    <r>
      <rPr>
        <rFont val="&quot;Times New Roman&quot;"/>
        <b/>
        <color rgb="FF1155CC"/>
        <sz val="14.0"/>
        <u/>
      </rPr>
      <t>https://drive.google.com/drive/folders/1MwDFX8FdveIbNe72Ee7cQ4nFCNt0rFcs</t>
    </r>
  </si>
  <si>
    <r>
      <rPr>
        <rFont val="&quot;Times New Roman&quot;"/>
        <b/>
        <color rgb="FF1155CC"/>
        <sz val="14.0"/>
        <u/>
      </rPr>
      <t>https://mail.google.com/mail?extsrc=sync&amp;client=docs&amp;plid=ACUX6DPXwr4Pc7fHgWFc-5t7jWUzFiIvlgu4lu8</t>
    </r>
  </si>
  <si>
    <t>38469679_OD</t>
  </si>
  <si>
    <t>Mr.Valan Arasan</t>
  </si>
  <si>
    <r>
      <rPr>
        <rFont val="&quot;Times New Roman&quot;"/>
        <b/>
        <color rgb="FF1155CC"/>
        <sz val="14.0"/>
        <u/>
      </rPr>
      <t>https://drive.google.com/drive/folders/1FY7CM6TByZIN7m_SjiuBQJLzLKp2Sn2h</t>
    </r>
  </si>
  <si>
    <r>
      <rPr>
        <rFont val="&quot;Times New Roman&quot;"/>
        <b/>
        <color rgb="FF1155CC"/>
        <sz val="14.0"/>
        <u/>
      </rPr>
      <t>https://mail.google.com/mail?extsrc=sync&amp;client=docs&amp;plid=ACUX6DOuOCQwJqPdkSejNyygIQhCaXxjaqD5Mv0</t>
    </r>
  </si>
  <si>
    <t>3397290953_THEFT</t>
  </si>
  <si>
    <t>Mr.Boobathi</t>
  </si>
  <si>
    <r>
      <rPr>
        <rFont val="&quot;Times New Roman&quot;"/>
        <b/>
        <color rgb="FF1155CC"/>
        <sz val="14.0"/>
        <u/>
      </rPr>
      <t>https://drive.google.com/drive/folders/1LcfMOxCtZ6FUHiAY--rUNo0JYJhU4RuO</t>
    </r>
  </si>
  <si>
    <r>
      <rPr>
        <rFont val="&quot;Times New Roman&quot;"/>
        <b/>
        <color rgb="FF1155CC"/>
        <sz val="14.0"/>
        <u/>
      </rPr>
      <t>https://mail.google.com/mail?extsrc=sync&amp;client=docs&amp;plid=ACUX6DMxMaEBUWwPy8P-zGzzKAJyDBpfPa_peOI</t>
    </r>
  </si>
  <si>
    <t>03-15-2025</t>
  </si>
  <si>
    <t>10000-31-25-N-0760181</t>
  </si>
  <si>
    <t>COURTALLAM 235/2013</t>
  </si>
  <si>
    <r>
      <rPr>
        <rFont val="&quot;Times New Roman&quot;"/>
        <b/>
        <color rgb="FF1155CC"/>
        <sz val="14.0"/>
        <u/>
      </rPr>
      <t>https://drive.google.com/drive/folders/1xDnyKqCI0zNpm2BmdJ1myabkYUl6DNh7</t>
    </r>
  </si>
  <si>
    <r>
      <rPr>
        <rFont val="&quot;Times New Roman&quot;"/>
        <b/>
        <color rgb="FF1155CC"/>
        <sz val="14.0"/>
        <u/>
      </rPr>
      <t>https://mail.google.com/mail?extsrc=sync&amp;client=docs&amp;plid=ACUX6DNwlJfbZ5hUKZE9qLfjG6P4i70BGqHlQsc</t>
    </r>
  </si>
  <si>
    <t>3397287856_OD</t>
  </si>
  <si>
    <t>Mr.mareeswaran</t>
  </si>
  <si>
    <r>
      <rPr>
        <rFont val="&quot;Times New Roman&quot;"/>
        <b/>
        <color rgb="FF1155CC"/>
        <sz val="14.0"/>
        <u/>
      </rPr>
      <t>https://drive.google.com/drive/folders/1IdOCGMZl3f_WhbqZWWhR_Ep6lcg7XdyD</t>
    </r>
  </si>
  <si>
    <r>
      <rPr>
        <rFont val="&quot;Times New Roman&quot;"/>
        <b/>
        <color rgb="FF1155CC"/>
        <sz val="14.0"/>
        <u/>
      </rPr>
      <t>https://mail.google.com/mail?extsrc=sync&amp;client=docs&amp;plid=ACUX6DMTBYLS9PwtjNAQKmimXqxn35qq7Q6JCQk</t>
    </r>
  </si>
  <si>
    <t>_2025202831</t>
  </si>
  <si>
    <t>UCHIPULI 332/2024</t>
  </si>
  <si>
    <r>
      <rPr>
        <rFont val="&quot;Times New Roman&quot;"/>
        <b/>
        <color rgb="FF1155CC"/>
        <sz val="14.0"/>
        <u/>
      </rPr>
      <t>https://drive.google.com/drive/folders/1T-GV80Z8qStTU4uX2sEctUq7fNdWa25A</t>
    </r>
  </si>
  <si>
    <r>
      <rPr>
        <rFont val="&quot;Times New Roman&quot;"/>
        <b/>
        <color rgb="FF1155CC"/>
        <sz val="14.0"/>
        <u/>
      </rPr>
      <t>https://mail.google.com/mail?extsrc=sync&amp;client=docs&amp;plid=ACUX6DNmmZ08OuWq3Z2FCjaOp0YcN5HF1HjjNx4</t>
    </r>
  </si>
  <si>
    <t>_2025202756</t>
  </si>
  <si>
    <r>
      <rPr>
        <rFont val="&quot;Times New Roman&quot;"/>
        <b/>
        <color rgb="FF1155CC"/>
        <sz val="14.0"/>
        <u/>
      </rPr>
      <t>https://drive.google.com/drive/folders/1vj52-vZKAyJ5hljX8NSJQe_8S5ZnLe43</t>
    </r>
  </si>
  <si>
    <r>
      <rPr>
        <rFont val="&quot;Times New Roman&quot;"/>
        <b/>
        <color rgb="FF1155CC"/>
        <sz val="14.0"/>
        <u/>
      </rPr>
      <t>https://mail.google.com/mail?extsrc=sync&amp;client=docs&amp;plid=ACUX6DOOD9kBzOGFZ8TIU5w7DhwxpyO6HPgF4zo</t>
    </r>
  </si>
  <si>
    <t>_2025202786</t>
  </si>
  <si>
    <r>
      <rPr>
        <rFont val="&quot;Times New Roman&quot;"/>
        <b/>
        <color rgb="FF1155CC"/>
        <sz val="14.0"/>
        <u/>
      </rPr>
      <t>https://drive.google.com/drive/folders/1BeLXccAywWf8Gwa97Vq44o_0zQjsK0qc</t>
    </r>
  </si>
  <si>
    <r>
      <rPr>
        <rFont val="&quot;Times New Roman&quot;"/>
        <b/>
        <color rgb="FF1155CC"/>
        <sz val="14.0"/>
        <u/>
      </rPr>
      <t>https://mail.google.com/mail?extsrc=sync&amp;client=docs&amp;plid=ACUX6DOHs8GJDjNjdMnflim9A8CvL8EakpDL31g</t>
    </r>
  </si>
  <si>
    <t>_2025202832</t>
  </si>
  <si>
    <t>BAZZAR 264/2024</t>
  </si>
  <si>
    <r>
      <rPr>
        <rFont val="&quot;Times New Roman&quot;"/>
        <b/>
        <color rgb="FF1155CC"/>
        <sz val="14.0"/>
        <u/>
      </rPr>
      <t>https://drive.google.com/drive/folders/1FEVPH21AUaWF_eqMgy0Z8GyLFbhz8fzS</t>
    </r>
  </si>
  <si>
    <r>
      <rPr>
        <rFont val="&quot;Times New Roman&quot;"/>
        <b/>
        <color rgb="FF1155CC"/>
        <sz val="14.0"/>
        <u/>
      </rPr>
      <t>https://mail.google.com/mail?extsrc=sync&amp;client=docs&amp;plid=ACUX6DO51oRGJeuXDqloe8nQMxQZ8IHzkCalPK0</t>
    </r>
  </si>
  <si>
    <t>03-17-2025</t>
  </si>
  <si>
    <t>C2254113103119-01</t>
  </si>
  <si>
    <t>SIVAKASI TOWN 85/2024</t>
  </si>
  <si>
    <r>
      <rPr>
        <rFont val="&quot;Times New Roman&quot;"/>
        <b/>
        <color rgb="FF1155CC"/>
        <sz val="14.0"/>
        <u/>
      </rPr>
      <t>https://drive.google.com/drive/folders/1Qoz4olIKn5TqfzUDnS2IbdPeWmQjZukq</t>
    </r>
  </si>
  <si>
    <r>
      <rPr>
        <rFont val="&quot;Times New Roman&quot;"/>
        <b/>
        <color rgb="FF1155CC"/>
        <sz val="14.0"/>
        <u/>
      </rPr>
      <t>https://mail.google.com/mail?extsrc=sync&amp;client=docs&amp;plid=ACUX6DOB-WyUYxPoWanN_W_UgDdyeIM6ZDMecms</t>
    </r>
  </si>
  <si>
    <t>3408-2500018179_OD</t>
  </si>
  <si>
    <t>Mr.Sathish kumar</t>
  </si>
  <si>
    <r>
      <rPr>
        <rFont val="&quot;Times New Roman&quot;"/>
        <b/>
        <color rgb="FF1155CC"/>
        <sz val="14.0"/>
        <u/>
      </rPr>
      <t>https://drive.google.com/drive/folders/142Tudfbzbd27gYIN_ja4S9WbytouW3bU</t>
    </r>
  </si>
  <si>
    <r>
      <rPr>
        <rFont val="&quot;Times New Roman&quot;"/>
        <b/>
        <color rgb="FF1155CC"/>
        <sz val="14.0"/>
        <u/>
      </rPr>
      <t>https://mail.google.com/mail?extsrc=sync&amp;client=docs&amp;plid=ACUX6DPeYQA7BhRmOsrzQCJxFqyZ1oOby6MNgE4</t>
    </r>
  </si>
  <si>
    <t>3406089904_OD</t>
  </si>
  <si>
    <t>Ms.Nathiya</t>
  </si>
  <si>
    <r>
      <rPr>
        <rFont val="&quot;Times New Roman&quot;"/>
        <b/>
        <color rgb="FF1155CC"/>
        <sz val="14.0"/>
        <u/>
      </rPr>
      <t>https://drive.google.com/drive/folders/1b9FrHhWoKXbTabDGoynV2jxz8xnr7kWR</t>
    </r>
  </si>
  <si>
    <r>
      <rPr>
        <rFont val="&quot;Times New Roman&quot;"/>
        <b/>
        <color rgb="FF1155CC"/>
        <sz val="14.0"/>
        <u/>
      </rPr>
      <t>https://mail.google.com/mail?extsrc=sync&amp;client=docs&amp;plid=ACUX6DM84jQH_die6dzktPdWA1_Dtr4FjyWPH4M</t>
    </r>
  </si>
  <si>
    <t>27.03.2025</t>
  </si>
  <si>
    <t>03-18-2025</t>
  </si>
  <si>
    <t>OC-25-1901-1018-00003145</t>
  </si>
  <si>
    <t>VASHI INTEGRATED SOLUTIONS LIMITED</t>
  </si>
  <si>
    <r>
      <rPr>
        <rFont val="&quot;Times New Roman&quot;"/>
        <b/>
        <color rgb="FF1155CC"/>
        <sz val="14.0"/>
        <u/>
      </rPr>
      <t>https://drive.google.com/drive/folders/1WYr7l8oRlq0_YbdVIkGj2ZEaK04OSdoH</t>
    </r>
  </si>
  <si>
    <r>
      <rPr>
        <rFont val="&quot;Times New Roman&quot;"/>
        <b/>
        <color rgb="FF1155CC"/>
        <sz val="14.0"/>
        <u/>
      </rPr>
      <t>https://mail.google.com/mail?extsrc=sync&amp;client=docs&amp;plid=ACUX6DPq3A2en3nclvChDCQODw2Ik2rL18FNEBU</t>
    </r>
  </si>
  <si>
    <t>02.06.2025</t>
  </si>
  <si>
    <t>CL24477356-00001</t>
  </si>
  <si>
    <t>THUCKALAY 447/2023</t>
  </si>
  <si>
    <r>
      <rPr>
        <rFont val="&quot;Times New Roman&quot;"/>
        <b/>
        <color rgb="FF1155CC"/>
        <sz val="14.0"/>
        <u/>
      </rPr>
      <t>https://drive.google.com/drive/folders/1yIttJher3FAhOnBOZD_81BjbRiAtC7dn</t>
    </r>
  </si>
  <si>
    <r>
      <rPr>
        <rFont val="&quot;Times New Roman&quot;"/>
        <b/>
        <color rgb="FF1155CC"/>
        <sz val="14.0"/>
        <u/>
      </rPr>
      <t>https://mail.google.com/mail?extsrc=sync&amp;client=docs&amp;plid=ACUX6DNLRqwc1A1OWCknabbbY0-fbaDVPRcfQSQ</t>
    </r>
  </si>
  <si>
    <t>LGID-106239_MV</t>
  </si>
  <si>
    <t>APOLLO HOSPITAL</t>
  </si>
  <si>
    <r>
      <rPr>
        <rFont val="&quot;Times New Roman&quot;"/>
        <b/>
        <color rgb="FF1155CC"/>
        <sz val="14.0"/>
        <u/>
      </rPr>
      <t>https://drive.google.com/drive/folders/10Sh4tBS_TxP7WGr4nshEDqhBC7nJvcUU</t>
    </r>
  </si>
  <si>
    <r>
      <rPr>
        <rFont val="&quot;Times New Roman&quot;"/>
        <b/>
        <color rgb="FF1155CC"/>
        <sz val="14.0"/>
        <u/>
      </rPr>
      <t>https://mail.google.com/mail?extsrc=sync&amp;client=docs&amp;plid=ACUX6DNyrVyuURyGVXwkRnBmAe2pedX_B1JHzHM</t>
    </r>
  </si>
  <si>
    <t>C2254113103169-00</t>
  </si>
  <si>
    <t>KARUNGAL 178/2024</t>
  </si>
  <si>
    <t>Mistake of Fact</t>
  </si>
  <si>
    <r>
      <rPr>
        <rFont val="&quot;Times New Roman&quot;"/>
        <b/>
        <color rgb="FF1155CC"/>
        <sz val="14.0"/>
        <u/>
      </rPr>
      <t>https://drive.google.com/drive/folders/1PHdilzouMbqkpmz7ehpZnqrAzxCqbCHH</t>
    </r>
  </si>
  <si>
    <r>
      <rPr>
        <rFont val="&quot;Times New Roman&quot;"/>
        <b/>
        <color rgb="FF1155CC"/>
        <sz val="14.0"/>
        <u/>
      </rPr>
      <t>https://mail.google.com/mail?extsrc=sync&amp;client=docs&amp;plid=ACUX6DPibs2NQd3MdHP7blCmIHjd3CuZZnWDcS4</t>
    </r>
  </si>
  <si>
    <t>C2254113103170-00</t>
  </si>
  <si>
    <t>DEVeRKULAM 253/2023</t>
  </si>
  <si>
    <r>
      <rPr>
        <rFont val="&quot;Times New Roman&quot;"/>
        <b/>
        <color rgb="FF1155CC"/>
        <sz val="14.0"/>
        <u/>
      </rPr>
      <t>https://drive.google.com/drive/folders/1m8o1AAi1hiritRvAs0jaiWpM_rWJHSd-</t>
    </r>
  </si>
  <si>
    <r>
      <rPr>
        <rFont val="&quot;Times New Roman&quot;"/>
        <b/>
        <color rgb="FF1155CC"/>
        <sz val="14.0"/>
        <u/>
      </rPr>
      <t>https://mail.google.com/mail?extsrc=sync&amp;client=docs&amp;plid=ACUX6DNIugLkf9t8quLVeb3zRSnfn2lsa4RY5DE</t>
    </r>
  </si>
  <si>
    <t>C2254113103171-00</t>
  </si>
  <si>
    <t>ERANIEL 273/2022</t>
  </si>
  <si>
    <r>
      <rPr>
        <rFont val="&quot;Times New Roman&quot;"/>
        <b/>
        <color rgb="FF1155CC"/>
        <sz val="14.0"/>
        <u/>
      </rPr>
      <t>https://drive.google.com/drive/folders/1Y9Er1eYPaJgEQN2dvZIbZzx_9qT-ISA0</t>
    </r>
  </si>
  <si>
    <r>
      <rPr>
        <rFont val="&quot;Times New Roman&quot;"/>
        <b/>
        <color rgb="FF1155CC"/>
        <sz val="14.0"/>
        <u/>
      </rPr>
      <t>https://mail.google.com/mail?extsrc=sync&amp;client=docs&amp;plid=ACUX6DMwPrvHZHIwKKKPwrSYr4HXh2VxJQ79MWY</t>
    </r>
  </si>
  <si>
    <t>PS Pending</t>
  </si>
  <si>
    <t>MOT15957287</t>
  </si>
  <si>
    <t>MANUR 277/2023</t>
  </si>
  <si>
    <r>
      <rPr>
        <rFont val="&quot;Times New Roman&quot;"/>
        <b/>
        <color rgb="FF1155CC"/>
        <sz val="14.0"/>
        <u/>
      </rPr>
      <t>https://drive.google.com/drive/folders/1EsC2UVKKY4rNA83xKRTTMwYvatWg85kz</t>
    </r>
  </si>
  <si>
    <r>
      <rPr>
        <rFont val="&quot;Times New Roman&quot;"/>
        <b/>
        <color rgb="FF1155CC"/>
        <sz val="14.0"/>
        <u/>
      </rPr>
      <t>https://mail.google.com/mail?extsrc=sync&amp;client=docs&amp;plid=ACUX6DNOaETjlsz8TSwd-al01mFS9XGjwmNzSTg</t>
    </r>
  </si>
  <si>
    <t>MOT15957166</t>
  </si>
  <si>
    <t>USILAMPATTI TALUK 327/2024</t>
  </si>
  <si>
    <r>
      <rPr>
        <rFont val="&quot;Times New Roman&quot;"/>
        <b/>
        <color rgb="FF1155CC"/>
        <sz val="14.0"/>
        <u/>
      </rPr>
      <t>https://drive.google.com/drive/folders/1-gpKpZvW9CSl0F8goz4IhqVwu9Ezs9-J</t>
    </r>
  </si>
  <si>
    <r>
      <rPr>
        <rFont val="&quot;Times New Roman&quot;"/>
        <b/>
        <color rgb="FF1155CC"/>
        <sz val="14.0"/>
        <u/>
      </rPr>
      <t>https://mail.google.com/mail?extsrc=sync&amp;client=docs&amp;plid=ACUX6DPBLsLgyl-haxB25uWG4wUDg6lFuW-yuYE</t>
    </r>
  </si>
  <si>
    <t>189-2024 Sivagangai</t>
  </si>
  <si>
    <t>KALAIYARKOIL 444/2024</t>
  </si>
  <si>
    <r>
      <rPr>
        <rFont val="&quot;Times New Roman&quot;"/>
        <b/>
        <color rgb="FF1155CC"/>
        <sz val="14.0"/>
        <u/>
      </rPr>
      <t>https://drive.google.com/drive/folders/1_zVPEAs7GrN6MXxOYn2mbY0ok7EhUMbY</t>
    </r>
  </si>
  <si>
    <r>
      <rPr>
        <rFont val="&quot;Times New Roman&quot;"/>
        <b/>
        <color rgb="FF1155CC"/>
        <sz val="14.0"/>
        <u/>
      </rPr>
      <t>https://mail.google.com/mail?extsrc=sync&amp;client=docs&amp;plid=ACUX6DMN-Ik0D58Jf1pduKY7q_krNn-tNx2KLoU</t>
    </r>
  </si>
  <si>
    <t>9-2025 Devakottai</t>
  </si>
  <si>
    <t>KALLAL 149/2024</t>
  </si>
  <si>
    <r>
      <rPr>
        <rFont val="&quot;Times New Roman&quot;"/>
        <b/>
        <color rgb="FF1155CC"/>
        <sz val="14.0"/>
        <u/>
      </rPr>
      <t>https://drive.google.com/drive/folders/1tUW22PFWBUKsjRzW6wf3to-ythYujwAU</t>
    </r>
  </si>
  <si>
    <r>
      <rPr>
        <rFont val="&quot;Times New Roman&quot;"/>
        <b/>
        <color rgb="FF1155CC"/>
        <sz val="14.0"/>
        <u/>
      </rPr>
      <t>https://mail.google.com/mail?extsrc=sync&amp;client=docs&amp;plid=ACUX6DNXYW-U4Ig7xt381aFoQGlrrbvNcoP4cPE</t>
    </r>
  </si>
  <si>
    <t>7213067649B_TP</t>
  </si>
  <si>
    <t>MUNNERPALLAM 493/2024</t>
  </si>
  <si>
    <r>
      <rPr>
        <rFont val="&quot;Times New Roman&quot;"/>
        <b/>
        <color rgb="FF1155CC"/>
        <sz val="14.0"/>
        <u/>
      </rPr>
      <t>https://drive.google.com/drive/folders/1vIy7DuVyesZ0cIXF3dK63clUsjhDYInF</t>
    </r>
  </si>
  <si>
    <r>
      <rPr>
        <rFont val="&quot;Times New Roman&quot;"/>
        <b/>
        <color rgb="FF1155CC"/>
        <sz val="14.0"/>
        <u/>
      </rPr>
      <t>https://mail.google.com/mail?extsrc=sync&amp;client=docs&amp;plid=ACUX6DMGPTGZw367qEKtjPtdfUUY3ZE783PGSMY</t>
    </r>
  </si>
  <si>
    <t>03-19-2025</t>
  </si>
  <si>
    <t>308-2024 Bellary</t>
  </si>
  <si>
    <t>ERVADI DHARGA 8/2024</t>
  </si>
  <si>
    <t>BALLARI</t>
  </si>
  <si>
    <r>
      <rPr>
        <rFont val="&quot;Times New Roman&quot;"/>
        <b/>
        <color rgb="FF1155CC"/>
        <sz val="14.0"/>
        <u/>
      </rPr>
      <t>https://drive.google.com/drive/folders/1rZG3TYM-KB-XfAO5_pXU0AGk4DlakOio</t>
    </r>
  </si>
  <si>
    <r>
      <rPr>
        <rFont val="&quot;Times New Roman&quot;"/>
        <b/>
        <color rgb="FF1155CC"/>
        <sz val="14.0"/>
        <u/>
      </rPr>
      <t>https://mail.google.com/mail?extsrc=sync&amp;client=docs&amp;plid=ACUX6DNeDoK6RMbCx7DCANGIFcp3IBzH6adwl9A</t>
    </r>
  </si>
  <si>
    <t>1710-2024 Madurai</t>
  </si>
  <si>
    <t>SATTUR TOWN 175/2024</t>
  </si>
  <si>
    <r>
      <rPr>
        <rFont val="&quot;Times New Roman&quot;"/>
        <b/>
        <color rgb="FF1155CC"/>
        <sz val="14.0"/>
        <u/>
      </rPr>
      <t>https://drive.google.com/drive/folders/1FgWeVRxlH1LQt6Srlzm9_n9lWUmaSMQn</t>
    </r>
  </si>
  <si>
    <r>
      <rPr>
        <rFont val="&quot;Times New Roman&quot;"/>
        <b/>
        <color rgb="FF1155CC"/>
        <sz val="14.0"/>
        <u/>
      </rPr>
      <t>https://mail.google.com/mail?extsrc=sync&amp;client=docs&amp;plid=ACUX6DOMsSNZ1-xyc8t_1bXV8lwTdfXMfko41UE</t>
    </r>
  </si>
  <si>
    <t>3397291110_OD</t>
  </si>
  <si>
    <t>Ms.Tamil Selvi</t>
  </si>
  <si>
    <r>
      <rPr>
        <rFont val="&quot;Times New Roman&quot;"/>
        <b/>
        <color rgb="FF1155CC"/>
        <sz val="14.0"/>
        <u/>
      </rPr>
      <t>https://drive.google.com/drive/folders/1GzKvtu0nAX9NRkOcfRBoK1RGbYGAtbnJ</t>
    </r>
  </si>
  <si>
    <r>
      <rPr>
        <rFont val="&quot;Times New Roman&quot;"/>
        <b/>
        <color rgb="FF1155CC"/>
        <sz val="14.0"/>
        <u/>
      </rPr>
      <t>https://mail.google.com/mail?extsrc=sync&amp;client=docs&amp;plid=ACUX6DNNTt4xFOlRuW9YPqS0ZsTIftAMQ67XyR0</t>
    </r>
  </si>
  <si>
    <t>3406090151_OD</t>
  </si>
  <si>
    <t>Mr.RAVIKUMAR</t>
  </si>
  <si>
    <r>
      <rPr>
        <rFont val="&quot;Times New Roman&quot;"/>
        <b/>
        <color rgb="FF1155CC"/>
        <sz val="14.0"/>
        <u/>
      </rPr>
      <t>https://drive.google.com/drive/folders/1xH9dn_gZ8HfIsOC6XhLEQHnFtxl25IQH</t>
    </r>
  </si>
  <si>
    <r>
      <rPr>
        <rFont val="&quot;Times New Roman&quot;"/>
        <b/>
        <color rgb="FF1155CC"/>
        <sz val="14.0"/>
        <u/>
      </rPr>
      <t>https://mail.google.com/mail?extsrc=sync&amp;client=docs&amp;plid=ACUX6DN9f7ooTqpmzoRK9hWttrkiiAMir3Zz_2A</t>
    </r>
  </si>
  <si>
    <t>MOT15968180</t>
  </si>
  <si>
    <t>THENI 416/2024</t>
  </si>
  <si>
    <t>TIRUPUR</t>
  </si>
  <si>
    <r>
      <rPr>
        <rFont val="&quot;Times New Roman&quot;"/>
        <b/>
        <color rgb="FF1155CC"/>
        <sz val="14.0"/>
        <u/>
      </rPr>
      <t>https://drive.google.com/drive/folders/1ZekSFf4ttl6PCOmGckaM4RwNHTzMKtdp</t>
    </r>
  </si>
  <si>
    <r>
      <rPr>
        <rFont val="&quot;Times New Roman&quot;"/>
        <b/>
        <color rgb="FF1155CC"/>
        <sz val="14.0"/>
        <u/>
      </rPr>
      <t>https://mail.google.com/mail?extsrc=sync&amp;client=docs&amp;plid=ACUX6DOtaaOd-hV5mIlGRWQM9RpZwdeR7085kBg</t>
    </r>
  </si>
  <si>
    <t>03-20-2025</t>
  </si>
  <si>
    <t>1587-2024 Madurai</t>
  </si>
  <si>
    <t>DEVIPATTINAM 164/2024</t>
  </si>
  <si>
    <r>
      <rPr>
        <rFont val="&quot;Times New Roman&quot;"/>
        <b/>
        <color rgb="FF1155CC"/>
        <sz val="14.0"/>
        <u/>
      </rPr>
      <t>https://drive.google.com/drive/folders/1h_07gsmsUYyXAmSGhANC92DZ_65XPSSN</t>
    </r>
  </si>
  <si>
    <r>
      <rPr>
        <rFont val="&quot;Times New Roman&quot;"/>
        <b/>
        <color rgb="FF1155CC"/>
        <sz val="14.0"/>
        <u/>
      </rPr>
      <t>https://mail.google.com/mail?extsrc=sync&amp;client=docs&amp;plid=ACUX6DOmyNuZ0gi-_wygwCgrzPX64YTjn4a0lZc</t>
    </r>
  </si>
  <si>
    <t>07.04.2025</t>
  </si>
  <si>
    <t>03-21-2025</t>
  </si>
  <si>
    <t>C2254113103231-00</t>
  </si>
  <si>
    <t>THANGACHIMADAM 41/2024</t>
  </si>
  <si>
    <r>
      <rPr>
        <rFont val="&quot;Times New Roman&quot;"/>
        <b/>
        <color rgb="FF1155CC"/>
        <sz val="14.0"/>
        <u/>
      </rPr>
      <t>https://drive.google.com/drive/folders/1jg_TyMYK7dGl7RR5v_TxK49lkxEBKhy1</t>
    </r>
  </si>
  <si>
    <r>
      <rPr>
        <rFont val="&quot;Times New Roman&quot;"/>
        <b/>
        <color rgb="FF1155CC"/>
        <sz val="14.0"/>
        <u/>
      </rPr>
      <t>https://mail.google.com/mail?extsrc=sync&amp;client=docs&amp;plid=ACUX6DN5Wvl9P8GcAJPWiCwCkzW9tL8bIJ1o8ug</t>
    </r>
  </si>
  <si>
    <t>C2254113103204-00</t>
  </si>
  <si>
    <t>NARUVAMOODU 328/2022</t>
  </si>
  <si>
    <t>Kerala</t>
  </si>
  <si>
    <r>
      <rPr>
        <rFont val="&quot;Times New Roman&quot;"/>
        <b/>
        <color rgb="FF1155CC"/>
        <sz val="14.0"/>
        <u/>
      </rPr>
      <t>https://drive.google.com/drive/folders/1o3z5iG5Q2AVM0294zsGXYFVRe4u9-bWV</t>
    </r>
  </si>
  <si>
    <r>
      <rPr>
        <rFont val="&quot;Times New Roman&quot;"/>
        <b/>
        <color rgb="FF1155CC"/>
        <sz val="14.0"/>
        <u/>
      </rPr>
      <t>https://mail.google.com/mail?extsrc=sync&amp;client=docs&amp;plid=ACUX6DPiQRkVrziqUKhA9nDgB9fGbibMjyqSNJU</t>
    </r>
  </si>
  <si>
    <t>3397291297_OD</t>
  </si>
  <si>
    <t>Mr.Vellaichamy</t>
  </si>
  <si>
    <r>
      <rPr>
        <rFont val="&quot;Times New Roman&quot;"/>
        <b/>
        <color rgb="FF1155CC"/>
        <sz val="14.0"/>
        <u/>
      </rPr>
      <t>https://drive.google.com/drive/folders/1bILrPMTt6IWBGIhtneDgzM2V32PT1_i0</t>
    </r>
  </si>
  <si>
    <r>
      <rPr>
        <rFont val="&quot;Times New Roman&quot;"/>
        <b/>
        <color rgb="FF1155CC"/>
        <sz val="14.0"/>
        <u/>
      </rPr>
      <t>https://mail.google.com/mail?extsrc=sync&amp;client=docs&amp;plid=ACUX6DMIl1qU6yHKcxr7RjCQdJAXrMx22-pg0i0</t>
    </r>
  </si>
  <si>
    <t>10000-31-25-N-0762887</t>
  </si>
  <si>
    <t>KENIKKARAI 570/2024</t>
  </si>
  <si>
    <r>
      <rPr>
        <rFont val="&quot;Times New Roman&quot;"/>
        <b/>
        <color rgb="FF1155CC"/>
        <sz val="14.0"/>
        <u/>
      </rPr>
      <t>https://drive.google.com/drive/folders/1qcSVVWMt01X2F5LL-azhud3Zjr16-E6V</t>
    </r>
  </si>
  <si>
    <r>
      <rPr>
        <rFont val="&quot;Times New Roman&quot;"/>
        <b/>
        <color rgb="FF1155CC"/>
        <sz val="14.0"/>
        <u/>
      </rPr>
      <t>https://mail.google.com/mail?extsrc=sync&amp;client=docs&amp;plid=ACUX6DPkzutqf0wjp3AxmlRIzaiMqPwPj0VWpy4</t>
    </r>
  </si>
  <si>
    <t>RTI Reply received CS NA</t>
  </si>
  <si>
    <t>C2254113103170-01</t>
  </si>
  <si>
    <t>DEVARKULAM 253/2023</t>
  </si>
  <si>
    <r>
      <rPr>
        <rFont val="&quot;Times New Roman&quot;"/>
        <b/>
        <color rgb="FF1155CC"/>
        <sz val="14.0"/>
        <u/>
      </rPr>
      <t>https://drive.google.com/drive/folders/1PvrxlqzwZnus0S1QSqb4yLNzkz6DJNDu</t>
    </r>
  </si>
  <si>
    <r>
      <rPr>
        <rFont val="&quot;Times New Roman&quot;"/>
        <b/>
        <color rgb="FF1155CC"/>
        <sz val="14.0"/>
        <u/>
      </rPr>
      <t>https://mail.google.com/mail?extsrc=sync&amp;client=docs&amp;plid=ACUX6DP0nMMXx5z6eruqdI-OTiJl4jX39UGjQbw</t>
    </r>
  </si>
  <si>
    <t>03-13-2025</t>
  </si>
  <si>
    <t>3409054370_ OD</t>
  </si>
  <si>
    <t>BALAGOPALAN R</t>
  </si>
  <si>
    <r>
      <rPr>
        <rFont val="&quot;Times New Roman&quot;"/>
        <b/>
        <color rgb="FF1155CC"/>
        <sz val="14.0"/>
        <u/>
      </rPr>
      <t>https://drive.google.com/drive/folders/1DDU8EfV9p_dOywNR4FKI92bQQUa1IKuU</t>
    </r>
  </si>
  <si>
    <r>
      <rPr>
        <rFont val="&quot;Times New Roman&quot;"/>
        <b/>
        <color rgb="FF1155CC"/>
        <sz val="14.0"/>
        <u/>
      </rPr>
      <t>https://mail.google.com/mail?extsrc=sync&amp;client=docs&amp;plid=ACUX6DNPk0C49s7creFitglwEaWUbonY7jlrO1A</t>
    </r>
  </si>
  <si>
    <t>03-22-2025</t>
  </si>
  <si>
    <t>10000-31-25-N-0762949</t>
  </si>
  <si>
    <t>CHINNALAPATTI 85/2024</t>
  </si>
  <si>
    <r>
      <rPr>
        <rFont val="&quot;Times New Roman&quot;"/>
        <b/>
        <color rgb="FF1155CC"/>
        <sz val="14.0"/>
        <u/>
      </rPr>
      <t>https://drive.google.com/drive/folders/1omzjPWQUnjX1fmxTzvBfllepn5oSiLzv</t>
    </r>
  </si>
  <si>
    <r>
      <rPr>
        <rFont val="&quot;Times New Roman&quot;"/>
        <b/>
        <color rgb="FF1155CC"/>
        <sz val="14.0"/>
        <u/>
      </rPr>
      <t>https://mail.google.com/mail?extsrc=sync&amp;client=docs&amp;plid=ACUX6DN4Su-qWzfSXdXbgBFl9T1c-B3xcxJtv6I</t>
    </r>
  </si>
  <si>
    <t>03-24-2025</t>
  </si>
  <si>
    <t>_2025203151</t>
  </si>
  <si>
    <r>
      <rPr>
        <rFont val="&quot;Times New Roman&quot;"/>
        <b/>
        <color rgb="FF1155CC"/>
        <sz val="14.0"/>
        <u/>
      </rPr>
      <t>https://drive.google.com/drive/folders/13AOQzYeNGRqpKfmgzEty-mhDLfdTgUEg</t>
    </r>
  </si>
  <si>
    <r>
      <rPr>
        <rFont val="&quot;Times New Roman&quot;"/>
        <b/>
        <color rgb="FF1155CC"/>
        <sz val="14.0"/>
        <u/>
      </rPr>
      <t>https://mail.google.com/mail?extsrc=sync&amp;client=docs&amp;plid=ACUX6DOTFMs9uQiznfL9FvSwtKr3qbLmLX_Hbzw</t>
    </r>
  </si>
  <si>
    <t>MOT15976513</t>
  </si>
  <si>
    <t>MANAPPARAI 490/2024</t>
  </si>
  <si>
    <t>PUDUKOTTAI</t>
  </si>
  <si>
    <r>
      <rPr>
        <rFont val="&quot;Times New Roman&quot;"/>
        <b/>
        <color rgb="FF1155CC"/>
        <sz val="14.0"/>
        <u/>
      </rPr>
      <t>https://drive.google.com/drive/folders/1NDxw9QApw4ydXOWUklm1u8RyKvg00L6H</t>
    </r>
  </si>
  <si>
    <r>
      <rPr>
        <rFont val="&quot;Times New Roman&quot;"/>
        <b/>
        <color rgb="FF1155CC"/>
        <sz val="14.0"/>
        <u/>
      </rPr>
      <t>https://mail.google.com/mail?extsrc=sync&amp;client=docs&amp;plid=ACUX6DOEh-HltQkYd-ozzoFMqlipg28CS-B6jmM</t>
    </r>
  </si>
  <si>
    <t>03-25-2025</t>
  </si>
  <si>
    <t>3379462703_OD</t>
  </si>
  <si>
    <t>Mr.Muthuraman</t>
  </si>
  <si>
    <r>
      <rPr>
        <rFont val="&quot;Times New Roman&quot;"/>
        <b/>
        <color rgb="FF1155CC"/>
        <sz val="14.0"/>
        <u/>
      </rPr>
      <t>https://drive.google.com/drive/folders/1IwYC42-xYxTVMujkaNbM-GSax_vsXVcA</t>
    </r>
  </si>
  <si>
    <r>
      <rPr>
        <rFont val="&quot;Times New Roman&quot;"/>
        <b/>
        <color rgb="FF1155CC"/>
        <sz val="14.0"/>
        <u/>
      </rPr>
      <t>https://mail.google.com/mail?extsrc=sync&amp;client=docs&amp;plid=ACUX6DP4RUlt329AY-0eidljyTCJpQP7x3SNw8w</t>
    </r>
  </si>
  <si>
    <t>80-2025 Ramanathapuram</t>
  </si>
  <si>
    <t>KENIKARAI 55/2023</t>
  </si>
  <si>
    <r>
      <rPr>
        <rFont val="&quot;Times New Roman&quot;"/>
        <b/>
        <color rgb="FF1155CC"/>
        <sz val="14.0"/>
        <u/>
      </rPr>
      <t>https://drive.google.com/drive/folders/1fBtCHUo4uLm8n40Jv7wFEWcPnw_VHDRH</t>
    </r>
  </si>
  <si>
    <r>
      <rPr>
        <rFont val="&quot;Times New Roman&quot;"/>
        <b/>
        <color rgb="FF1155CC"/>
        <sz val="14.0"/>
        <u/>
      </rPr>
      <t>https://mail.google.com/mail?extsrc=sync&amp;client=docs&amp;plid=ACUX6DO2hJhdEFv9YWhvVnpv4RZyMvYl3QKJTFs</t>
    </r>
  </si>
  <si>
    <t>03-26-2025</t>
  </si>
  <si>
    <t>C2254113103285-00</t>
  </si>
  <si>
    <t>ALWARKURICHI 119/2024</t>
  </si>
  <si>
    <r>
      <rPr>
        <rFont val="&quot;Times New Roman&quot;"/>
        <b/>
        <color rgb="FF1155CC"/>
        <sz val="14.0"/>
        <u/>
      </rPr>
      <t>https://drive.google.com/drive/folders/1oD1X4S1DCw5lA_kiWJGYUFib_l6zFF3e</t>
    </r>
  </si>
  <si>
    <r>
      <rPr>
        <rFont val="&quot;Times New Roman&quot;"/>
        <b/>
        <color rgb="FF1155CC"/>
        <sz val="14.0"/>
        <u/>
      </rPr>
      <t>https://mail.google.com/mail?extsrc=sync&amp;client=docs&amp;plid=ACUX6DPtLUmguHFUr4loW0WhxSWX-A3E_8wcboA</t>
    </r>
  </si>
  <si>
    <t>C2254113103290-00</t>
  </si>
  <si>
    <t>R.S.MANGALAM 137/2024</t>
  </si>
  <si>
    <r>
      <rPr>
        <rFont val="&quot;Times New Roman&quot;"/>
        <b/>
        <color rgb="FF1155CC"/>
        <sz val="14.0"/>
        <u/>
      </rPr>
      <t>https://drive.google.com/drive/folders/17jYQxkI33p7uDf8OLu5w_7f2s9hqUJ28</t>
    </r>
  </si>
  <si>
    <r>
      <rPr>
        <rFont val="&quot;Times New Roman&quot;"/>
        <b/>
        <color rgb="FF1155CC"/>
        <sz val="14.0"/>
        <u/>
      </rPr>
      <t>https://mail.google.com/mail?extsrc=sync&amp;client=docs&amp;plid=ACUX6DOo-5HdonP7PN30h7YW0on2JysYzBXt5ao</t>
    </r>
  </si>
  <si>
    <t>LGID-126551_TP</t>
  </si>
  <si>
    <t>MANALMELKUDI 57/2023</t>
  </si>
  <si>
    <r>
      <rPr>
        <rFont val="&quot;Times New Roman&quot;"/>
        <b/>
        <color rgb="FF1155CC"/>
        <sz val="14.0"/>
        <u/>
      </rPr>
      <t>https://drive.google.com/drive/folders/1E6TlK6bvYkx6ySsmSRMVgG8RLUxUEprk</t>
    </r>
  </si>
  <si>
    <r>
      <rPr>
        <rFont val="&quot;Times New Roman&quot;"/>
        <b/>
        <color rgb="FF1155CC"/>
        <sz val="14.0"/>
        <u/>
      </rPr>
      <t>https://mail.google.com/mail?extsrc=sync&amp;client=docs&amp;plid=ACUX6DM1DJOg6aI4AWtMleDpzMJc9K8wqCVELwE</t>
    </r>
  </si>
  <si>
    <t>LGID-126577</t>
  </si>
  <si>
    <t>KOTTAMPATTI 245/2023</t>
  </si>
  <si>
    <r>
      <rPr>
        <rFont val="&quot;Times New Roman&quot;"/>
        <b/>
        <color rgb="FF1155CC"/>
        <sz val="14.0"/>
        <u/>
      </rPr>
      <t>https://drive.google.com/drive/folders/1i-9JqJMi7AkYghCy6YQgGEcvouIgap66</t>
    </r>
  </si>
  <si>
    <r>
      <rPr>
        <rFont val="&quot;Times New Roman&quot;"/>
        <b/>
        <color rgb="FF1155CC"/>
        <sz val="14.0"/>
        <u/>
      </rPr>
      <t>https://mail.google.com/mail?extsrc=sync&amp;client=docs&amp;plid=ACUX6DMhAWJ_7AlZeb5g-pT5DWtPvcIe913LBlk</t>
    </r>
  </si>
  <si>
    <t>PS-U.I and Vehicle particulars Pending</t>
  </si>
  <si>
    <t>LGID-126580_TP</t>
  </si>
  <si>
    <t>SIVAGANGAI TOWN 792/2024</t>
  </si>
  <si>
    <r>
      <rPr>
        <rFont val="&quot;Times New Roman&quot;"/>
        <b/>
        <color rgb="FF1155CC"/>
        <sz val="14.0"/>
        <u/>
      </rPr>
      <t>https://drive.google.com/drive/folders/1iVC4r_SZ2VMaegjaDEK6C6HsVzbnqJlU</t>
    </r>
  </si>
  <si>
    <r>
      <rPr>
        <rFont val="&quot;Times New Roman&quot;"/>
        <b/>
        <color rgb="FF1155CC"/>
        <sz val="14.0"/>
        <u/>
      </rPr>
      <t>https://mail.google.com/mail?extsrc=sync&amp;client=docs&amp;plid=ACUX6DN4FD-osuVyBg6HKKPiZdT0e3uDAjvb9jo</t>
    </r>
  </si>
  <si>
    <t>LGID-126695_TP</t>
  </si>
  <si>
    <t>NACHIYARPURAM 86/2024</t>
  </si>
  <si>
    <r>
      <rPr>
        <rFont val="&quot;Times New Roman&quot;"/>
        <b/>
        <color rgb="FF1155CC"/>
        <sz val="14.0"/>
        <u/>
      </rPr>
      <t>https://drive.google.com/drive/folders/1aAZ16QLmlutHLfp8i2to4uwr5MzGwIIP</t>
    </r>
  </si>
  <si>
    <r>
      <rPr>
        <rFont val="&quot;Times New Roman&quot;"/>
        <b/>
        <color rgb="FF1155CC"/>
        <sz val="14.0"/>
        <u/>
      </rPr>
      <t>https://mail.google.com/mail?extsrc=sync&amp;client=docs&amp;plid=ACUX6DM8walNeL-x5Nc_cN969acCgCCRWBr9iOs</t>
    </r>
  </si>
  <si>
    <t>10000-31-25-N-0763114</t>
  </si>
  <si>
    <t>THUCKALAY 374/2023</t>
  </si>
  <si>
    <r>
      <rPr>
        <rFont val="&quot;Times New Roman&quot;"/>
        <b/>
        <color rgb="FF1155CC"/>
        <sz val="14.0"/>
        <u/>
      </rPr>
      <t>https://drive.google.com/drive/folders/1oTzrmGQmhSIwqDzSKUthTqZdtm8ax2bw</t>
    </r>
  </si>
  <si>
    <r>
      <rPr>
        <rFont val="&quot;Times New Roman&quot;"/>
        <b/>
        <color rgb="FF1155CC"/>
        <sz val="14.0"/>
        <u/>
      </rPr>
      <t>https://mail.google.com/mail?extsrc=sync&amp;client=docs&amp;plid=ACUX6DN8Dq89hRx_DVZzENN31lIy31l2n2ydAnk</t>
    </r>
  </si>
  <si>
    <t>03-27-2025</t>
  </si>
  <si>
    <t>1947-2024 Madurai</t>
  </si>
  <si>
    <t>SEDAPATTY 72/2023</t>
  </si>
  <si>
    <r>
      <rPr>
        <rFont val="&quot;Times New Roman&quot;"/>
        <b/>
        <color rgb="FF1155CC"/>
        <sz val="14.0"/>
        <u/>
      </rPr>
      <t>https://drive.google.com/drive/folders/1snFEPDuQsWErp-Iia5W14JRvyUznTXnB</t>
    </r>
  </si>
  <si>
    <r>
      <rPr>
        <rFont val="&quot;Times New Roman&quot;"/>
        <b/>
        <color rgb="FF1155CC"/>
        <sz val="14.0"/>
        <u/>
      </rPr>
      <t>https://mail.google.com/mail?extsrc=sync&amp;client=docs&amp;plid=ACUX6DNbTCdX-P7mVCJZKu9MIMsxk1zeJmaxKV8</t>
    </r>
  </si>
  <si>
    <t>188-2024 Sivagangai</t>
  </si>
  <si>
    <t>SIVAGANGAI TOWN 681/2023</t>
  </si>
  <si>
    <r>
      <rPr>
        <rFont val="&quot;Times New Roman&quot;"/>
        <b/>
        <color rgb="FF1155CC"/>
        <sz val="14.0"/>
        <u/>
      </rPr>
      <t>https://drive.google.com/drive/folders/1UhkEPedEfMYRF4lq4iYWh5FOLciHKpIO</t>
    </r>
  </si>
  <si>
    <r>
      <rPr>
        <rFont val="&quot;Times New Roman&quot;"/>
        <b/>
        <color rgb="FF1155CC"/>
        <sz val="14.0"/>
        <u/>
      </rPr>
      <t>https://mail.google.com/mail?extsrc=sync&amp;client=docs&amp;plid=ACUX6DPokU660HPWaGQ4y0Q3rJSmMIqChDHHCGc</t>
    </r>
  </si>
  <si>
    <t>3397285240_TP</t>
  </si>
  <si>
    <r>
      <rPr>
        <rFont val="&quot;Times New Roman&quot;"/>
        <b/>
        <color rgb="FF1155CC"/>
        <sz val="14.0"/>
        <u/>
      </rPr>
      <t>https://drive.google.com/drive/folders/1wl3VqFEekiws1_dGDM3JKUcJbdtO5gEu</t>
    </r>
  </si>
  <si>
    <r>
      <rPr>
        <rFont val="&quot;Times New Roman&quot;"/>
        <b/>
        <color rgb="FF1155CC"/>
        <sz val="14.0"/>
        <u/>
      </rPr>
      <t>https://mail.google.com/mail?extsrc=sync&amp;client=docs&amp;plid=ACUX6DPY7K24sj7ITDoVJstnN0rHeKTznfDQ-cI</t>
    </r>
  </si>
  <si>
    <t>21.06.2025</t>
  </si>
  <si>
    <t>3397285871_TP</t>
  </si>
  <si>
    <t>SINDHUPATTI 39/2024</t>
  </si>
  <si>
    <r>
      <rPr>
        <rFont val="&quot;Times New Roman&quot;"/>
        <b/>
        <color rgb="FF1155CC"/>
        <sz val="14.0"/>
        <u/>
      </rPr>
      <t>https://drive.google.com/drive/folders/1ZfiMc8SFJ56heSUZFHgktpe6lDh0WQu4</t>
    </r>
  </si>
  <si>
    <r>
      <rPr>
        <rFont val="&quot;Times New Roman&quot;"/>
        <b/>
        <color rgb="FF1155CC"/>
        <sz val="14.0"/>
        <u/>
      </rPr>
      <t>https://mail.google.com/mail?extsrc=sync&amp;client=docs&amp;plid=ACUX6DNVtXgDdAGAY80KpoZ-Dt-NwP8nh7jSZYw</t>
    </r>
  </si>
  <si>
    <t>3397286740_TP</t>
  </si>
  <si>
    <t>TAMIL UNIVERSITY 373/2023</t>
  </si>
  <si>
    <r>
      <rPr>
        <rFont val="&quot;Times New Roman&quot;"/>
        <b/>
        <color rgb="FF1155CC"/>
        <sz val="14.0"/>
        <u/>
      </rPr>
      <t>https://drive.google.com/drive/folders/1sNUf8LkiGOFC7DAVA1Vuj8-pAFVizNAs</t>
    </r>
  </si>
  <si>
    <r>
      <rPr>
        <rFont val="&quot;Times New Roman&quot;"/>
        <b/>
        <color rgb="FF1155CC"/>
        <sz val="14.0"/>
        <u/>
      </rPr>
      <t>https://mail.google.com/mail?extsrc=sync&amp;client=docs&amp;plid=ACUX6DOeBon_pVtCKTAv2vtV7iAJHs9rJwKDkx8</t>
    </r>
  </si>
  <si>
    <t>3313032935_TP</t>
  </si>
  <si>
    <t>KUMBAKONAM TALUK 198/2023</t>
  </si>
  <si>
    <r>
      <rPr>
        <rFont val="&quot;Times New Roman&quot;"/>
        <b/>
        <color rgb="FF1155CC"/>
        <sz val="14.0"/>
        <u/>
      </rPr>
      <t>https://drive.google.com/drive/folders/19RuCnK8ZxDFbHNH_460-BZTiZKv9U5Gb</t>
    </r>
  </si>
  <si>
    <r>
      <rPr>
        <rFont val="&quot;Times New Roman&quot;"/>
        <b/>
        <color rgb="FF1155CC"/>
        <sz val="14.0"/>
        <u/>
      </rPr>
      <t>https://mail.google.com/mail?extsrc=sync&amp;client=docs&amp;plid=ACUX6DNxlxyMyiPCCaUiFPimjFTIkvIBhpxWhdo</t>
    </r>
  </si>
  <si>
    <t>3397288891_TP</t>
  </si>
  <si>
    <t>THIRUPANANDAL 719/2022</t>
  </si>
  <si>
    <r>
      <rPr>
        <rFont val="&quot;Times New Roman&quot;"/>
        <b/>
        <color rgb="FF1155CC"/>
        <sz val="14.0"/>
        <u/>
      </rPr>
      <t>https://drive.google.com/drive/folders/1WhHHzzkIA_rQc7abiPcwwVcXm8T_WrX-</t>
    </r>
  </si>
  <si>
    <r>
      <rPr>
        <rFont val="&quot;Times New Roman&quot;"/>
        <b/>
        <color rgb="FF1155CC"/>
        <sz val="14.0"/>
        <u/>
      </rPr>
      <t>https://mail.google.com/mail?extsrc=sync&amp;client=docs&amp;plid=ACUX6DNC2AB0XByCukTRYs1fV1DevlG3HqaTrxI</t>
    </r>
  </si>
  <si>
    <t>3397289114_TP</t>
  </si>
  <si>
    <t>ERAVANCHERI 159/2024</t>
  </si>
  <si>
    <t>THIRUVARUR</t>
  </si>
  <si>
    <r>
      <rPr>
        <rFont val="&quot;Times New Roman&quot;"/>
        <b/>
        <color rgb="FF1155CC"/>
        <sz val="14.0"/>
        <u/>
      </rPr>
      <t>https://drive.google.com/drive/folders/1cT8aM8k097bTABRi5N2VpKdFXjr2YCxP</t>
    </r>
  </si>
  <si>
    <r>
      <rPr>
        <rFont val="&quot;Times New Roman&quot;"/>
        <b/>
        <color rgb="FF1155CC"/>
        <sz val="14.0"/>
        <u/>
      </rPr>
      <t>https://mail.google.com/mail?extsrc=sync&amp;client=docs&amp;plid=ACUX6DN6fMp8X0N2Ci1p7B9EaYrJ_NHFJoeI0yQ</t>
    </r>
  </si>
  <si>
    <t>3397289122_TP</t>
  </si>
  <si>
    <t>ORATHANADU 317/2024</t>
  </si>
  <si>
    <r>
      <rPr>
        <rFont val="&quot;Times New Roman&quot;"/>
        <b/>
        <color rgb="FF1155CC"/>
        <sz val="14.0"/>
        <u/>
      </rPr>
      <t>https://drive.google.com/drive/folders/1XvnAfCvX4kd8nfw5baUZb5rlRZe-0Khp</t>
    </r>
  </si>
  <si>
    <r>
      <rPr>
        <rFont val="&quot;Times New Roman&quot;"/>
        <b/>
        <color rgb="FF1155CC"/>
        <sz val="14.0"/>
        <u/>
      </rPr>
      <t>https://mail.google.com/mail?extsrc=sync&amp;client=docs&amp;plid=ACUX6DM5_fWY6lzxUhBp8TLXvrMxmgA7e3ycJz4</t>
    </r>
  </si>
  <si>
    <t>3379460818_TP</t>
  </si>
  <si>
    <t>ERAVANCHERI 80/2019</t>
  </si>
  <si>
    <r>
      <rPr>
        <rFont val="&quot;Times New Roman&quot;"/>
        <b/>
        <color rgb="FF1155CC"/>
        <sz val="14.0"/>
        <u/>
      </rPr>
      <t>https://drive.google.com/drive/folders/1uimPrMMlwFgqGCp7CvhRjJ2wh2yRcEfu</t>
    </r>
  </si>
  <si>
    <r>
      <rPr>
        <rFont val="&quot;Times New Roman&quot;"/>
        <b/>
        <color rgb="FF1155CC"/>
        <sz val="14.0"/>
        <u/>
      </rPr>
      <t>https://mail.google.com/mail?extsrc=sync&amp;client=docs&amp;plid=ACUX6DMwlL3eou3XPMYbhDBJYRZqSpy6Q7HU9xQ</t>
    </r>
  </si>
  <si>
    <t>09.04.2025</t>
  </si>
  <si>
    <t>3397289234_TP</t>
  </si>
  <si>
    <t>ORATHANADU 387/2024</t>
  </si>
  <si>
    <r>
      <rPr>
        <rFont val="&quot;Times New Roman&quot;"/>
        <b/>
        <color rgb="FF1155CC"/>
        <sz val="14.0"/>
        <u/>
      </rPr>
      <t>https://drive.google.com/drive/folders/15XqZxywPeHxPChQHoqhQ_M9BTJRvqiHG</t>
    </r>
  </si>
  <si>
    <r>
      <rPr>
        <rFont val="&quot;Times New Roman&quot;"/>
        <b/>
        <color rgb="FF1155CC"/>
        <sz val="14.0"/>
        <u/>
      </rPr>
      <t>https://mail.google.com/mail?extsrc=sync&amp;client=docs&amp;plid=ACUX6DNeOGf9QXWZQmP-xO2VkGVoU1rah8ByPsE</t>
    </r>
  </si>
  <si>
    <t>3379461924_TP</t>
  </si>
  <si>
    <t>AMMAPET 772/2023</t>
  </si>
  <si>
    <r>
      <rPr>
        <rFont val="&quot;Times New Roman&quot;"/>
        <b/>
        <color rgb="FF1155CC"/>
        <sz val="14.0"/>
        <u/>
      </rPr>
      <t>https://drive.google.com/drive/folders/1dWnuZ-XUfBTWTVLaZMun2CsNnRVD8XKz</t>
    </r>
  </si>
  <si>
    <r>
      <rPr>
        <rFont val="&quot;Times New Roman&quot;"/>
        <b/>
        <color rgb="FF1155CC"/>
        <sz val="14.0"/>
        <u/>
      </rPr>
      <t>https://mail.google.com/mail?extsrc=sync&amp;client=docs&amp;plid=ACUX6DP1ej0aHHIHmOkJNydV3evalo-pyX08wx8</t>
    </r>
  </si>
  <si>
    <t>3379462188_TP</t>
  </si>
  <si>
    <t>MANAMELKUDI 141/2024</t>
  </si>
  <si>
    <r>
      <rPr>
        <rFont val="&quot;Times New Roman&quot;"/>
        <b/>
        <color rgb="FF1155CC"/>
        <sz val="14.0"/>
        <u/>
      </rPr>
      <t>https://drive.google.com/drive/folders/13TDByixjSOayQ8GiqKcr5K8r4AQv9IKJ</t>
    </r>
  </si>
  <si>
    <r>
      <rPr>
        <rFont val="&quot;Times New Roman&quot;"/>
        <b/>
        <color rgb="FF1155CC"/>
        <sz val="14.0"/>
        <u/>
      </rPr>
      <t>https://mail.google.com/mail?extsrc=sync&amp;client=docs&amp;plid=ACUX6DMCAWFR_nN9B7fB7qMO72edXvT5lEWUyG4</t>
    </r>
  </si>
  <si>
    <t>3379462208_TP</t>
  </si>
  <si>
    <t>MUSIRI 316/2024</t>
  </si>
  <si>
    <r>
      <rPr>
        <rFont val="&quot;Times New Roman&quot;"/>
        <b/>
        <color rgb="FF1155CC"/>
        <sz val="14.0"/>
        <u/>
      </rPr>
      <t>https://drive.google.com/drive/folders/1uPPT1MQVHloagOH6iKXQlvw5dpao-IKp</t>
    </r>
  </si>
  <si>
    <r>
      <rPr>
        <rFont val="&quot;Times New Roman&quot;"/>
        <b/>
        <color rgb="FF1155CC"/>
        <sz val="14.0"/>
        <u/>
      </rPr>
      <t>https://mail.google.com/mail?extsrc=sync&amp;client=docs&amp;plid=ACUX6DMW2QzG5ux3C618n1rGApzeVTzyagWifQQ</t>
    </r>
  </si>
  <si>
    <t>3379462220_TP</t>
  </si>
  <si>
    <r>
      <rPr>
        <rFont val="&quot;Times New Roman&quot;"/>
        <b/>
        <color rgb="FF1155CC"/>
        <sz val="14.0"/>
        <u/>
      </rPr>
      <t>https://drive.google.com/drive/folders/1hWRvWSHH_NJ02CtKdjU3W3pFOyOYp851</t>
    </r>
  </si>
  <si>
    <r>
      <rPr>
        <rFont val="&quot;Times New Roman&quot;"/>
        <b/>
        <color rgb="FF1155CC"/>
        <sz val="14.0"/>
        <u/>
      </rPr>
      <t>https://mail.google.com/mail?extsrc=sync&amp;client=docs&amp;plid=ACUX6DMu1B5fjV2fdLf-m_Kgc2ECC_Q7mHLFcZw</t>
    </r>
  </si>
  <si>
    <t>3379462254_TP</t>
  </si>
  <si>
    <t>ETTAIYAPURAM 173/2022</t>
  </si>
  <si>
    <r>
      <rPr>
        <rFont val="&quot;Times New Roman&quot;"/>
        <b/>
        <color rgb="FF1155CC"/>
        <sz val="14.0"/>
        <u/>
      </rPr>
      <t>https://drive.google.com/drive/folders/1OU7_Wesm0DoBhEWqzZMatAeVPiAn9yKP</t>
    </r>
  </si>
  <si>
    <r>
      <rPr>
        <rFont val="&quot;Times New Roman&quot;"/>
        <b/>
        <color rgb="FF1155CC"/>
        <sz val="14.0"/>
        <u/>
      </rPr>
      <t>https://mail.google.com/mail?extsrc=sync&amp;client=docs&amp;plid=ACUX6DP3Zrje094qKnLHvcjmgMHx3JkT8vDYza8</t>
    </r>
  </si>
  <si>
    <t>3379462258_TP</t>
  </si>
  <si>
    <r>
      <rPr>
        <rFont val="&quot;Times New Roman&quot;"/>
        <b/>
        <color rgb="FF1155CC"/>
        <sz val="14.0"/>
        <u/>
      </rPr>
      <t>https://drive.google.com/drive/folders/1aJ86ZyGTk6UWergXCzXeOI-yNRrznBUp</t>
    </r>
  </si>
  <si>
    <r>
      <rPr>
        <rFont val="&quot;Times New Roman&quot;"/>
        <b/>
        <color rgb="FF1155CC"/>
        <sz val="14.0"/>
        <u/>
      </rPr>
      <t>https://mail.google.com/mail?extsrc=sync&amp;client=docs&amp;plid=ACUX6DPHhYcD7O0w8w4oHNihzjb0peRMmXPzIAY</t>
    </r>
  </si>
  <si>
    <t>3397290960_TP</t>
  </si>
  <si>
    <t>CHOLAPURAM 362/2024</t>
  </si>
  <si>
    <r>
      <rPr>
        <rFont val="&quot;Times New Roman&quot;"/>
        <b/>
        <color rgb="FF1155CC"/>
        <sz val="14.0"/>
        <u/>
      </rPr>
      <t>https://drive.google.com/drive/folders/1Wl0vXmk9HfdgdPhZ3c75zGjuU1aIDBgw</t>
    </r>
  </si>
  <si>
    <r>
      <rPr>
        <rFont val="&quot;Times New Roman&quot;"/>
        <b/>
        <color rgb="FF1155CC"/>
        <sz val="14.0"/>
        <u/>
      </rPr>
      <t>https://mail.google.com/mail?extsrc=sync&amp;client=docs&amp;plid=ACUX6DMpm0abxpGqY3JBon1e-WcSvhY81ou_f2Q</t>
    </r>
  </si>
  <si>
    <t>3379463299_TP</t>
  </si>
  <si>
    <r>
      <rPr>
        <rFont val="&quot;Times New Roman&quot;"/>
        <b/>
        <color rgb="FF1155CC"/>
        <sz val="14.0"/>
        <u/>
      </rPr>
      <t>https://drive.google.com/drive/folders/16htzo_OWmoWT2vPiIkv0HuHTPwdXMCMi</t>
    </r>
  </si>
  <si>
    <r>
      <rPr>
        <rFont val="&quot;Times New Roman&quot;"/>
        <b/>
        <color rgb="FF1155CC"/>
        <sz val="14.0"/>
        <u/>
      </rPr>
      <t>https://mail.google.com/mail?extsrc=sync&amp;client=docs&amp;plid=ACUX6DORGkvSbG2HUgOk9Zj4NVXPRrAGOrKkZPE</t>
    </r>
  </si>
  <si>
    <t>3397291991_TP</t>
  </si>
  <si>
    <t>THIRUTHURAIPOONDI 139/2024</t>
  </si>
  <si>
    <r>
      <rPr>
        <rFont val="&quot;Times New Roman&quot;"/>
        <b/>
        <color rgb="FF1155CC"/>
        <sz val="14.0"/>
        <u/>
      </rPr>
      <t>https://drive.google.com/drive/folders/1cAJ3KU2PI_esSpLcz7wp_EnvHq-soYyO</t>
    </r>
  </si>
  <si>
    <r>
      <rPr>
        <rFont val="&quot;Times New Roman&quot;"/>
        <b/>
        <color rgb="FF1155CC"/>
        <sz val="14.0"/>
        <u/>
      </rPr>
      <t>https://mail.google.com/mail?extsrc=sync&amp;client=docs&amp;plid=ACUX6DMlBPwLfaYieXeIujD77GB7w3fORPFE6vc</t>
    </r>
  </si>
  <si>
    <t>CS, SKETCH ONLY AVAILABLE-18.04.2025</t>
  </si>
  <si>
    <t>3406090336_OD</t>
  </si>
  <si>
    <t>Mr.VENKADACHALAM VALLIYAPPAN</t>
  </si>
  <si>
    <r>
      <rPr>
        <rFont val="&quot;Times New Roman&quot;"/>
        <b/>
        <color rgb="FF1155CC"/>
        <sz val="14.0"/>
        <u/>
      </rPr>
      <t>https://drive.google.com/drive/folders/1nK_uveXmfMUPKKbt3laCi6ZG9UZy5RL8</t>
    </r>
  </si>
  <si>
    <r>
      <rPr>
        <rFont val="&quot;Times New Roman&quot;"/>
        <b/>
        <color rgb="FF1155CC"/>
        <sz val="14.0"/>
        <u/>
      </rPr>
      <t>https://mail.google.com/mail?extsrc=sync&amp;client=docs&amp;plid=ACUX6DNLyjIq10diw7Tp3u2Ost_cECfnEt4Lqa0</t>
    </r>
  </si>
  <si>
    <t>10000-31-25-N-0763129</t>
  </si>
  <si>
    <t>SOOLAKARAI 69/2023</t>
  </si>
  <si>
    <r>
      <rPr>
        <rFont val="&quot;Times New Roman&quot;"/>
        <b/>
        <color rgb="FF1155CC"/>
        <sz val="14.0"/>
        <u/>
      </rPr>
      <t>https://drive.google.com/drive/folders/1rEBV_T4f92K_5h31uag6W-mhohd1bm1h</t>
    </r>
  </si>
  <si>
    <r>
      <rPr>
        <rFont val="&quot;Times New Roman&quot;"/>
        <b/>
        <color rgb="FF1155CC"/>
        <sz val="14.0"/>
        <u/>
      </rPr>
      <t>https://mail.google.com/mail?extsrc=sync&amp;client=docs&amp;plid=ACUX6DOxeYOVpA4-G1Ox1As-tZTfQZ7D_8RpicU</t>
    </r>
  </si>
  <si>
    <t>10000-31-25-N-0763165</t>
  </si>
  <si>
    <t>DEVADHANAPATTI 287/2023</t>
  </si>
  <si>
    <r>
      <rPr>
        <rFont val="&quot;Times New Roman&quot;"/>
        <b/>
        <color rgb="FF1155CC"/>
        <sz val="14.0"/>
        <u/>
      </rPr>
      <t>https://drive.google.com/drive/folders/1v5rByPXNqmKnTY1Wz_9mdDvlENv2wLnN</t>
    </r>
  </si>
  <si>
    <r>
      <rPr>
        <rFont val="&quot;Times New Roman&quot;"/>
        <b/>
        <color rgb="FF1155CC"/>
        <sz val="14.0"/>
        <u/>
      </rPr>
      <t>https://mail.google.com/mail?extsrc=sync&amp;client=docs&amp;plid=ACUX6DPVnxu7qEstH-xzlImWD2CAOrLHkwSVKF0</t>
    </r>
  </si>
  <si>
    <t>10000-31-25-N-0763169</t>
  </si>
  <si>
    <t>VILATHIKULAM 164/2021</t>
  </si>
  <si>
    <r>
      <rPr>
        <rFont val="&quot;Times New Roman&quot;"/>
        <b/>
        <color rgb="FF1155CC"/>
        <sz val="14.0"/>
        <u/>
      </rPr>
      <t>https://drive.google.com/drive/folders/1fHW42TVgaDYTVnXWehb5TfwMf4ffRVnr</t>
    </r>
  </si>
  <si>
    <r>
      <rPr>
        <rFont val="&quot;Times New Roman&quot;"/>
        <b/>
        <color rgb="FF1155CC"/>
        <sz val="14.0"/>
        <u/>
      </rPr>
      <t>https://mail.google.com/mail?extsrc=sync&amp;client=docs&amp;plid=ACUX6DPC6OXIxLcvTGGlOMxUusC1vInowyVjRoE</t>
    </r>
  </si>
  <si>
    <t>10110291996_TP</t>
  </si>
  <si>
    <t>PUDUKOTTAI TOWN 71/2024</t>
  </si>
  <si>
    <r>
      <rPr>
        <rFont val="&quot;Times New Roman&quot;"/>
        <b/>
        <color rgb="FF1155CC"/>
        <sz val="14.0"/>
        <u/>
      </rPr>
      <t>https://drive.google.com/drive/folders/1osxxWU362FchQoePF-Q1H-mecq_OHav-</t>
    </r>
  </si>
  <si>
    <r>
      <rPr>
        <rFont val="&quot;Times New Roman&quot;"/>
        <b/>
        <color rgb="FF1155CC"/>
        <sz val="14.0"/>
        <u/>
      </rPr>
      <t>https://mail.google.com/mail?extsrc=sync&amp;client=docs&amp;plid=ACUX6DPLH4yTn9DiV7j_LP_6ddrfv3hEVDki21Y</t>
    </r>
  </si>
  <si>
    <t>10000-31-25-N-0763179</t>
  </si>
  <si>
    <t>S.S.KOTTAI 73/2023</t>
  </si>
  <si>
    <r>
      <rPr>
        <rFont val="&quot;Times New Roman&quot;"/>
        <b/>
        <color rgb="FF1155CC"/>
        <sz val="14.0"/>
        <u/>
      </rPr>
      <t>https://drive.google.com/drive/folders/1jwbc5hX_rmEfRtM9_7hCRyA-HPLbpaAY</t>
    </r>
  </si>
  <si>
    <r>
      <rPr>
        <rFont val="&quot;Times New Roman&quot;"/>
        <b/>
        <color rgb="FF1155CC"/>
        <sz val="14.0"/>
        <u/>
      </rPr>
      <t>https://mail.google.com/mail?extsrc=sync&amp;client=docs&amp;plid=ACUX6DNvBr22fO6bw4hGI3ylXio9a8mKsb6pRuI</t>
    </r>
  </si>
  <si>
    <t>28.04.2025</t>
  </si>
  <si>
    <t>382-2025 Tirunelveli</t>
  </si>
  <si>
    <t>EPPODUMVENDRAN 07/2025</t>
  </si>
  <si>
    <r>
      <rPr>
        <rFont val="&quot;Times New Roman&quot;"/>
        <b/>
        <color rgb="FF1155CC"/>
        <sz val="14.0"/>
        <u/>
      </rPr>
      <t>https://drive.google.com/drive/folders/1oj4PFcH1J-phebiEiGgZ4d3iWIPTM_xr</t>
    </r>
  </si>
  <si>
    <r>
      <rPr>
        <rFont val="&quot;Times New Roman&quot;"/>
        <b/>
        <color rgb="FF1155CC"/>
        <sz val="14.0"/>
        <u/>
      </rPr>
      <t>https://mail.google.com/mail?extsrc=sync&amp;client=docs&amp;plid=ACUX6DM2rMLwrvF_WxvixiGclWrHq8w6Fr6Z_QI</t>
    </r>
  </si>
  <si>
    <t>2759-2024 Madurai</t>
  </si>
  <si>
    <t>TIW-I 123/2024</t>
  </si>
  <si>
    <r>
      <rPr>
        <rFont val="&quot;Times New Roman&quot;"/>
        <b/>
        <color rgb="FF1155CC"/>
        <sz val="14.0"/>
        <u/>
      </rPr>
      <t>https://drive.google.com/drive/folders/1Fx4FQEBXEiONm9YEumoZEq_nHpQoOBIn</t>
    </r>
  </si>
  <si>
    <r>
      <rPr>
        <rFont val="&quot;Times New Roman&quot;"/>
        <b/>
        <color rgb="FF1155CC"/>
        <sz val="14.0"/>
        <u/>
      </rPr>
      <t>https://mail.google.com/mail?extsrc=sync&amp;client=docs&amp;plid=ACUX6DOXbEKEJYrX9MJvBTTpFOYhx-gmfzm5sqU</t>
    </r>
  </si>
  <si>
    <t>1884-2023 Madurai</t>
  </si>
  <si>
    <t>TIW-II 260/2023</t>
  </si>
  <si>
    <r>
      <rPr>
        <rFont val="&quot;Times New Roman&quot;"/>
        <b/>
        <color rgb="FF1155CC"/>
        <sz val="14.0"/>
        <u/>
      </rPr>
      <t>https://drive.google.com/drive/folders/1_3XaM2dXYFrFXBQp15IfcNGaE0q_Z-w8</t>
    </r>
  </si>
  <si>
    <r>
      <rPr>
        <rFont val="&quot;Times New Roman&quot;"/>
        <b/>
        <color rgb="FF1155CC"/>
        <sz val="14.0"/>
        <u/>
      </rPr>
      <t>https://mail.google.com/mail?extsrc=sync&amp;client=docs&amp;plid=ACUX6DOghP2NNYLPpO_hlbj_7m9zUOLSamBDoF0</t>
    </r>
  </si>
  <si>
    <t>2213-2024 Madurai</t>
  </si>
  <si>
    <t>THIRUPUVANAM 75/2024</t>
  </si>
  <si>
    <r>
      <rPr>
        <rFont val="&quot;Times New Roman&quot;"/>
        <b/>
        <color rgb="FF1155CC"/>
        <sz val="14.0"/>
        <u/>
      </rPr>
      <t>https://drive.google.com/drive/folders/1BfXMtoTAQpSVLfHOy3FyhlRNr44VUNOZ</t>
    </r>
  </si>
  <si>
    <r>
      <rPr>
        <rFont val="&quot;Times New Roman&quot;"/>
        <b/>
        <color rgb="FF1155CC"/>
        <sz val="14.0"/>
        <u/>
      </rPr>
      <t>https://mail.google.com/mail?extsrc=sync&amp;client=docs&amp;plid=ACUX6DPyJPkr_TWONi4CXHpxt1fc1YcqHXcWr94</t>
    </r>
  </si>
  <si>
    <t>03-28-2025</t>
  </si>
  <si>
    <t>3379463296_TP</t>
  </si>
  <si>
    <r>
      <rPr>
        <rFont val="&quot;Times New Roman&quot;"/>
        <b/>
        <color rgb="FF1155CC"/>
        <sz val="14.0"/>
        <u/>
      </rPr>
      <t>https://drive.google.com/drive/folders/1pxQ0er2FR8mNbXfzTufcrZ76cKXN7wah</t>
    </r>
  </si>
  <si>
    <r>
      <rPr>
        <rFont val="&quot;Times New Roman&quot;"/>
        <b/>
        <color rgb="FF1155CC"/>
        <sz val="14.0"/>
        <u/>
      </rPr>
      <t>https://mail.google.com/mail?extsrc=sync&amp;client=docs&amp;plid=ACUX6DOXezOEtaNOUITV7rzB7X1b84ae3bHuGqE</t>
    </r>
  </si>
  <si>
    <t>3410129347_TP</t>
  </si>
  <si>
    <t>ALANGUDI 103/2024</t>
  </si>
  <si>
    <r>
      <rPr>
        <rFont val="&quot;Times New Roman&quot;"/>
        <b/>
        <color rgb="FF1155CC"/>
        <sz val="14.0"/>
        <u/>
      </rPr>
      <t>https://drive.google.com/drive/folders/1PqaZlfZNCNKaMPOBs3ouM9QD3Q56Efat</t>
    </r>
  </si>
  <si>
    <r>
      <rPr>
        <rFont val="&quot;Times New Roman&quot;"/>
        <b/>
        <color rgb="FF1155CC"/>
        <sz val="14.0"/>
        <u/>
      </rPr>
      <t>https://mail.google.com/mail?extsrc=sync&amp;client=docs&amp;plid=ACUX6DMCOsQhSxRgIwKBrVsYKQ0_hKWwSaoBkaE</t>
    </r>
  </si>
  <si>
    <t>3410129176_TP</t>
  </si>
  <si>
    <t>ARANTHANGI 67/2024</t>
  </si>
  <si>
    <r>
      <rPr>
        <rFont val="&quot;Times New Roman&quot;"/>
        <b/>
        <color rgb="FF1155CC"/>
        <sz val="14.0"/>
        <u/>
      </rPr>
      <t>https://drive.google.com/drive/folders/1zLbFArc7hDLevDS8Hqrpnezf1ahZC7pM</t>
    </r>
  </si>
  <si>
    <r>
      <rPr>
        <rFont val="&quot;Times New Roman&quot;"/>
        <b/>
        <color rgb="FF1155CC"/>
        <sz val="14.0"/>
        <u/>
      </rPr>
      <t>https://mail.google.com/mail?extsrc=sync&amp;client=docs&amp;plid=ACUX6DO6WIsHX82EHIe8vJToyN-ULBbx-kRC4Yc</t>
    </r>
  </si>
  <si>
    <t>3379461919_TP</t>
  </si>
  <si>
    <r>
      <rPr>
        <rFont val="&quot;Times New Roman&quot;"/>
        <b/>
        <color rgb="FF1155CC"/>
        <sz val="14.0"/>
        <u/>
      </rPr>
      <t>https://drive.google.com/drive/folders/1ih2oGs2KtDJeGlIMXGoqO-wOjuJiqN5S</t>
    </r>
  </si>
  <si>
    <r>
      <rPr>
        <rFont val="&quot;Times New Roman&quot;"/>
        <b/>
        <color rgb="FF1155CC"/>
        <sz val="14.0"/>
        <u/>
      </rPr>
      <t>https://mail.google.com/mail?extsrc=sync&amp;client=docs&amp;plid=ACUX6DNhegtB34S2MFXxv5mP1Xy-h_yZ9w18N8A</t>
    </r>
  </si>
  <si>
    <t>3379460709_TP</t>
  </si>
  <si>
    <t>KABISTHALAM 690/2022</t>
  </si>
  <si>
    <r>
      <rPr>
        <rFont val="&quot;Times New Roman&quot;"/>
        <b/>
        <color rgb="FF1155CC"/>
        <sz val="14.0"/>
        <u/>
      </rPr>
      <t>https://drive.google.com/drive/folders/1HfahUnc_ycTSfk0cpcHDybuxQqFDV6BT</t>
    </r>
  </si>
  <si>
    <r>
      <rPr>
        <rFont val="&quot;Times New Roman&quot;"/>
        <b/>
        <color rgb="FF1155CC"/>
        <sz val="14.0"/>
        <u/>
      </rPr>
      <t>https://mail.google.com/mail?extsrc=sync&amp;client=docs&amp;plid=ACUX6DOb4z-Rs-_GQxCz-XbC9SJ8RjAR0rMdJDc</t>
    </r>
  </si>
  <si>
    <t>352-2025 Tirunelveli</t>
  </si>
  <si>
    <t>KALUGUMALAI 146/2024</t>
  </si>
  <si>
    <r>
      <rPr>
        <rFont val="&quot;Times New Roman&quot;"/>
        <b/>
        <color rgb="FF1155CC"/>
        <sz val="14.0"/>
        <u/>
      </rPr>
      <t>https://drive.google.com/drive/folders/1q0SK6hxKPH5mQCrCq6oGzuwAKuGUSvQc</t>
    </r>
  </si>
  <si>
    <r>
      <rPr>
        <rFont val="&quot;Times New Roman&quot;"/>
        <b/>
        <color rgb="FF1155CC"/>
        <sz val="14.0"/>
        <u/>
      </rPr>
      <t>https://mail.google.com/mail?extsrc=sync&amp;client=docs&amp;plid=ACUX6DPRh06WGDE7Jc2uvPC3ZJ1yHxQnLrlTNmQ</t>
    </r>
  </si>
  <si>
    <t>2056-2024 Madurai</t>
  </si>
  <si>
    <t>UTHAPPANAICKANUR 173/2024</t>
  </si>
  <si>
    <r>
      <rPr>
        <rFont val="&quot;Times New Roman&quot;"/>
        <b/>
        <color rgb="FF1155CC"/>
        <sz val="14.0"/>
        <u/>
      </rPr>
      <t>https://drive.google.com/drive/folders/1Qrzzk4Ryp7rDiop926jZ-YBeVNVzRU0f</t>
    </r>
  </si>
  <si>
    <r>
      <rPr>
        <rFont val="&quot;Times New Roman&quot;"/>
        <b/>
        <color rgb="FF1155CC"/>
        <sz val="14.0"/>
        <u/>
      </rPr>
      <t>https://mail.google.com/mail?extsrc=sync&amp;client=docs&amp;plid=ACUX6DPSMaM9XO6MAZb_cuZmKhFQkKOgZ2ehxvk</t>
    </r>
  </si>
  <si>
    <t>3397292201_TP</t>
  </si>
  <si>
    <t>DEVADHANAPATTI 299/2022</t>
  </si>
  <si>
    <r>
      <rPr>
        <rFont val="&quot;Times New Roman&quot;"/>
        <b/>
        <color rgb="FF1155CC"/>
        <sz val="14.0"/>
        <u/>
      </rPr>
      <t>https://drive.google.com/drive/folders/1bfWnNjqjBf0gnjN9tiT2tYg3ZMRFxdhj</t>
    </r>
  </si>
  <si>
    <r>
      <rPr>
        <rFont val="&quot;Times New Roman&quot;"/>
        <b/>
        <color rgb="FF1155CC"/>
        <sz val="14.0"/>
        <u/>
      </rPr>
      <t>https://mail.google.com/mail?extsrc=sync&amp;client=docs&amp;plid=ACUX6DOYgLS2RE8H2tbyh_Bo-F21rnRKVSoMOn0</t>
    </r>
  </si>
  <si>
    <t>PS Documents, Petitioner docs pending</t>
  </si>
  <si>
    <t>LGID-114283_MV</t>
  </si>
  <si>
    <t>S.P HOSPITAL</t>
  </si>
  <si>
    <r>
      <rPr>
        <rFont val="&quot;Times New Roman&quot;"/>
        <b/>
        <color rgb="FF1155CC"/>
        <sz val="14.0"/>
        <u/>
      </rPr>
      <t>https://drive.google.com/drive/folders/1X_9qtaUlttYhJiJb17g3y_hHAP9UHesK</t>
    </r>
  </si>
  <si>
    <r>
      <rPr>
        <rFont val="&quot;Times New Roman&quot;"/>
        <b/>
        <color rgb="FF1155CC"/>
        <sz val="14.0"/>
        <u/>
      </rPr>
      <t>https://mail.google.com/mail?extsrc=sync&amp;client=docs&amp;plid=ACUX6DP3pCREiFad2zg-9PYqNF2vm6S3SL3RwZQ</t>
    </r>
  </si>
  <si>
    <t>1656-2024 Madurai</t>
  </si>
  <si>
    <t>TIW II 199/2024</t>
  </si>
  <si>
    <r>
      <rPr>
        <rFont val="&quot;Times New Roman&quot;"/>
        <b/>
        <color rgb="FF1155CC"/>
        <sz val="14.0"/>
        <u/>
      </rPr>
      <t>https://drive.google.com/drive/folders/1tUyHEURgqJMvNmZEz8Wp8gfRSvFKH35d</t>
    </r>
  </si>
  <si>
    <r>
      <rPr>
        <rFont val="&quot;Times New Roman&quot;"/>
        <b/>
        <color rgb="FF1155CC"/>
        <sz val="14.0"/>
        <u/>
      </rPr>
      <t>https://mail.google.com/mail?extsrc=sync&amp;client=docs&amp;plid=ACUX6DMRbrpjtEhQkpBU0Ki0okod1zHN-lODLbs</t>
    </r>
  </si>
  <si>
    <t>11.06.2025</t>
  </si>
  <si>
    <t>03-29-2025</t>
  </si>
  <si>
    <t>C2254113103339-00</t>
  </si>
  <si>
    <t>MUTHUKULATHUR 235/2024</t>
  </si>
  <si>
    <r>
      <rPr>
        <rFont val="&quot;Times New Roman&quot;"/>
        <b/>
        <color rgb="FF1155CC"/>
        <sz val="14.0"/>
        <u/>
      </rPr>
      <t>https://drive.google.com/drive/folders/1Ypdh3MJ5Lhqnc2Ge7Uc03TKJ0FFJlZ6c</t>
    </r>
  </si>
  <si>
    <r>
      <rPr>
        <rFont val="&quot;Times New Roman&quot;"/>
        <b/>
        <color rgb="FF1155CC"/>
        <sz val="14.0"/>
        <u/>
      </rPr>
      <t>https://mail.google.com/mail?extsrc=sync&amp;client=docs&amp;plid=ACUX6DMwtg8nuP85nOqpgQ57u377_Nc5Eje2Kp4</t>
    </r>
  </si>
  <si>
    <t>3379464198_OD</t>
  </si>
  <si>
    <t>Mr.YUSUF NIYAS</t>
  </si>
  <si>
    <r>
      <rPr>
        <rFont val="&quot;Times New Roman&quot;"/>
        <b/>
        <color rgb="FF1155CC"/>
        <sz val="14.0"/>
        <u/>
      </rPr>
      <t>https://drive.google.com/drive/folders/1I_KZO0e4nepL9YZVNb6Zxlijq8ZbpuJx</t>
    </r>
  </si>
  <si>
    <r>
      <rPr>
        <rFont val="&quot;Times New Roman&quot;"/>
        <b/>
        <color rgb="FF1155CC"/>
        <sz val="14.0"/>
        <u/>
      </rPr>
      <t>https://mail.google.com/mail?extsrc=sync&amp;client=docs&amp;plid=ACUX6DNXjZfeJ0ypZmxE-wxEfOUq_2ZWw51JZ18</t>
    </r>
  </si>
  <si>
    <t>3406089985_OD</t>
  </si>
  <si>
    <t>Mr.Karuppasamy</t>
  </si>
  <si>
    <r>
      <rPr>
        <rFont val="&quot;Times New Roman&quot;"/>
        <b/>
        <color rgb="FF1155CC"/>
        <sz val="14.0"/>
        <u/>
      </rPr>
      <t>https://drive.google.com/drive/folders/1MyNd21WmHa8Xs5AOen6XtX3FokZIVbkV</t>
    </r>
  </si>
  <si>
    <r>
      <rPr>
        <rFont val="&quot;Times New Roman&quot;"/>
        <b/>
        <color rgb="FF1155CC"/>
        <sz val="14.0"/>
        <u/>
      </rPr>
      <t>https://mail.google.com/mail?extsrc=sync&amp;client=docs&amp;plid=ACUX6DMw6dyUe3akXcx7wdYC0Wr9QnolUnxukfU</t>
    </r>
  </si>
  <si>
    <t>3379460287_TP</t>
  </si>
  <si>
    <t>CHENGANUR 692/2024</t>
  </si>
  <si>
    <r>
      <rPr>
        <rFont val="&quot;Times New Roman&quot;"/>
        <b/>
        <color rgb="FF1155CC"/>
        <sz val="14.0"/>
        <u/>
      </rPr>
      <t>https://drive.google.com/drive/folders/170Q7dJrkadd4hBPVPDaEi5_kgGfXsub8</t>
    </r>
  </si>
  <si>
    <r>
      <rPr>
        <rFont val="&quot;Times New Roman&quot;"/>
        <b/>
        <color rgb="FF1155CC"/>
        <sz val="14.0"/>
        <u/>
      </rPr>
      <t>https://mail.google.com/mail?extsrc=sync&amp;client=docs&amp;plid=ACUX6DNTbGBgmqOwqhUQgna_viyEUIEIsrmesig</t>
    </r>
  </si>
  <si>
    <t>03-31-2025</t>
  </si>
  <si>
    <t>_2025203490</t>
  </si>
  <si>
    <t>PARAMAKUDI TALUK 260/2024</t>
  </si>
  <si>
    <r>
      <rPr>
        <rFont val="&quot;Times New Roman&quot;"/>
        <b/>
        <color rgb="FF1155CC"/>
        <sz val="14.0"/>
        <u/>
      </rPr>
      <t>https://drive.google.com/drive/folders/1hIYQspbBxP1yS1O5Z_fO28fae-bQbXEf</t>
    </r>
  </si>
  <si>
    <r>
      <rPr>
        <rFont val="&quot;Times New Roman&quot;"/>
        <b/>
        <color rgb="FF1155CC"/>
        <sz val="14.0"/>
        <u/>
      </rPr>
      <t>https://mail.google.com/mail?extsrc=sync&amp;client=docs&amp;plid=ACUX6DOK1VAFq34okB_zGNvk4G_doqF9cUdvUM0</t>
    </r>
  </si>
  <si>
    <t>14.04.2025</t>
  </si>
  <si>
    <t>1927-2024 Madurai</t>
  </si>
  <si>
    <t>SAYALKUDI 99/2024</t>
  </si>
  <si>
    <r>
      <rPr>
        <rFont val="&quot;Times New Roman&quot;"/>
        <b/>
        <color rgb="FF1155CC"/>
        <sz val="14.0"/>
        <u/>
      </rPr>
      <t>https://drive.google.com/drive/folders/1dLl_VW8i1CwOU_ecSmc6g9j9dy_I1hgM</t>
    </r>
  </si>
  <si>
    <r>
      <rPr>
        <rFont val="&quot;Times New Roman&quot;"/>
        <b/>
        <color rgb="FF1155CC"/>
        <sz val="14.0"/>
        <u/>
      </rPr>
      <t>https://mail.google.com/mail?extsrc=sync&amp;client=docs&amp;plid=ACUX6DNL8pY_TFtTT4hCY_pjawKUCA5SA3zGFsw</t>
    </r>
  </si>
  <si>
    <t>1930-2024 Madurai</t>
  </si>
  <si>
    <r>
      <rPr>
        <rFont val="&quot;Times New Roman&quot;"/>
        <b/>
        <color rgb="FF1155CC"/>
        <sz val="14.0"/>
        <u/>
      </rPr>
      <t>https://drive.google.com/drive/folders/1zvejv0ds3PURJ0AH0Lj2crUJPmcncPAD</t>
    </r>
  </si>
  <si>
    <r>
      <rPr>
        <rFont val="&quot;Times New Roman&quot;"/>
        <b/>
        <color rgb="FF1155CC"/>
        <sz val="14.0"/>
        <u/>
      </rPr>
      <t>https://mail.google.com/mail?extsrc=sync&amp;client=docs&amp;plid=ACUX6DOT8X1mPohiqDR7dfY4lytpjUfX95s1-dw</t>
    </r>
  </si>
  <si>
    <t>369-2025 Tirunelveli</t>
  </si>
  <si>
    <t>SIPCOT 53/2025</t>
  </si>
  <si>
    <r>
      <rPr>
        <rFont val="&quot;Times New Roman&quot;"/>
        <b/>
        <color rgb="FF1155CC"/>
        <sz val="14.0"/>
        <u/>
      </rPr>
      <t>https://drive.google.com/drive/folders/1BEehkD7gPHMDi2lU3bXqJ4h79inqoVgp</t>
    </r>
  </si>
  <si>
    <r>
      <rPr>
        <rFont val="&quot;Times New Roman&quot;"/>
        <b/>
        <color rgb="FF1155CC"/>
        <sz val="14.0"/>
        <u/>
      </rPr>
      <t>https://mail.google.com/mail?extsrc=sync&amp;client=docs&amp;plid=ACUX6DP0BTolV1ndj3_OLAOO5HG0e07F5v6PcSQ</t>
    </r>
  </si>
  <si>
    <t>372-2025 Tirunelveli</t>
  </si>
  <si>
    <t>KOVILPATTI WEST 572/2023</t>
  </si>
  <si>
    <r>
      <rPr>
        <rFont val="&quot;Times New Roman&quot;"/>
        <b/>
        <color rgb="FF1155CC"/>
        <sz val="14.0"/>
        <u/>
      </rPr>
      <t>https://drive.google.com/drive/folders/18Hg6FiO95jT18s15SbYFTSeyxom8jaOA</t>
    </r>
  </si>
  <si>
    <r>
      <rPr>
        <rFont val="&quot;Times New Roman&quot;"/>
        <b/>
        <color rgb="FF1155CC"/>
        <sz val="14.0"/>
        <u/>
      </rPr>
      <t>https://mail.google.com/mail?extsrc=sync&amp;client=docs&amp;plid=ACUX6DNG58RzeB5h3kNvgZ90ogHCz0TpUI-xINs</t>
    </r>
  </si>
  <si>
    <t>MOT16014277</t>
  </si>
  <si>
    <t>VEERAVANALLUR 470/2024</t>
  </si>
  <si>
    <r>
      <rPr>
        <rFont val="&quot;Times New Roman&quot;"/>
        <b/>
        <color rgb="FF1155CC"/>
        <sz val="14.0"/>
        <u/>
      </rPr>
      <t>https://drive.google.com/drive/folders/1482e25mVoBPbpdRV8buAYzuGGwP7zUJu</t>
    </r>
  </si>
  <si>
    <r>
      <rPr>
        <rFont val="&quot;Times New Roman&quot;"/>
        <b/>
        <color rgb="FF1155CC"/>
        <sz val="14.0"/>
        <u/>
      </rPr>
      <t>https://mail.google.com/mail?extsrc=sync&amp;client=docs&amp;plid=ACUX6DOEHjBpD-AqVO1JxUZfEs6OV2FvAkt0atA</t>
    </r>
  </si>
  <si>
    <t>MOT16014776</t>
  </si>
  <si>
    <t>TIRUNELVELI TALUK 633/2024</t>
  </si>
  <si>
    <r>
      <rPr>
        <rFont val="&quot;Times New Roman&quot;"/>
        <b/>
        <color rgb="FF1155CC"/>
        <sz val="14.0"/>
        <u/>
      </rPr>
      <t>https://drive.google.com/drive/folders/1c-v1JJUUKnQ3EQ3VzrOXIRNRd-6Bjav9</t>
    </r>
  </si>
  <si>
    <r>
      <rPr>
        <rFont val="&quot;Times New Roman&quot;"/>
        <b/>
        <color rgb="FF1155CC"/>
        <sz val="14.0"/>
        <u/>
      </rPr>
      <t>https://mail.google.com/mail?extsrc=sync&amp;client=docs&amp;plid=ACUX6DNjuQKP4gRsEqv3O4YvTyC1gU8xzxndIUU</t>
    </r>
  </si>
  <si>
    <t>MTP-N-2425-008070</t>
  </si>
  <si>
    <t>MALLI 110/2024</t>
  </si>
  <si>
    <r>
      <rPr>
        <rFont val="&quot;Times New Roman&quot;"/>
        <b/>
        <color rgb="FF1155CC"/>
        <sz val="14.0"/>
        <u/>
      </rPr>
      <t>https://drive.google.com/drive/folders/1KSPRneuAs-vxlkS-wZi6iWW34htuD6n2</t>
    </r>
  </si>
  <si>
    <r>
      <rPr>
        <rFont val="&quot;Times New Roman&quot;"/>
        <b/>
        <color rgb="FF1155CC"/>
        <sz val="14.0"/>
        <u/>
      </rPr>
      <t>https://mail.google.com/mail?extsrc=sync&amp;client=docs&amp;plid=ACUX6DOlbiLXtrIY-e85t-LBfSZJYA5BrcCJuk0</t>
    </r>
  </si>
  <si>
    <t>08.04.2025</t>
  </si>
  <si>
    <t>MTP-N-2425-008059</t>
  </si>
  <si>
    <t>T.KALLUPATTI 180/2024</t>
  </si>
  <si>
    <r>
      <rPr>
        <rFont val="&quot;Times New Roman&quot;"/>
        <b/>
        <color rgb="FF1155CC"/>
        <sz val="14.0"/>
        <u/>
      </rPr>
      <t>https://drive.google.com/drive/folders/1RElmM-d4dm9OGkZk3BjkKmUKvwHIZSTf</t>
    </r>
  </si>
  <si>
    <r>
      <rPr>
        <rFont val="&quot;Times New Roman&quot;"/>
        <b/>
        <color rgb="FF1155CC"/>
        <sz val="14.0"/>
        <u/>
      </rPr>
      <t>https://mail.google.com/mail?extsrc=sync&amp;client=docs&amp;plid=ACUX6DM72MKV5aAYtKbyKvFAzNeiJaEgG-fQCGM</t>
    </r>
  </si>
  <si>
    <t>3371-2500000034-TP</t>
  </si>
  <si>
    <t>THIRUPALAIKUDI 86/2024</t>
  </si>
  <si>
    <r>
      <rPr>
        <rFont val="&quot;Times New Roman&quot;"/>
        <b/>
        <color rgb="FF1155CC"/>
        <sz val="14.0"/>
        <u/>
      </rPr>
      <t>https://drive.google.com/drive/folders/1BmJLBvAgcUJrAt_Ar8zNb5ODF0kQDC9Q</t>
    </r>
  </si>
  <si>
    <r>
      <rPr>
        <rFont val="&quot;Times New Roman&quot;"/>
        <b/>
        <color rgb="FF1155CC"/>
        <sz val="14.0"/>
        <u/>
      </rPr>
      <t>https://mail.google.com/mail?extsrc=sync&amp;client=docs&amp;plid=ACUX6DO3_SfR_VE03aJTi7wiPrnZl1TD4MJ2Z6o</t>
    </r>
  </si>
  <si>
    <t>3311-2500000326-TP</t>
  </si>
  <si>
    <t>MANAPPARAI 421/2024</t>
  </si>
  <si>
    <r>
      <rPr>
        <rFont val="&quot;Times New Roman&quot;"/>
        <b/>
        <color rgb="FF1155CC"/>
        <sz val="14.0"/>
        <u/>
      </rPr>
      <t>https://drive.google.com/drive/folders/1HmCBs_QM8zQOVSVPsaV3xMQtJT8Zs2fp</t>
    </r>
  </si>
  <si>
    <r>
      <rPr>
        <rFont val="&quot;Times New Roman&quot;"/>
        <b/>
        <color rgb="FF1155CC"/>
        <sz val="14.0"/>
        <u/>
      </rPr>
      <t>https://mail.google.com/mail?extsrc=sync&amp;client=docs&amp;plid=ACUX6DMoolZFVax2Znq4ZCrFSAp0g4Nl30pImfk</t>
    </r>
  </si>
  <si>
    <t>3311-2500000322-TP</t>
  </si>
  <si>
    <r>
      <rPr>
        <rFont val="&quot;Times New Roman&quot;"/>
        <b/>
        <color rgb="FF1155CC"/>
        <sz val="14.0"/>
        <u/>
      </rPr>
      <t>https://drive.google.com/drive/folders/1FPq94nGgl54z7MB7dDxpkZK57jJ2xIPw</t>
    </r>
  </si>
  <si>
    <r>
      <rPr>
        <rFont val="&quot;Times New Roman&quot;"/>
        <b/>
        <color rgb="FF1155CC"/>
        <sz val="14.0"/>
        <u/>
      </rPr>
      <t>https://mail.google.com/mail?extsrc=sync&amp;client=docs&amp;plid=ACUX6DP1ROEAVahXM5jwSK2Zxs0yLaZjoxIx76k</t>
    </r>
  </si>
  <si>
    <t>3362-2500000395-TP</t>
  </si>
  <si>
    <t>NEEDAMANGALAM 285/2024</t>
  </si>
  <si>
    <r>
      <rPr>
        <rFont val="&quot;Times New Roman&quot;"/>
        <b/>
        <color rgb="FF1155CC"/>
        <sz val="14.0"/>
        <u/>
      </rPr>
      <t>https://drive.google.com/drive/folders/1hJSi0_l6g7q0tadzZopJnGpouh0XOkd8</t>
    </r>
  </si>
  <si>
    <r>
      <rPr>
        <rFont val="&quot;Times New Roman&quot;"/>
        <b/>
        <color rgb="FF1155CC"/>
        <sz val="14.0"/>
        <u/>
      </rPr>
      <t>https://mail.google.com/mail?extsrc=sync&amp;client=docs&amp;plid=ACUX6DPT-eefOnVerf_ly8x2FM-hO4ye-NVsByI</t>
    </r>
  </si>
  <si>
    <t>3371-2500000033-TP</t>
  </si>
  <si>
    <r>
      <rPr>
        <rFont val="&quot;Times New Roman&quot;"/>
        <b/>
        <color rgb="FF1155CC"/>
        <sz val="14.0"/>
        <u/>
      </rPr>
      <t>https://drive.google.com/drive/folders/1vcuTxiON4zzVs6LWMF21o23pfPlfDeDM</t>
    </r>
  </si>
  <si>
    <r>
      <rPr>
        <rFont val="&quot;Times New Roman&quot;"/>
        <b/>
        <color rgb="FF1155CC"/>
        <sz val="14.0"/>
        <u/>
      </rPr>
      <t>https://mail.google.com/mail?extsrc=sync&amp;client=docs&amp;plid=ACUX6DMoJ33XubcSiHxEAMxn9hreB-gdDNlnhY4</t>
    </r>
  </si>
  <si>
    <t>3311-2500000323-TP</t>
  </si>
  <si>
    <r>
      <rPr>
        <rFont val="&quot;Times New Roman&quot;"/>
        <b/>
        <color rgb="FF1155CC"/>
        <sz val="14.0"/>
        <u/>
      </rPr>
      <t>https://drive.google.com/drive/folders/1u1NffzR1YvmtM3SMiTxiEWVoOYUcwWI_</t>
    </r>
  </si>
  <si>
    <r>
      <rPr>
        <rFont val="&quot;Times New Roman&quot;"/>
        <b/>
        <color rgb="FF1155CC"/>
        <sz val="14.0"/>
        <u/>
      </rPr>
      <t>https://mail.google.com/mail?extsrc=sync&amp;client=docs&amp;plid=ACUX6DMi_DYmZ6BdF1uWyS3YnewYeT8GgXcUHxo</t>
    </r>
  </si>
  <si>
    <t>3311-2500000324-TP</t>
  </si>
  <si>
    <r>
      <rPr>
        <rFont val="&quot;Times New Roman&quot;"/>
        <b/>
        <color rgb="FF1155CC"/>
        <sz val="14.0"/>
        <u/>
      </rPr>
      <t>https://drive.google.com/drive/folders/1jM9mV6bgmfm4tlA7b9zTY3PN5jsMlc3d</t>
    </r>
  </si>
  <si>
    <r>
      <rPr>
        <rFont val="&quot;Times New Roman&quot;"/>
        <b/>
        <color rgb="FF1155CC"/>
        <sz val="14.0"/>
        <u/>
      </rPr>
      <t>https://mail.google.com/mail?extsrc=sync&amp;client=docs&amp;plid=ACUX6DP17xlthz7fBheExntNTKg-fbXfV9EL-t0</t>
    </r>
  </si>
  <si>
    <t>3311-2500000321-TP</t>
  </si>
  <si>
    <r>
      <rPr>
        <rFont val="&quot;Times New Roman&quot;"/>
        <b/>
        <color rgb="FF1155CC"/>
        <sz val="14.0"/>
        <u/>
      </rPr>
      <t>https://drive.google.com/drive/folders/1XT0rdek-YvTjlVqvmcZlp6h2ap5SPOqP</t>
    </r>
  </si>
  <si>
    <r>
      <rPr>
        <rFont val="&quot;Times New Roman&quot;"/>
        <b/>
        <color rgb="FF1155CC"/>
        <sz val="14.0"/>
        <u/>
      </rPr>
      <t>https://mail.google.com/mail?extsrc=sync&amp;client=docs&amp;plid=ACUX6DOaJyfIeNGNvgv2Hq_Qmg91l7t5dTxmU9I</t>
    </r>
  </si>
  <si>
    <t>3397292286_TP</t>
  </si>
  <si>
    <t>TIW 654/2023</t>
  </si>
  <si>
    <r>
      <rPr>
        <rFont val="&quot;Times New Roman&quot;"/>
        <b/>
        <color rgb="FF1155CC"/>
        <sz val="14.0"/>
        <u/>
      </rPr>
      <t>https://drive.google.com/drive/folders/1H8Osbdg4ABY6JbHrWHHkQ2jGNsESpyUR</t>
    </r>
  </si>
  <si>
    <r>
      <rPr>
        <rFont val="&quot;Times New Roman&quot;"/>
        <b/>
        <color rgb="FF1155CC"/>
        <sz val="14.0"/>
        <u/>
      </rPr>
      <t>https://mail.google.com/mail?extsrc=sync&amp;client=docs&amp;plid=ACUX6DNFOFzSGegxPYEPzaKy4BN9F18-nrSAr94</t>
    </r>
  </si>
  <si>
    <t>3397292190_TP</t>
  </si>
  <si>
    <t>VADIPATTI 505/2021</t>
  </si>
  <si>
    <r>
      <rPr>
        <rFont val="&quot;Times New Roman&quot;"/>
        <b/>
        <color rgb="FF1155CC"/>
        <sz val="14.0"/>
        <u/>
      </rPr>
      <t>https://drive.google.com/drive/folders/1Y_1hpIGj2xO4ESz637XOrWjnnW96oGCk</t>
    </r>
  </si>
  <si>
    <r>
      <rPr>
        <rFont val="&quot;Times New Roman&quot;"/>
        <b/>
        <color rgb="FF1155CC"/>
        <sz val="14.0"/>
        <u/>
      </rPr>
      <t>https://mail.google.com/mail?extsrc=sync&amp;client=docs&amp;plid=ACUX6DNiQdUiJDUI2LdiccnNtDOZ20BwG8x8ZSA</t>
    </r>
  </si>
  <si>
    <t>3362-2400000381-TP</t>
  </si>
  <si>
    <t>THIRUPUVANAM 422/2023</t>
  </si>
  <si>
    <r>
      <rPr>
        <rFont val="&quot;Times New Roman&quot;"/>
        <b/>
        <color rgb="FF1155CC"/>
        <sz val="14.0"/>
        <u/>
      </rPr>
      <t>https://drive.google.com/drive/folders/1iSgIDZyZY1_cYzkV9W7Wy1xMZIbFuCjG</t>
    </r>
  </si>
  <si>
    <r>
      <rPr>
        <rFont val="&quot;Times New Roman&quot;"/>
        <b/>
        <color rgb="FF1155CC"/>
        <sz val="14.0"/>
        <u/>
      </rPr>
      <t>https://mail.google.com/mail?extsrc=sync&amp;client=docs&amp;plid=ACUX6DNb-oppVu39R__PmKL7oT-sZq8IWKKk8SM</t>
    </r>
  </si>
  <si>
    <t>05.05.2025</t>
  </si>
  <si>
    <t>OC-25-1502-1825-00000678</t>
  </si>
  <si>
    <t>KENIKARAI 227/2023</t>
  </si>
  <si>
    <r>
      <rPr>
        <rFont val="&quot;Times New Roman&quot;"/>
        <b/>
        <color rgb="FF1155CC"/>
        <sz val="14.0"/>
        <u/>
      </rPr>
      <t>https://drive.google.com/drive/folders/1PU0jiwbalavYnCIoDyJ5iLVneuZpmNhY</t>
    </r>
  </si>
  <si>
    <r>
      <rPr>
        <rFont val="&quot;Times New Roman&quot;"/>
        <b/>
        <color rgb="FF1155CC"/>
        <sz val="14.0"/>
        <u/>
      </rPr>
      <t>https://mail.google.com/mail?extsrc=sync&amp;client=docs&amp;plid=ACUX6DPyqWCn_9anNumbFrPyhZSkdzv8Sfy1ABk</t>
    </r>
  </si>
  <si>
    <t>OC-25-1502-1825-00000679</t>
  </si>
  <si>
    <r>
      <rPr>
        <rFont val="&quot;Times New Roman&quot;"/>
        <b/>
        <color rgb="FF1155CC"/>
        <sz val="14.0"/>
        <u/>
      </rPr>
      <t>https://drive.google.com/drive/folders/12HkTbrp94Q5kWYcXgrve4Eg9g__5tpnf</t>
    </r>
  </si>
  <si>
    <r>
      <rPr>
        <rFont val="&quot;Times New Roman&quot;"/>
        <b/>
        <color rgb="FF1155CC"/>
        <sz val="14.0"/>
        <u/>
      </rPr>
      <t>https://mail.google.com/mail?extsrc=sync&amp;client=docs&amp;plid=ACUX6DPlsKwO4mVYgJmscvk7-ZxlPIamhtDyC68</t>
    </r>
  </si>
  <si>
    <t>OC-25-1502-1825-00000676</t>
  </si>
  <si>
    <r>
      <rPr>
        <rFont val="&quot;Times New Roman&quot;"/>
        <b/>
        <color rgb="FF1155CC"/>
        <sz val="14.0"/>
        <u/>
      </rPr>
      <t>https://drive.google.com/drive/folders/1tLpMCiM48yLwPID0VtS3HEYan7-P4wHa</t>
    </r>
  </si>
  <si>
    <r>
      <rPr>
        <rFont val="&quot;Times New Roman&quot;"/>
        <b/>
        <color rgb="FF1155CC"/>
        <sz val="14.0"/>
        <u/>
      </rPr>
      <t>https://mail.google.com/mail?extsrc=sync&amp;client=docs&amp;plid=ACUX6DOCCWj87xqI__c_RJ0c5h4I0IKJOOMSomk</t>
    </r>
  </si>
  <si>
    <t>134-2025 Tirunelveli</t>
  </si>
  <si>
    <t>VIJAYANARAYANAM 306/2024</t>
  </si>
  <si>
    <r>
      <rPr>
        <rFont val="&quot;Times New Roman&quot;"/>
        <b/>
        <color rgb="FF1155CC"/>
        <sz val="14.0"/>
        <u/>
      </rPr>
      <t>https://drive.google.com/drive/folders/1bEVTGZ3VJ0PL5_JwNxkkfr4IYzGWKwBV</t>
    </r>
  </si>
  <si>
    <r>
      <rPr>
        <rFont val="&quot;Times New Roman&quot;"/>
        <b/>
        <color rgb="FF1155CC"/>
        <sz val="14.0"/>
        <u/>
      </rPr>
      <t>https://mail.google.com/mail?extsrc=sync&amp;client=docs&amp;plid=ACUX6DMZxu63v5FkFLmto-EtBy6zpGXpPSQ6AlE</t>
    </r>
  </si>
  <si>
    <t>C2254113103366-00</t>
  </si>
  <si>
    <t>PUDUKOTTAI 103/2023</t>
  </si>
  <si>
    <r>
      <rPr>
        <rFont val="&quot;Times New Roman&quot;"/>
        <b/>
        <color rgb="FF1155CC"/>
        <sz val="14.0"/>
        <u/>
      </rPr>
      <t>https://drive.google.com/drive/folders/1jvMGi6TkE4EecxGaaZZNf-B1vLR1pmc2</t>
    </r>
  </si>
  <si>
    <r>
      <rPr>
        <rFont val="&quot;Times New Roman&quot;"/>
        <b/>
        <color rgb="FF1155CC"/>
        <sz val="14.0"/>
        <u/>
      </rPr>
      <t>https://mail.google.com/mail?extsrc=sync&amp;client=docs&amp;plid=ACUX6DMnk0-UqozMO-tT1-PrObZSVEETCnZi6mk</t>
    </r>
  </si>
  <si>
    <t>C2254113103381-00</t>
  </si>
  <si>
    <r>
      <rPr>
        <rFont val="&quot;Times New Roman&quot;"/>
        <b/>
        <color rgb="FF1155CC"/>
        <sz val="14.0"/>
        <u/>
      </rPr>
      <t>https://drive.google.com/drive/folders/1zIMSWMNpyEs26GoG3qPnl6Q7GJXEKG-B</t>
    </r>
  </si>
  <si>
    <r>
      <rPr>
        <rFont val="&quot;Times New Roman&quot;"/>
        <b/>
        <color rgb="FF1155CC"/>
        <sz val="14.0"/>
        <u/>
      </rPr>
      <t>https://mail.google.com/mail?extsrc=sync&amp;client=docs&amp;plid=ACUX6DOgPYQdIhrP_r2MHBV9EOppGiKzP-4WPtc</t>
    </r>
  </si>
  <si>
    <t>C2254113103399-00</t>
  </si>
  <si>
    <t>BAZZAR 138/2024</t>
  </si>
  <si>
    <r>
      <rPr>
        <rFont val="&quot;Times New Roman&quot;"/>
        <b/>
        <color rgb="FF1155CC"/>
        <sz val="14.0"/>
        <u/>
      </rPr>
      <t>https://drive.google.com/drive/folders/14Gh7-XwmWJthENW51tqPlUxkty1aU5v6</t>
    </r>
  </si>
  <si>
    <r>
      <rPr>
        <rFont val="&quot;Times New Roman&quot;"/>
        <b/>
        <color rgb="FF1155CC"/>
        <sz val="14.0"/>
        <u/>
      </rPr>
      <t>https://mail.google.com/mail?extsrc=sync&amp;client=docs&amp;plid=ACUX6DPWGonmr6uGyz8eT4aehadmgNFV-PUSt9M</t>
    </r>
  </si>
  <si>
    <t>C2254113103379-00</t>
  </si>
  <si>
    <r>
      <rPr>
        <rFont val="&quot;Times New Roman&quot;"/>
        <b/>
        <color rgb="FF1155CC"/>
        <sz val="14.0"/>
        <u/>
      </rPr>
      <t>https://drive.google.com/drive/folders/1Hrzc0U2EIe5Ilp4J_Ms_ueqoa3UzosNr</t>
    </r>
  </si>
  <si>
    <r>
      <rPr>
        <rFont val="&quot;Times New Roman&quot;"/>
        <b/>
        <color rgb="FF1155CC"/>
        <sz val="14.0"/>
        <u/>
      </rPr>
      <t>https://mail.google.com/mail?extsrc=sync&amp;client=docs&amp;plid=ACUX6DOKPAHnOTerPnD0e_rnBPPwqwqhaAT7TZ4</t>
    </r>
  </si>
  <si>
    <t>10110289136_OD</t>
  </si>
  <si>
    <t>Mr.Sathi vel</t>
  </si>
  <si>
    <r>
      <rPr>
        <rFont val="&quot;Times New Roman&quot;"/>
        <b/>
        <color rgb="FF1155CC"/>
        <sz val="14.0"/>
        <u/>
      </rPr>
      <t>https://drive.google.com/drive/folders/1lSfLnBgdGmPQqhm8bwV1QNjN8eN86dbr</t>
    </r>
  </si>
  <si>
    <r>
      <rPr>
        <rFont val="&quot;Times New Roman&quot;"/>
        <b/>
        <color rgb="FF1155CC"/>
        <sz val="14.0"/>
        <u/>
      </rPr>
      <t>https://mail.google.com/mail?extsrc=sync&amp;client=docs&amp;plid=ACUX6DPeuD2ymv4jfZuxEXMROpfZPfPC3mwtEgE</t>
    </r>
  </si>
  <si>
    <t>C2254113103375-00</t>
  </si>
  <si>
    <t>THIRUPALAIKUDI 180/2024</t>
  </si>
  <si>
    <r>
      <rPr>
        <rFont val="&quot;Times New Roman&quot;"/>
        <b/>
        <color rgb="FF1155CC"/>
        <sz val="14.0"/>
        <u/>
      </rPr>
      <t>https://drive.google.com/drive/folders/1d7gK-2mefD216YMO7KzQCsqNWVKWo9EJ</t>
    </r>
  </si>
  <si>
    <r>
      <rPr>
        <rFont val="&quot;Times New Roman&quot;"/>
        <b/>
        <color rgb="FF1155CC"/>
        <sz val="14.0"/>
        <u/>
      </rPr>
      <t>https://mail.google.com/mail?extsrc=sync&amp;client=docs&amp;plid=ACUX6DO2lxSyg7TC21OW5xnYA6y9bvNIOcTSwuA</t>
    </r>
  </si>
  <si>
    <t>C2254101100267-01</t>
  </si>
  <si>
    <t>MOOLANUR 118/2024</t>
  </si>
  <si>
    <r>
      <rPr>
        <rFont val="&quot;Times New Roman&quot;"/>
        <b/>
        <color rgb="FF1155CC"/>
        <sz val="14.0"/>
        <u/>
      </rPr>
      <t>https://drive.google.com/drive/folders/1EwLb9Vz_kAmtHlX0geMZ7awooDGKCRkR</t>
    </r>
  </si>
  <si>
    <r>
      <rPr>
        <rFont val="&quot;Times New Roman&quot;"/>
        <b/>
        <color rgb="FF1155CC"/>
        <sz val="14.0"/>
        <u/>
      </rPr>
      <t>https://mail.google.com/mail?extsrc=sync&amp;client=docs&amp;plid=ACUX6DMImpon0lZ-p4GoMLk3B9cnMtIkez-UWLA</t>
    </r>
  </si>
  <si>
    <t>C2254113103374-00</t>
  </si>
  <si>
    <t>THIRUMANGALAM TALUK 264/2023</t>
  </si>
  <si>
    <r>
      <rPr>
        <rFont val="&quot;Times New Roman&quot;"/>
        <b/>
        <color rgb="FF1155CC"/>
        <sz val="14.0"/>
        <u/>
      </rPr>
      <t>https://drive.google.com/drive/folders/1Iu1Cytzf1O2zo7ECI-6eZWliddBkEXPK</t>
    </r>
  </si>
  <si>
    <r>
      <rPr>
        <rFont val="&quot;Times New Roman&quot;"/>
        <b/>
        <color rgb="FF1155CC"/>
        <sz val="14.0"/>
        <u/>
      </rPr>
      <t>https://mail.google.com/mail?extsrc=sync&amp;client=docs&amp;plid=ACUX6DO0aFxluEMC0BmySyHRST6sd50UEkGhzxk</t>
    </r>
  </si>
  <si>
    <t>20-2025 Uthamapalayam</t>
  </si>
  <si>
    <t>RAYAPPANPATTI 146/2024</t>
  </si>
  <si>
    <r>
      <rPr>
        <rFont val="&quot;Times New Roman&quot;"/>
        <b/>
        <color rgb="FF1155CC"/>
        <sz val="14.0"/>
        <u/>
      </rPr>
      <t>https://drive.google.com/drive/folders/1DYJE3oyZWsOadcNe6JzN0Pqt4UZPIIMQ</t>
    </r>
  </si>
  <si>
    <r>
      <rPr>
        <rFont val="&quot;Times New Roman&quot;"/>
        <b/>
        <color rgb="FF1155CC"/>
        <sz val="14.0"/>
        <u/>
      </rPr>
      <t>https://mail.google.com/mail?extsrc=sync&amp;client=docs&amp;plid=ACUX6DOYs-ZLaAXPmDLwPW0LAOiBK6gKKW5KJ2E</t>
    </r>
  </si>
  <si>
    <t>2574-2024 Madurai</t>
  </si>
  <si>
    <t>PARAMAKUDI TALUK 163/2024</t>
  </si>
  <si>
    <r>
      <rPr>
        <rFont val="&quot;Times New Roman&quot;"/>
        <b/>
        <color rgb="FF1155CC"/>
        <sz val="14.0"/>
        <u/>
      </rPr>
      <t>https://drive.google.com/drive/folders/1BnJ25oIcxf82nGRqnVjcPk6Su9Cm2OiB</t>
    </r>
  </si>
  <si>
    <r>
      <rPr>
        <rFont val="&quot;Times New Roman&quot;"/>
        <b/>
        <color rgb="FF1155CC"/>
        <sz val="14.0"/>
        <u/>
      </rPr>
      <t>https://mail.google.com/mail?extsrc=sync&amp;client=docs&amp;plid=ACUX6DMsyqx7HDXCtJSzkAZxCSf3W-D4qgfC1u0</t>
    </r>
  </si>
  <si>
    <t>2276-2024 Madurai</t>
  </si>
  <si>
    <t>KAMUTHI 382/2023</t>
  </si>
  <si>
    <r>
      <rPr>
        <rFont val="&quot;Times New Roman&quot;"/>
        <b/>
        <color rgb="FF1155CC"/>
        <sz val="14.0"/>
        <u/>
      </rPr>
      <t>https://drive.google.com/drive/folders/15vuVAkYor9OjWtf5LJMP2EYj40HxPBDQ</t>
    </r>
  </si>
  <si>
    <r>
      <rPr>
        <rFont val="&quot;Times New Roman&quot;"/>
        <b/>
        <color rgb="FF1155CC"/>
        <sz val="14.0"/>
        <u/>
      </rPr>
      <t>https://mail.google.com/mail?extsrc=sync&amp;client=docs&amp;plid=ACUX6DOSxWiYOmD0GTexTMGC6ms_Q7Z8D48xilY</t>
    </r>
  </si>
  <si>
    <t>24.04.2025</t>
  </si>
  <si>
    <t>10000-31-26-N-0750041</t>
  </si>
  <si>
    <t>KILAKARAI 144/2024</t>
  </si>
  <si>
    <r>
      <rPr>
        <rFont val="&quot;Times New Roman&quot;"/>
        <b/>
        <color rgb="FF1155CC"/>
        <sz val="14.0"/>
        <u/>
      </rPr>
      <t>https://drive.google.com/drive/folders/1SDgZtXBLHm_tz-tpxrz2ClEpQmghnG8j</t>
    </r>
  </si>
  <si>
    <r>
      <rPr>
        <rFont val="&quot;Times New Roman&quot;"/>
        <b/>
        <color rgb="FF1155CC"/>
        <sz val="14.0"/>
        <u/>
      </rPr>
      <t>https://mail.google.com/mail?extsrc=sync&amp;client=docs&amp;plid=ACUX6DP9U1M2E4fylGiH2_fzlA0q8dLvJixc3rY</t>
    </r>
  </si>
  <si>
    <t>10690000102_PA</t>
  </si>
  <si>
    <t>PA</t>
  </si>
  <si>
    <t>Mr.Selestin</t>
  </si>
  <si>
    <r>
      <rPr>
        <rFont val="&quot;Times New Roman&quot;"/>
        <b/>
        <color rgb="FF1155CC"/>
        <sz val="14.0"/>
        <u/>
      </rPr>
      <t>https://drive.google.com/drive/folders/1RZ48wBsNCZbbnYCGY5QbKfxzmGJTSm8G</t>
    </r>
  </si>
  <si>
    <r>
      <rPr>
        <rFont val="&quot;Times New Roman&quot;"/>
        <b/>
        <color rgb="FF1155CC"/>
        <sz val="14.0"/>
        <u/>
      </rPr>
      <t>https://mail.google.com/mail?extsrc=sync&amp;client=docs&amp;plid=ACUX6DMAqYn-um2bgknT1e1YTvK4_fsVZ0VKq58</t>
    </r>
  </si>
  <si>
    <t>3408-2500023716-OD</t>
  </si>
  <si>
    <t>Mr.alanraj</t>
  </si>
  <si>
    <r>
      <rPr>
        <rFont val="&quot;Times New Roman&quot;"/>
        <b/>
        <color rgb="FF1155CC"/>
        <sz val="14.0"/>
        <u/>
      </rPr>
      <t>https://drive.google.com/drive/folders/1QyL5Kh_CW4CLNqBOxjSsxeFd5LQ8VTY2</t>
    </r>
  </si>
  <si>
    <r>
      <rPr>
        <rFont val="&quot;Times New Roman&quot;"/>
        <b/>
        <color rgb="FF1155CC"/>
        <sz val="14.0"/>
        <u/>
      </rPr>
      <t>https://mail.google.com/mail?extsrc=sync&amp;client=docs&amp;plid=ACUX6DMfU5x208GAuJG9ug8idkNS-DgyS6tvm1s</t>
    </r>
  </si>
  <si>
    <t>CV612736</t>
  </si>
  <si>
    <t>ITR</t>
  </si>
  <si>
    <t>Mr.Karupasamy</t>
  </si>
  <si>
    <r>
      <rPr>
        <rFont val="&quot;Times New Roman&quot;"/>
        <b/>
        <color rgb="FF1155CC"/>
        <sz val="14.0"/>
        <u/>
      </rPr>
      <t>https://drive.google.com/drive/folders/1cvYW9hJcbGfPSbYBq2EqK8JkSkNXpUww</t>
    </r>
  </si>
  <si>
    <r>
      <rPr>
        <rFont val="&quot;Times New Roman&quot;"/>
        <b/>
        <color rgb="FF1155CC"/>
        <sz val="14.0"/>
        <u/>
      </rPr>
      <t>https://mail.google.com/mail?extsrc=sync&amp;client=docs&amp;plid=ACUX6DP_TXH6YqxaYBusNBifDIoixmodBCjy4_8</t>
    </r>
  </si>
  <si>
    <t>3379464613_TP</t>
  </si>
  <si>
    <t>CUDDALORE PORT 206/2023</t>
  </si>
  <si>
    <t>PONDICHERY</t>
  </si>
  <si>
    <r>
      <rPr>
        <rFont val="&quot;Times New Roman&quot;"/>
        <b/>
        <color rgb="FF1155CC"/>
        <sz val="14.0"/>
        <u/>
      </rPr>
      <t>https://drive.google.com/drive/folders/1BrUcCnGvb4nOTGHq7xhqICwkuioWv0pl</t>
    </r>
  </si>
  <si>
    <r>
      <rPr>
        <rFont val="&quot;Times New Roman&quot;"/>
        <b/>
        <color rgb="FF1155CC"/>
        <sz val="14.0"/>
        <u/>
      </rPr>
      <t>https://mail.google.com/mail?extsrc=sync&amp;client=docs&amp;plid=ACUX6DOcaDhcvu6tpbl5PgMbdyixbY3bnFVP0Io</t>
    </r>
  </si>
  <si>
    <t>3410129797_TP</t>
  </si>
  <si>
    <t>SENGIPATTI 21/2025</t>
  </si>
  <si>
    <r>
      <rPr>
        <rFont val="&quot;Times New Roman&quot;"/>
        <b/>
        <color rgb="FF1155CC"/>
        <sz val="14.0"/>
        <u/>
      </rPr>
      <t>https://drive.google.com/drive/folders/1KHIOcUsTtsKDufS1DOj-44aHDtFNSwAU</t>
    </r>
  </si>
  <si>
    <r>
      <rPr>
        <rFont val="&quot;Times New Roman&quot;"/>
        <b/>
        <color rgb="FF1155CC"/>
        <sz val="14.0"/>
        <u/>
      </rPr>
      <t>https://mail.google.com/mail?extsrc=sync&amp;client=docs&amp;plid=ACUX6DOT43N7HbeItcTEu8t6FUzsmmNwmoPTDCI</t>
    </r>
  </si>
  <si>
    <t>Vehicle Implant case</t>
  </si>
  <si>
    <t>10000-31-26-N-0750097</t>
  </si>
  <si>
    <t>SIVAKASI TOWN 109/2024</t>
  </si>
  <si>
    <r>
      <rPr>
        <rFont val="&quot;Times New Roman&quot;"/>
        <b/>
        <color rgb="FF1155CC"/>
        <sz val="14.0"/>
        <u/>
      </rPr>
      <t>https://drive.google.com/drive/folders/19SkIRuygCnKuUPlPQjfxalkspl1AVNFS</t>
    </r>
  </si>
  <si>
    <r>
      <rPr>
        <rFont val="&quot;Times New Roman&quot;"/>
        <b/>
        <color rgb="FF1155CC"/>
        <sz val="14.0"/>
        <u/>
      </rPr>
      <t>https://mail.google.com/mail?extsrc=sync&amp;client=docs&amp;plid=ACUX6DO_hNYOsnRS_trPYIqblypBVLrOdQLziy0</t>
    </r>
  </si>
  <si>
    <t>3379464441_TP</t>
  </si>
  <si>
    <t>VEDARANYAM 338/2024</t>
  </si>
  <si>
    <r>
      <rPr>
        <rFont val="&quot;Times New Roman&quot;"/>
        <b/>
        <color rgb="FF1155CC"/>
        <sz val="14.0"/>
        <u/>
      </rPr>
      <t>https://drive.google.com/drive/folders/1M17CRqNR43Wzus7FaASPspCSMWQooAgh</t>
    </r>
  </si>
  <si>
    <r>
      <rPr>
        <rFont val="&quot;Times New Roman&quot;"/>
        <b/>
        <color rgb="FF1155CC"/>
        <sz val="14.0"/>
        <u/>
      </rPr>
      <t>https://mail.google.com/mail?extsrc=sync&amp;client=docs&amp;plid=ACUX6DPVpg5PDGSaJEZcWHXm6Qp8PGFYIqaDKLE</t>
    </r>
  </si>
  <si>
    <t>3397292506_TP</t>
  </si>
  <si>
    <t>THITTACHERY 34/2024</t>
  </si>
  <si>
    <t>KARAIKAL</t>
  </si>
  <si>
    <r>
      <rPr>
        <rFont val="&quot;Times New Roman&quot;"/>
        <b/>
        <color rgb="FF1155CC"/>
        <sz val="14.0"/>
        <u/>
      </rPr>
      <t>https://drive.google.com/drive/folders/1rlIdvBvov24Cktc0FWrUWZsiQefimMd9</t>
    </r>
  </si>
  <si>
    <r>
      <rPr>
        <rFont val="&quot;Times New Roman&quot;"/>
        <b/>
        <color rgb="FF1155CC"/>
        <sz val="14.0"/>
        <u/>
      </rPr>
      <t>https://mail.google.com/mail?extsrc=sync&amp;client=docs&amp;plid=ACUX6DOeL7fCQOufePxWRAubSnsxFZhAoDvMbU0</t>
    </r>
  </si>
  <si>
    <t>3397292504_TP</t>
  </si>
  <si>
    <t>NEEDAMANGALAM 436/2024</t>
  </si>
  <si>
    <t>BIHAR</t>
  </si>
  <si>
    <r>
      <rPr>
        <rFont val="&quot;Times New Roman&quot;"/>
        <b/>
        <color rgb="FF1155CC"/>
        <sz val="14.0"/>
        <u/>
      </rPr>
      <t>https://drive.google.com/drive/folders/16jSZAHoUx9O6Ja6U_NZwbiwBB3f-JGQB</t>
    </r>
  </si>
  <si>
    <r>
      <rPr>
        <rFont val="&quot;Times New Roman&quot;"/>
        <b/>
        <color rgb="FF1155CC"/>
        <sz val="14.0"/>
        <u/>
      </rPr>
      <t>https://mail.google.com/mail?extsrc=sync&amp;client=docs&amp;plid=ACUX6DNzd-GfCVkBsKE58rk03va464AiN_2iHOk</t>
    </r>
  </si>
  <si>
    <t>3380064195_TP</t>
  </si>
  <si>
    <t>THIRUNEELAKUDI 455/2024</t>
  </si>
  <si>
    <r>
      <rPr>
        <rFont val="&quot;Times New Roman&quot;"/>
        <b/>
        <color rgb="FF1155CC"/>
        <sz val="14.0"/>
        <u/>
      </rPr>
      <t>https://drive.google.com/drive/folders/17kApPrVnwVg75jTOxsbVo8gQr_rpOnKR</t>
    </r>
  </si>
  <si>
    <r>
      <rPr>
        <rFont val="&quot;Times New Roman&quot;"/>
        <b/>
        <color rgb="FF1155CC"/>
        <sz val="14.0"/>
        <u/>
      </rPr>
      <t>https://mail.google.com/mail?extsrc=sync&amp;client=docs&amp;plid=ACUX6DPoC7BLAtUDTThlxZyq2RAP4Hd-La50eJE</t>
    </r>
  </si>
  <si>
    <t>3379464399_TP</t>
  </si>
  <si>
    <t>KELVELUR 277/2024</t>
  </si>
  <si>
    <r>
      <rPr>
        <rFont val="&quot;Times New Roman&quot;"/>
        <b/>
        <color rgb="FF1155CC"/>
        <sz val="14.0"/>
        <u/>
      </rPr>
      <t>https://drive.google.com/drive/folders/1WPnUJmGb0kK2D1gZ-SDgFRqDIkUER0v6</t>
    </r>
  </si>
  <si>
    <r>
      <rPr>
        <rFont val="&quot;Times New Roman&quot;"/>
        <b/>
        <color rgb="FF1155CC"/>
        <sz val="14.0"/>
        <u/>
      </rPr>
      <t>https://mail.google.com/mail?extsrc=sync&amp;client=docs&amp;plid=ACUX6DMSoP8dfDUxmqO2lbuzZL8MKo_OHeaHNf0</t>
    </r>
  </si>
  <si>
    <t>3368140630_TP</t>
  </si>
  <si>
    <t>GANDHARVAKOTTAI 07/2016</t>
  </si>
  <si>
    <t>NA</t>
  </si>
  <si>
    <r>
      <rPr>
        <rFont val="&quot;Times New Roman&quot;"/>
        <b/>
        <color rgb="FF1155CC"/>
        <sz val="14.0"/>
        <u/>
      </rPr>
      <t>https://drive.google.com/drive/folders/13UR-G-DEajre3xTIs67bNPgg593mrj7n</t>
    </r>
  </si>
  <si>
    <r>
      <rPr>
        <rFont val="&quot;Times New Roman&quot;"/>
        <b/>
        <color rgb="FF1155CC"/>
        <sz val="14.0"/>
        <u/>
      </rPr>
      <t>https://mail.google.com/mail?extsrc=sync&amp;client=docs&amp;plid=ACUX6DM7lRfHa51mz1nWoVEYb1TW_6RHs9DJ5TI</t>
    </r>
  </si>
  <si>
    <t>3410129785_TP</t>
  </si>
  <si>
    <t>PERAMBUR 209/2022</t>
  </si>
  <si>
    <t>MAYILADUDURAI</t>
  </si>
  <si>
    <r>
      <rPr>
        <rFont val="&quot;Times New Roman&quot;"/>
        <b/>
        <color rgb="FF1155CC"/>
        <sz val="14.0"/>
        <u/>
      </rPr>
      <t>https://drive.google.com/drive/folders/1udVLwIW-7YWCQCcwjLZXV6SRtB3XsJGD</t>
    </r>
  </si>
  <si>
    <r>
      <rPr>
        <rFont val="&quot;Times New Roman&quot;"/>
        <b/>
        <color rgb="FF1155CC"/>
        <sz val="14.0"/>
        <u/>
      </rPr>
      <t>https://mail.google.com/mail?extsrc=sync&amp;client=docs&amp;plid=ACUX6DN4g3pOm13gidd1qOLtWU4j2No5u9kXpVI</t>
    </r>
  </si>
  <si>
    <t>1763-2024 Madurai</t>
  </si>
  <si>
    <t>WITHDRAWN</t>
  </si>
  <si>
    <t>SIVAGANGAI TALUK 65/2023</t>
  </si>
  <si>
    <r>
      <rPr>
        <rFont val="&quot;Times New Roman&quot;"/>
        <b/>
        <color rgb="FF1155CC"/>
        <sz val="14.0"/>
        <u/>
      </rPr>
      <t>https://drive.google.com/drive/folders/1z7wjw3Tprgl6nl0DaMU1g7o9XWvyk9aI</t>
    </r>
  </si>
  <si>
    <r>
      <rPr>
        <rFont val="&quot;Times New Roman&quot;"/>
        <b/>
        <color rgb="FF1155CC"/>
        <sz val="14.0"/>
        <u/>
      </rPr>
      <t>https://mail.google.com/mail?extsrc=sync&amp;client=docs&amp;plid=ACUX6DPiRCJ43B436dQHG9e5NqFZ0KK-x7dm0e8</t>
    </r>
  </si>
  <si>
    <t>LGID-113794</t>
  </si>
  <si>
    <t>THOOTHUKUDI NORTH 185/2021</t>
  </si>
  <si>
    <r>
      <rPr>
        <rFont val="&quot;Times New Roman&quot;"/>
        <b/>
        <color rgb="FF1155CC"/>
        <sz val="14.0"/>
        <u/>
      </rPr>
      <t>https://drive.google.com/drive/folders/1RiofQ-Ek2a5dK7lgDb-zHUcgo7ujGl1B</t>
    </r>
  </si>
  <si>
    <r>
      <rPr>
        <rFont val="&quot;Times New Roman&quot;"/>
        <b/>
        <color rgb="FF1155CC"/>
        <sz val="14.0"/>
        <u/>
      </rPr>
      <t>https://mail.google.com/mail?extsrc=sync&amp;client=docs&amp;plid=ACUX6DORgQAW29LSK13l57bDtJGJNf6yCk7CAKg</t>
    </r>
  </si>
  <si>
    <t>7213382011A_TP</t>
  </si>
  <si>
    <t>NANGUNERI 59/2025</t>
  </si>
  <si>
    <r>
      <rPr>
        <rFont val="&quot;Times New Roman&quot;"/>
        <b/>
        <color rgb="FF1155CC"/>
        <sz val="14.0"/>
        <u/>
      </rPr>
      <t>https://drive.google.com/drive/folders/1aEiC4XwAQ6KmYoERSzKjpEt1LVZq6aWB</t>
    </r>
  </si>
  <si>
    <r>
      <rPr>
        <rFont val="&quot;Times New Roman&quot;"/>
        <b/>
        <color rgb="FF1155CC"/>
        <sz val="14.0"/>
        <u/>
      </rPr>
      <t>https://mail.google.com/mail?extsrc=sync&amp;client=docs&amp;plid=ACUX6DNuidKQERAe4qHU5K03WAHcAdXw_0VWQmw</t>
    </r>
  </si>
  <si>
    <t>7213382011B_TP</t>
  </si>
  <si>
    <r>
      <rPr>
        <rFont val="&quot;Times New Roman&quot;"/>
        <b/>
        <color rgb="FF1155CC"/>
        <sz val="14.0"/>
        <u/>
      </rPr>
      <t>https://drive.google.com/drive/folders/1SKieNjibGdGASp8TydlhgDi44LMJxx61</t>
    </r>
  </si>
  <si>
    <r>
      <rPr>
        <rFont val="&quot;Times New Roman&quot;"/>
        <b/>
        <color rgb="FF1155CC"/>
        <sz val="14.0"/>
        <u/>
      </rPr>
      <t>https://mail.google.com/mail?extsrc=sync&amp;client=docs&amp;plid=ACUX6DNuYnYrJM-LCXaNDE2XgJY4R6rMCr12sgo</t>
    </r>
  </si>
  <si>
    <t>09.05.2025</t>
  </si>
  <si>
    <t>MTP-N-2526-000084</t>
  </si>
  <si>
    <t>NATHAM 414/2023</t>
  </si>
  <si>
    <r>
      <rPr>
        <rFont val="&quot;Times New Roman&quot;"/>
        <b/>
        <color rgb="FF1155CC"/>
        <sz val="14.0"/>
        <u/>
      </rPr>
      <t>https://drive.google.com/drive/folders/1EEysJoPkuqkWVyP9ybLdya0pT19sf85c</t>
    </r>
  </si>
  <si>
    <r>
      <rPr>
        <rFont val="&quot;Times New Roman&quot;"/>
        <b/>
        <color rgb="FF1155CC"/>
        <sz val="14.0"/>
        <u/>
      </rPr>
      <t>https://mail.google.com/mail?extsrc=sync&amp;client=docs&amp;plid=ACUX6DP1xGW_HoxgbxPqV9gn0QdW9O68bR_4qXU</t>
    </r>
  </si>
  <si>
    <t>MTP-N-2526-000086</t>
  </si>
  <si>
    <r>
      <rPr>
        <rFont val="&quot;Times New Roman&quot;"/>
        <b/>
        <color rgb="FF1155CC"/>
        <sz val="14.0"/>
        <u/>
      </rPr>
      <t>https://drive.google.com/drive/folders/1PX2boopvEU1kDKu6KDAqCIAR1WKqtZCu</t>
    </r>
  </si>
  <si>
    <r>
      <rPr>
        <rFont val="&quot;Times New Roman&quot;"/>
        <b/>
        <color rgb="FF1155CC"/>
        <sz val="14.0"/>
        <u/>
      </rPr>
      <t>https://mail.google.com/mail?extsrc=sync&amp;client=docs&amp;plid=ACUX6DOQhlAB_LQA6NpQGCL-Qn4ALZrTFBEKVWQ</t>
    </r>
  </si>
  <si>
    <t>3362-2500000145-TP</t>
  </si>
  <si>
    <t>SEMPATTI 80/2024</t>
  </si>
  <si>
    <r>
      <rPr>
        <rFont val="&quot;Times New Roman&quot;"/>
        <b/>
        <color rgb="FF1155CC"/>
        <sz val="14.0"/>
        <u/>
      </rPr>
      <t>https://drive.google.com/drive/folders/1qJ_NUSi2wVVRB5cCjXQEk9RqIhLydM5E</t>
    </r>
  </si>
  <si>
    <r>
      <rPr>
        <rFont val="&quot;Times New Roman&quot;"/>
        <b/>
        <color rgb="FF1155CC"/>
        <sz val="14.0"/>
        <u/>
      </rPr>
      <t>https://mail.google.com/mail?extsrc=sync&amp;client=docs&amp;plid=ACUX6DODBTuoLwyXzMaxmJbK-9UzfuOBPZtkeR0</t>
    </r>
  </si>
  <si>
    <t>3362-2500000417-TP</t>
  </si>
  <si>
    <t>DEVIPATTINAM 314/2024</t>
  </si>
  <si>
    <r>
      <rPr>
        <rFont val="&quot;Times New Roman&quot;"/>
        <b/>
        <color rgb="FF1155CC"/>
        <sz val="14.0"/>
        <u/>
      </rPr>
      <t>https://drive.google.com/drive/folders/14ljCWrWUoMeZxUfmgTseQS8XFfpVxv0A</t>
    </r>
  </si>
  <si>
    <r>
      <rPr>
        <rFont val="&quot;Times New Roman&quot;"/>
        <b/>
        <color rgb="FF1155CC"/>
        <sz val="14.0"/>
        <u/>
      </rPr>
      <t>https://mail.google.com/mail?extsrc=sync&amp;client=docs&amp;plid=ACUX6DPyKgw6cCj21W7PkJxlBVNNoWwpLxaljYE</t>
    </r>
  </si>
  <si>
    <t>3311-2500000260-TP</t>
  </si>
  <si>
    <t>NATHAM 192/2023</t>
  </si>
  <si>
    <r>
      <rPr>
        <rFont val="&quot;Times New Roman&quot;"/>
        <b/>
        <color rgb="FF1155CC"/>
        <sz val="14.0"/>
        <u/>
      </rPr>
      <t>https://drive.google.com/drive/folders/1SAHTFSJZtsEQxZIsz1sFEHoR2CHtDnIb</t>
    </r>
  </si>
  <si>
    <r>
      <rPr>
        <rFont val="&quot;Times New Roman&quot;"/>
        <b/>
        <color rgb="FF1155CC"/>
        <sz val="14.0"/>
        <u/>
      </rPr>
      <t>https://mail.google.com/mail?extsrc=sync&amp;client=docs&amp;plid=ACUX6DPAY2UbUaRMKhuk4OH_Ti0R3OBkhbBYOpk</t>
    </r>
  </si>
  <si>
    <t>3362-2500000492-TP</t>
  </si>
  <si>
    <t>KENIKKARAI 500/2024</t>
  </si>
  <si>
    <r>
      <rPr>
        <rFont val="&quot;Times New Roman&quot;"/>
        <b/>
        <color rgb="FF1155CC"/>
        <sz val="14.0"/>
        <u/>
      </rPr>
      <t>https://drive.google.com/drive/folders/1vp7Bp0W-r07xn5l67lt73SwpoCKTKnQb</t>
    </r>
  </si>
  <si>
    <r>
      <rPr>
        <rFont val="&quot;Times New Roman&quot;"/>
        <b/>
        <color rgb="FF1155CC"/>
        <sz val="14.0"/>
        <u/>
      </rPr>
      <t>https://mail.google.com/mail?extsrc=sync&amp;client=docs&amp;plid=ACUX6DNcT6LMRlO4Dr3R7B5JingJfpZWdVB9tSw</t>
    </r>
  </si>
  <si>
    <t>3362-2500000562-TP</t>
  </si>
  <si>
    <t>MELUR 640/2023</t>
  </si>
  <si>
    <r>
      <rPr>
        <rFont val="&quot;Times New Roman&quot;"/>
        <b/>
        <color rgb="FF1155CC"/>
        <sz val="14.0"/>
        <u/>
      </rPr>
      <t>https://drive.google.com/drive/folders/1n_XpR2LFrNxDORLnCA_lqyJME7r72zOh</t>
    </r>
  </si>
  <si>
    <r>
      <rPr>
        <rFont val="&quot;Times New Roman&quot;"/>
        <b/>
        <color rgb="FF1155CC"/>
        <sz val="14.0"/>
        <u/>
      </rPr>
      <t>https://mail.google.com/mail?extsrc=sync&amp;client=docs&amp;plid=ACUX6DNViHMycw7O6f12X7fbJaPNlfea3i1a-KA</t>
    </r>
  </si>
  <si>
    <t>3311-2500000378-TP</t>
  </si>
  <si>
    <t>THIRUVADANAI 150/2024</t>
  </si>
  <si>
    <r>
      <rPr>
        <rFont val="&quot;Times New Roman&quot;"/>
        <b/>
        <color rgb="FF1155CC"/>
        <sz val="14.0"/>
        <u/>
      </rPr>
      <t>https://drive.google.com/drive/folders/1SuRkMTNx4FuII2OFdk6zo0twg9dVFb01</t>
    </r>
  </si>
  <si>
    <r>
      <rPr>
        <rFont val="&quot;Times New Roman&quot;"/>
        <b/>
        <color rgb="FF1155CC"/>
        <sz val="14.0"/>
        <u/>
      </rPr>
      <t>https://mail.google.com/mail?extsrc=sync&amp;client=docs&amp;plid=ACUX6DOtqyvDAwzv267Qn1laGJraGhfIXqjQRTs</t>
    </r>
  </si>
  <si>
    <t>19.05.2025</t>
  </si>
  <si>
    <t>3362-2500000678-TP</t>
  </si>
  <si>
    <t>RETTIYARCHATRAM 12/2023</t>
  </si>
  <si>
    <t>AHAMADHABAD</t>
  </si>
  <si>
    <r>
      <rPr>
        <rFont val="&quot;Times New Roman&quot;"/>
        <b/>
        <color rgb="FF1155CC"/>
        <sz val="14.0"/>
        <u/>
      </rPr>
      <t>https://drive.google.com/drive/folders/1FIut95aAY0OdBAmnPsPd2E5xvcJPyI1T</t>
    </r>
  </si>
  <si>
    <r>
      <rPr>
        <rFont val="&quot;Times New Roman&quot;"/>
        <b/>
        <color rgb="FF1155CC"/>
        <sz val="14.0"/>
        <u/>
      </rPr>
      <t>https://mail.google.com/mail?extsrc=sync&amp;client=docs&amp;plid=ACUX6DOHHUG7yqpU1dschIFMBn0puSGMFmgIiFw</t>
    </r>
  </si>
  <si>
    <t>I,D Pending</t>
  </si>
  <si>
    <t>3362-2500000681-TP</t>
  </si>
  <si>
    <r>
      <rPr>
        <rFont val="&quot;Times New Roman&quot;"/>
        <b/>
        <color rgb="FF1155CC"/>
        <sz val="14.0"/>
        <u/>
      </rPr>
      <t>https://drive.google.com/drive/folders/1G_b47o5zN-3YSrkR8lR_kyteIzevfQ5e</t>
    </r>
  </si>
  <si>
    <r>
      <rPr>
        <rFont val="&quot;Times New Roman&quot;"/>
        <b/>
        <color rgb="FF1155CC"/>
        <sz val="14.0"/>
        <u/>
      </rPr>
      <t>https://mail.google.com/mail?extsrc=sync&amp;client=docs&amp;plid=ACUX6DMpYXX4TLFt_srBygdxNVJ5-Ph7ADUSW4Y</t>
    </r>
  </si>
  <si>
    <t>3311-2500000382-TP</t>
  </si>
  <si>
    <t>AUSTINPATTI 1821/2020</t>
  </si>
  <si>
    <r>
      <rPr>
        <rFont val="&quot;Times New Roman&quot;"/>
        <b/>
        <color rgb="FF1155CC"/>
        <sz val="14.0"/>
        <u/>
      </rPr>
      <t>https://drive.google.com/drive/folders/1etLplr-sIFyxuOt2rBBn3iTDsYN2Kzvl</t>
    </r>
  </si>
  <si>
    <r>
      <rPr>
        <rFont val="&quot;Times New Roman&quot;"/>
        <b/>
        <color rgb="FF1155CC"/>
        <sz val="14.0"/>
        <u/>
      </rPr>
      <t>https://mail.google.com/mail?extsrc=sync&amp;client=docs&amp;plid=ACUX6DOxpL7BmYrotIgdiOVqXWAn0j6ybZjEx9M</t>
    </r>
  </si>
  <si>
    <t>3404-2500000015-TP</t>
  </si>
  <si>
    <t>KENIKKARAI 555/2024</t>
  </si>
  <si>
    <r>
      <rPr>
        <rFont val="&quot;Times New Roman&quot;"/>
        <b/>
        <color rgb="FF1155CC"/>
        <sz val="14.0"/>
        <u/>
      </rPr>
      <t>https://drive.google.com/drive/folders/1hwjYYGcGS2stVKgEqkvePqWnT8rqrfuV</t>
    </r>
  </si>
  <si>
    <r>
      <rPr>
        <rFont val="&quot;Times New Roman&quot;"/>
        <b/>
        <color rgb="FF1155CC"/>
        <sz val="14.0"/>
        <u/>
      </rPr>
      <t>https://mail.google.com/mail?extsrc=sync&amp;client=docs&amp;plid=ACUX6DMuBC2ryUt1zWx70TbS0AbEgtaWoy4uZkA</t>
    </r>
  </si>
  <si>
    <t>3362-2500000700-TP</t>
  </si>
  <si>
    <t>THIRUPULLANI 154/2024</t>
  </si>
  <si>
    <r>
      <rPr>
        <rFont val="&quot;Times New Roman&quot;"/>
        <b/>
        <color rgb="FF1155CC"/>
        <sz val="14.0"/>
        <u/>
      </rPr>
      <t>https://drive.google.com/drive/folders/1liLNDzatYU0Kw86p-uxo-7kwKSdrN64x</t>
    </r>
  </si>
  <si>
    <r>
      <rPr>
        <rFont val="&quot;Times New Roman&quot;"/>
        <b/>
        <color rgb="FF1155CC"/>
        <sz val="14.0"/>
        <u/>
      </rPr>
      <t>https://mail.google.com/mail?extsrc=sync&amp;client=docs&amp;plid=ACUX6DNpl_5Ut3ESdJovIFuXj894GbiidEhTMGQ</t>
    </r>
  </si>
  <si>
    <t>_2025203586</t>
  </si>
  <si>
    <r>
      <rPr>
        <rFont val="&quot;Times New Roman&quot;"/>
        <b/>
        <color rgb="FF1155CC"/>
        <sz val="14.0"/>
        <u/>
      </rPr>
      <t>https://drive.google.com/drive/folders/1IQVsD-EVwiLIJkRgCOysxgIZ5wQUFr-z</t>
    </r>
  </si>
  <si>
    <r>
      <rPr>
        <rFont val="&quot;Times New Roman&quot;"/>
        <b/>
        <color rgb="FF1155CC"/>
        <sz val="14.0"/>
        <u/>
      </rPr>
      <t>https://mail.google.com/mail?extsrc=sync&amp;client=docs&amp;plid=ACUX6DNv5PF-SBv8l-X5kwVHMDxYxNoc2ohoC6U</t>
    </r>
  </si>
  <si>
    <t>11.04.2025</t>
  </si>
  <si>
    <t>_2025203690</t>
  </si>
  <si>
    <t>EDAIYUR 226/2022</t>
  </si>
  <si>
    <r>
      <rPr>
        <rFont val="&quot;Times New Roman&quot;"/>
        <b/>
        <color rgb="FF1155CC"/>
        <sz val="14.0"/>
        <u/>
      </rPr>
      <t>https://drive.google.com/drive/folders/1Z5Hrrx1E2lhrLp3PXk1Meb9oTCLv_Bu0</t>
    </r>
  </si>
  <si>
    <r>
      <rPr>
        <rFont val="&quot;Times New Roman&quot;"/>
        <b/>
        <color rgb="FF1155CC"/>
        <sz val="14.0"/>
        <u/>
      </rPr>
      <t>https://mail.google.com/mail?extsrc=sync&amp;client=docs&amp;plid=ACUX6DP14q2DYCUmo1QMiL_xIzXOrW22EI6vnME</t>
    </r>
  </si>
  <si>
    <t>10000-31-26-N-0750179</t>
  </si>
  <si>
    <t>TIW TIRUNELVELI CITY 350/2024</t>
  </si>
  <si>
    <r>
      <rPr>
        <rFont val="&quot;Times New Roman&quot;"/>
        <b/>
        <color rgb="FF1155CC"/>
        <sz val="14.0"/>
        <u/>
      </rPr>
      <t>https://drive.google.com/drive/folders/1l79vMtNG-FOj19BGJD_PmUKVuSdLDrEW</t>
    </r>
  </si>
  <si>
    <r>
      <rPr>
        <rFont val="&quot;Times New Roman&quot;"/>
        <b/>
        <color rgb="FF1155CC"/>
        <sz val="14.0"/>
        <u/>
      </rPr>
      <t>https://mail.google.com/mail?extsrc=sync&amp;client=docs&amp;plid=ACUX6DM_G5bDi_kr_uXW9VkB6wXwFJL09WWrLb8</t>
    </r>
  </si>
  <si>
    <t>65-2024 Viruthunagar</t>
  </si>
  <si>
    <t>AMATHUR 127/2023</t>
  </si>
  <si>
    <r>
      <rPr>
        <rFont val="&quot;Times New Roman&quot;"/>
        <b/>
        <color rgb="FF1155CC"/>
        <sz val="14.0"/>
        <u/>
      </rPr>
      <t>https://drive.google.com/drive/folders/1MLFdXWgPhVF63-QuS4L7uHxfYGe_22x0</t>
    </r>
  </si>
  <si>
    <r>
      <rPr>
        <rFont val="&quot;Times New Roman&quot;"/>
        <b/>
        <color rgb="FF1155CC"/>
        <sz val="14.0"/>
        <u/>
      </rPr>
      <t>https://mail.google.com/mail?extsrc=sync&amp;client=docs&amp;plid=ACUX6DM-Dc6eaOUBkjOD1GNK7VYOFLt55g_PUrQ</t>
    </r>
  </si>
  <si>
    <t>MOT16039901</t>
  </si>
  <si>
    <t>ETHAMOZHI 227/2024</t>
  </si>
  <si>
    <r>
      <rPr>
        <rFont val="&quot;Times New Roman&quot;"/>
        <b/>
        <color rgb="FF1155CC"/>
        <sz val="14.0"/>
        <u/>
      </rPr>
      <t>https://drive.google.com/drive/folders/10Ot2clhhCdHVZcgdSZCsAjrPEcO69itX</t>
    </r>
  </si>
  <si>
    <r>
      <rPr>
        <rFont val="&quot;Times New Roman&quot;"/>
        <b/>
        <color rgb="FF1155CC"/>
        <sz val="14.0"/>
        <u/>
      </rPr>
      <t>https://mail.google.com/mail?extsrc=sync&amp;client=docs&amp;plid=ACUX6DOM3aGaOcPyi0kNjRgQtOAlhzR3qxMtZ6E</t>
    </r>
  </si>
  <si>
    <t>_2025203819</t>
  </si>
  <si>
    <t>THANGACHIMADAM 7/2024</t>
  </si>
  <si>
    <r>
      <rPr>
        <rFont val="&quot;Times New Roman&quot;"/>
        <b/>
        <color rgb="FF1155CC"/>
        <sz val="14.0"/>
        <u/>
      </rPr>
      <t>https://drive.google.com/drive/folders/128zXLs4Dqpk9sq8T0h7L67toHHbee9Du</t>
    </r>
  </si>
  <si>
    <r>
      <rPr>
        <rFont val="&quot;Times New Roman&quot;"/>
        <b/>
        <color rgb="FF1155CC"/>
        <sz val="14.0"/>
        <u/>
      </rPr>
      <t>https://mail.google.com/mail?extsrc=sync&amp;client=docs&amp;plid=ACUX6DOPSx5uEDmAYlQPWNdnqc3m_h-CEYFLG4A</t>
    </r>
  </si>
  <si>
    <t>10000-31-26-N-0750193</t>
  </si>
  <si>
    <r>
      <rPr>
        <rFont val="&quot;Times New Roman&quot;"/>
        <b/>
        <color rgb="FF1155CC"/>
        <sz val="14.0"/>
        <u/>
      </rPr>
      <t>https://drive.google.com/drive/folders/1qNX6LIBknFs8lc2pvAOoMLMaD-9B4uv1</t>
    </r>
  </si>
  <si>
    <r>
      <rPr>
        <rFont val="&quot;Times New Roman&quot;"/>
        <b/>
        <color rgb="FF1155CC"/>
        <sz val="14.0"/>
        <u/>
      </rPr>
      <t>https://mail.google.com/mail?extsrc=sync&amp;client=docs&amp;plid=ACUX6DP8YbL8whj4YY8PWPuiyezNWwncGUgED0c</t>
    </r>
  </si>
  <si>
    <t>OC-26-1502-1890-00000001</t>
  </si>
  <si>
    <t>AYIKUDI 114/2024</t>
  </si>
  <si>
    <r>
      <rPr>
        <rFont val="&quot;Times New Roman&quot;"/>
        <b/>
        <color rgb="FF1155CC"/>
        <sz val="14.0"/>
        <u/>
      </rPr>
      <t>https://drive.google.com/drive/folders/1J0awodU3Ch7LYv_fAwxGv9uvoNvuxZe6</t>
    </r>
  </si>
  <si>
    <r>
      <rPr>
        <rFont val="&quot;Times New Roman&quot;"/>
        <b/>
        <color rgb="FF1155CC"/>
        <sz val="14.0"/>
        <u/>
      </rPr>
      <t>https://mail.google.com/mail?extsrc=sync&amp;client=docs&amp;plid=ACUX6DOD_x0cWB8lM9iTp4XTXuKj40fXjwxz38k</t>
    </r>
  </si>
  <si>
    <t>3397292805_OD</t>
  </si>
  <si>
    <t>Mr.ARUl SELVAM</t>
  </si>
  <si>
    <r>
      <rPr>
        <rFont val="&quot;Times New Roman&quot;"/>
        <b/>
        <color rgb="FF1155CC"/>
        <sz val="14.0"/>
        <u/>
      </rPr>
      <t>https://drive.google.com/drive/folders/1qnZJt16KZlmc6r1ZcJOAYGWbm3CFKCNH</t>
    </r>
  </si>
  <si>
    <r>
      <rPr>
        <rFont val="&quot;Times New Roman&quot;"/>
        <b/>
        <color rgb="FF1155CC"/>
        <sz val="14.0"/>
        <u/>
      </rPr>
      <t>https://mail.google.com/mail?extsrc=sync&amp;client=docs&amp;plid=ACUX6DP9rSvmhaHPzh6EhheN6Q8asdWXDmrXtmw</t>
    </r>
  </si>
  <si>
    <t>LGID-126716_TP</t>
  </si>
  <si>
    <t>TIW III 47/2024</t>
  </si>
  <si>
    <r>
      <rPr>
        <rFont val="&quot;Times New Roman&quot;"/>
        <b/>
        <color rgb="FF1155CC"/>
        <sz val="14.0"/>
        <u/>
      </rPr>
      <t>https://drive.google.com/drive/folders/1wy_z2xj2QITw5uIdvlQgD3_dTCIb9Cd3</t>
    </r>
  </si>
  <si>
    <r>
      <rPr>
        <rFont val="&quot;Times New Roman&quot;"/>
        <b/>
        <color rgb="FF1155CC"/>
        <sz val="14.0"/>
        <u/>
      </rPr>
      <t>https://mail.google.com/mail?extsrc=sync&amp;client=docs&amp;plid=ACUX6DN_oV5cwvvVrzO6TzwBdmjbClXOVFsZhe8</t>
    </r>
  </si>
  <si>
    <t>_2025203813</t>
  </si>
  <si>
    <t>TIW MADHAVARAM 166/2024</t>
  </si>
  <si>
    <r>
      <rPr>
        <rFont val="&quot;Times New Roman&quot;"/>
        <b/>
        <color rgb="FF1155CC"/>
        <sz val="14.0"/>
        <u/>
      </rPr>
      <t>https://drive.google.com/drive/folders/1Ak76tyUnwrEguHiqpXn0pYWHjqD-Qyb2</t>
    </r>
  </si>
  <si>
    <r>
      <rPr>
        <rFont val="&quot;Times New Roman&quot;"/>
        <b/>
        <color rgb="FF1155CC"/>
        <sz val="14.0"/>
        <u/>
      </rPr>
      <t>https://mail.google.com/mail?extsrc=sync&amp;client=docs&amp;plid=ACUX6DP-bz9ZA_O_Nswp5tcYgijg02xOO3qsEK8</t>
    </r>
  </si>
  <si>
    <t>1905-2024 Madurai</t>
  </si>
  <si>
    <t>KUNDRAKUDI 49/2024</t>
  </si>
  <si>
    <r>
      <rPr>
        <rFont val="&quot;Times New Roman&quot;"/>
        <b/>
        <color rgb="FF1155CC"/>
        <sz val="14.0"/>
        <u/>
      </rPr>
      <t>https://drive.google.com/drive/folders/1IY7_BX4lytGqiOzwW2VcCyvgeJVnvn_P</t>
    </r>
  </si>
  <si>
    <r>
      <rPr>
        <rFont val="&quot;Times New Roman&quot;"/>
        <b/>
        <color rgb="FF1155CC"/>
        <sz val="14.0"/>
        <u/>
      </rPr>
      <t>https://mail.google.com/mail?extsrc=sync&amp;client=docs&amp;plid=ACUX6DOc8fVuckMvG70b7DcZuzX6RXnpnj6-P_Q</t>
    </r>
  </si>
  <si>
    <t>3379464632_TP</t>
  </si>
  <si>
    <t>A.MUKKULAM 50/2021</t>
  </si>
  <si>
    <r>
      <rPr>
        <rFont val="&quot;Times New Roman&quot;"/>
        <b/>
        <color rgb="FF1155CC"/>
        <sz val="14.0"/>
        <u/>
      </rPr>
      <t>https://drive.google.com/drive/folders/1RvS2-kYSyN0AubsoXcKzYhmwj0kVIm9S</t>
    </r>
  </si>
  <si>
    <r>
      <rPr>
        <rFont val="&quot;Times New Roman&quot;"/>
        <b/>
        <color rgb="FF1155CC"/>
        <sz val="14.0"/>
        <u/>
      </rPr>
      <t>https://mail.google.com/mail?extsrc=sync&amp;client=docs&amp;plid=ACUX6DOonucyUwcGP4Z9UWLGrQa-DF6sm5GkvKI</t>
    </r>
  </si>
  <si>
    <t>3397292586_TP</t>
  </si>
  <si>
    <t>AMATHUR 81/2023</t>
  </si>
  <si>
    <r>
      <rPr>
        <rFont val="&quot;Times New Roman&quot;"/>
        <b/>
        <color rgb="FF1155CC"/>
        <sz val="14.0"/>
        <u/>
      </rPr>
      <t>https://drive.google.com/drive/folders/1EKta2k-BZ-EZY0WInrzm8q1KiQ1cm4_v</t>
    </r>
  </si>
  <si>
    <r>
      <rPr>
        <rFont val="&quot;Times New Roman&quot;"/>
        <b/>
        <color rgb="FF1155CC"/>
        <sz val="14.0"/>
        <u/>
      </rPr>
      <t>https://mail.google.com/mail?extsrc=sync&amp;client=docs&amp;plid=ACUX6DN8ksZcNnJIy--G7-bb0z0lHFyg4n6fUDY</t>
    </r>
  </si>
  <si>
    <t>3410129836_TP</t>
  </si>
  <si>
    <t>PALAIYANUR 41/2024</t>
  </si>
  <si>
    <r>
      <rPr>
        <rFont val="&quot;Times New Roman&quot;"/>
        <b/>
        <color rgb="FF1155CC"/>
        <sz val="14.0"/>
        <u/>
      </rPr>
      <t>https://drive.google.com/drive/folders/1PPEHiFBJrZ3SgXlZtOCJsSuBgPQTE3JO</t>
    </r>
  </si>
  <si>
    <r>
      <rPr>
        <rFont val="&quot;Times New Roman&quot;"/>
        <b/>
        <color rgb="FF1155CC"/>
        <sz val="14.0"/>
        <u/>
      </rPr>
      <t>https://mail.google.com/mail?extsrc=sync&amp;client=docs&amp;plid=ACUX6DPBbdATt8qbT_b-YJCew7wZHakAJYdMerk</t>
    </r>
  </si>
  <si>
    <t>3379464625_TP</t>
  </si>
  <si>
    <t>CUMBUM NORTH 63/2024</t>
  </si>
  <si>
    <r>
      <rPr>
        <rFont val="&quot;Times New Roman&quot;"/>
        <b/>
        <color rgb="FF1155CC"/>
        <sz val="14.0"/>
        <u/>
      </rPr>
      <t>https://drive.google.com/drive/folders/1fQEZyWD3yYXhrFHSXrQaNPm3juDx2-9l</t>
    </r>
  </si>
  <si>
    <r>
      <rPr>
        <rFont val="&quot;Times New Roman&quot;"/>
        <b/>
        <color rgb="FF1155CC"/>
        <sz val="14.0"/>
        <u/>
      </rPr>
      <t>https://mail.google.com/mail?extsrc=sync&amp;client=docs&amp;plid=ACUX6DNmSzai0uurnr9AaNVSOJSQjeV8BVtJ_Ec</t>
    </r>
  </si>
  <si>
    <t>15.05.2025</t>
  </si>
  <si>
    <t>3374002011_TP</t>
  </si>
  <si>
    <t>MELUR 553/2018</t>
  </si>
  <si>
    <r>
      <rPr>
        <rFont val="&quot;Times New Roman&quot;"/>
        <b/>
        <color rgb="FF1155CC"/>
        <sz val="14.0"/>
        <u/>
      </rPr>
      <t>https://drive.google.com/drive/folders/1EOyQ_ZYt6sdZOK1eh2oyKzvyZSfSoFzv</t>
    </r>
  </si>
  <si>
    <r>
      <rPr>
        <rFont val="&quot;Times New Roman&quot;"/>
        <b/>
        <color rgb="FF1155CC"/>
        <sz val="14.0"/>
        <u/>
      </rPr>
      <t>https://mail.google.com/mail?extsrc=sync&amp;client=docs&amp;plid=ACUX6DNqAbIGDf6o9aUVsL2sDYOQeYkjlItSsTQ</t>
    </r>
  </si>
  <si>
    <t>3397292573_TP</t>
  </si>
  <si>
    <t>THIRUMANGALAM TOWN 153/2024</t>
  </si>
  <si>
    <r>
      <rPr>
        <rFont val="&quot;Times New Roman&quot;"/>
        <b/>
        <color rgb="FF1155CC"/>
        <sz val="14.0"/>
        <u/>
      </rPr>
      <t>https://drive.google.com/drive/folders/1JrMHV5OdGUztTGJ5KdwXepyCAl6yNumg</t>
    </r>
  </si>
  <si>
    <r>
      <rPr>
        <rFont val="&quot;Times New Roman&quot;"/>
        <b/>
        <color rgb="FF1155CC"/>
        <sz val="14.0"/>
        <u/>
      </rPr>
      <t>https://mail.google.com/mail?extsrc=sync&amp;client=docs&amp;plid=ACUX6DOEpqAR0sWj8ZK8F5xUcI0V1_D9epFP_uc</t>
    </r>
  </si>
  <si>
    <t>3397292565_TP</t>
  </si>
  <si>
    <t>TIW III 118/2024</t>
  </si>
  <si>
    <r>
      <rPr>
        <rFont val="&quot;Times New Roman&quot;"/>
        <b/>
        <color rgb="FF1155CC"/>
        <sz val="14.0"/>
        <u/>
      </rPr>
      <t>https://drive.google.com/drive/folders/19NvMWUczJETCSck4B-qovdPbHx07-aJj</t>
    </r>
  </si>
  <si>
    <r>
      <rPr>
        <rFont val="&quot;Times New Roman&quot;"/>
        <b/>
        <color rgb="FF1155CC"/>
        <sz val="14.0"/>
        <u/>
      </rPr>
      <t>https://mail.google.com/mail?extsrc=sync&amp;client=docs&amp;plid=ACUX6DMgcDBjegO7MsvVpILP2FgulLjqpRayTVc</t>
    </r>
  </si>
  <si>
    <t>3397285930_TP</t>
  </si>
  <si>
    <t>MANAMADURAI 280/2024</t>
  </si>
  <si>
    <r>
      <rPr>
        <rFont val="&quot;Times New Roman&quot;"/>
        <b/>
        <color rgb="FF1155CC"/>
        <sz val="14.0"/>
        <u/>
      </rPr>
      <t>https://drive.google.com/drive/folders/1FAFkvbRsZU25ie46pWP34B-WU4IRjVpt</t>
    </r>
  </si>
  <si>
    <r>
      <rPr>
        <rFont val="&quot;Times New Roman&quot;"/>
        <b/>
        <color rgb="FF1155CC"/>
        <sz val="14.0"/>
        <u/>
      </rPr>
      <t>https://mail.google.com/mail?extsrc=sync&amp;client=docs&amp;plid=ACUX6DNHCTbKB2pEYquDRWz9H2dQAwbzbnEeOM8</t>
    </r>
  </si>
  <si>
    <t>3379465086_TP</t>
  </si>
  <si>
    <t>EDAIYUR 88/2024</t>
  </si>
  <si>
    <r>
      <rPr>
        <rFont val="&quot;Times New Roman&quot;"/>
        <b/>
        <color rgb="FF1155CC"/>
        <sz val="14.0"/>
        <u/>
      </rPr>
      <t>https://drive.google.com/drive/folders/1rwT22zdMCHfHQ9AuRn3mZtzRlaNSggkj</t>
    </r>
  </si>
  <si>
    <r>
      <rPr>
        <rFont val="&quot;Times New Roman&quot;"/>
        <b/>
        <color rgb="FF1155CC"/>
        <sz val="14.0"/>
        <u/>
      </rPr>
      <t>https://mail.google.com/mail?extsrc=sync&amp;client=docs&amp;plid=ACUX6DMtMZ8UOmKHX78tlOClkDO5mRwBw_NjQDY</t>
    </r>
  </si>
  <si>
    <t>3361093421_TP</t>
  </si>
  <si>
    <t>KUTHALAM 463/2022</t>
  </si>
  <si>
    <r>
      <rPr>
        <rFont val="&quot;Times New Roman&quot;"/>
        <b/>
        <color rgb="FF1155CC"/>
        <sz val="14.0"/>
        <u/>
      </rPr>
      <t>https://drive.google.com/drive/folders/1HUA2xHs1otvPx7dRsVIRkdVOQK3pVXQO</t>
    </r>
  </si>
  <si>
    <r>
      <rPr>
        <rFont val="&quot;Times New Roman&quot;"/>
        <b/>
        <color rgb="FF1155CC"/>
        <sz val="14.0"/>
        <u/>
      </rPr>
      <t>https://mail.google.com/mail?extsrc=sync&amp;client=docs&amp;plid=ACUX6DOtrcUtILxY3wlq5EZhH_9qexDk6WH11V0</t>
    </r>
  </si>
  <si>
    <t>3410116740_TP</t>
  </si>
  <si>
    <t>SPOT</t>
  </si>
  <si>
    <t>THIRUPUVANAM 218/2023</t>
  </si>
  <si>
    <r>
      <rPr>
        <rFont val="&quot;Times New Roman&quot;"/>
        <b/>
        <color rgb="FF1155CC"/>
        <sz val="14.0"/>
        <u/>
      </rPr>
      <t>https://drive.google.com/drive/folders/1sbESu6S2Q2oUxd0ysnLEdb1DFj3Rfrq0</t>
    </r>
  </si>
  <si>
    <r>
      <rPr>
        <rFont val="&quot;Times New Roman&quot;"/>
        <b/>
        <color rgb="FF1155CC"/>
        <sz val="14.0"/>
        <u/>
      </rPr>
      <t>https://mail.google.com/mail?extsrc=sync&amp;client=docs&amp;plid=ACUX6DM4hsJe2mYt6tooprPnrpfM2vOfSGsQvXU</t>
    </r>
  </si>
  <si>
    <t>9999013751-218180_TP</t>
  </si>
  <si>
    <t>ATTUR TOWN 297/2024</t>
  </si>
  <si>
    <t>JHARKAND</t>
  </si>
  <si>
    <r>
      <rPr>
        <rFont val="&quot;Times New Roman&quot;"/>
        <b/>
        <color rgb="FF1155CC"/>
        <sz val="14.0"/>
        <u/>
      </rPr>
      <t>https://drive.google.com/drive/folders/1j7oxzdhX0bl6cBZDQczH-ZlyaP7Ok0bI</t>
    </r>
  </si>
  <si>
    <r>
      <rPr>
        <rFont val="&quot;Times New Roman&quot;"/>
        <b/>
        <color rgb="FF1155CC"/>
        <sz val="14.0"/>
        <u/>
      </rPr>
      <t>https://mail.google.com/mail?extsrc=sync&amp;client=docs&amp;plid=ACUX6DOxYBETw_T-Lm31uKuIKb3NA9hMAq9zHBo</t>
    </r>
  </si>
  <si>
    <t>415-2025 Tirunelveli</t>
  </si>
  <si>
    <t>MOOLAKARAIPATTI 51/2025</t>
  </si>
  <si>
    <r>
      <rPr>
        <rFont val="&quot;Times New Roman&quot;"/>
        <b/>
        <color rgb="FF1155CC"/>
        <sz val="14.0"/>
        <u/>
      </rPr>
      <t>https://drive.google.com/drive/folders/1PNiMglfnKyI1MaIHEp5RUbFfJR9SRXN2</t>
    </r>
  </si>
  <si>
    <r>
      <rPr>
        <rFont val="&quot;Times New Roman&quot;"/>
        <b/>
        <color rgb="FF1155CC"/>
        <sz val="14.0"/>
        <u/>
      </rPr>
      <t>https://mail.google.com/mail?extsrc=sync&amp;client=docs&amp;plid=ACUX6DMEnZ7nSOjSWfJqCC16-MiAq8tFvlmeQng</t>
    </r>
  </si>
  <si>
    <t>48-2025 Ramanathapuram</t>
  </si>
  <si>
    <t>KEELASELVANUR 42/2024</t>
  </si>
  <si>
    <t>ASSAM</t>
  </si>
  <si>
    <r>
      <rPr>
        <rFont val="&quot;Times New Roman&quot;"/>
        <b/>
        <color rgb="FF1155CC"/>
        <sz val="14.0"/>
        <u/>
      </rPr>
      <t>https://drive.google.com/drive/folders/1cZoR3CGpZ4m2pngmliyzdu8nJZE7Dwp9</t>
    </r>
  </si>
  <si>
    <r>
      <rPr>
        <rFont val="&quot;Times New Roman&quot;"/>
        <b/>
        <color rgb="FF1155CC"/>
        <sz val="14.0"/>
        <u/>
      </rPr>
      <t>https://mail.google.com/mail?extsrc=sync&amp;client=docs&amp;plid=ACUX6DPn0rEZK74huvJ1sGmbV0cvkQqoFuhsLLc</t>
    </r>
  </si>
  <si>
    <t>Insured - Erode</t>
  </si>
  <si>
    <t>2150-2024 Madurai</t>
  </si>
  <si>
    <t>TIW I 91/2024</t>
  </si>
  <si>
    <r>
      <rPr>
        <rFont val="&quot;Times New Roman&quot;"/>
        <b/>
        <color rgb="FF1155CC"/>
        <sz val="14.0"/>
        <u/>
      </rPr>
      <t>https://drive.google.com/drive/folders/1Ux206mSE684ecnIqZVT3zpTUqT1OiOnE</t>
    </r>
  </si>
  <si>
    <r>
      <rPr>
        <rFont val="&quot;Times New Roman&quot;"/>
        <b/>
        <color rgb="FF1155CC"/>
        <sz val="14.0"/>
        <u/>
      </rPr>
      <t>https://mail.google.com/mail?extsrc=sync&amp;client=docs&amp;plid=ACUX6DM94thsV7DCXKsEMtVDW0X3nSM3MrDZmYk</t>
    </r>
  </si>
  <si>
    <t>2114-2024 Madurai</t>
  </si>
  <si>
    <t>SAYALKUDI 255/2024</t>
  </si>
  <si>
    <r>
      <rPr>
        <rFont val="&quot;Times New Roman&quot;"/>
        <b/>
        <color rgb="FF1155CC"/>
        <sz val="14.0"/>
        <u/>
      </rPr>
      <t>https://drive.google.com/drive/folders/1J_We1UoirwEd9-Qn0MPVu_3-eZ9Y1pwE</t>
    </r>
  </si>
  <si>
    <r>
      <rPr>
        <rFont val="&quot;Times New Roman&quot;"/>
        <b/>
        <color rgb="FF1155CC"/>
        <sz val="14.0"/>
        <u/>
      </rPr>
      <t>https://mail.google.com/mail?extsrc=sync&amp;client=docs&amp;plid=ACUX6DPCvrYIHhIPPZEUtgZSDP5eDb9-mnkspfM</t>
    </r>
  </si>
  <si>
    <t>C2264103100042-00</t>
  </si>
  <si>
    <t>MATHUR 210/2024</t>
  </si>
  <si>
    <r>
      <rPr>
        <rFont val="&quot;Times New Roman&quot;"/>
        <b/>
        <color rgb="FF1155CC"/>
        <sz val="14.0"/>
        <u/>
      </rPr>
      <t>https://drive.google.com/drive/folders/1WbON9KU-_D_DeHQ83glpACz6u_CfoZAp</t>
    </r>
  </si>
  <si>
    <r>
      <rPr>
        <rFont val="&quot;Times New Roman&quot;"/>
        <b/>
        <color rgb="FF1155CC"/>
        <sz val="14.0"/>
        <u/>
      </rPr>
      <t>https://mail.google.com/mail?extsrc=sync&amp;client=docs&amp;plid=ACUX6DNX0ei-QQD07QWomgc1rSn3I16hIhOLJes</t>
    </r>
  </si>
  <si>
    <t>C2264113100027-00</t>
  </si>
  <si>
    <t>POOVANTHI 110/2024</t>
  </si>
  <si>
    <r>
      <rPr>
        <rFont val="&quot;Times New Roman&quot;"/>
        <b/>
        <color rgb="FF1155CC"/>
        <sz val="14.0"/>
        <u/>
      </rPr>
      <t>https://drive.google.com/drive/folders/1hFujcGdd0muZtmaS7pSRki0gDfgcUiSE</t>
    </r>
  </si>
  <si>
    <r>
      <rPr>
        <rFont val="&quot;Times New Roman&quot;"/>
        <b/>
        <color rgb="FF1155CC"/>
        <sz val="14.0"/>
        <u/>
      </rPr>
      <t>https://mail.google.com/mail?extsrc=sync&amp;client=docs&amp;plid=ACUX6DOdFEjL9SSPQjBXMPbckWegL2hDMJ0VKFQ</t>
    </r>
  </si>
  <si>
    <t>47-2022 Manamadurai</t>
  </si>
  <si>
    <t>THIRUPACHETHY 27/2020</t>
  </si>
  <si>
    <r>
      <rPr>
        <rFont val="&quot;Times New Roman&quot;"/>
        <b/>
        <color rgb="FF1155CC"/>
        <sz val="14.0"/>
        <u/>
      </rPr>
      <t>https://drive.google.com/drive/folders/1e9kK5fOBwJEec5I1sRJJD5s_iGpP9w6V</t>
    </r>
  </si>
  <si>
    <r>
      <rPr>
        <rFont val="&quot;Times New Roman&quot;"/>
        <b/>
        <color rgb="FF1155CC"/>
        <sz val="14.0"/>
        <u/>
      </rPr>
      <t>https://mail.google.com/mail?extsrc=sync&amp;client=docs&amp;plid=ACUX6DOQxMWF3kHOQ1AazU7IH0Or04lnasO2XDg</t>
    </r>
  </si>
  <si>
    <t>3313033711_TP</t>
  </si>
  <si>
    <t>THIRUMURUGANPOONDI 534/2024</t>
  </si>
  <si>
    <r>
      <rPr>
        <rFont val="&quot;Times New Roman&quot;"/>
        <b/>
        <color rgb="FF1155CC"/>
        <sz val="14.0"/>
        <u/>
      </rPr>
      <t>https://drive.google.com/drive/folders/14rJ7IBw4tGyGyDknjcDZegFjbHYjwy2f</t>
    </r>
  </si>
  <si>
    <r>
      <rPr>
        <rFont val="&quot;Times New Roman&quot;"/>
        <b/>
        <color rgb="FF1155CC"/>
        <sz val="14.0"/>
        <u/>
      </rPr>
      <t>https://mail.google.com/mail?extsrc=sync&amp;client=docs&amp;plid=ACUX6DPEj_NlTTlHsGq_dexw_T83ScWX4Y6yMtg</t>
    </r>
  </si>
  <si>
    <t>10000-31-26-N-0750373</t>
  </si>
  <si>
    <t>SIVAKASI TOWN 232/2024</t>
  </si>
  <si>
    <r>
      <rPr>
        <rFont val="&quot;Times New Roman&quot;"/>
        <b/>
        <color rgb="FF1155CC"/>
        <sz val="14.0"/>
        <u/>
      </rPr>
      <t>https://drive.google.com/drive/folders/1i2RVBhI_34cJLAOmu9ZYcSp0RsTkoR8p</t>
    </r>
  </si>
  <si>
    <r>
      <rPr>
        <rFont val="&quot;Times New Roman&quot;"/>
        <b/>
        <color rgb="FF1155CC"/>
        <sz val="14.0"/>
        <u/>
      </rPr>
      <t>https://mail.google.com/mail?extsrc=sync&amp;client=docs&amp;plid=ACUX6DO07kXGfypmoHkdW94b_t4U4jpIxi1798g</t>
    </r>
  </si>
  <si>
    <t>2450-2024 Madurai</t>
  </si>
  <si>
    <t>CHATRAKUDI 16/2024</t>
  </si>
  <si>
    <r>
      <rPr>
        <rFont val="&quot;Times New Roman&quot;"/>
        <b/>
        <color rgb="FF1155CC"/>
        <sz val="14.0"/>
        <u/>
      </rPr>
      <t>https://drive.google.com/drive/folders/18NRV2li1fEhdoiHl4aywmXY7fkh0uOaz</t>
    </r>
  </si>
  <si>
    <r>
      <rPr>
        <rFont val="&quot;Times New Roman&quot;"/>
        <b/>
        <color rgb="FF1155CC"/>
        <sz val="14.0"/>
        <u/>
      </rPr>
      <t>https://mail.google.com/mail?extsrc=sync&amp;client=docs&amp;plid=ACUX6DPYqq0pajtAtb3N98p9EvT9PYQg3NKUk3k</t>
    </r>
  </si>
  <si>
    <t>3406090781_OD</t>
  </si>
  <si>
    <t>Mr.Mahalingam</t>
  </si>
  <si>
    <r>
      <rPr>
        <rFont val="&quot;Times New Roman&quot;"/>
        <b/>
        <color rgb="FF1155CC"/>
        <sz val="14.0"/>
        <u/>
      </rPr>
      <t>https://drive.google.com/drive/folders/1gtZ82SEcSLGrcLDJQYXk0qrJcKs-upBc</t>
    </r>
  </si>
  <si>
    <r>
      <rPr>
        <rFont val="&quot;Times New Roman&quot;"/>
        <b/>
        <color rgb="FF1155CC"/>
        <sz val="14.0"/>
        <u/>
      </rPr>
      <t>https://mail.google.com/mail?extsrc=sync&amp;client=docs&amp;plid=ACUX6DPQq5VqPhxljimon8Dc7YLNPWtJYOJRSCo</t>
    </r>
  </si>
  <si>
    <t>7212699442B_TP</t>
  </si>
  <si>
    <t>MANAMADURAI 228/2024</t>
  </si>
  <si>
    <r>
      <rPr>
        <rFont val="&quot;Times New Roman&quot;"/>
        <b/>
        <color rgb="FF1155CC"/>
        <sz val="14.0"/>
        <u/>
      </rPr>
      <t>https://drive.google.com/drive/folders/1SYs-Jrg8DLYXuyzRje1kvVf-fARkP4bm</t>
    </r>
  </si>
  <si>
    <r>
      <rPr>
        <rFont val="&quot;Times New Roman&quot;"/>
        <b/>
        <color rgb="FF1155CC"/>
        <sz val="14.0"/>
        <u/>
      </rPr>
      <t>https://mail.google.com/mail?extsrc=sync&amp;client=docs&amp;plid=ACUX6DM1_cIucf9yytHa6fTDfrOTbhwWDT4dgVY</t>
    </r>
  </si>
  <si>
    <t>7212699442C_TP</t>
  </si>
  <si>
    <r>
      <rPr>
        <rFont val="&quot;Times New Roman&quot;"/>
        <b/>
        <color rgb="FF1155CC"/>
        <sz val="14.0"/>
        <u/>
      </rPr>
      <t>https://drive.google.com/drive/folders/1wRqqc66h515ctPJsYkR64EPZvEOvgYNl</t>
    </r>
  </si>
  <si>
    <r>
      <rPr>
        <rFont val="&quot;Times New Roman&quot;"/>
        <b/>
        <color rgb="FF1155CC"/>
        <sz val="14.0"/>
        <u/>
      </rPr>
      <t>https://mail.google.com/mail?extsrc=sync&amp;client=docs&amp;plid=ACUX6DPOJHulzid5C6pWrURoo7Ttm7Z9LymYLo8</t>
    </r>
  </si>
  <si>
    <t>3397292826_OD</t>
  </si>
  <si>
    <t>Mr.SURESHKUMAR GURUNATHAN</t>
  </si>
  <si>
    <r>
      <rPr>
        <rFont val="&quot;Times New Roman&quot;"/>
        <b/>
        <color rgb="FF1155CC"/>
        <sz val="14.0"/>
        <u/>
      </rPr>
      <t>https://drive.google.com/drive/folders/1-jyJCJW5b0pTvBOJ_3-W8abkWP2W8G3r</t>
    </r>
  </si>
  <si>
    <r>
      <rPr>
        <rFont val="&quot;Times New Roman&quot;"/>
        <b/>
        <color rgb="FF1155CC"/>
        <sz val="14.0"/>
        <u/>
      </rPr>
      <t>https://mail.google.com/mail?extsrc=sync&amp;client=docs&amp;plid=ACUX6DMRs3CvulS-fNPXIUFPhwoVbhmXeS20zLU</t>
    </r>
  </si>
  <si>
    <t>3397293734_TP</t>
  </si>
  <si>
    <t>VAITHEESWARAN KOVIL 1/2025</t>
  </si>
  <si>
    <t>CUDDLORE</t>
  </si>
  <si>
    <r>
      <rPr>
        <rFont val="&quot;Times New Roman&quot;"/>
        <b/>
        <color rgb="FF1155CC"/>
        <sz val="14.0"/>
        <u/>
      </rPr>
      <t>https://drive.google.com/drive/folders/1lNSy56CmiqtYIHUa5ZNZG9rSF1aRXTww</t>
    </r>
  </si>
  <si>
    <r>
      <rPr>
        <rFont val="&quot;Times New Roman&quot;"/>
        <b/>
        <color rgb="FF1155CC"/>
        <sz val="14.0"/>
        <u/>
      </rPr>
      <t>https://mail.google.com/mail?extsrc=sync&amp;client=docs&amp;plid=ACUX6DPKY9FJpCNW0Y6xkMiHb8TXGyD3cFcMq90</t>
    </r>
  </si>
  <si>
    <t>3397292767_TP</t>
  </si>
  <si>
    <t>KEELAIYUR 254/2024</t>
  </si>
  <si>
    <r>
      <rPr>
        <rFont val="&quot;Times New Roman&quot;"/>
        <b/>
        <color rgb="FF1155CC"/>
        <sz val="14.0"/>
        <u/>
      </rPr>
      <t>https://drive.google.com/drive/folders/1fHcEqmyfhtFE3K2fe1tfgYiUt7shR1C1</t>
    </r>
  </si>
  <si>
    <r>
      <rPr>
        <rFont val="&quot;Times New Roman&quot;"/>
        <b/>
        <color rgb="FF1155CC"/>
        <sz val="14.0"/>
        <u/>
      </rPr>
      <t>https://mail.google.com/mail?extsrc=sync&amp;client=docs&amp;plid=ACUX6DP2FkxGsfZk34GwKczDLEBWj6_M_w2d2-0</t>
    </r>
  </si>
  <si>
    <t>3397292686_TP</t>
  </si>
  <si>
    <t>KORADACHERY 348/2024</t>
  </si>
  <si>
    <r>
      <rPr>
        <rFont val="&quot;Times New Roman&quot;"/>
        <b/>
        <color rgb="FF1155CC"/>
        <sz val="14.0"/>
        <u/>
      </rPr>
      <t>https://drive.google.com/drive/folders/19mSpUZgM-k_JP6aleIN93HXgY-yfgkJi</t>
    </r>
  </si>
  <si>
    <r>
      <rPr>
        <rFont val="&quot;Times New Roman&quot;"/>
        <b/>
        <color rgb="FF1155CC"/>
        <sz val="14.0"/>
        <u/>
      </rPr>
      <t>https://mail.google.com/mail?extsrc=sync&amp;client=docs&amp;plid=ACUX6DO4OHIYCppM2c4FGIFtiIBfY3iv6Wjl4C8</t>
    </r>
  </si>
  <si>
    <t>MTP-N-2526-000224</t>
  </si>
  <si>
    <t>VEERAPANDI 260/2023</t>
  </si>
  <si>
    <r>
      <rPr>
        <rFont val="&quot;Times New Roman&quot;"/>
        <b/>
        <color rgb="FF1155CC"/>
        <sz val="14.0"/>
        <u/>
      </rPr>
      <t>https://drive.google.com/drive/folders/1W9cAEHaWRtnnkUloLuIKE4LF8fFJiMa0</t>
    </r>
  </si>
  <si>
    <r>
      <rPr>
        <rFont val="&quot;Times New Roman&quot;"/>
        <b/>
        <color rgb="FF1155CC"/>
        <sz val="14.0"/>
        <u/>
      </rPr>
      <t>https://mail.google.com/mail?extsrc=sync&amp;client=docs&amp;plid=ACUX6DPfZsqMUi0IU1ZxOXkPj7in5jGdaRGNpNg</t>
    </r>
  </si>
  <si>
    <t>MOT16056982</t>
  </si>
  <si>
    <t>SUCHINDRAM 456/2021</t>
  </si>
  <si>
    <t>UN Detected</t>
  </si>
  <si>
    <r>
      <rPr>
        <rFont val="&quot;Times New Roman&quot;"/>
        <b/>
        <color rgb="FF1155CC"/>
        <sz val="14.0"/>
        <u/>
      </rPr>
      <t>https://drive.google.com/drive/folders/1BblB2SrFEuMIfGGWofNFbuawGquQP2IX</t>
    </r>
  </si>
  <si>
    <r>
      <rPr>
        <rFont val="&quot;Times New Roman&quot;"/>
        <b/>
        <color rgb="FF1155CC"/>
        <sz val="14.0"/>
        <u/>
      </rPr>
      <t>https://mail.google.com/mail?extsrc=sync&amp;client=docs&amp;plid=ACUX6DPjZ5oi2sexxvRrOmk-FZDrNLo34kgtM2E</t>
    </r>
  </si>
  <si>
    <t>04-14-2025</t>
  </si>
  <si>
    <t>MOT16066968</t>
  </si>
  <si>
    <t>KURUVIKULAM CSR CASE</t>
  </si>
  <si>
    <r>
      <rPr>
        <rFont val="&quot;Times New Roman&quot;"/>
        <b/>
        <color rgb="FF1155CC"/>
        <sz val="14.0"/>
        <u/>
      </rPr>
      <t>https://drive.google.com/drive/folders/19RwEJCP7Z_aheYm9YK_kMs_R-7LhK1uv</t>
    </r>
  </si>
  <si>
    <r>
      <rPr>
        <rFont val="&quot;Times New Roman&quot;"/>
        <b/>
        <color rgb="FF1155CC"/>
        <sz val="14.0"/>
        <u/>
      </rPr>
      <t>https://mail.google.com/mail?extsrc=sync&amp;client=docs&amp;plid=ACUX6DOLit06TIn69Qm5YjtAux5VxYF5WLztPuE</t>
    </r>
  </si>
  <si>
    <t>MOT16066798</t>
  </si>
  <si>
    <r>
      <rPr>
        <rFont val="&quot;Times New Roman&quot;"/>
        <b/>
        <color rgb="FF1155CC"/>
        <sz val="14.0"/>
        <u/>
      </rPr>
      <t>https://drive.google.com/drive/folders/10GXmvHsnmlSTshaxlyTu3uAdnzrsLr4S</t>
    </r>
  </si>
  <si>
    <r>
      <rPr>
        <rFont val="&quot;Times New Roman&quot;"/>
        <b/>
        <color rgb="FF1155CC"/>
        <sz val="14.0"/>
        <u/>
      </rPr>
      <t>https://mail.google.com/mail?extsrc=sync&amp;client=docs&amp;plid=ACUX6DNPUtQVZOrY8I4ZDxxB54bIJBjWKaZBf2Q</t>
    </r>
  </si>
  <si>
    <t>3379465080_TP</t>
  </si>
  <si>
    <r>
      <rPr>
        <rFont val="&quot;Times New Roman&quot;"/>
        <b/>
        <color rgb="FF1155CC"/>
        <sz val="14.0"/>
        <u/>
      </rPr>
      <t>https://drive.google.com/drive/folders/1GWjttcVmTK07-CEx4ggyaco0HO_OD41y</t>
    </r>
  </si>
  <si>
    <r>
      <rPr>
        <rFont val="&quot;Times New Roman&quot;"/>
        <b/>
        <color rgb="FF1155CC"/>
        <sz val="14.0"/>
        <u/>
      </rPr>
      <t>https://mail.google.com/mail?extsrc=sync&amp;client=docs&amp;plid=ACUX6DONuOhSD9RHhL_lkcRIjbJWOvMHtqX1CLM</t>
    </r>
  </si>
  <si>
    <t>3397292837_TP</t>
  </si>
  <si>
    <t>NADUKAVERI 470/2024</t>
  </si>
  <si>
    <r>
      <rPr>
        <rFont val="&quot;Times New Roman&quot;"/>
        <b/>
        <color rgb="FF1155CC"/>
        <sz val="14.0"/>
        <u/>
      </rPr>
      <t>https://drive.google.com/drive/folders/161tnJXLoAy5AUogJC6PUWrTftRK_e-NL</t>
    </r>
  </si>
  <si>
    <r>
      <rPr>
        <rFont val="&quot;Times New Roman&quot;"/>
        <b/>
        <color rgb="FF1155CC"/>
        <sz val="14.0"/>
        <u/>
      </rPr>
      <t>https://mail.google.com/mail?extsrc=sync&amp;client=docs&amp;plid=ACUX6DPUWWKHZWkF8naXzkZGtJkOG_ZSyVyPOyo</t>
    </r>
  </si>
  <si>
    <t>Mareeswari</t>
  </si>
  <si>
    <t>PS-U.I - 05.03.2025</t>
  </si>
  <si>
    <t>3379465740_TP</t>
  </si>
  <si>
    <t>THIRUVIDAIMARUDHUR 857/2024</t>
  </si>
  <si>
    <r>
      <rPr>
        <rFont val="&quot;Times New Roman&quot;"/>
        <b/>
        <color rgb="FF1155CC"/>
        <sz val="14.0"/>
        <u/>
      </rPr>
      <t>https://drive.google.com/drive/folders/1cqRAR4jM23Nln8WPlghalj2e1g2ss0XD</t>
    </r>
  </si>
  <si>
    <r>
      <rPr>
        <rFont val="&quot;Times New Roman&quot;"/>
        <b/>
        <color rgb="FF1155CC"/>
        <sz val="14.0"/>
        <u/>
      </rPr>
      <t>https://mail.google.com/mail?extsrc=sync&amp;client=docs&amp;plid=ACUX6DMpzxMNJY9FFR8TkkTUwoRDhRrz0Sv-2Ww</t>
    </r>
  </si>
  <si>
    <t>3379464813_TP</t>
  </si>
  <si>
    <t>UDAYALIPATTI 125/2023</t>
  </si>
  <si>
    <r>
      <rPr>
        <rFont val="&quot;Times New Roman&quot;"/>
        <b/>
        <color rgb="FF1155CC"/>
        <sz val="14.0"/>
        <u/>
      </rPr>
      <t>https://drive.google.com/drive/folders/1nFT_c78oK2Lr1xV6gEmTZqTJiwAgHRuU</t>
    </r>
  </si>
  <si>
    <r>
      <rPr>
        <rFont val="&quot;Times New Roman&quot;"/>
        <b/>
        <color rgb="FF1155CC"/>
        <sz val="14.0"/>
        <u/>
      </rPr>
      <t>https://mail.google.com/mail?extsrc=sync&amp;client=docs&amp;plid=ACUX6DNR7DTKhkOfoUO5bi9JlmXYYo0U3RcS3fk</t>
    </r>
  </si>
  <si>
    <t>3397292690_TP</t>
  </si>
  <si>
    <r>
      <rPr>
        <rFont val="&quot;Times New Roman&quot;"/>
        <b/>
        <color rgb="FF1155CC"/>
        <sz val="14.0"/>
        <u/>
      </rPr>
      <t>https://drive.google.com/drive/folders/1kULxr1CF6QTgBx1NR__tkf9g4_Vi8C0y</t>
    </r>
  </si>
  <si>
    <r>
      <rPr>
        <rFont val="&quot;Times New Roman&quot;"/>
        <b/>
        <color rgb="FF1155CC"/>
        <sz val="14.0"/>
        <u/>
      </rPr>
      <t>https://mail.google.com/mail?extsrc=sync&amp;client=docs&amp;plid=ACUX6DOfs-xgLsWOodVFLRqFk9mx1uQ1r12yNvE</t>
    </r>
  </si>
  <si>
    <t>91-2025 Dindigul</t>
  </si>
  <si>
    <t>TOWN WEST 575/2024</t>
  </si>
  <si>
    <r>
      <rPr>
        <rFont val="&quot;Times New Roman&quot;"/>
        <b/>
        <color rgb="FF1155CC"/>
        <sz val="14.0"/>
        <u/>
      </rPr>
      <t>https://drive.google.com/drive/folders/1yorQOcBfRVjmNMPTqKcDS7-8VrWr5bzD</t>
    </r>
  </si>
  <si>
    <r>
      <rPr>
        <rFont val="&quot;Times New Roman&quot;"/>
        <b/>
        <color rgb="FF1155CC"/>
        <sz val="14.0"/>
        <u/>
      </rPr>
      <t>https://mail.google.com/mail?extsrc=sync&amp;client=docs&amp;plid=ACUX6DMHBfmD7InLHOucnQ6NLsWpU4Vcq5eV7Kg</t>
    </r>
  </si>
  <si>
    <t>214-2024 Srivilliputhur</t>
  </si>
  <si>
    <t>NATHAMPATTI 116/2019</t>
  </si>
  <si>
    <r>
      <rPr>
        <rFont val="&quot;Times New Roman&quot;"/>
        <b/>
        <color rgb="FF1155CC"/>
        <sz val="14.0"/>
        <u/>
      </rPr>
      <t>https://drive.google.com/drive/folders/1JiRh_vL_gTLsNwwGInf7KorD2EzdGOCV</t>
    </r>
  </si>
  <si>
    <r>
      <rPr>
        <rFont val="&quot;Times New Roman&quot;"/>
        <b/>
        <color rgb="FF1155CC"/>
        <sz val="14.0"/>
        <u/>
      </rPr>
      <t>https://mail.google.com/mail?extsrc=sync&amp;client=docs&amp;plid=ACUX6DP4fjJBJ2V5r7eo4LNu4PDrTeNwSRfzcMI</t>
    </r>
  </si>
  <si>
    <t>10000-31-26-N-0750476</t>
  </si>
  <si>
    <t>THALAIYUTHU 240/2024</t>
  </si>
  <si>
    <t>UP</t>
  </si>
  <si>
    <r>
      <rPr>
        <rFont val="&quot;Times New Roman&quot;"/>
        <b/>
        <color rgb="FF1155CC"/>
        <sz val="14.0"/>
        <u/>
      </rPr>
      <t>https://drive.google.com/drive/folders/1f5macW5WFc55gqMvdWX5KGxis4JGniLU</t>
    </r>
  </si>
  <si>
    <r>
      <rPr>
        <rFont val="&quot;Times New Roman&quot;"/>
        <b/>
        <color rgb="FF1155CC"/>
        <sz val="14.0"/>
        <u/>
      </rPr>
      <t>https://mail.google.com/mail?extsrc=sync&amp;client=docs&amp;plid=ACUX6DMn86AcWRm7FF8OwWtJTwfaofRZ5EiqcCA</t>
    </r>
  </si>
  <si>
    <t>04-15-2025</t>
  </si>
  <si>
    <t>3406090634_OD</t>
  </si>
  <si>
    <t>Ms.Sumathi</t>
  </si>
  <si>
    <r>
      <rPr>
        <rFont val="&quot;Times New Roman&quot;"/>
        <b/>
        <color rgb="FF1155CC"/>
        <sz val="14.0"/>
        <u/>
      </rPr>
      <t>https://drive.google.com/drive/folders/1zCvORMkpatqkuiBaEKu3i3eRXaydYqZY</t>
    </r>
  </si>
  <si>
    <r>
      <rPr>
        <rFont val="&quot;Times New Roman&quot;"/>
        <b/>
        <color rgb="FF1155CC"/>
        <sz val="14.0"/>
        <u/>
      </rPr>
      <t>https://mail.google.com/mail?extsrc=sync&amp;client=docs&amp;plid=ACUX6DMjl8LoNFR5TQTxvw7l3nMUCdG51oBKKvI</t>
    </r>
  </si>
  <si>
    <t>500407201125110000201_OD</t>
  </si>
  <si>
    <t>SHANMUGANAICKER PARATHARAJ</t>
  </si>
  <si>
    <r>
      <rPr>
        <rFont val="&quot;Times New Roman&quot;"/>
        <b/>
        <color rgb="FF1155CC"/>
        <sz val="14.0"/>
        <u/>
      </rPr>
      <t>https://drive.google.com/drive/folders/1VFAVmOJrNqOmwju1eJZkGy2zp_3gB0Ix</t>
    </r>
  </si>
  <si>
    <r>
      <rPr>
        <rFont val="&quot;Times New Roman&quot;"/>
        <b/>
        <color rgb="FF1155CC"/>
        <sz val="14.0"/>
        <u/>
      </rPr>
      <t>https://mail.google.com/mail?extsrc=sync&amp;client=docs&amp;plid=ACUX6DMyXl7I2Pns9KxfQZRPUzicDnqr8z9ADxk</t>
    </r>
  </si>
  <si>
    <t>Insured-Thoothukudi</t>
  </si>
  <si>
    <t>22.05.2025</t>
  </si>
  <si>
    <t>400301202625110000101_OD</t>
  </si>
  <si>
    <t>EDWIN JERRY XAVIER</t>
  </si>
  <si>
    <r>
      <rPr>
        <rFont val="&quot;Times New Roman&quot;"/>
        <b/>
        <color rgb="FF1155CC"/>
        <sz val="14.0"/>
        <u/>
      </rPr>
      <t>https://drive.google.com/drive/folders/1Op-qj_8XDnBKVpakOki5DMG-InYfMhRm</t>
    </r>
  </si>
  <si>
    <r>
      <rPr>
        <rFont val="&quot;Times New Roman&quot;"/>
        <b/>
        <color rgb="FF1155CC"/>
        <sz val="14.0"/>
        <u/>
      </rPr>
      <t>https://mail.google.com/mail?extsrc=sync&amp;client=docs&amp;plid=ACUX6DN4nB4f4yBJyhNrx8atWUPOmuUIKvIeMeo</t>
    </r>
  </si>
  <si>
    <t>500402202524110024701_OD</t>
  </si>
  <si>
    <t>ANURADHA S</t>
  </si>
  <si>
    <t>SALEM</t>
  </si>
  <si>
    <r>
      <rPr>
        <rFont val="&quot;Times New Roman&quot;"/>
        <b/>
        <color rgb="FF1155CC"/>
        <sz val="14.0"/>
        <u/>
      </rPr>
      <t>https://drive.google.com/drive/folders/1ArhjUB8pTEFPT8PzMc9i-eEaD-E5P9z1</t>
    </r>
  </si>
  <si>
    <r>
      <rPr>
        <rFont val="&quot;Times New Roman&quot;"/>
        <b/>
        <color rgb="FF1155CC"/>
        <sz val="14.0"/>
        <u/>
      </rPr>
      <t>https://mail.google.com/mail?extsrc=sync&amp;client=docs&amp;plid=ACUX6DNrcz-9ZmTL_jJmy1BQDjCwTL1LLOw6gUU</t>
    </r>
  </si>
  <si>
    <t>30.04.2025</t>
  </si>
  <si>
    <t>04-16-2025</t>
  </si>
  <si>
    <t>C2264113100064-00</t>
  </si>
  <si>
    <t>MUNNERPALLAM 302/2023</t>
  </si>
  <si>
    <r>
      <rPr>
        <rFont val="&quot;Times New Roman&quot;"/>
        <b/>
        <color rgb="FF1155CC"/>
        <sz val="14.0"/>
        <u/>
      </rPr>
      <t>https://drive.google.com/drive/folders/1OV9kBTI5FamPrhzMf-XHXtRQyDQ7Wtn_</t>
    </r>
  </si>
  <si>
    <r>
      <rPr>
        <rFont val="&quot;Times New Roman&quot;"/>
        <b/>
        <color rgb="FF1155CC"/>
        <sz val="14.0"/>
        <u/>
      </rPr>
      <t>https://mail.google.com/mail?extsrc=sync&amp;client=docs&amp;plid=ACUX6DNggora3S3vmrWOIxd8vaIaXP7WTXPh_rE</t>
    </r>
  </si>
  <si>
    <t>2712002443_WC</t>
  </si>
  <si>
    <t>GROW RITE SUBSTRATS INDIA PRIVATE LIMITED</t>
  </si>
  <si>
    <r>
      <rPr>
        <rFont val="&quot;Times New Roman&quot;"/>
        <b/>
        <color rgb="FF1155CC"/>
        <sz val="14.0"/>
        <u/>
      </rPr>
      <t>https://drive.google.com/drive/folders/1xLHXvit7zMCPs8_k7CGrrCT0abUs3XT4</t>
    </r>
  </si>
  <si>
    <r>
      <rPr>
        <rFont val="&quot;Times New Roman&quot;"/>
        <b/>
        <color rgb="FF1155CC"/>
        <sz val="14.0"/>
        <u/>
      </rPr>
      <t>https://mail.google.com/mail?extsrc=sync&amp;client=docs&amp;plid=ACUX6DP_5FHOaDPBQY-FSxjo9SrMkFPx7EXARTs</t>
    </r>
  </si>
  <si>
    <t>500201201224110048401_OD</t>
  </si>
  <si>
    <t>HARISH M</t>
  </si>
  <si>
    <r>
      <rPr>
        <rFont val="&quot;Times New Roman&quot;"/>
        <b/>
        <color rgb="FF1155CC"/>
        <sz val="14.0"/>
        <u/>
      </rPr>
      <t>https://drive.google.com/drive/folders/1pQ-dTGoQlqWJnyG-ujuhZ_GoQj6q7O5S</t>
    </r>
  </si>
  <si>
    <r>
      <rPr>
        <rFont val="&quot;Times New Roman&quot;"/>
        <b/>
        <color rgb="FF1155CC"/>
        <sz val="14.0"/>
        <u/>
      </rPr>
      <t>https://mail.google.com/mail?extsrc=sync&amp;client=docs&amp;plid=ACUX6DMnPGc6MZMjFONP0nZA8XSeYbbLbLR0PY4</t>
    </r>
  </si>
  <si>
    <t>3406090772_OD</t>
  </si>
  <si>
    <t>RAMAMOORTHY CHANDRAKALA</t>
  </si>
  <si>
    <r>
      <rPr>
        <rFont val="&quot;Times New Roman&quot;"/>
        <b/>
        <color rgb="FF1155CC"/>
        <sz val="14.0"/>
        <u/>
      </rPr>
      <t>https://drive.google.com/drive/folders/1EQkvoRDDADV1KWI5XOdxcFF7IFgbhVsy</t>
    </r>
  </si>
  <si>
    <r>
      <rPr>
        <rFont val="&quot;Times New Roman&quot;"/>
        <b/>
        <color rgb="FF1155CC"/>
        <sz val="14.0"/>
        <u/>
      </rPr>
      <t>https://mail.google.com/mail?extsrc=sync&amp;client=docs&amp;plid=ACUX6DMuMOPn1KiH6JIiMEkqenwHHkF3pdKGIPo</t>
    </r>
  </si>
  <si>
    <t>3311-2500031525-OD</t>
  </si>
  <si>
    <t>KALIMUTHU MEENAKSHISUNDARAM</t>
  </si>
  <si>
    <r>
      <rPr>
        <rFont val="&quot;Times New Roman&quot;"/>
        <b/>
        <color rgb="FF1155CC"/>
        <sz val="14.0"/>
        <u/>
      </rPr>
      <t>https://drive.google.com/drive/folders/1Q43IWBu1vmRm9HoE-nviso-395N18izr</t>
    </r>
  </si>
  <si>
    <r>
      <rPr>
        <rFont val="&quot;Times New Roman&quot;"/>
        <b/>
        <color rgb="FF1155CC"/>
        <sz val="14.0"/>
        <u/>
      </rPr>
      <t>https://mail.google.com/mail?extsrc=sync&amp;client=docs&amp;plid=ACUX6DOZtyu7ZrZFnntlqxgCSEjPlkQ12w6NXDw</t>
    </r>
  </si>
  <si>
    <t>04-17-2025</t>
  </si>
  <si>
    <t>C2264113100087-01</t>
  </si>
  <si>
    <r>
      <rPr>
        <rFont val="&quot;Times New Roman&quot;"/>
        <b/>
        <color rgb="FF1155CC"/>
        <sz val="14.0"/>
        <u/>
      </rPr>
      <t>https://drive.google.com/drive/folders/1eX91E1_f7oYKoBZ33akPRPTBKRrExz7H</t>
    </r>
  </si>
  <si>
    <r>
      <rPr>
        <rFont val="&quot;Times New Roman&quot;"/>
        <b/>
        <color rgb="FF1155CC"/>
        <sz val="14.0"/>
        <u/>
      </rPr>
      <t>https://mail.google.com/mail?extsrc=sync&amp;client=docs&amp;plid=ACUX6DNIyeOhg7BsyCSl2dY6inTj5dh8TtvWGFE</t>
    </r>
  </si>
  <si>
    <t>30-2024 Sattur</t>
  </si>
  <si>
    <t>VANNIYAMPATTI VILAKKU 359/2020</t>
  </si>
  <si>
    <r>
      <rPr>
        <rFont val="&quot;Times New Roman&quot;"/>
        <b/>
        <color rgb="FF1155CC"/>
        <sz val="14.0"/>
        <u/>
      </rPr>
      <t>https://drive.google.com/drive/folders/1eAFgASvSh07Rg3uzTjZUZx7qhhlyiQuD</t>
    </r>
  </si>
  <si>
    <r>
      <rPr>
        <rFont val="&quot;Times New Roman&quot;"/>
        <b/>
        <color rgb="FF1155CC"/>
        <sz val="14.0"/>
        <u/>
      </rPr>
      <t>https://mail.google.com/mail?extsrc=sync&amp;client=docs&amp;plid=ACUX6DM5ICUkRov5Mt3B7Tyt-GFCo-bswSeOYHk</t>
    </r>
  </si>
  <si>
    <t>7213395095A_TP</t>
  </si>
  <si>
    <t>KALAYARKOVIL 346/2024</t>
  </si>
  <si>
    <r>
      <rPr>
        <rFont val="&quot;Times New Roman&quot;"/>
        <b/>
        <color rgb="FF1155CC"/>
        <sz val="14.0"/>
        <u/>
      </rPr>
      <t>https://drive.google.com/drive/folders/1XpaCVg3SIASBwh9vYahM7gFNV1Y9ynBr</t>
    </r>
  </si>
  <si>
    <r>
      <rPr>
        <rFont val="&quot;Times New Roman&quot;"/>
        <b/>
        <color rgb="FF1155CC"/>
        <sz val="14.0"/>
        <u/>
      </rPr>
      <t>https://mail.google.com/mail?extsrc=sync&amp;client=docs&amp;plid=ACUX6DOjSO5fuKklo2P3TscvVfIo9OP7JG38158</t>
    </r>
  </si>
  <si>
    <t>_2025204336</t>
  </si>
  <si>
    <t>UVARI 49/2017</t>
  </si>
  <si>
    <r>
      <rPr>
        <rFont val="&quot;Times New Roman&quot;"/>
        <b/>
        <color rgb="FF1155CC"/>
        <sz val="14.0"/>
        <u/>
      </rPr>
      <t>https://drive.google.com/drive/folders/1n3Sivyuq2S0KBIUy2jfmR7jyKdfz1nz-</t>
    </r>
  </si>
  <si>
    <r>
      <rPr>
        <rFont val="&quot;Times New Roman&quot;"/>
        <b/>
        <color rgb="FF1155CC"/>
        <sz val="14.0"/>
        <u/>
      </rPr>
      <t>https://mail.google.com/mail?extsrc=sync&amp;client=docs&amp;plid=ACUX6DPOwtOIzdCaw4wrDzA0C8eCdkzqfA1oKPc</t>
    </r>
  </si>
  <si>
    <t>7213396715A_TP</t>
  </si>
  <si>
    <t>TIW III 49/2024</t>
  </si>
  <si>
    <r>
      <rPr>
        <rFont val="&quot;Times New Roman&quot;"/>
        <b/>
        <color rgb="FF1155CC"/>
        <sz val="14.0"/>
        <u/>
      </rPr>
      <t>https://drive.google.com/drive/folders/1oIvxTnyreOLfjumoz6Y2l9DfJNcOAFHI</t>
    </r>
  </si>
  <si>
    <r>
      <rPr>
        <rFont val="&quot;Times New Roman&quot;"/>
        <b/>
        <color rgb="FF1155CC"/>
        <sz val="14.0"/>
        <u/>
      </rPr>
      <t>https://mail.google.com/mail?extsrc=sync&amp;client=docs&amp;plid=ACUX6DOAP62hDYYs1u1BIt_hdyH2WU_3WBdPVmA</t>
    </r>
  </si>
  <si>
    <t>10.06.2025</t>
  </si>
  <si>
    <t>18.06.2025</t>
  </si>
  <si>
    <t>472-2025 Tirunelveli</t>
  </si>
  <si>
    <t>EPPODUMVENDRAN 17/2025</t>
  </si>
  <si>
    <r>
      <rPr>
        <rFont val="&quot;Times New Roman&quot;"/>
        <b/>
        <color rgb="FF1155CC"/>
        <sz val="14.0"/>
        <u/>
      </rPr>
      <t>https://drive.google.com/drive/folders/1R6rzkgdpKAsyBiU6MyS3RptagqXVG0PL</t>
    </r>
  </si>
  <si>
    <r>
      <rPr>
        <rFont val="&quot;Times New Roman&quot;"/>
        <b/>
        <color rgb="FF1155CC"/>
        <sz val="14.0"/>
        <u/>
      </rPr>
      <t>https://mail.google.com/mail?extsrc=sync&amp;client=docs&amp;plid=ACUX6DM8T_aO3jmz9sGt9sOhIrmPHf9R4Bg_mf0</t>
    </r>
  </si>
  <si>
    <t>142-2024 Tirunelveli</t>
  </si>
  <si>
    <t>ARALVAIMOZHI 260/2023</t>
  </si>
  <si>
    <r>
      <rPr>
        <rFont val="&quot;Times New Roman&quot;"/>
        <b/>
        <color rgb="FF1155CC"/>
        <sz val="14.0"/>
        <u/>
      </rPr>
      <t>https://drive.google.com/drive/folders/1ZjVq101HtKCYjit4dlhG0zowvZGLf-MG</t>
    </r>
  </si>
  <si>
    <r>
      <rPr>
        <rFont val="&quot;Times New Roman&quot;"/>
        <b/>
        <color rgb="FF1155CC"/>
        <sz val="14.0"/>
        <u/>
      </rPr>
      <t>https://mail.google.com/mail?extsrc=sync&amp;client=docs&amp;plid=ACUX6DO3a3X9oeQN0EAHRrmneJ6j2ANjB8qdTSE</t>
    </r>
  </si>
  <si>
    <t>3361093571_OD</t>
  </si>
  <si>
    <t>JEYAKUMAR M</t>
  </si>
  <si>
    <r>
      <rPr>
        <rFont val="&quot;Times New Roman&quot;"/>
        <b/>
        <color rgb="FF1155CC"/>
        <sz val="14.0"/>
        <u/>
      </rPr>
      <t>https://drive.google.com/drive/folders/1XpE4PDxOBst_gmp7jBUmRyTqX4XCHbFv</t>
    </r>
  </si>
  <si>
    <r>
      <rPr>
        <rFont val="&quot;Times New Roman&quot;"/>
        <b/>
        <color rgb="FF1155CC"/>
        <sz val="14.0"/>
        <u/>
      </rPr>
      <t>https://mail.google.com/mail?extsrc=sync&amp;client=docs&amp;plid=ACUX6DMXNmsAzPUA56jI70xT3GjMS_ZfYevVc7I</t>
    </r>
  </si>
  <si>
    <t>04-18-2025</t>
  </si>
  <si>
    <t>C2264113100087-00</t>
  </si>
  <si>
    <r>
      <rPr>
        <rFont val="&quot;Times New Roman&quot;"/>
        <b/>
        <color rgb="FF1155CC"/>
        <sz val="14.0"/>
        <u/>
      </rPr>
      <t>https://drive.google.com/drive/folders/1Lu0glMYiTa10J9w1KCEXlZeHAAEgGa2m</t>
    </r>
  </si>
  <si>
    <r>
      <rPr>
        <rFont val="&quot;Times New Roman&quot;"/>
        <b/>
        <color rgb="FF1155CC"/>
        <sz val="14.0"/>
        <u/>
      </rPr>
      <t>https://mail.google.com/mail?extsrc=sync&amp;client=docs&amp;plid=ACUX6DMF206iyyShc3dXYT0VttYiPdXiXt6jwXI</t>
    </r>
  </si>
  <si>
    <t>3410129811_TP</t>
  </si>
  <si>
    <t>NALLUR 527/2022</t>
  </si>
  <si>
    <r>
      <rPr>
        <rFont val="&quot;Times New Roman&quot;"/>
        <b/>
        <color rgb="FF1155CC"/>
        <sz val="14.0"/>
        <u/>
      </rPr>
      <t>https://drive.google.com/drive/folders/1fMfw-OeX2tdflbrJUKvC08bXqEvQ524F</t>
    </r>
  </si>
  <si>
    <r>
      <rPr>
        <rFont val="&quot;Times New Roman&quot;"/>
        <b/>
        <color rgb="FF1155CC"/>
        <sz val="14.0"/>
        <u/>
      </rPr>
      <t>https://mail.google.com/mail?extsrc=sync&amp;client=docs&amp;plid=ACUX6DPh_j4uh90HR9LcFNeGVhz3U9DjK2dSxEA</t>
    </r>
  </si>
  <si>
    <t>MOT16086837</t>
  </si>
  <si>
    <t>PERUNGUDI 157/2024</t>
  </si>
  <si>
    <r>
      <rPr>
        <rFont val="&quot;Times New Roman&quot;"/>
        <b/>
        <color rgb="FF1155CC"/>
        <sz val="14.0"/>
        <u/>
      </rPr>
      <t>https://drive.google.com/drive/folders/1XqmzjK3LUZCMgOmRWR_6oalhz1apemqr</t>
    </r>
  </si>
  <si>
    <r>
      <rPr>
        <rFont val="&quot;Times New Roman&quot;"/>
        <b/>
        <color rgb="FF1155CC"/>
        <sz val="14.0"/>
        <u/>
      </rPr>
      <t>https://mail.google.com/mail?extsrc=sync&amp;client=docs&amp;plid=ACUX6DMvp-lWKdDWGbvmfbZEWyKoseZdnn7_6SU</t>
    </r>
  </si>
  <si>
    <t>1812-2024 Madurai</t>
  </si>
  <si>
    <t>CHECKANURANI 279/2024</t>
  </si>
  <si>
    <r>
      <rPr>
        <rFont val="&quot;Times New Roman&quot;"/>
        <b/>
        <color rgb="FF1155CC"/>
        <sz val="14.0"/>
        <u/>
      </rPr>
      <t>https://drive.google.com/drive/folders/12GZKkCEWLnWG05VqOi8_uUut9ww9Kf2X</t>
    </r>
  </si>
  <si>
    <r>
      <rPr>
        <rFont val="&quot;Times New Roman&quot;"/>
        <b/>
        <color rgb="FF1155CC"/>
        <sz val="14.0"/>
        <u/>
      </rPr>
      <t>https://mail.google.com/mail?extsrc=sync&amp;client=docs&amp;plid=ACUX6DP2P2DaIG47j5M-qdChO2iQqyhpaVvB6_Q</t>
    </r>
  </si>
  <si>
    <t>118-2021 Sivakasi</t>
  </si>
  <si>
    <t>MASARPATTI 71/2021</t>
  </si>
  <si>
    <r>
      <rPr>
        <rFont val="&quot;Times New Roman&quot;"/>
        <b/>
        <color rgb="FF1155CC"/>
        <sz val="14.0"/>
        <u/>
      </rPr>
      <t>https://drive.google.com/drive/folders/16XIo03rr1SrJIgnCFBM7vopi9cUgMPHM</t>
    </r>
  </si>
  <si>
    <r>
      <rPr>
        <rFont val="&quot;Times New Roman&quot;"/>
        <b/>
        <color rgb="FF1155CC"/>
        <sz val="14.0"/>
        <u/>
      </rPr>
      <t>https://mail.google.com/mail?extsrc=sync&amp;client=docs&amp;plid=ACUX6DOJxihln9La1eYL1HeNfftpdu-zFkltOjA</t>
    </r>
  </si>
  <si>
    <t>3410129962_OD</t>
  </si>
  <si>
    <t>NAGENDRAN G</t>
  </si>
  <si>
    <r>
      <rPr>
        <rFont val="&quot;Times New Roman&quot;"/>
        <b/>
        <color rgb="FF1155CC"/>
        <sz val="14.0"/>
        <u/>
      </rPr>
      <t>https://drive.google.com/drive/folders/1-f_43Okbbb6VP5_lfwZc-sn5fb6mkUui</t>
    </r>
  </si>
  <si>
    <r>
      <rPr>
        <rFont val="&quot;Times New Roman&quot;"/>
        <b/>
        <color rgb="FF1155CC"/>
        <sz val="14.0"/>
        <u/>
      </rPr>
      <t>https://mail.google.com/mail?extsrc=sync&amp;client=docs&amp;plid=ACUX6DOfKeMg8kpqO63ap5Z7Mt0YTjTC4qJF0l0</t>
    </r>
  </si>
  <si>
    <t>04-21-2025</t>
  </si>
  <si>
    <t>OC-26-1502-4056-00000004</t>
  </si>
  <si>
    <t>BALAKRISHNAN AND CO ARUL AYYANAR RICE MILL</t>
  </si>
  <si>
    <r>
      <rPr>
        <rFont val="&quot;Times New Roman&quot;"/>
        <b/>
        <color rgb="FF1155CC"/>
        <sz val="14.0"/>
        <u/>
      </rPr>
      <t>https://drive.google.com/drive/folders/1U7E8iqKSrYU4O9cKykbE02ZWwrow2PPi</t>
    </r>
  </si>
  <si>
    <t>MOT16097404</t>
  </si>
  <si>
    <t>VIRUTHUNAGAR BAZZAR 20/2023</t>
  </si>
  <si>
    <r>
      <rPr>
        <rFont val="&quot;Times New Roman&quot;"/>
        <b/>
        <color rgb="FF1155CC"/>
        <sz val="14.0"/>
        <u/>
      </rPr>
      <t>https://drive.google.com/drive/folders/1i5ZwAyuXJVpUx9JsmJ6s0-6LeztBcAML</t>
    </r>
  </si>
  <si>
    <r>
      <rPr>
        <rFont val="&quot;Times New Roman&quot;"/>
        <b/>
        <color rgb="FF1155CC"/>
        <sz val="14.0"/>
        <u/>
      </rPr>
      <t>https://mail.google.com/mail?extsrc=sync&amp;client=docs&amp;plid=ACUX6DO-p0IHPmcnlYgt7tBsqdONS1jop2gEgg4</t>
    </r>
  </si>
  <si>
    <t>Petitioner documents pending</t>
  </si>
  <si>
    <t>MOT16098168</t>
  </si>
  <si>
    <t>MOONDRADAIPPU 33/2024</t>
  </si>
  <si>
    <r>
      <rPr>
        <rFont val="&quot;Times New Roman&quot;"/>
        <b/>
        <color rgb="FF1155CC"/>
        <sz val="14.0"/>
        <u/>
      </rPr>
      <t>https://drive.google.com/drive/folders/1dYmZgF40tUZ0tgGY2Vemji2ZDaCAJSeQ</t>
    </r>
  </si>
  <si>
    <r>
      <rPr>
        <rFont val="&quot;Times New Roman&quot;"/>
        <b/>
        <color rgb="FF1155CC"/>
        <sz val="14.0"/>
        <u/>
      </rPr>
      <t>https://mail.google.com/mail?extsrc=sync&amp;client=docs&amp;plid=ACUX6DO9LASh8812fQQCb0GVmJWPJzogGwpAk4M</t>
    </r>
  </si>
  <si>
    <t>3379466666_TP</t>
  </si>
  <si>
    <t>SULUR 857/2023</t>
  </si>
  <si>
    <r>
      <rPr>
        <rFont val="&quot;Times New Roman&quot;"/>
        <b/>
        <color rgb="FF1155CC"/>
        <sz val="14.0"/>
        <u/>
      </rPr>
      <t>https://drive.google.com/drive/folders/1rFP9xIMEtaSge1NfKl3k1x7y6elzL5HT</t>
    </r>
  </si>
  <si>
    <r>
      <rPr>
        <rFont val="&quot;Times New Roman&quot;"/>
        <b/>
        <color rgb="FF1155CC"/>
        <sz val="14.0"/>
        <u/>
      </rPr>
      <t>https://mail.google.com/mail?extsrc=sync&amp;client=docs&amp;plid=ACUX6DPTrAryxMpJkMfv2zFJMJzIEKpXIjQYS_g</t>
    </r>
  </si>
  <si>
    <t>CL24518479-00001</t>
  </si>
  <si>
    <t>APPANTHIRUPATHY 59/2024</t>
  </si>
  <si>
    <r>
      <rPr>
        <rFont val="&quot;Times New Roman&quot;"/>
        <b/>
        <color rgb="FF1155CC"/>
        <sz val="14.0"/>
        <u/>
      </rPr>
      <t>https://drive.google.com/drive/folders/1PwlnHnnjNOfD9ALNoSudUDkkBLZxJQ4-</t>
    </r>
  </si>
  <si>
    <r>
      <rPr>
        <rFont val="&quot;Times New Roman&quot;"/>
        <b/>
        <color rgb="FF1155CC"/>
        <sz val="14.0"/>
        <u/>
      </rPr>
      <t>https://mail.google.com/mail?extsrc=sync&amp;client=docs&amp;plid=ACUX6DOJRER5_q0R51VbZP_w7vZMqm7LXc23mAQ</t>
    </r>
  </si>
  <si>
    <t>CL24518468-00001</t>
  </si>
  <si>
    <t>SHEIKALMUDIS 28/2016</t>
  </si>
  <si>
    <r>
      <rPr>
        <rFont val="&quot;Times New Roman&quot;"/>
        <b/>
        <color rgb="FF1155CC"/>
        <sz val="14.0"/>
        <u/>
      </rPr>
      <t>https://drive.google.com/drive/folders/1iQE1MyPSFbk7CbbjKUAF4djXWq3eBqen</t>
    </r>
  </si>
  <si>
    <r>
      <rPr>
        <rFont val="&quot;Times New Roman&quot;"/>
        <b/>
        <color rgb="FF1155CC"/>
        <sz val="14.0"/>
        <u/>
      </rPr>
      <t>https://mail.google.com/mail?extsrc=sync&amp;client=docs&amp;plid=ACUX6DPjo1LzaVeUKn8oaw3iTDExX9Fq08USe3w</t>
    </r>
  </si>
  <si>
    <t>CL24513963-00001</t>
  </si>
  <si>
    <t>VEERAPANDI 342/2024</t>
  </si>
  <si>
    <r>
      <rPr>
        <rFont val="&quot;Times New Roman&quot;"/>
        <b/>
        <color rgb="FF1155CC"/>
        <sz val="14.0"/>
        <u/>
      </rPr>
      <t>https://drive.google.com/drive/folders/1yuO6wT2HA3fjDEFZnvN2AHi4d3MMqlWp</t>
    </r>
  </si>
  <si>
    <r>
      <rPr>
        <rFont val="&quot;Times New Roman&quot;"/>
        <b/>
        <color rgb="FF1155CC"/>
        <sz val="14.0"/>
        <u/>
      </rPr>
      <t>https://mail.google.com/mail?extsrc=sync&amp;client=docs&amp;plid=ACUX6DONI4-dyRnTGNKVojngqswZOCLJ56726uM</t>
    </r>
  </si>
  <si>
    <t>CL24512478-00001</t>
  </si>
  <si>
    <t>VALANGAIMAN 364/2024</t>
  </si>
  <si>
    <r>
      <rPr>
        <rFont val="&quot;Times New Roman&quot;"/>
        <b/>
        <color rgb="FF1155CC"/>
        <sz val="14.0"/>
        <u/>
      </rPr>
      <t>https://drive.google.com/drive/folders/14nDW0ZNQPuoNv9dg2RoNbkMOeJG0Sv7M</t>
    </r>
  </si>
  <si>
    <r>
      <rPr>
        <rFont val="&quot;Times New Roman&quot;"/>
        <b/>
        <color rgb="FF1155CC"/>
        <sz val="14.0"/>
        <u/>
      </rPr>
      <t>https://mail.google.com/mail?extsrc=sync&amp;client=docs&amp;plid=ACUX6DPko_D6kkI-CUrx-Zu0rTwTbP_Ec4sUYWY</t>
    </r>
  </si>
  <si>
    <t>CL24511738-00001</t>
  </si>
  <si>
    <t>KALLIMANDIYAM 109/2024</t>
  </si>
  <si>
    <r>
      <rPr>
        <rFont val="&quot;Times New Roman&quot;"/>
        <b/>
        <color rgb="FF1155CC"/>
        <sz val="14.0"/>
        <u/>
      </rPr>
      <t>https://drive.google.com/drive/folders/1wa18DSpqYUIREJGwAtwXb-spMI03uUUg</t>
    </r>
  </si>
  <si>
    <r>
      <rPr>
        <rFont val="&quot;Times New Roman&quot;"/>
        <b/>
        <color rgb="FF1155CC"/>
        <sz val="14.0"/>
        <u/>
      </rPr>
      <t>https://mail.google.com/mail?extsrc=sync&amp;client=docs&amp;plid=ACUX6DNiz9i3HEwuN2ytFVwb_MiU3XVgTJ7o50c</t>
    </r>
  </si>
  <si>
    <t>CL24511738-00002</t>
  </si>
  <si>
    <r>
      <rPr>
        <rFont val="&quot;Times New Roman&quot;"/>
        <b/>
        <color rgb="FF1155CC"/>
        <sz val="14.0"/>
        <u/>
      </rPr>
      <t>https://drive.google.com/drive/folders/1xjFMlLa5U5hgT6luJlhTwtL9Qj0vZFmC</t>
    </r>
  </si>
  <si>
    <r>
      <rPr>
        <rFont val="&quot;Times New Roman&quot;"/>
        <b/>
        <color rgb="FF1155CC"/>
        <sz val="14.0"/>
        <u/>
      </rPr>
      <t>https://mail.google.com/mail?extsrc=sync&amp;client=docs&amp;plid=ACUX6DM2MAY7oKghH_ZH1hKXm0ufvTpAEdSzfps</t>
    </r>
  </si>
  <si>
    <t>CL24511738-00003</t>
  </si>
  <si>
    <r>
      <rPr>
        <rFont val="&quot;Times New Roman&quot;"/>
        <b/>
        <color rgb="FF1155CC"/>
        <sz val="14.0"/>
        <u/>
      </rPr>
      <t>https://drive.google.com/drive/folders/1UgWGzP31BrZbcamND2QeuljJM4rzRKM4</t>
    </r>
  </si>
  <si>
    <r>
      <rPr>
        <rFont val="&quot;Times New Roman&quot;"/>
        <b/>
        <color rgb="FF1155CC"/>
        <sz val="14.0"/>
        <u/>
      </rPr>
      <t>https://mail.google.com/mail?extsrc=sync&amp;client=docs&amp;plid=ACUX6DO09znpKd_TKQiymKUjJIC1SHM-Y_X5oXk</t>
    </r>
  </si>
  <si>
    <t>04-22-2025</t>
  </si>
  <si>
    <t>CL24301033-00003</t>
  </si>
  <si>
    <t>SANARPATTI 33/2024</t>
  </si>
  <si>
    <r>
      <rPr>
        <rFont val="&quot;Times New Roman&quot;"/>
        <b/>
        <color rgb="FF1155CC"/>
        <sz val="14.0"/>
        <u/>
      </rPr>
      <t>https://drive.google.com/drive/folders/1NQPyQY75ntPiiY0FHjAlFwkV3l0mHAzk</t>
    </r>
  </si>
  <si>
    <r>
      <rPr>
        <rFont val="&quot;Times New Roman&quot;"/>
        <b/>
        <color rgb="FF1155CC"/>
        <sz val="14.0"/>
        <u/>
      </rPr>
      <t>https://mail.google.com/mail?extsrc=sync&amp;client=docs&amp;plid=ACUX6DPER1ENxCu9sVE6KdUO_vAsa3paD_XpMxw</t>
    </r>
  </si>
  <si>
    <t>CL24523135-00001</t>
  </si>
  <si>
    <t>T.PALUR 46/2024</t>
  </si>
  <si>
    <r>
      <rPr>
        <rFont val="&quot;Times New Roman&quot;"/>
        <b/>
        <color rgb="FF1155CC"/>
        <sz val="14.0"/>
        <u/>
      </rPr>
      <t>https://drive.google.com/drive/folders/1SlDYO_1wIRIA0yynqcZ44BtuhUWbsHRB</t>
    </r>
  </si>
  <si>
    <r>
      <rPr>
        <rFont val="&quot;Times New Roman&quot;"/>
        <b/>
        <color rgb="FF1155CC"/>
        <sz val="14.0"/>
        <u/>
      </rPr>
      <t>https://mail.google.com/mail?extsrc=sync&amp;client=docs&amp;plid=ACUX6DOVx8a7d9aZAYkL2mJIeFQrpvyrE8tjG3w</t>
    </r>
  </si>
  <si>
    <t>CL24520330-00001</t>
  </si>
  <si>
    <t>GOMANGALAM 79/2024</t>
  </si>
  <si>
    <r>
      <rPr>
        <rFont val="&quot;Times New Roman&quot;"/>
        <b/>
        <color rgb="FF1155CC"/>
        <sz val="14.0"/>
        <u/>
      </rPr>
      <t>https://drive.google.com/drive/folders/1ItwmNxizv_zFzlBwugRW1Z3SO8glwts9</t>
    </r>
  </si>
  <si>
    <r>
      <rPr>
        <rFont val="&quot;Times New Roman&quot;"/>
        <b/>
        <color rgb="FF1155CC"/>
        <sz val="14.0"/>
        <u/>
      </rPr>
      <t>https://mail.google.com/mail?extsrc=sync&amp;client=docs&amp;plid=ACUX6DOtAjIlJpAYDiUYK1_PA6PhQd8oroTdzrY</t>
    </r>
  </si>
  <si>
    <t>17.05.2025,31.05.2025</t>
  </si>
  <si>
    <t>CL24520330-00002</t>
  </si>
  <si>
    <r>
      <rPr>
        <rFont val="&quot;Times New Roman&quot;"/>
        <b/>
        <color rgb="FF1155CC"/>
        <sz val="14.0"/>
        <u/>
      </rPr>
      <t>https://drive.google.com/drive/folders/1RweNpOZ4yunYN9Xy__MsHHF3wIpjdiSy</t>
    </r>
  </si>
  <si>
    <r>
      <rPr>
        <rFont val="&quot;Times New Roman&quot;"/>
        <b/>
        <color rgb="FF1155CC"/>
        <sz val="14.0"/>
        <u/>
      </rPr>
      <t>https://mail.google.com/mail?extsrc=sync&amp;client=docs&amp;plid=ACUX6DM7Awn4XQPecYsL8HzFeFFT8uXI6rloXQ4</t>
    </r>
  </si>
  <si>
    <t>CL24520885-00001</t>
  </si>
  <si>
    <t>ANAMALAI 494/2023</t>
  </si>
  <si>
    <r>
      <rPr>
        <rFont val="&quot;Times New Roman&quot;"/>
        <b/>
        <color rgb="FF1155CC"/>
        <sz val="14.0"/>
        <u/>
      </rPr>
      <t>https://drive.google.com/drive/folders/1cglOG-ketKRjMtQjhx50OH1pg0a98UU3</t>
    </r>
  </si>
  <si>
    <r>
      <rPr>
        <rFont val="&quot;Times New Roman&quot;"/>
        <b/>
        <color rgb="FF1155CC"/>
        <sz val="14.0"/>
        <u/>
      </rPr>
      <t>https://mail.google.com/mail?extsrc=sync&amp;client=docs&amp;plid=ACUX6DPg97grvp0GF4uTQvWEYbAMMfWwEd4o3mA</t>
    </r>
  </si>
  <si>
    <t>05.03.2025PS - CS and Sketch only Available</t>
  </si>
  <si>
    <t>CL24521180-00001</t>
  </si>
  <si>
    <t>PANAGUDI 143/2023</t>
  </si>
  <si>
    <r>
      <rPr>
        <rFont val="&quot;Times New Roman&quot;"/>
        <b/>
        <color rgb="FF1155CC"/>
        <sz val="14.0"/>
        <u/>
      </rPr>
      <t>https://drive.google.com/drive/folders/1JByXZnXiaycOKGESn6RQV-_ckkVw1uPX</t>
    </r>
  </si>
  <si>
    <r>
      <rPr>
        <rFont val="&quot;Times New Roman&quot;"/>
        <b/>
        <color rgb="FF1155CC"/>
        <sz val="14.0"/>
        <u/>
      </rPr>
      <t>https://mail.google.com/mail?extsrc=sync&amp;client=docs&amp;plid=ACUX6DNFmGU5Brc94oXlDft7xTZKkDS7_OEzqOo</t>
    </r>
  </si>
  <si>
    <t>CL24520637-00001</t>
  </si>
  <si>
    <t>MUNNERPALLAM 35/2022</t>
  </si>
  <si>
    <t>Mistake of fact</t>
  </si>
  <si>
    <r>
      <rPr>
        <rFont val="&quot;Times New Roman&quot;"/>
        <b/>
        <color rgb="FF1155CC"/>
        <sz val="14.0"/>
        <u/>
      </rPr>
      <t>https://drive.google.com/drive/folders/1G27EUfg_ti0NQJaVHJQZz7yCoW9RCGqE</t>
    </r>
  </si>
  <si>
    <r>
      <rPr>
        <rFont val="&quot;Times New Roman&quot;"/>
        <b/>
        <color rgb="FF1155CC"/>
        <sz val="14.0"/>
        <u/>
      </rPr>
      <t>https://mail.google.com/mail?extsrc=sync&amp;client=docs&amp;plid=ACUX6DPyK6CAp5Dy5s_5jj8--DDEYkj8jVactv8</t>
    </r>
  </si>
  <si>
    <t>CL24519483-00001</t>
  </si>
  <si>
    <t>PARAMATHI 248/2024</t>
  </si>
  <si>
    <r>
      <rPr>
        <rFont val="&quot;Times New Roman&quot;"/>
        <b/>
        <color rgb="FF1155CC"/>
        <sz val="14.0"/>
        <u/>
      </rPr>
      <t>https://drive.google.com/drive/folders/1oxe6t5C3dbk3UIcUCW2O6srsTCyNnYU5</t>
    </r>
  </si>
  <si>
    <r>
      <rPr>
        <rFont val="&quot;Times New Roman&quot;"/>
        <b/>
        <color rgb="FF1155CC"/>
        <sz val="14.0"/>
        <u/>
      </rPr>
      <t>https://mail.google.com/mail?extsrc=sync&amp;client=docs&amp;plid=ACUX6DMahd1Aap53iQMyPYj19CFyOb88nU5RwpQ</t>
    </r>
  </si>
  <si>
    <t>3397294222_TP</t>
  </si>
  <si>
    <t>SULUR 260/2024</t>
  </si>
  <si>
    <r>
      <rPr>
        <rFont val="&quot;Times New Roman&quot;"/>
        <b/>
        <color rgb="FF1155CC"/>
        <sz val="14.0"/>
        <u/>
      </rPr>
      <t>https://drive.google.com/drive/folders/1gSELwLPSwLnGaDJgf7Am3Sy67Vs8AFDO</t>
    </r>
  </si>
  <si>
    <r>
      <rPr>
        <rFont val="&quot;Times New Roman&quot;"/>
        <b/>
        <color rgb="FF1155CC"/>
        <sz val="14.0"/>
        <u/>
      </rPr>
      <t>https://mail.google.com/mail?extsrc=sync&amp;client=docs&amp;plid=ACUX6DPAIZAciLjwScvDEeeqKKvb43r7BMki3dY</t>
    </r>
  </si>
  <si>
    <t>LGID-126717_TP</t>
  </si>
  <si>
    <t>HASTHAMPATTY 11/2020</t>
  </si>
  <si>
    <r>
      <rPr>
        <rFont val="&quot;Times New Roman&quot;"/>
        <b/>
        <color rgb="FF1155CC"/>
        <sz val="14.0"/>
        <u/>
      </rPr>
      <t>https://drive.google.com/drive/folders/1lOrKtmmdN_MgN84VxM4dqE9ZKshUzAWU</t>
    </r>
  </si>
  <si>
    <r>
      <rPr>
        <rFont val="&quot;Times New Roman&quot;"/>
        <b/>
        <color rgb="FF1155CC"/>
        <sz val="14.0"/>
        <u/>
      </rPr>
      <t>https://mail.google.com/mail?extsrc=sync&amp;client=docs&amp;plid=ACUX6DM6V9BM-MkNw1eR1MhALRiu-jo_xPm5yks</t>
    </r>
  </si>
  <si>
    <t>LGID-126713_TP</t>
  </si>
  <si>
    <t>DEEVATTIPATTI 772/2023</t>
  </si>
  <si>
    <t>VELLORE</t>
  </si>
  <si>
    <r>
      <rPr>
        <rFont val="&quot;Times New Roman&quot;"/>
        <b/>
        <color rgb="FF1155CC"/>
        <sz val="14.0"/>
        <u/>
      </rPr>
      <t>https://drive.google.com/drive/folders/1TlNC8XnVmGFnIRtsIiGz5mG5YoP5Nbct</t>
    </r>
  </si>
  <si>
    <r>
      <rPr>
        <rFont val="&quot;Times New Roman&quot;"/>
        <b/>
        <color rgb="FF1155CC"/>
        <sz val="14.0"/>
        <u/>
      </rPr>
      <t>https://mail.google.com/mail?extsrc=sync&amp;client=docs&amp;plid=ACUX6DOSLH0pKsaxSZzx6Q7A3v1lWOVVkM-85Ak</t>
    </r>
  </si>
  <si>
    <t>LGID-126745_TP</t>
  </si>
  <si>
    <t>PERAMBALUR 101/2025</t>
  </si>
  <si>
    <r>
      <rPr>
        <rFont val="&quot;Times New Roman&quot;"/>
        <b/>
        <color rgb="FF1155CC"/>
        <sz val="14.0"/>
        <u/>
      </rPr>
      <t>https://drive.google.com/drive/folders/164EHR-1gV7a2kg3_pLBce31W-AQVoHQ-</t>
    </r>
  </si>
  <si>
    <r>
      <rPr>
        <rFont val="&quot;Times New Roman&quot;"/>
        <b/>
        <color rgb="FF1155CC"/>
        <sz val="14.0"/>
        <u/>
      </rPr>
      <t>https://mail.google.com/mail?extsrc=sync&amp;client=docs&amp;plid=ACUX6DND5yu4fmkMRjcS7ilWjwvcDUHcQCRekNY</t>
    </r>
  </si>
  <si>
    <t>LGID-126709_TP</t>
  </si>
  <si>
    <t>THIRUVATTAR 327/2024</t>
  </si>
  <si>
    <r>
      <rPr>
        <rFont val="&quot;Times New Roman&quot;"/>
        <b/>
        <color rgb="FF1155CC"/>
        <sz val="14.0"/>
        <u/>
      </rPr>
      <t>https://drive.google.com/drive/folders/13j0G_N23YhjiNyEkLdF4Y3LoLXhJF3hj</t>
    </r>
  </si>
  <si>
    <r>
      <rPr>
        <rFont val="&quot;Times New Roman&quot;"/>
        <b/>
        <color rgb="FF1155CC"/>
        <sz val="14.0"/>
        <u/>
      </rPr>
      <t>https://mail.google.com/mail?extsrc=sync&amp;client=docs&amp;plid=ACUX6DM2NcHb7uVAx4XvLIwTCOFjViEr9Bew_w8</t>
    </r>
  </si>
  <si>
    <t>LGID-126710_TP</t>
  </si>
  <si>
    <r>
      <rPr>
        <rFont val="&quot;Times New Roman&quot;"/>
        <b/>
        <color rgb="FF1155CC"/>
        <sz val="14.0"/>
        <u/>
      </rPr>
      <t>https://drive.google.com/drive/folders/16HIABSkn5vfJlxe984U4DaiTyVQWyXPf</t>
    </r>
  </si>
  <si>
    <r>
      <rPr>
        <rFont val="&quot;Times New Roman&quot;"/>
        <b/>
        <color rgb="FF1155CC"/>
        <sz val="14.0"/>
        <u/>
      </rPr>
      <t>https://mail.google.com/mail?extsrc=sync&amp;client=docs&amp;plid=ACUX6DNpoDk3XBjXIbBnA1kG4npse8U8uHBA9Bs</t>
    </r>
  </si>
  <si>
    <t>LGID-126988_TP</t>
  </si>
  <si>
    <t>ILATHUR 244/2022</t>
  </si>
  <si>
    <r>
      <rPr>
        <rFont val="&quot;Times New Roman&quot;"/>
        <b/>
        <color rgb="FF1155CC"/>
        <sz val="14.0"/>
        <u/>
      </rPr>
      <t>https://drive.google.com/drive/folders/1mtjOvXQIy1dMdez0HgjpP5lcrDGMODI1</t>
    </r>
  </si>
  <si>
    <r>
      <rPr>
        <rFont val="&quot;Times New Roman&quot;"/>
        <b/>
        <color rgb="FF1155CC"/>
        <sz val="14.0"/>
        <u/>
      </rPr>
      <t>https://mail.google.com/mail?extsrc=sync&amp;client=docs&amp;plid=ACUX6DPL46128bHx-zyG-xC4f5fo-IqNvUWBQLc</t>
    </r>
  </si>
  <si>
    <t>LGID-126755_TP</t>
  </si>
  <si>
    <t>STEEL PLANT 132/2024</t>
  </si>
  <si>
    <r>
      <rPr>
        <rFont val="&quot;Times New Roman&quot;"/>
        <b/>
        <color rgb="FF1155CC"/>
        <sz val="14.0"/>
        <u/>
      </rPr>
      <t>https://drive.google.com/drive/folders/12dHhXrwhwXUZE7rmMYy5_nnZzvFwHq2q</t>
    </r>
  </si>
  <si>
    <r>
      <rPr>
        <rFont val="&quot;Times New Roman&quot;"/>
        <b/>
        <color rgb="FF1155CC"/>
        <sz val="14.0"/>
        <u/>
      </rPr>
      <t>https://mail.google.com/mail?extsrc=sync&amp;client=docs&amp;plid=ACUX6DNmAAb3V3CkfgxtBHtkEZFrKcgZocbDIoQ</t>
    </r>
  </si>
  <si>
    <t>LGID-126951_TP</t>
  </si>
  <si>
    <t>BELUKURICHI 77/2024</t>
  </si>
  <si>
    <r>
      <rPr>
        <rFont val="&quot;Times New Roman&quot;"/>
        <b/>
        <color rgb="FF1155CC"/>
        <sz val="14.0"/>
        <u/>
      </rPr>
      <t>https://drive.google.com/drive/folders/1g4vd9O8Id1g8zm-Gr8_ujCFrzM1q4jKI</t>
    </r>
  </si>
  <si>
    <r>
      <rPr>
        <rFont val="&quot;Times New Roman&quot;"/>
        <b/>
        <color rgb="FF1155CC"/>
        <sz val="14.0"/>
        <u/>
      </rPr>
      <t>https://mail.google.com/mail?extsrc=sync&amp;client=docs&amp;plid=ACUX6DPb7p2Y_f6OMHz_EeddQMcxqkLt2u0C-jM</t>
    </r>
  </si>
  <si>
    <t>MTP-N-2526-000355</t>
  </si>
  <si>
    <t>THOOTHUKUDI SOUTH 630/2022</t>
  </si>
  <si>
    <r>
      <rPr>
        <rFont val="&quot;Times New Roman&quot;"/>
        <b/>
        <color rgb="FF1155CC"/>
        <sz val="14.0"/>
        <u/>
      </rPr>
      <t>https://drive.google.com/drive/folders/1LEaQL51g84pFJEoD-SNC5iwV1XPdlstJ</t>
    </r>
  </si>
  <si>
    <r>
      <rPr>
        <rFont val="&quot;Times New Roman&quot;"/>
        <b/>
        <color rgb="FF1155CC"/>
        <sz val="14.0"/>
        <u/>
      </rPr>
      <t>https://mail.google.com/mail?extsrc=sync&amp;client=docs&amp;plid=ACUX6DN0R5JNkcrz5B3l6KHEJ0s53PO5by7q6eQ</t>
    </r>
  </si>
  <si>
    <t>3410130388_OD</t>
  </si>
  <si>
    <t>RABIYATHULLA BASARIYYA T</t>
  </si>
  <si>
    <r>
      <rPr>
        <rFont val="&quot;Times New Roman&quot;"/>
        <b/>
        <color rgb="FF1155CC"/>
        <sz val="14.0"/>
        <u/>
      </rPr>
      <t>https://drive.google.com/drive/folders/1aurvoAL0OZRbIqPD_MvzxtMyzFZgnROj</t>
    </r>
  </si>
  <si>
    <r>
      <rPr>
        <rFont val="&quot;Times New Roman&quot;"/>
        <b/>
        <color rgb="FF1155CC"/>
        <sz val="14.0"/>
        <u/>
      </rPr>
      <t>https://mail.google.com/mail?extsrc=sync&amp;client=docs&amp;plid=ACUX6DPpXMvv15xkJmqGE0X8F2uvgBMheegnj7U</t>
    </r>
  </si>
  <si>
    <t>3397294430_TP</t>
  </si>
  <si>
    <t>KARUMATHAMPATTY 172/2024</t>
  </si>
  <si>
    <r>
      <rPr>
        <rFont val="&quot;Times New Roman&quot;"/>
        <b/>
        <color rgb="FF1155CC"/>
        <sz val="14.0"/>
        <u/>
      </rPr>
      <t>https://drive.google.com/drive/folders/14BbywkPlm1zG6Yytc5qefymRrliScs4X</t>
    </r>
  </si>
  <si>
    <r>
      <rPr>
        <rFont val="&quot;Times New Roman&quot;"/>
        <b/>
        <color rgb="FF1155CC"/>
        <sz val="14.0"/>
        <u/>
      </rPr>
      <t>https://mail.google.com/mail?extsrc=sync&amp;client=docs&amp;plid=ACUX6DOKmvTBawGn7lY3URqFBRsDyNGncfCmULU</t>
    </r>
  </si>
  <si>
    <t>3397294263_TP</t>
  </si>
  <si>
    <t>CHOLAPURAM 535/2024</t>
  </si>
  <si>
    <r>
      <rPr>
        <rFont val="&quot;Times New Roman&quot;"/>
        <b/>
        <color rgb="FF1155CC"/>
        <sz val="14.0"/>
        <u/>
      </rPr>
      <t>https://drive.google.com/drive/folders/1hjyefzm-4jJ_7Efz3I4TyTm1fKDlljiN</t>
    </r>
  </si>
  <si>
    <r>
      <rPr>
        <rFont val="&quot;Times New Roman&quot;"/>
        <b/>
        <color rgb="FF1155CC"/>
        <sz val="14.0"/>
        <u/>
      </rPr>
      <t>https://mail.google.com/mail?extsrc=sync&amp;client=docs&amp;plid=ACUX6DMk3IaOPnvB5OBcWn9WsFU-hswlewQrqDA</t>
    </r>
  </si>
  <si>
    <t>3379466424_TP</t>
  </si>
  <si>
    <t>PAPPANADU 6/2025</t>
  </si>
  <si>
    <r>
      <rPr>
        <rFont val="&quot;Times New Roman&quot;"/>
        <b/>
        <color rgb="FF1155CC"/>
        <sz val="14.0"/>
        <u/>
      </rPr>
      <t>https://drive.google.com/drive/folders/1eoRE7r1SIcSgcyQs8Qh-_J0DmFV8NYbE</t>
    </r>
  </si>
  <si>
    <r>
      <rPr>
        <rFont val="&quot;Times New Roman&quot;"/>
        <b/>
        <color rgb="FF1155CC"/>
        <sz val="14.0"/>
        <u/>
      </rPr>
      <t>https://mail.google.com/mail?extsrc=sync&amp;client=docs&amp;plid=ACUX6DNsn7Hb5ClIUmFNpwJRPFQKeXASqaDmqj0</t>
    </r>
  </si>
  <si>
    <t>3397294459_TP</t>
  </si>
  <si>
    <t>VADAKADU 28/2022</t>
  </si>
  <si>
    <r>
      <rPr>
        <rFont val="&quot;Times New Roman&quot;"/>
        <b/>
        <color rgb="FF1155CC"/>
        <sz val="14.0"/>
        <u/>
      </rPr>
      <t>https://drive.google.com/drive/folders/1tpDYdL8bgITdN69eRbfAjbXKeeLF6sQi</t>
    </r>
  </si>
  <si>
    <r>
      <rPr>
        <rFont val="&quot;Times New Roman&quot;"/>
        <b/>
        <color rgb="FF1155CC"/>
        <sz val="14.0"/>
        <u/>
      </rPr>
      <t>https://mail.google.com/mail?extsrc=sync&amp;client=docs&amp;plid=ACUX6DOLX-kHxl0DMYFUzSQ9lwNZ8S4lHYrg_PY</t>
    </r>
  </si>
  <si>
    <t>3410130551_TP</t>
  </si>
  <si>
    <t>NACHIYARKOVIL 819/2024</t>
  </si>
  <si>
    <r>
      <rPr>
        <rFont val="&quot;Times New Roman&quot;"/>
        <b/>
        <color rgb="FF1155CC"/>
        <sz val="14.0"/>
        <u/>
      </rPr>
      <t>https://drive.google.com/drive/folders/1eFher6xNqnomcMrxJC-qkkMVXYuNLdiA</t>
    </r>
  </si>
  <si>
    <r>
      <rPr>
        <rFont val="&quot;Times New Roman&quot;"/>
        <b/>
        <color rgb="FF1155CC"/>
        <sz val="14.0"/>
        <u/>
      </rPr>
      <t>https://mail.google.com/mail?extsrc=sync&amp;client=docs&amp;plid=ACUX6DMoPReIMpWnzxgortUBusVU47WXvknPywI</t>
    </r>
  </si>
  <si>
    <t>225347_TP</t>
  </si>
  <si>
    <t>KAYATHAR 287/2024</t>
  </si>
  <si>
    <r>
      <rPr>
        <rFont val="&quot;Times New Roman&quot;"/>
        <b/>
        <color rgb="FF1155CC"/>
        <sz val="14.0"/>
        <u/>
      </rPr>
      <t>https://drive.google.com/drive/folders/1ZYZG_LBfYvDSCYdkN5CWjnTkTdp8Nwd4</t>
    </r>
  </si>
  <si>
    <r>
      <rPr>
        <rFont val="&quot;Times New Roman&quot;"/>
        <b/>
        <color rgb="FF1155CC"/>
        <sz val="14.0"/>
        <u/>
      </rPr>
      <t>https://mail.google.com/mail?extsrc=sync&amp;client=docs&amp;plid=ACUX6DNnTnOa1Az-HGMawkrey3s1dv3InLU6SvU</t>
    </r>
  </si>
  <si>
    <t>Pet photo Pending-29.04.2025</t>
  </si>
  <si>
    <t>225349_TP</t>
  </si>
  <si>
    <t>MELUR 507/2024</t>
  </si>
  <si>
    <r>
      <rPr>
        <rFont val="&quot;Times New Roman&quot;"/>
        <b/>
        <color rgb="FF1155CC"/>
        <sz val="14.0"/>
        <u/>
      </rPr>
      <t>https://drive.google.com/drive/folders/1LW7CAbLWv3B6gIhTHfxlm7htpoJhZHY9</t>
    </r>
  </si>
  <si>
    <r>
      <rPr>
        <rFont val="&quot;Times New Roman&quot;"/>
        <b/>
        <color rgb="FF1155CC"/>
        <sz val="14.0"/>
        <u/>
      </rPr>
      <t>https://mail.google.com/mail?extsrc=sync&amp;client=docs&amp;plid=ACUX6DOk0TDS-Q_iXyxcY4hpbQsfBRUd-EULvcg</t>
    </r>
  </si>
  <si>
    <t>172-2022 Srivilliputhur</t>
  </si>
  <si>
    <t>VANNIYAMPATTI VILAKKU 96/2022</t>
  </si>
  <si>
    <r>
      <rPr>
        <rFont val="&quot;Times New Roman&quot;"/>
        <b/>
        <color rgb="FF1155CC"/>
        <sz val="14.0"/>
        <u/>
      </rPr>
      <t>https://drive.google.com/drive/folders/18dPl-aNYLzccNtXgNwcoBL-L0Cvph785</t>
    </r>
  </si>
  <si>
    <r>
      <rPr>
        <rFont val="&quot;Times New Roman&quot;"/>
        <b/>
        <color rgb="FF1155CC"/>
        <sz val="14.0"/>
        <u/>
      </rPr>
      <t>https://mail.google.com/mail?extsrc=sync&amp;client=docs&amp;plid=ACUX6DNRldZPHWPhXeSKqXfog4evtYMz7CJb-kU</t>
    </r>
  </si>
  <si>
    <t>PS Document</t>
  </si>
  <si>
    <t>3406091285_OD</t>
  </si>
  <si>
    <t>REJISH B</t>
  </si>
  <si>
    <r>
      <rPr>
        <rFont val="&quot;Times New Roman&quot;"/>
        <b/>
        <color rgb="FF1155CC"/>
        <sz val="14.0"/>
        <u/>
      </rPr>
      <t>https://drive.google.com/drive/folders/1VmXADyt9Q8_l1osUg0z-Ifs8NQA8qDYZ</t>
    </r>
  </si>
  <si>
    <r>
      <rPr>
        <rFont val="&quot;Times New Roman&quot;"/>
        <b/>
        <color rgb="FF1155CC"/>
        <sz val="14.0"/>
        <u/>
      </rPr>
      <t>https://mail.google.com/mail?extsrc=sync&amp;client=docs&amp;plid=ACUX6DPj7aSw8IWTx0cZUNrBGNr8jVpaxqqPZrs</t>
    </r>
  </si>
  <si>
    <t>04-23-2025</t>
  </si>
  <si>
    <t>CL24524296-00001</t>
  </si>
  <si>
    <t>MECHERI 40/2025</t>
  </si>
  <si>
    <r>
      <rPr>
        <rFont val="&quot;Times New Roman&quot;"/>
        <b/>
        <color rgb="FF1155CC"/>
        <sz val="14.0"/>
        <u/>
      </rPr>
      <t>https://drive.google.com/drive/folders/1KQ6BuqrKqnhjwi8PRT4xOcLv7jAJxuJe</t>
    </r>
  </si>
  <si>
    <r>
      <rPr>
        <rFont val="&quot;Times New Roman&quot;"/>
        <b/>
        <color rgb="FF1155CC"/>
        <sz val="14.0"/>
        <u/>
      </rPr>
      <t>https://mail.google.com/mail?extsrc=sync&amp;client=docs&amp;plid=ACUX6DMGorT9NvIZjRcMqWe34n7So0ldtQ-J63E</t>
    </r>
  </si>
  <si>
    <t>CL24524165-00001</t>
  </si>
  <si>
    <t>TAMIL UNIVERSITY 551/2024</t>
  </si>
  <si>
    <r>
      <rPr>
        <rFont val="&quot;Times New Roman&quot;"/>
        <b/>
        <color rgb="FF1155CC"/>
        <sz val="14.0"/>
        <u/>
      </rPr>
      <t>https://drive.google.com/drive/folders/14P8Iqe57YqkjNgT6G2QcujuyWDr6gIxn</t>
    </r>
  </si>
  <si>
    <r>
      <rPr>
        <rFont val="&quot;Times New Roman&quot;"/>
        <b/>
        <color rgb="FF1155CC"/>
        <sz val="14.0"/>
        <u/>
      </rPr>
      <t>https://mail.google.com/mail?extsrc=sync&amp;client=docs&amp;plid=ACUX6DOOg2eah6Uk765ue-JTIceYWNjgjt92EXw</t>
    </r>
  </si>
  <si>
    <t>CL24524134-00001</t>
  </si>
  <si>
    <t>UCHIPULI 95/2024</t>
  </si>
  <si>
    <r>
      <rPr>
        <rFont val="&quot;Times New Roman&quot;"/>
        <b/>
        <color rgb="FF1155CC"/>
        <sz val="14.0"/>
        <u/>
      </rPr>
      <t>https://drive.google.com/drive/folders/1uFn3Q42nmYyeeJ0LUk0aBTLEYfSj1w7G</t>
    </r>
  </si>
  <si>
    <r>
      <rPr>
        <rFont val="&quot;Times New Roman&quot;"/>
        <b/>
        <color rgb="FF1155CC"/>
        <sz val="14.0"/>
        <u/>
      </rPr>
      <t>https://mail.google.com/mail?extsrc=sync&amp;client=docs&amp;plid=ACUX6DPqDM2u0-hf6g9eeFIfiV2ahK-L1E0YeQI</t>
    </r>
  </si>
  <si>
    <t>CL24524071-00001</t>
  </si>
  <si>
    <t>ANUPARPALAYAM 856/2024</t>
  </si>
  <si>
    <r>
      <rPr>
        <rFont val="&quot;Times New Roman&quot;"/>
        <b/>
        <color rgb="FF1155CC"/>
        <sz val="14.0"/>
        <u/>
      </rPr>
      <t>https://drive.google.com/drive/folders/191j1caJvn10gKixKD5loF4tJwVoZ0AJU</t>
    </r>
  </si>
  <si>
    <r>
      <rPr>
        <rFont val="&quot;Times New Roman&quot;"/>
        <b/>
        <color rgb="FF1155CC"/>
        <sz val="14.0"/>
        <u/>
      </rPr>
      <t>https://mail.google.com/mail?extsrc=sync&amp;client=docs&amp;plid=ACUX6DPLpcRTJ_jqQg4A-1KAj9pZUey6dURaaIA</t>
    </r>
  </si>
  <si>
    <t>CL24522786-00001</t>
  </si>
  <si>
    <t>VALAVANUR 517/2024</t>
  </si>
  <si>
    <r>
      <rPr>
        <rFont val="&quot;Times New Roman&quot;"/>
        <b/>
        <color rgb="FF1155CC"/>
        <sz val="14.0"/>
        <u/>
      </rPr>
      <t>https://drive.google.com/drive/folders/19Wi0oPfc4CkjizMCt-hM8CHk11b884NW</t>
    </r>
  </si>
  <si>
    <r>
      <rPr>
        <rFont val="&quot;Times New Roman&quot;"/>
        <b/>
        <color rgb="FF1155CC"/>
        <sz val="14.0"/>
        <u/>
      </rPr>
      <t>https://mail.google.com/mail?extsrc=sync&amp;client=docs&amp;plid=ACUX6DMcrwbLfEcfxa5Bl57YLmyAEFyDSpacrNc</t>
    </r>
  </si>
  <si>
    <t>CL24522786-00002</t>
  </si>
  <si>
    <r>
      <rPr>
        <rFont val="&quot;Times New Roman&quot;"/>
        <b/>
        <color rgb="FF1155CC"/>
        <sz val="14.0"/>
        <u/>
      </rPr>
      <t>https://drive.google.com/drive/folders/123ERoffbXyNzMvD6GLrNEWzareBZ8JWH</t>
    </r>
  </si>
  <si>
    <r>
      <rPr>
        <rFont val="&quot;Times New Roman&quot;"/>
        <b/>
        <color rgb="FF1155CC"/>
        <sz val="14.0"/>
        <u/>
      </rPr>
      <t>https://mail.google.com/mail?extsrc=sync&amp;client=docs&amp;plid=ACUX6DMkFPZ_WZzpciB2S2QkBe8Pe0r8GKWUa4c</t>
    </r>
  </si>
  <si>
    <t>CL24522738-00001</t>
  </si>
  <si>
    <t>VELAYUTHAMPALAYAM 336/2024</t>
  </si>
  <si>
    <r>
      <rPr>
        <rFont val="&quot;Times New Roman&quot;"/>
        <b/>
        <color rgb="FF1155CC"/>
        <sz val="14.0"/>
        <u/>
      </rPr>
      <t>https://drive.google.com/drive/folders/1HoovsBVtD2ODBKd7TCGrrfkII4pkZgH0</t>
    </r>
  </si>
  <si>
    <r>
      <rPr>
        <rFont val="&quot;Times New Roman&quot;"/>
        <b/>
        <color rgb="FF1155CC"/>
        <sz val="14.0"/>
        <u/>
      </rPr>
      <t>https://mail.google.com/mail?extsrc=sync&amp;client=docs&amp;plid=ACUX6DMRx4xpPHSeJpQ_yYdynG_dL102FbhRKYY</t>
    </r>
  </si>
  <si>
    <t>CL24522763-00001</t>
  </si>
  <si>
    <t>KARIYALUR 208/2024</t>
  </si>
  <si>
    <t>KALLAKURICHI</t>
  </si>
  <si>
    <r>
      <rPr>
        <rFont val="&quot;Times New Roman&quot;"/>
        <b/>
        <color rgb="FF1155CC"/>
        <sz val="14.0"/>
        <u/>
      </rPr>
      <t>https://drive.google.com/drive/folders/1tGYvSUoDEZSnD6mj6fFDgix9QHsTiqpZ</t>
    </r>
  </si>
  <si>
    <r>
      <rPr>
        <rFont val="&quot;Times New Roman&quot;"/>
        <b/>
        <color rgb="FF1155CC"/>
        <sz val="14.0"/>
        <u/>
      </rPr>
      <t>https://mail.google.com/mail?extsrc=sync&amp;client=docs&amp;plid=ACUX6DNNHe_9zj_X33ROSgK0zLm1OYnzgmcN1Gs</t>
    </r>
  </si>
  <si>
    <t>CL24522763-00002</t>
  </si>
  <si>
    <r>
      <rPr>
        <rFont val="&quot;Times New Roman&quot;"/>
        <b/>
        <color rgb="FF1155CC"/>
        <sz val="14.0"/>
        <u/>
      </rPr>
      <t>https://drive.google.com/drive/folders/1nSlMkpucQvfb-aq3hwdNCQMxTdN752bh</t>
    </r>
  </si>
  <si>
    <r>
      <rPr>
        <rFont val="&quot;Times New Roman&quot;"/>
        <b/>
        <color rgb="FF1155CC"/>
        <sz val="14.0"/>
        <u/>
      </rPr>
      <t>https://mail.google.com/mail?extsrc=sync&amp;client=docs&amp;plid=ACUX6DPb6zJh6J95BRgGEX188imcDak6jSn0tHY</t>
    </r>
  </si>
  <si>
    <t>528-2025 Thirunelveli</t>
  </si>
  <si>
    <t>SIPCOT 177/2025</t>
  </si>
  <si>
    <r>
      <rPr>
        <rFont val="&quot;Times New Roman&quot;"/>
        <b/>
        <color rgb="FF1155CC"/>
        <sz val="14.0"/>
        <u/>
      </rPr>
      <t>https://drive.google.com/drive/folders/1iKlANQd_6LoyoCAYl8DtS4j79sEU_eqA</t>
    </r>
  </si>
  <si>
    <r>
      <rPr>
        <rFont val="&quot;Times New Roman&quot;"/>
        <b/>
        <color rgb="FF1155CC"/>
        <sz val="14.0"/>
        <u/>
      </rPr>
      <t>https://mail.google.com/mail?extsrc=sync&amp;client=docs&amp;plid=ACUX6DOAu4QC0bbaQ7RtJ7S3-rogsg1z0Lnh7eI</t>
    </r>
  </si>
  <si>
    <t>529-2025 Thirunelveli</t>
  </si>
  <si>
    <r>
      <rPr>
        <rFont val="&quot;Times New Roman&quot;"/>
        <b/>
        <color rgb="FF1155CC"/>
        <sz val="14.0"/>
        <u/>
      </rPr>
      <t>https://drive.google.com/drive/folders/1kFI4YYZwSQZGc50l3D4oE6V3POEUe7be</t>
    </r>
  </si>
  <si>
    <r>
      <rPr>
        <rFont val="&quot;Times New Roman&quot;"/>
        <b/>
        <color rgb="FF1155CC"/>
        <sz val="14.0"/>
        <u/>
      </rPr>
      <t>https://mail.google.com/mail?extsrc=sync&amp;client=docs&amp;plid=ACUX6DO-bFMv0K_JgoohgxbaTUFgMVE2-NPajek</t>
    </r>
  </si>
  <si>
    <t>2349-2024 Madurai</t>
  </si>
  <si>
    <r>
      <rPr>
        <rFont val="&quot;Times New Roman&quot;"/>
        <b/>
        <color rgb="FF1155CC"/>
        <sz val="14.0"/>
        <u/>
      </rPr>
      <t>https://drive.google.com/drive/folders/1BcPHBQIt9Jb5sG29YdI32pPQL72s074L</t>
    </r>
  </si>
  <si>
    <r>
      <rPr>
        <rFont val="&quot;Times New Roman&quot;"/>
        <b/>
        <color rgb="FF1155CC"/>
        <sz val="14.0"/>
        <u/>
      </rPr>
      <t>https://mail.google.com/mail?extsrc=sync&amp;client=docs&amp;plid=ACUX6DOEI_vno1-UFOjMDJw1TvcttwrBQk84H60</t>
    </r>
  </si>
  <si>
    <t>3311-2500038368-OD</t>
  </si>
  <si>
    <t>M/S VRUKSHA PROMOTERS</t>
  </si>
  <si>
    <r>
      <rPr>
        <rFont val="&quot;Times New Roman&quot;"/>
        <b/>
        <color rgb="FF1155CC"/>
        <sz val="14.0"/>
        <u/>
      </rPr>
      <t>https://drive.google.com/drive/folders/1B2-MY1B-7cA7z7ED-xMhrzZwSS4WVU46</t>
    </r>
  </si>
  <si>
    <r>
      <rPr>
        <rFont val="&quot;Times New Roman&quot;"/>
        <b/>
        <color rgb="FF1155CC"/>
        <sz val="14.0"/>
        <u/>
      </rPr>
      <t>https://mail.google.com/mail?extsrc=sync&amp;client=docs&amp;plid=ACUX6DN896RgBt6l4Y5cHvIVXpXAuCPQ8tEq2aE</t>
    </r>
  </si>
  <si>
    <t>3362-2500019596-OD</t>
  </si>
  <si>
    <t>SARAVANAN P</t>
  </si>
  <si>
    <r>
      <rPr>
        <rFont val="&quot;Times New Roman&quot;"/>
        <b/>
        <color rgb="FF1155CC"/>
        <sz val="14.0"/>
        <u/>
      </rPr>
      <t>https://drive.google.com/drive/folders/1tbDRVBSQZDQ3P6IZjiS5pONlaHSRiDxm</t>
    </r>
  </si>
  <si>
    <r>
      <rPr>
        <rFont val="&quot;Times New Roman&quot;"/>
        <b/>
        <color rgb="FF1155CC"/>
        <sz val="14.0"/>
        <u/>
      </rPr>
      <t>https://mail.google.com/mail?extsrc=sync&amp;client=docs&amp;plid=ACUX6DN-pTX4FSAjo6dacwQ9kOexPgq5Lc2bpy4</t>
    </r>
  </si>
  <si>
    <t>04-24-2025</t>
  </si>
  <si>
    <t>3362-2500016770-OD</t>
  </si>
  <si>
    <t>CHANDRASEKAR.T</t>
  </si>
  <si>
    <r>
      <rPr>
        <rFont val="&quot;Times New Roman&quot;"/>
        <b/>
        <color rgb="FF1155CC"/>
        <sz val="14.0"/>
        <u/>
      </rPr>
      <t>https://drive.google.com/drive/folders/1HiP0cueMfmA9jAvRXXR3D1wj48SGGr8a</t>
    </r>
  </si>
  <si>
    <r>
      <rPr>
        <rFont val="&quot;Times New Roman&quot;"/>
        <b/>
        <color rgb="FF1155CC"/>
        <sz val="14.0"/>
        <u/>
      </rPr>
      <t>https://mail.google.com/mail?extsrc=sync&amp;client=docs&amp;plid=ACUX6DOoj_fiwbsKomG3d3L5Iee27q87MuyWlvk</t>
    </r>
  </si>
  <si>
    <t>500401201125110010501_OD</t>
  </si>
  <si>
    <t>PARAMASIVAM S</t>
  </si>
  <si>
    <r>
      <rPr>
        <rFont val="&quot;Times New Roman&quot;"/>
        <b/>
        <color rgb="FF1155CC"/>
        <sz val="14.0"/>
        <u/>
      </rPr>
      <t>https://drive.google.com/drive/folders/1zR1_7Ok1u6ieuw0uurQcGgi5Un105Kek</t>
    </r>
  </si>
  <si>
    <r>
      <rPr>
        <rFont val="&quot;Times New Roman&quot;"/>
        <b/>
        <color rgb="FF1155CC"/>
        <sz val="14.0"/>
        <u/>
      </rPr>
      <t>https://mail.google.com/mail?extsrc=sync&amp;client=docs&amp;plid=ACUX6DO1oyClrYBHtriPkWwH6ZXqnIBI1Y_452k</t>
    </r>
  </si>
  <si>
    <t>3397294836_THEFT</t>
  </si>
  <si>
    <t>ANTHONYSAMY SAVARIMUTHU</t>
  </si>
  <si>
    <r>
      <rPr>
        <rFont val="&quot;Times New Roman&quot;"/>
        <b/>
        <color rgb="FF1155CC"/>
        <sz val="14.0"/>
        <u/>
      </rPr>
      <t>https://drive.google.com/drive/folders/1waX4qF_oh5JWa13tcHxhxySeu35kN8Lt</t>
    </r>
  </si>
  <si>
    <r>
      <rPr>
        <rFont val="&quot;Times New Roman&quot;"/>
        <b/>
        <color rgb="FF1155CC"/>
        <sz val="14.0"/>
        <u/>
      </rPr>
      <t>https://mail.google.com/mail?extsrc=sync&amp;client=docs&amp;plid=ACUX6DMjfpwQIRtDaOTRO_BHiQRbWE9_uW6a_WE</t>
    </r>
  </si>
  <si>
    <t>Fees - 2500 (142250501)</t>
  </si>
  <si>
    <t>3362-2500018931-OD</t>
  </si>
  <si>
    <t>SARASWATHI T</t>
  </si>
  <si>
    <r>
      <rPr>
        <rFont val="&quot;Times New Roman&quot;"/>
        <b/>
        <color rgb="FF1155CC"/>
        <sz val="14.0"/>
        <u/>
      </rPr>
      <t>https://drive.google.com/drive/folders/1UHCM3jDikNRDhR9g72IDGPFf92FEeNpB</t>
    </r>
  </si>
  <si>
    <r>
      <rPr>
        <rFont val="&quot;Times New Roman&quot;"/>
        <b/>
        <color rgb="FF1155CC"/>
        <sz val="14.0"/>
        <u/>
      </rPr>
      <t>https://mail.google.com/mail?extsrc=sync&amp;client=docs&amp;plid=ACUX6DNjH9pVEXrb8bOTgUX341J0OOjWTgXdvO8</t>
    </r>
  </si>
  <si>
    <t>C2264103100176-00</t>
  </si>
  <si>
    <t>KOTTUR 250/2024</t>
  </si>
  <si>
    <r>
      <rPr>
        <rFont val="&quot;Times New Roman&quot;"/>
        <b/>
        <color rgb="FF1155CC"/>
        <sz val="14.0"/>
        <u/>
      </rPr>
      <t>https://drive.google.com/drive/folders/19k3ailjZeaOSedJilOKRoVNDhknGdoMo</t>
    </r>
  </si>
  <si>
    <r>
      <rPr>
        <rFont val="&quot;Times New Roman&quot;"/>
        <b/>
        <color rgb="FF1155CC"/>
        <sz val="14.0"/>
        <u/>
      </rPr>
      <t>https://mail.google.com/mail?extsrc=sync&amp;client=docs&amp;plid=ACUX6DPTBPzdOzi8IH4CooEM6QeofUKzA5Buiok</t>
    </r>
  </si>
  <si>
    <t>ICD confirmation Pending</t>
  </si>
  <si>
    <t>155-2025 Madurai</t>
  </si>
  <si>
    <t>KARUPPAYOORANI 90/2024</t>
  </si>
  <si>
    <r>
      <rPr>
        <rFont val="&quot;Times New Roman&quot;"/>
        <b/>
        <color rgb="FF1155CC"/>
        <sz val="14.0"/>
        <u/>
      </rPr>
      <t>https://drive.google.com/drive/folders/1Je-6bngdUkVMw4g7JWoJGKb6LKvASaBp</t>
    </r>
  </si>
  <si>
    <r>
      <rPr>
        <rFont val="&quot;Times New Roman&quot;"/>
        <b/>
        <color rgb="FF1155CC"/>
        <sz val="14.0"/>
        <u/>
      </rPr>
      <t>https://mail.google.com/mail?extsrc=sync&amp;client=docs&amp;plid=ACUX6DMpRu7prIZE8vmYe0FReshJ6OKRLQ8HCFw</t>
    </r>
  </si>
  <si>
    <t>7213402294A_TP</t>
  </si>
  <si>
    <t>ARALVAIMOZHI 179/2024</t>
  </si>
  <si>
    <t>KANJIPURAM</t>
  </si>
  <si>
    <r>
      <rPr>
        <rFont val="&quot;Times New Roman&quot;"/>
        <b/>
        <color rgb="FF1155CC"/>
        <sz val="14.0"/>
        <u/>
      </rPr>
      <t>https://drive.google.com/drive/folders/1pMks4l6CQdiHtdqpvlpu1A1EQzGFj0Oz</t>
    </r>
  </si>
  <si>
    <r>
      <rPr>
        <rFont val="&quot;Times New Roman&quot;"/>
        <b/>
        <color rgb="FF1155CC"/>
        <sz val="14.0"/>
        <u/>
      </rPr>
      <t>https://mail.google.com/mail?extsrc=sync&amp;client=docs&amp;plid=ACUX6DPR2lxIQR6POc9HtwImu8n0cjI3IWMgJ_g</t>
    </r>
  </si>
  <si>
    <t>7213402294B_TP</t>
  </si>
  <si>
    <r>
      <rPr>
        <rFont val="&quot;Times New Roman&quot;"/>
        <b/>
        <color rgb="FF1155CC"/>
        <sz val="14.0"/>
        <u/>
      </rPr>
      <t>https://drive.google.com/drive/folders/1W4OLAkqwU92dldPnmgv2HxxeyOfEhny1</t>
    </r>
  </si>
  <si>
    <r>
      <rPr>
        <rFont val="&quot;Times New Roman&quot;"/>
        <b/>
        <color rgb="FF1155CC"/>
        <sz val="14.0"/>
        <u/>
      </rPr>
      <t>https://mail.google.com/mail?extsrc=sync&amp;client=docs&amp;plid=ACUX6DNgK3es3VTkaEwD7cui_vaPekdxdJ7mdKk</t>
    </r>
  </si>
  <si>
    <t>10220020540_TP</t>
  </si>
  <si>
    <t>PARTHIBANOOR 333/2020</t>
  </si>
  <si>
    <r>
      <rPr>
        <rFont val="&quot;Times New Roman&quot;"/>
        <b/>
        <color rgb="FF1155CC"/>
        <sz val="14.0"/>
        <u/>
      </rPr>
      <t>https://drive.google.com/drive/folders/1FDyX4z9OLY4tdQ9jwLBRnrFh8_6qpPsG</t>
    </r>
  </si>
  <si>
    <r>
      <rPr>
        <rFont val="&quot;Times New Roman&quot;"/>
        <b/>
        <color rgb="FF1155CC"/>
        <sz val="14.0"/>
        <u/>
      </rPr>
      <t>https://mail.google.com/mail?extsrc=sync&amp;client=docs&amp;plid=ACUX6DMfbSTb2hj7a6AlmyemPOuD2tHeb304ajg</t>
    </r>
  </si>
  <si>
    <t>10000-31-26-N-0750984</t>
  </si>
  <si>
    <t>PANDALKUDI 57/2024</t>
  </si>
  <si>
    <r>
      <rPr>
        <rFont val="&quot;Times New Roman&quot;"/>
        <b/>
        <color rgb="FF1155CC"/>
        <sz val="14.0"/>
        <u/>
      </rPr>
      <t>https://drive.google.com/drive/folders/1ZHbp2OhZdMAT_WsSfM1fIDblyQYvQMce</t>
    </r>
  </si>
  <si>
    <r>
      <rPr>
        <rFont val="&quot;Times New Roman&quot;"/>
        <b/>
        <color rgb="FF1155CC"/>
        <sz val="14.0"/>
        <u/>
      </rPr>
      <t>https://mail.google.com/mail?extsrc=sync&amp;client=docs&amp;plid=ACUX6DOf1Us2GaNppiBKjDmY5S5lsx6QvVK7Gp0</t>
    </r>
  </si>
  <si>
    <t>04-25-2025</t>
  </si>
  <si>
    <t>_2025204542</t>
  </si>
  <si>
    <r>
      <rPr>
        <rFont val="&quot;Times New Roman&quot;"/>
        <b/>
        <color rgb="FF1155CC"/>
        <sz val="14.0"/>
        <u/>
      </rPr>
      <t>https://drive.google.com/drive/folders/1ZZe-33HsLIYdcjJoc1o0v1kE1cfSVNAk</t>
    </r>
  </si>
  <si>
    <r>
      <rPr>
        <rFont val="&quot;Times New Roman&quot;"/>
        <b/>
        <color rgb="FF1155CC"/>
        <sz val="14.0"/>
        <u/>
      </rPr>
      <t>https://mail.google.com/mail?extsrc=sync&amp;client=docs&amp;plid=ACUX6DOklGm1bbLodcz61eiNOzsytFYXBi74DDA</t>
    </r>
  </si>
  <si>
    <t>3397295106_TP</t>
  </si>
  <si>
    <t>PATEESWARAM 360/2024</t>
  </si>
  <si>
    <r>
      <rPr>
        <rFont val="&quot;Times New Roman&quot;"/>
        <b/>
        <color rgb="FF1155CC"/>
        <sz val="14.0"/>
        <u/>
      </rPr>
      <t>https://drive.google.com/drive/folders/1w30j2_denBO-YpSp0UhGdktPzLWGXpcB</t>
    </r>
  </si>
  <si>
    <r>
      <rPr>
        <rFont val="&quot;Times New Roman&quot;"/>
        <b/>
        <color rgb="FF1155CC"/>
        <sz val="14.0"/>
        <u/>
      </rPr>
      <t>https://mail.google.com/mail?extsrc=sync&amp;client=docs&amp;plid=ACUX6DM7-mhD_gkxdpvt4ujFByt9K3P4_Isa9bA</t>
    </r>
  </si>
  <si>
    <t>C2244193100389-00</t>
  </si>
  <si>
    <t>PS DOCUMENT</t>
  </si>
  <si>
    <t>KURANGANI 74/2017</t>
  </si>
  <si>
    <r>
      <rPr>
        <rFont val="&quot;Times New Roman&quot;"/>
        <b/>
        <color rgb="FF1155CC"/>
        <sz val="14.0"/>
        <u/>
      </rPr>
      <t>https://drive.google.com/drive/folders/1BW8n1EwGd8_oQgy_uGuWCo8qbC956AZP</t>
    </r>
  </si>
  <si>
    <r>
      <rPr>
        <rFont val="&quot;Times New Roman&quot;"/>
        <b/>
        <color rgb="FF1155CC"/>
        <sz val="14.0"/>
        <u/>
      </rPr>
      <t>https://mail.google.com/mail?extsrc=sync&amp;client=docs&amp;plid=ACUX6DNro4OhRbhp_y7En4OVXQm9qHC6fOp0OyE</t>
    </r>
  </si>
  <si>
    <t>7212982919B_TP</t>
  </si>
  <si>
    <t>KABISTHALAM 734/2024</t>
  </si>
  <si>
    <r>
      <rPr>
        <rFont val="&quot;Times New Roman&quot;"/>
        <b/>
        <color rgb="FF1155CC"/>
        <sz val="14.0"/>
        <u/>
      </rPr>
      <t>https://drive.google.com/drive/folders/1uK-DrqtMkLGuVHfR_oxVju3oIaAnaQq9</t>
    </r>
  </si>
  <si>
    <r>
      <rPr>
        <rFont val="&quot;Times New Roman&quot;"/>
        <b/>
        <color rgb="FF1155CC"/>
        <sz val="14.0"/>
        <u/>
      </rPr>
      <t>https://mail.google.com/mail?extsrc=sync&amp;client=docs&amp;plid=ACUX6DNt0_Wul4EOoh8NSODi0p_fOhd7-dcGk-w</t>
    </r>
  </si>
  <si>
    <t>7213238690B_TP</t>
  </si>
  <si>
    <t>ORATHANADU 18/2025</t>
  </si>
  <si>
    <r>
      <rPr>
        <rFont val="&quot;Times New Roman&quot;"/>
        <b/>
        <color rgb="FF1155CC"/>
        <sz val="14.0"/>
        <u/>
      </rPr>
      <t>https://drive.google.com/drive/folders/1zr9mu2Fhf8HAvvQ4jM3ZgpFwaBqwp3Hp</t>
    </r>
  </si>
  <si>
    <r>
      <rPr>
        <rFont val="&quot;Times New Roman&quot;"/>
        <b/>
        <color rgb="FF1155CC"/>
        <sz val="14.0"/>
        <u/>
      </rPr>
      <t>https://mail.google.com/mail?extsrc=sync&amp;client=docs&amp;plid=ACUX6DNcBIIHyYErbevP5a4lDbXYZYndaduF7Rw</t>
    </r>
  </si>
  <si>
    <t>04.06.2025</t>
  </si>
  <si>
    <t>3311-2500000464-TP</t>
  </si>
  <si>
    <t>TIW-KOYAMBEDU 257/2024</t>
  </si>
  <si>
    <r>
      <rPr>
        <rFont val="&quot;Times New Roman&quot;"/>
        <b/>
        <color rgb="FF1155CC"/>
        <sz val="14.0"/>
        <u/>
      </rPr>
      <t>https://drive.google.com/drive/folders/1pbNMzZJUDWVsWzME7VQBg5_9vutRiVBw</t>
    </r>
  </si>
  <si>
    <r>
      <rPr>
        <rFont val="&quot;Times New Roman&quot;"/>
        <b/>
        <color rgb="FF1155CC"/>
        <sz val="14.0"/>
        <u/>
      </rPr>
      <t>https://mail.google.com/mail?extsrc=sync&amp;client=docs&amp;plid=ACUX6DMatf_XmsQo4Vr00zyiRrz3ChiM9IQ28ys</t>
    </r>
  </si>
  <si>
    <t>04-26-2025</t>
  </si>
  <si>
    <t>3397294207_OD</t>
  </si>
  <si>
    <t>VIJAYA AMARNATH A</t>
  </si>
  <si>
    <r>
      <rPr>
        <rFont val="&quot;Times New Roman&quot;"/>
        <b/>
        <color rgb="FF1155CC"/>
        <sz val="14.0"/>
        <u/>
      </rPr>
      <t>https://drive.google.com/drive/folders/1Pi43cRYpGNTTi_V91xgmiPcVsi7F9QFe</t>
    </r>
  </si>
  <si>
    <r>
      <rPr>
        <rFont val="&quot;Times New Roman&quot;"/>
        <b/>
        <color rgb="FF1155CC"/>
        <sz val="14.0"/>
        <u/>
      </rPr>
      <t>https://mail.google.com/mail?extsrc=sync&amp;client=docs&amp;plid=ACUX6DNtTPFAwYHkiu9EPt4G_TSJEV_NnrCWxTw</t>
    </r>
  </si>
  <si>
    <t>C2264113100162-00</t>
  </si>
  <si>
    <t>THIRUPALAIKUDI 8/2023</t>
  </si>
  <si>
    <r>
      <rPr>
        <rFont val="&quot;Times New Roman&quot;"/>
        <b/>
        <color rgb="FF1155CC"/>
        <sz val="14.0"/>
        <u/>
      </rPr>
      <t>https://drive.google.com/drive/folders/1flCWGs5iHuWAxzMwfLYcZ2A8lAUf1z0H</t>
    </r>
  </si>
  <si>
    <r>
      <rPr>
        <rFont val="&quot;Times New Roman&quot;"/>
        <b/>
        <color rgb="FF1155CC"/>
        <sz val="14.0"/>
        <u/>
      </rPr>
      <t>https://mail.google.com/mail?extsrc=sync&amp;client=docs&amp;plid=ACUX6DM2LKEjjSeDoFiN4jWOCsm0l77mHnNfhH4</t>
    </r>
  </si>
  <si>
    <t>10110299935_TP</t>
  </si>
  <si>
    <t>TAMIL UNIVERSITY 526/2024</t>
  </si>
  <si>
    <r>
      <rPr>
        <rFont val="&quot;Times New Roman&quot;"/>
        <b/>
        <color rgb="FF1155CC"/>
        <sz val="14.0"/>
        <u/>
      </rPr>
      <t>https://drive.google.com/drive/folders/17QEF0FVzQB2OhHDYR8A08UhDOpStXwLb</t>
    </r>
  </si>
  <si>
    <r>
      <rPr>
        <rFont val="&quot;Times New Roman&quot;"/>
        <b/>
        <color rgb="FF1155CC"/>
        <sz val="14.0"/>
        <u/>
      </rPr>
      <t>https://mail.google.com/mail?extsrc=sync&amp;client=docs&amp;plid=ACUX6DP-ojCnl_Ky2uVxOI7_g9jOrowLOXsCf6s</t>
    </r>
  </si>
  <si>
    <t>U.I and ICD Chennai</t>
  </si>
  <si>
    <t>PS</t>
  </si>
  <si>
    <t>04-28-2025</t>
  </si>
  <si>
    <t>C2264113100127-00</t>
  </si>
  <si>
    <t>PARTHIBANOOR 149/2024</t>
  </si>
  <si>
    <r>
      <rPr>
        <rFont val="&quot;Times New Roman&quot;"/>
        <b/>
        <color rgb="FF1155CC"/>
        <sz val="14.0"/>
        <u/>
      </rPr>
      <t>https://drive.google.com/drive/folders/1bhfZrgg59l5Snc449xVmq1k1_1ma3Gnf</t>
    </r>
  </si>
  <si>
    <r>
      <rPr>
        <rFont val="&quot;Times New Roman&quot;"/>
        <b/>
        <color rgb="FF1155CC"/>
        <sz val="14.0"/>
        <u/>
      </rPr>
      <t>https://mail.google.com/mail?extsrc=sync&amp;client=docs&amp;plid=ACUX6DM597jxkRaVLZltE2Av5GMs9qztg1NjGbo</t>
    </r>
  </si>
  <si>
    <t>C2264113100165-00</t>
  </si>
  <si>
    <t>DEVIPATTINAM 46/2025</t>
  </si>
  <si>
    <r>
      <rPr>
        <rFont val="&quot;Times New Roman&quot;"/>
        <b/>
        <color rgb="FF1155CC"/>
        <sz val="14.0"/>
        <u/>
      </rPr>
      <t>https://drive.google.com/drive/folders/1FM0tdQneLl0V5t5HQFD8zLRlDJYI1Zjt</t>
    </r>
  </si>
  <si>
    <r>
      <rPr>
        <rFont val="&quot;Times New Roman&quot;"/>
        <b/>
        <color rgb="FF1155CC"/>
        <sz val="14.0"/>
        <u/>
      </rPr>
      <t>https://mail.google.com/mail?extsrc=sync&amp;client=docs&amp;plid=ACUX6DNW0B2VNG9lpsaehNrzxptQdymPgrm2nZ0</t>
    </r>
  </si>
  <si>
    <t>PS-U.I</t>
  </si>
  <si>
    <t>C2264113100205-00</t>
  </si>
  <si>
    <t>THIRUVADANAI 102/2024</t>
  </si>
  <si>
    <r>
      <rPr>
        <rFont val="&quot;Times New Roman&quot;"/>
        <b/>
        <color rgb="FF1155CC"/>
        <sz val="14.0"/>
        <u/>
      </rPr>
      <t>https://drive.google.com/drive/folders/1dA_XAYZLULBa2F-Mk7q1oJ3H8t2CBSIo</t>
    </r>
  </si>
  <si>
    <r>
      <rPr>
        <rFont val="&quot;Times New Roman&quot;"/>
        <b/>
        <color rgb="FF1155CC"/>
        <sz val="14.0"/>
        <u/>
      </rPr>
      <t>https://mail.google.com/mail?extsrc=sync&amp;client=docs&amp;plid=ACUX6DPLByjM27UUXGfBUWfvGnPxGgpHfgxYFvw</t>
    </r>
  </si>
  <si>
    <t>C2264113100206-00</t>
  </si>
  <si>
    <t>PALANI TALUK 274/2024</t>
  </si>
  <si>
    <r>
      <rPr>
        <rFont val="&quot;Times New Roman&quot;"/>
        <b/>
        <color rgb="FF1155CC"/>
        <sz val="14.0"/>
        <u/>
      </rPr>
      <t>https://drive.google.com/drive/folders/1tHRzr7l4OXgxMxNa_Vwk4cyuT2reaLsG</t>
    </r>
  </si>
  <si>
    <r>
      <rPr>
        <rFont val="&quot;Times New Roman&quot;"/>
        <b/>
        <color rgb="FF1155CC"/>
        <sz val="14.0"/>
        <u/>
      </rPr>
      <t>https://mail.google.com/mail?extsrc=sync&amp;client=docs&amp;plid=ACUX6DOu7wML5hR-KoNPVQdBhk8M8NrvjX3Bwkc</t>
    </r>
  </si>
  <si>
    <t>3406091425_OD</t>
  </si>
  <si>
    <t>MAGENDRAN K</t>
  </si>
  <si>
    <r>
      <rPr>
        <rFont val="&quot;Times New Roman&quot;"/>
        <b/>
        <color rgb="FF1155CC"/>
        <sz val="14.0"/>
        <u/>
      </rPr>
      <t>https://drive.google.com/drive/folders/1noZ3wBvM3jDsffO-P5asxxVtbAi7pCsp</t>
    </r>
  </si>
  <si>
    <r>
      <rPr>
        <rFont val="&quot;Times New Roman&quot;"/>
        <b/>
        <color rgb="FF1155CC"/>
        <sz val="14.0"/>
        <u/>
      </rPr>
      <t>https://mail.google.com/mail?extsrc=sync&amp;client=docs&amp;plid=ACUX6DPO0LMqsbyrNLpILSXNPyq4AYHrecQ_i0U</t>
    </r>
  </si>
  <si>
    <t>3361093697_OD</t>
  </si>
  <si>
    <t>KARUPPAIAH M</t>
  </si>
  <si>
    <r>
      <rPr>
        <rFont val="&quot;Times New Roman&quot;"/>
        <b/>
        <color rgb="FF1155CC"/>
        <sz val="14.0"/>
        <u/>
      </rPr>
      <t>https://drive.google.com/drive/folders/1eaKGCoM87Iq1OZt5U4hCiIDe1nDiIJ01</t>
    </r>
  </si>
  <si>
    <r>
      <rPr>
        <rFont val="&quot;Times New Roman&quot;"/>
        <b/>
        <color rgb="FF1155CC"/>
        <sz val="14.0"/>
        <u/>
      </rPr>
      <t>https://mail.google.com/mail?extsrc=sync&amp;client=docs&amp;plid=ACUX6DPsW6TEQ7eJQgAeJApqekAI98R14BviYrM</t>
    </r>
  </si>
  <si>
    <t>3406090976_OD</t>
  </si>
  <si>
    <t>NAGAJOTHI.R</t>
  </si>
  <si>
    <r>
      <rPr>
        <rFont val="&quot;Times New Roman&quot;"/>
        <b/>
        <color rgb="FF1155CC"/>
        <sz val="14.0"/>
        <u/>
      </rPr>
      <t>https://drive.google.com/drive/folders/13lQly181plwLXTCUXVR44QQlbcZThoZr</t>
    </r>
  </si>
  <si>
    <r>
      <rPr>
        <rFont val="&quot;Times New Roman&quot;"/>
        <b/>
        <color rgb="FF1155CC"/>
        <sz val="14.0"/>
        <u/>
      </rPr>
      <t>https://mail.google.com/mail?extsrc=sync&amp;client=docs&amp;plid=ACUX6DPhJeZ1JCU-x1_aEX9nKMmCtXMXho-4k8o</t>
    </r>
  </si>
  <si>
    <t>3406091442_OD</t>
  </si>
  <si>
    <t>GANESAN G</t>
  </si>
  <si>
    <r>
      <rPr>
        <rFont val="&quot;Times New Roman&quot;"/>
        <b/>
        <color rgb="FF1155CC"/>
        <sz val="14.0"/>
        <u/>
      </rPr>
      <t>https://drive.google.com/drive/folders/11P2W8VXQ9raYyOlk7joiC_4k37vz38ca</t>
    </r>
  </si>
  <si>
    <r>
      <rPr>
        <rFont val="&quot;Times New Roman&quot;"/>
        <b/>
        <color rgb="FF1155CC"/>
        <sz val="14.0"/>
        <u/>
      </rPr>
      <t>https://mail.google.com/mail?extsrc=sync&amp;client=docs&amp;plid=ACUX6DMLm0ZmTn4VDgt5OtefCNIQboCm8MAOfCA</t>
    </r>
  </si>
  <si>
    <t>LGID-127083_TP</t>
  </si>
  <si>
    <t>TIW II 122/2024</t>
  </si>
  <si>
    <r>
      <rPr>
        <rFont val="&quot;Times New Roman&quot;"/>
        <b/>
        <color rgb="FF1155CC"/>
        <sz val="14.0"/>
        <u/>
      </rPr>
      <t>https://drive.google.com/drive/folders/1MneGkXE_VAEbPH8lO2nQRCLwi2jWSTf2</t>
    </r>
  </si>
  <si>
    <r>
      <rPr>
        <rFont val="&quot;Times New Roman&quot;"/>
        <b/>
        <color rgb="FF1155CC"/>
        <sz val="14.0"/>
        <u/>
      </rPr>
      <t>https://mail.google.com/mail?extsrc=sync&amp;client=docs&amp;plid=ACUX6DNSgTlJ9X6dWTvgBstRKlYJ20HjtaA6MWE</t>
    </r>
  </si>
  <si>
    <t>04-29-2025</t>
  </si>
  <si>
    <t>MTP-N-2526-000510</t>
  </si>
  <si>
    <t>GANGAIKONDAN 113/2018</t>
  </si>
  <si>
    <r>
      <rPr>
        <rFont val="&quot;Times New Roman&quot;"/>
        <b/>
        <color rgb="FF1155CC"/>
        <sz val="14.0"/>
        <u/>
      </rPr>
      <t>https://drive.google.com/drive/folders/1sVVShFhIPzv10DRFx_4WL1rDKtcbtFwp</t>
    </r>
  </si>
  <si>
    <r>
      <rPr>
        <rFont val="&quot;Times New Roman&quot;"/>
        <b/>
        <color rgb="FF1155CC"/>
        <sz val="14.0"/>
        <u/>
      </rPr>
      <t>https://mail.google.com/mail?extsrc=sync&amp;client=docs&amp;plid=ACUX6DM-Uwcof4s4ug6DgYaZLNjrbXEGJbmkuzQ</t>
    </r>
  </si>
  <si>
    <t>3380064489_TP</t>
  </si>
  <si>
    <t>JAYAMANGALAM 243/2023</t>
  </si>
  <si>
    <r>
      <rPr>
        <rFont val="&quot;Times New Roman&quot;"/>
        <b/>
        <color rgb="FF1155CC"/>
        <sz val="14.0"/>
        <u/>
      </rPr>
      <t>https://drive.google.com/drive/folders/1SCTLYOwitEOublZCOJdSAindHPCHuVye</t>
    </r>
  </si>
  <si>
    <r>
      <rPr>
        <rFont val="&quot;Times New Roman&quot;"/>
        <b/>
        <color rgb="FF1155CC"/>
        <sz val="14.0"/>
        <u/>
      </rPr>
      <t>https://mail.google.com/mail?extsrc=sync&amp;client=docs&amp;plid=ACUX6DNP61bqxHVBcXnzjcIn5xYRifCihwE_oio</t>
    </r>
  </si>
  <si>
    <t>10310005170_MV</t>
  </si>
  <si>
    <t>Madurai City Hospital &amp; Velammal</t>
  </si>
  <si>
    <r>
      <rPr>
        <rFont val="&quot;Times New Roman&quot;"/>
        <b/>
        <color rgb="FF1155CC"/>
        <sz val="14.0"/>
        <u/>
      </rPr>
      <t>https://drive.google.com/drive/folders/1__vUEagDdd5fo-j8YtZkEyTd_qG-q3p_</t>
    </r>
  </si>
  <si>
    <r>
      <rPr>
        <rFont val="&quot;Times New Roman&quot;"/>
        <b/>
        <color rgb="FF1155CC"/>
        <sz val="14.0"/>
        <u/>
      </rPr>
      <t>https://mail.google.com/mail?extsrc=sync&amp;client=docs&amp;plid=ACUX6DNyN7RPEtAkn3jmR6DVBW4tRbw1wnfDmU0</t>
    </r>
  </si>
  <si>
    <t>1882-2024 Tirunelveli</t>
  </si>
  <si>
    <t>CHINNAKOVILANGULAM 102/2024</t>
  </si>
  <si>
    <r>
      <rPr>
        <rFont val="&quot;Times New Roman&quot;"/>
        <b/>
        <color rgb="FF1155CC"/>
        <sz val="14.0"/>
        <u/>
      </rPr>
      <t>https://drive.google.com/drive/folders/10wITA7OHlBK4gSbQOX8v2y8PuhmAGCPT</t>
    </r>
  </si>
  <si>
    <r>
      <rPr>
        <rFont val="&quot;Times New Roman&quot;"/>
        <b/>
        <color rgb="FF1155CC"/>
        <sz val="14.0"/>
        <u/>
      </rPr>
      <t>https://mail.google.com/mail?extsrc=sync&amp;client=docs&amp;plid=ACUX6DP3ayVqjLUhj4y5Orv0486jUNZJVD0tW2Y</t>
    </r>
  </si>
  <si>
    <t>3409055193_THEFT</t>
  </si>
  <si>
    <t>NIZAMUDEEN S</t>
  </si>
  <si>
    <r>
      <rPr>
        <rFont val="&quot;Times New Roman&quot;"/>
        <b/>
        <color rgb="FF1155CC"/>
        <sz val="14.0"/>
        <u/>
      </rPr>
      <t>https://drive.google.com/drive/folders/14DSc3L36z0bMLelvnutIzKxlLQ2YhQT_</t>
    </r>
  </si>
  <si>
    <r>
      <rPr>
        <rFont val="&quot;Times New Roman&quot;"/>
        <b/>
        <color rgb="FF1155CC"/>
        <sz val="14.0"/>
        <u/>
      </rPr>
      <t>https://mail.google.com/mail?extsrc=sync&amp;client=docs&amp;plid=ACUX6DPci-1aGMKcyJsvBBN1L5-HwrlENhtMHIY</t>
    </r>
  </si>
  <si>
    <t>Vehicle recovered</t>
  </si>
  <si>
    <t>MOT16126246</t>
  </si>
  <si>
    <t>NANGUNERI 459/2021</t>
  </si>
  <si>
    <r>
      <rPr>
        <rFont val="&quot;Times New Roman&quot;"/>
        <b/>
        <color rgb="FF1155CC"/>
        <sz val="14.0"/>
        <u/>
      </rPr>
      <t>https://drive.google.com/drive/folders/1m-GofHRNoNkBQbPb-Z3ir8TdMxPbhzHL</t>
    </r>
  </si>
  <si>
    <r>
      <rPr>
        <rFont val="&quot;Times New Roman&quot;"/>
        <b/>
        <color rgb="FF1155CC"/>
        <sz val="14.0"/>
        <u/>
      </rPr>
      <t>https://mail.google.com/mail?extsrc=sync&amp;client=docs&amp;plid=ACUX6DOg--GYtGExkIajDmZLwg-_kGu_uXDvMnw</t>
    </r>
  </si>
  <si>
    <t>04-30-2025</t>
  </si>
  <si>
    <t>_2025204682</t>
  </si>
  <si>
    <r>
      <rPr>
        <rFont val="&quot;Times New Roman&quot;"/>
        <b/>
        <color rgb="FF1155CC"/>
        <sz val="14.0"/>
        <u/>
      </rPr>
      <t>https://drive.google.com/drive/folders/1qoSY3em8puxhSJytVcqAkWoiMyBzgceV</t>
    </r>
  </si>
  <si>
    <r>
      <rPr>
        <rFont val="&quot;Times New Roman&quot;"/>
        <b/>
        <color rgb="FF1155CC"/>
        <sz val="14.0"/>
        <u/>
      </rPr>
      <t>https://mail.google.com/mail?extsrc=sync&amp;client=docs&amp;plid=ACUX6DNdrLy31izm_GyqsSGXDIAS6drEulo2qws</t>
    </r>
  </si>
  <si>
    <t>Already main completed</t>
  </si>
  <si>
    <t>55-2022 Aruppukottai</t>
  </si>
  <si>
    <t>M.REDDIYAPATTI 159/2019</t>
  </si>
  <si>
    <r>
      <rPr>
        <rFont val="&quot;Times New Roman&quot;"/>
        <b/>
        <color rgb="FF1155CC"/>
        <sz val="14.0"/>
        <u/>
      </rPr>
      <t>https://drive.google.com/drive/folders/1iT6ePV5g8arTireGZAMJQ6Wkl8DSneO6</t>
    </r>
  </si>
  <si>
    <r>
      <rPr>
        <rFont val="&quot;Times New Roman&quot;"/>
        <b/>
        <color rgb="FF1155CC"/>
        <sz val="14.0"/>
        <u/>
      </rPr>
      <t>https://mail.google.com/mail?extsrc=sync&amp;client=docs&amp;plid=ACUX6DMXu-H6iUlJPtpD1xoCZOI53_nIhlGD1z8</t>
    </r>
  </si>
  <si>
    <t>56-2022 Aruppukottai</t>
  </si>
  <si>
    <r>
      <rPr>
        <rFont val="&quot;Times New Roman&quot;"/>
        <b/>
        <color rgb="FF1155CC"/>
        <sz val="14.0"/>
        <u/>
      </rPr>
      <t>https://drive.google.com/drive/folders/1WZAH1XRjIXb1-NIyxgxVK4tzoaNAOGik</t>
    </r>
  </si>
  <si>
    <r>
      <rPr>
        <rFont val="&quot;Times New Roman&quot;"/>
        <b/>
        <color rgb="FF1155CC"/>
        <sz val="14.0"/>
        <u/>
      </rPr>
      <t>https://mail.google.com/mail?extsrc=sync&amp;client=docs&amp;plid=ACUX6DP7D5ID7g9zh_P8bvy2kDAVTdJ3jPiZgM0</t>
    </r>
  </si>
  <si>
    <t>2771-2024 Madurai</t>
  </si>
  <si>
    <t>MELAVALAVU 194/2024</t>
  </si>
  <si>
    <r>
      <rPr>
        <rFont val="&quot;Times New Roman&quot;"/>
        <b/>
        <color rgb="FF1155CC"/>
        <sz val="14.0"/>
        <u/>
      </rPr>
      <t>https://drive.google.com/drive/folders/19lwewe6roUxt1H8NHP78-d8o-pqRa2kr</t>
    </r>
  </si>
  <si>
    <r>
      <rPr>
        <rFont val="&quot;Times New Roman&quot;"/>
        <b/>
        <color rgb="FF1155CC"/>
        <sz val="14.0"/>
        <u/>
      </rPr>
      <t>https://mail.google.com/mail?extsrc=sync&amp;client=docs&amp;plid=ACUX6DPvakklFFmPvimmSXgYC6mYrm7lWfXRyPQ</t>
    </r>
  </si>
  <si>
    <t>Need Driver, Insured Reconfirmation</t>
  </si>
  <si>
    <t>3311-2500041603-OD</t>
  </si>
  <si>
    <t>Mr. Balraj</t>
  </si>
  <si>
    <r>
      <rPr>
        <rFont val="&quot;Times New Roman&quot;"/>
        <b/>
        <color rgb="FF1155CC"/>
        <sz val="14.0"/>
        <u/>
      </rPr>
      <t>https://drive.google.com/drive/folders/19jjRUhmKXq4GpiV2kZeEryB7K5juiIW3</t>
    </r>
  </si>
  <si>
    <r>
      <rPr>
        <rFont val="&quot;Times New Roman&quot;"/>
        <b/>
        <color rgb="FF1155CC"/>
        <sz val="14.0"/>
        <u/>
      </rPr>
      <t>https://mail.google.com/mail?extsrc=sync&amp;client=docs&amp;plid=ACUX6DNCvKJj06XqbF0vzJ_h29rBlMb1XxSYcjM</t>
    </r>
  </si>
  <si>
    <t>3380064514_OD</t>
  </si>
  <si>
    <t>NAGANATHAN G</t>
  </si>
  <si>
    <r>
      <rPr>
        <rFont val="&quot;Times New Roman&quot;"/>
        <b/>
        <color rgb="FF1155CC"/>
        <sz val="14.0"/>
        <u/>
      </rPr>
      <t>https://drive.google.com/drive/folders/1wY9iyv9rqr1c8ez6yXe8mAVLd06CztY-</t>
    </r>
  </si>
  <si>
    <r>
      <rPr>
        <rFont val="&quot;Times New Roman&quot;"/>
        <b/>
        <color rgb="FF1155CC"/>
        <sz val="14.0"/>
        <u/>
      </rPr>
      <t>https://mail.google.com/mail?extsrc=sync&amp;client=docs&amp;plid=ACUX6DN4ch7AYP3vZjmDsqvqMc3jkT80FHZHW-0</t>
    </r>
  </si>
  <si>
    <t>C2264113100239-00</t>
  </si>
  <si>
    <t>THIRUPULLANI 46/2024</t>
  </si>
  <si>
    <r>
      <rPr>
        <rFont val="&quot;Times New Roman&quot;"/>
        <b/>
        <color rgb="FF1155CC"/>
        <sz val="14.0"/>
        <u/>
      </rPr>
      <t>https://drive.google.com/drive/folders/1eB2YHwtJiGN_zJHTw90KlZD8UK-eyF4m</t>
    </r>
  </si>
  <si>
    <r>
      <rPr>
        <rFont val="&quot;Times New Roman&quot;"/>
        <b/>
        <color rgb="FF1155CC"/>
        <sz val="14.0"/>
        <u/>
      </rPr>
      <t>https://mail.google.com/mail?extsrc=sync&amp;client=docs&amp;plid=ACUX6DPfRAZkVbMQZe6SjxkCK0UoPAIXZe4ShqI</t>
    </r>
  </si>
  <si>
    <t>10670127217_OD</t>
  </si>
  <si>
    <t>MANIKANDAN K</t>
  </si>
  <si>
    <r>
      <rPr>
        <rFont val="&quot;Times New Roman&quot;"/>
        <b/>
        <color rgb="FF1155CC"/>
        <sz val="14.0"/>
        <u/>
      </rPr>
      <t>https://drive.google.com/drive/folders/1TpROnNXsjldQqNnrouUnDWg1guTvYfJZ</t>
    </r>
  </si>
  <si>
    <r>
      <rPr>
        <rFont val="&quot;Times New Roman&quot;"/>
        <b/>
        <color rgb="FF1155CC"/>
        <sz val="14.0"/>
        <u/>
      </rPr>
      <t>https://mail.google.com/mail?extsrc=sync&amp;client=docs&amp;plid=ACUX6DPEGWao6qtRrnuxFPbESP3nfCZlY_dE_vY</t>
    </r>
  </si>
  <si>
    <t>3410130940_TP</t>
  </si>
  <si>
    <t>AVADI TIW 191/2024</t>
  </si>
  <si>
    <r>
      <rPr>
        <rFont val="&quot;Times New Roman&quot;"/>
        <b/>
        <color rgb="FF1155CC"/>
        <sz val="14.0"/>
        <u/>
      </rPr>
      <t>https://drive.google.com/drive/folders/1eSee3GqSEJdtR1TgmGhBzKcYsCY14Pkn</t>
    </r>
  </si>
  <si>
    <r>
      <rPr>
        <rFont val="&quot;Times New Roman&quot;"/>
        <b/>
        <color rgb="FF1155CC"/>
        <sz val="14.0"/>
        <u/>
      </rPr>
      <t>https://mail.google.com/mail?extsrc=sync&amp;client=docs&amp;plid=ACUX6DPUaQc2nd6vv1pCs-OxWvPLf3-OQiuUAVw</t>
    </r>
  </si>
  <si>
    <t>4400023796A_WC</t>
  </si>
  <si>
    <t>NON MACT/WC</t>
  </si>
  <si>
    <t>PRK PROMOTERS</t>
  </si>
  <si>
    <r>
      <rPr>
        <rFont val="&quot;Times New Roman&quot;"/>
        <b/>
        <color rgb="FF1155CC"/>
        <sz val="14.0"/>
        <u/>
      </rPr>
      <t>https://drive.google.com/drive/folders/1DDdo-bQ-7rJp3PkvTWFeIK_yGrgpOnZ_</t>
    </r>
  </si>
  <si>
    <r>
      <rPr>
        <rFont val="&quot;Times New Roman&quot;"/>
        <b/>
        <color rgb="FF1155CC"/>
        <sz val="14.0"/>
        <u/>
      </rPr>
      <t>https://mail.google.com/mail?extsrc=sync&amp;client=docs&amp;plid=ACUX6DNcaCVNIQ68gQ8ipP40F48TuEpN0qTQf2I</t>
    </r>
  </si>
  <si>
    <t>C2264101100004-01</t>
  </si>
  <si>
    <t>SATTANKULAM 177/2024</t>
  </si>
  <si>
    <r>
      <rPr>
        <rFont val="&quot;Times New Roman&quot;"/>
        <b/>
        <color rgb="FF1155CC"/>
        <sz val="14.0"/>
        <u/>
      </rPr>
      <t>https://drive.google.com/drive/folders/14P9ksQ9r3stNOztgEbd8Lpr-lNpjct5m</t>
    </r>
  </si>
  <si>
    <r>
      <rPr>
        <rFont val="&quot;Times New Roman&quot;"/>
        <b/>
        <color rgb="FF1155CC"/>
        <sz val="14.0"/>
        <u/>
      </rPr>
      <t>https://mail.google.com/mail?extsrc=sync&amp;client=docs&amp;plid=ACUX6DNKgheqKibNUsrukOnvldgIS1il_uZ3bFc</t>
    </r>
  </si>
  <si>
    <t>I,D Kerala</t>
  </si>
  <si>
    <t>C2264113100242-00</t>
  </si>
  <si>
    <t>PANAGUDI 562/2023</t>
  </si>
  <si>
    <r>
      <rPr>
        <rFont val="&quot;Times New Roman&quot;"/>
        <b/>
        <color rgb="FF1155CC"/>
        <sz val="14.0"/>
        <u/>
      </rPr>
      <t>https://drive.google.com/drive/folders/1rPLPYUtJ8_Cx2t5ge_uQCZ6o6gE_V_dd</t>
    </r>
  </si>
  <si>
    <r>
      <rPr>
        <rFont val="&quot;Times New Roman&quot;"/>
        <b/>
        <color rgb="FF1155CC"/>
        <sz val="14.0"/>
        <u/>
      </rPr>
      <t>https://mail.google.com/mail?extsrc=sync&amp;client=docs&amp;plid=ACUX6DOn01VGPP-h38fibLW21w-BBz-ZbI2bDxI</t>
    </r>
  </si>
  <si>
    <t>CL25025836-00001</t>
  </si>
  <si>
    <t>TIW II 63/2024</t>
  </si>
  <si>
    <r>
      <rPr>
        <rFont val="&quot;Times New Roman&quot;"/>
        <b/>
        <color rgb="FF1155CC"/>
        <sz val="14.0"/>
        <u/>
      </rPr>
      <t>https://drive.google.com/drive/folders/1rc2LELKAaT_yljXuOqkG1tjY8MN0HZDP</t>
    </r>
  </si>
  <si>
    <r>
      <rPr>
        <rFont val="&quot;Times New Roman&quot;"/>
        <b/>
        <color rgb="FF1155CC"/>
        <sz val="14.0"/>
        <u/>
      </rPr>
      <t>https://mail.google.com/mail?extsrc=sync&amp;client=docs&amp;plid=ACUX6DMW9R7QxgaKwEI1PYA9o1ubN8V6bwVTUaA</t>
    </r>
  </si>
  <si>
    <t>12.05.2025</t>
  </si>
  <si>
    <t>CL25025834-00001</t>
  </si>
  <si>
    <t>UCHIPULI 359/2024</t>
  </si>
  <si>
    <r>
      <rPr>
        <rFont val="&quot;Times New Roman&quot;"/>
        <b/>
        <color rgb="FF1155CC"/>
        <sz val="14.0"/>
        <u/>
      </rPr>
      <t>https://drive.google.com/drive/folders/1UbMOLlF7spGvhkNeEdNFgCAgrA0jCwYG</t>
    </r>
  </si>
  <si>
    <r>
      <rPr>
        <rFont val="&quot;Times New Roman&quot;"/>
        <b/>
        <color rgb="FF1155CC"/>
        <sz val="14.0"/>
        <u/>
      </rPr>
      <t>https://mail.google.com/mail?extsrc=sync&amp;client=docs&amp;plid=ACUX6DMit0-wwigo9yzslyfpFABzOuRYMVteT-g</t>
    </r>
  </si>
  <si>
    <t>10000-31-25-N-0758100</t>
  </si>
  <si>
    <t>PANAVADALICHATRAM 114/2023</t>
  </si>
  <si>
    <r>
      <rPr>
        <rFont val="&quot;Times New Roman&quot;"/>
        <b/>
        <color rgb="FF1155CC"/>
        <sz val="14.0"/>
        <u/>
      </rPr>
      <t>https://drive.google.com/drive/folders/17aHeJIui-OptXuD6XfFn0QxRyk2jiwYQ</t>
    </r>
  </si>
  <si>
    <r>
      <rPr>
        <rFont val="&quot;Times New Roman&quot;"/>
        <b/>
        <color rgb="FF1155CC"/>
        <sz val="14.0"/>
        <u/>
      </rPr>
      <t>https://mail.google.com/mail?extsrc=sync&amp;client=docs&amp;plid=ACUX6DNnCNaSQz0quv05ZBTgLodROvDhE0fqXW0</t>
    </r>
  </si>
  <si>
    <t>257-2025 Madurai</t>
  </si>
  <si>
    <t>CHATRAKUDI 165/2024</t>
  </si>
  <si>
    <r>
      <rPr>
        <rFont val="&quot;Times New Roman&quot;"/>
        <b/>
        <color rgb="FF1155CC"/>
        <sz val="14.0"/>
        <u/>
      </rPr>
      <t>https://drive.google.com/drive/folders/1IevQcPsy8ciGY_xCBRwkVh45mD_7VKjI</t>
    </r>
  </si>
  <si>
    <r>
      <rPr>
        <rFont val="&quot;Times New Roman&quot;"/>
        <b/>
        <color rgb="FF1155CC"/>
        <sz val="14.0"/>
        <u/>
      </rPr>
      <t>https://mail.google.com/mail?extsrc=sync&amp;client=docs&amp;plid=ACUX6DMAxBDFVGn3AZ-lvOCQUYxMtTnJjrEOz_w</t>
    </r>
  </si>
  <si>
    <t>LGID-125176_MV</t>
  </si>
  <si>
    <t>DURAISAMY ORTHO HOSPITAL</t>
  </si>
  <si>
    <r>
      <rPr>
        <rFont val="&quot;Times New Roman&quot;"/>
        <b/>
        <color rgb="FF1155CC"/>
        <sz val="14.0"/>
        <u/>
      </rPr>
      <t>https://drive.google.com/drive/folders/1B8ym4k0hkbjvXVNgw_W2CBodQ-IuLFZQ</t>
    </r>
  </si>
  <si>
    <r>
      <rPr>
        <rFont val="&quot;Times New Roman&quot;"/>
        <b/>
        <color rgb="FF1155CC"/>
        <sz val="14.0"/>
        <u/>
      </rPr>
      <t>https://mail.google.com/mail?extsrc=sync&amp;client=docs&amp;plid=ACUX6DPI4mQRNfSD4kA4fRdlTdzqQorppm43Puc</t>
    </r>
  </si>
  <si>
    <t>3379468027_TP</t>
  </si>
  <si>
    <t>TIW EAST 596/2024</t>
  </si>
  <si>
    <t>KOLKATA</t>
  </si>
  <si>
    <r>
      <rPr>
        <rFont val="&quot;Times New Roman&quot;"/>
        <b/>
        <color rgb="FF1155CC"/>
        <sz val="14.0"/>
        <u/>
      </rPr>
      <t>https://drive.google.com/drive/folders/1noIFa-DL-24yEqZHeJNosTRn_RkXR5uE</t>
    </r>
  </si>
  <si>
    <r>
      <rPr>
        <rFont val="&quot;Times New Roman&quot;"/>
        <b/>
        <color rgb="FF1155CC"/>
        <sz val="14.0"/>
        <u/>
      </rPr>
      <t>https://mail.google.com/mail?extsrc=sync&amp;client=docs&amp;plid=ACUX6DNpleyESMAlYoAvsy3xXciS7nnwlUvn4V8</t>
    </r>
  </si>
  <si>
    <t>Insured , driver Other State</t>
  </si>
  <si>
    <t>3397295954_TP</t>
  </si>
  <si>
    <t>USILAMBATTY TALUK 270/2023</t>
  </si>
  <si>
    <r>
      <rPr>
        <rFont val="&quot;Times New Roman&quot;"/>
        <b/>
        <color rgb="FF1155CC"/>
        <sz val="14.0"/>
        <u/>
      </rPr>
      <t>https://drive.google.com/drive/folders/10W4pI6hQ3-n6Y88mLrphoG_PoHr0-RsF</t>
    </r>
  </si>
  <si>
    <r>
      <rPr>
        <rFont val="&quot;Times New Roman&quot;"/>
        <b/>
        <color rgb="FF1155CC"/>
        <sz val="14.0"/>
        <u/>
      </rPr>
      <t>https://mail.google.com/mail?extsrc=sync&amp;client=docs&amp;plid=ACUX6DNklaj7ioS5Rfa4UPkDergTqhcHa8UksG4</t>
    </r>
  </si>
  <si>
    <t>3397295949_TP</t>
  </si>
  <si>
    <t>TIW EAST 279/2024</t>
  </si>
  <si>
    <r>
      <rPr>
        <rFont val="&quot;Times New Roman&quot;"/>
        <b/>
        <color rgb="FF1155CC"/>
        <sz val="14.0"/>
        <u/>
      </rPr>
      <t>https://drive.google.com/drive/folders/1XD_-JjuE8qP_cwx8PcEuuxgf5232PqtE</t>
    </r>
  </si>
  <si>
    <r>
      <rPr>
        <rFont val="&quot;Times New Roman&quot;"/>
        <b/>
        <color rgb="FF1155CC"/>
        <sz val="14.0"/>
        <u/>
      </rPr>
      <t>https://mail.google.com/mail?extsrc=sync&amp;client=docs&amp;plid=ACUX6DOSF0tDjzHKOAzeugMRRLa7fFilciocIjY</t>
    </r>
  </si>
  <si>
    <t>3397295944_TP</t>
  </si>
  <si>
    <t>THIRUMANGALAM TOWN 254/2023</t>
  </si>
  <si>
    <r>
      <rPr>
        <rFont val="&quot;Times New Roman&quot;"/>
        <b/>
        <color rgb="FF1155CC"/>
        <sz val="14.0"/>
        <u/>
      </rPr>
      <t>https://drive.google.com/drive/folders/1mF1I1blzqltytjmFgxHvQffEw6LULtR9</t>
    </r>
  </si>
  <si>
    <r>
      <rPr>
        <rFont val="&quot;Times New Roman&quot;"/>
        <b/>
        <color rgb="FF1155CC"/>
        <sz val="14.0"/>
        <u/>
      </rPr>
      <t>https://mail.google.com/mail?extsrc=sync&amp;client=docs&amp;plid=ACUX6DOqUF5m7pMKI7wpnIFpt1ZelkkTHy0YhCs</t>
    </r>
  </si>
  <si>
    <t>3368140997_TP</t>
  </si>
  <si>
    <t>VIRUTHACHALAM 167/2023</t>
  </si>
  <si>
    <r>
      <rPr>
        <rFont val="&quot;Times New Roman&quot;"/>
        <b/>
        <color rgb="FF1155CC"/>
        <sz val="14.0"/>
        <u/>
      </rPr>
      <t>https://drive.google.com/drive/folders/1iQNeASK5tduI-HvFgEqi5F7pNcNfxTZD</t>
    </r>
  </si>
  <si>
    <r>
      <rPr>
        <rFont val="&quot;Times New Roman&quot;"/>
        <b/>
        <color rgb="FF1155CC"/>
        <sz val="14.0"/>
        <u/>
      </rPr>
      <t>https://mail.google.com/mail?extsrc=sync&amp;client=docs&amp;plid=ACUX6DO2Q2T_SBwpZpgaV-Uvd6MVoZjbjiil3t4</t>
    </r>
  </si>
  <si>
    <t>3397295784_TP</t>
  </si>
  <si>
    <t>TIW III 126/2024</t>
  </si>
  <si>
    <r>
      <rPr>
        <rFont val="&quot;Times New Roman&quot;"/>
        <b/>
        <color rgb="FF1155CC"/>
        <sz val="14.0"/>
        <u/>
      </rPr>
      <t>https://drive.google.com/drive/folders/1HzORzHrL7z6V5HwA7E0ED9bi6Ym7TzUC</t>
    </r>
  </si>
  <si>
    <r>
      <rPr>
        <rFont val="&quot;Times New Roman&quot;"/>
        <b/>
        <color rgb="FF1155CC"/>
        <sz val="14.0"/>
        <u/>
      </rPr>
      <t>https://mail.google.com/mail?extsrc=sync&amp;client=docs&amp;plid=ACUX6DP7mYKRicPcf6VDNoxoCV-z9DNvvJzTdHM</t>
    </r>
  </si>
  <si>
    <t>3397295780_TP</t>
  </si>
  <si>
    <t>R.S MANGALAM 10/2023</t>
  </si>
  <si>
    <r>
      <rPr>
        <rFont val="&quot;Times New Roman&quot;"/>
        <b/>
        <color rgb="FF1155CC"/>
        <sz val="14.0"/>
        <u/>
      </rPr>
      <t>https://drive.google.com/drive/folders/1oixrUWguzQLqowhW178CY5xjCi_8SJ8M</t>
    </r>
  </si>
  <si>
    <t>3397295777_TP</t>
  </si>
  <si>
    <r>
      <rPr>
        <rFont val="&quot;Times New Roman&quot;"/>
        <b/>
        <color rgb="FF1155CC"/>
        <sz val="14.0"/>
        <u/>
      </rPr>
      <t>https://drive.google.com/drive/folders/1VGlMhs4TrWJB0ewkptHaF3yBF7lp9NuG</t>
    </r>
  </si>
  <si>
    <r>
      <rPr>
        <rFont val="&quot;Times New Roman&quot;"/>
        <b/>
        <color rgb="FF1155CC"/>
        <sz val="14.0"/>
        <u/>
      </rPr>
      <t>https://mail.google.com/mail?extsrc=sync&amp;client=docs&amp;plid=ACUX6DN5n2MV0n7dyddNg4AE2MHE2Ob5FJa65Ac</t>
    </r>
  </si>
  <si>
    <t>3379468543_TP</t>
  </si>
  <si>
    <t>TIW I 78/2024</t>
  </si>
  <si>
    <r>
      <rPr>
        <rFont val="&quot;Times New Roman&quot;"/>
        <b/>
        <color rgb="FF1155CC"/>
        <sz val="14.0"/>
        <u/>
      </rPr>
      <t>https://drive.google.com/drive/folders/1EzEOQxC4EOBNZoyYYTpm04W9nrdNmDLf</t>
    </r>
  </si>
  <si>
    <r>
      <rPr>
        <rFont val="&quot;Times New Roman&quot;"/>
        <b/>
        <color rgb="FF1155CC"/>
        <sz val="14.0"/>
        <u/>
      </rPr>
      <t>https://mail.google.com/mail?extsrc=sync&amp;client=docs&amp;plid=ACUX6DNlQgBQ2imxBqWrIgmFLuPeiFuRCfXR28s</t>
    </r>
  </si>
  <si>
    <t>7213406007A_TP</t>
  </si>
  <si>
    <t>TIW II 112/2024</t>
  </si>
  <si>
    <r>
      <rPr>
        <rFont val="&quot;Times New Roman&quot;"/>
        <b/>
        <color rgb="FF1155CC"/>
        <sz val="14.0"/>
        <u/>
      </rPr>
      <t>https://drive.google.com/drive/folders/1NtBMVmGQTXbg812fizYM2u6D1vCFve2T</t>
    </r>
  </si>
  <si>
    <r>
      <rPr>
        <rFont val="&quot;Times New Roman&quot;"/>
        <b/>
        <color rgb="FF1155CC"/>
        <sz val="14.0"/>
        <u/>
      </rPr>
      <t>https://mail.google.com/mail?extsrc=sync&amp;client=docs&amp;plid=ACUX6DM9DhdD09NURjCafxbCsCurTVS9o7CAW-Q</t>
    </r>
  </si>
  <si>
    <t>OC-26-1502-1802-00000006</t>
  </si>
  <si>
    <t>NAGAMALAI PUDUKOTTAI 153/2022</t>
  </si>
  <si>
    <r>
      <rPr>
        <rFont val="&quot;Times New Roman&quot;"/>
        <b/>
        <color rgb="FF1155CC"/>
        <sz val="14.0"/>
        <u/>
      </rPr>
      <t>https://drive.google.com/drive/folders/1mGHHJ2hrzsxSfgxw9EX-RvNTKmOYtOde</t>
    </r>
  </si>
  <si>
    <r>
      <rPr>
        <rFont val="&quot;Times New Roman&quot;"/>
        <b/>
        <color rgb="FF1155CC"/>
        <sz val="14.0"/>
        <u/>
      </rPr>
      <t>https://mail.google.com/mail?extsrc=sync&amp;client=docs&amp;plid=ACUX6DNyBukMsD93n1_akxEWP-BBfDQ2GIjx2Iw</t>
    </r>
  </si>
  <si>
    <t>OC-26-1502-1812-00000005</t>
  </si>
  <si>
    <t>SILAIMAN 72/2024</t>
  </si>
  <si>
    <r>
      <rPr>
        <rFont val="&quot;Times New Roman&quot;"/>
        <b/>
        <color rgb="FF1155CC"/>
        <sz val="14.0"/>
        <u/>
      </rPr>
      <t>https://drive.google.com/drive/folders/1HNksMZrjTvUOQBM28ksUbH4Tc2rQjmg2</t>
    </r>
  </si>
  <si>
    <r>
      <rPr>
        <rFont val="&quot;Times New Roman&quot;"/>
        <b/>
        <color rgb="FF1155CC"/>
        <sz val="14.0"/>
        <u/>
      </rPr>
      <t>https://mail.google.com/mail?extsrc=sync&amp;client=docs&amp;plid=ACUX6DPz3mzls4jm1snNhYYjsycwaCe2IW7krkM</t>
    </r>
  </si>
  <si>
    <t>7213406722A_TP</t>
  </si>
  <si>
    <t>THENKARAI 129/2013</t>
  </si>
  <si>
    <r>
      <rPr>
        <rFont val="&quot;Times New Roman&quot;"/>
        <b/>
        <color rgb="FF1155CC"/>
        <sz val="14.0"/>
        <u/>
      </rPr>
      <t>https://drive.google.com/drive/folders/1ju8xflSNbBg6IIr1x5BpK8f_Pyd61PjG</t>
    </r>
  </si>
  <si>
    <r>
      <rPr>
        <rFont val="&quot;Times New Roman&quot;"/>
        <b/>
        <color rgb="FF1155CC"/>
        <sz val="14.0"/>
        <u/>
      </rPr>
      <t>https://mail.google.com/mail?extsrc=sync&amp;client=docs&amp;plid=ACUX6DMuU5l5JcuavwmIvDnRf0efZtj5jLW3N_M</t>
    </r>
  </si>
  <si>
    <t>PS Documents pending</t>
  </si>
  <si>
    <t>NATIONAL</t>
  </si>
  <si>
    <t>41-2025 Paramakudi</t>
  </si>
  <si>
    <t>PARAMAKUDI TOWN 14/2025</t>
  </si>
  <si>
    <r>
      <rPr>
        <rFont val="&quot;Times New Roman&quot;"/>
        <b/>
        <color rgb="FF1155CC"/>
        <sz val="14.0"/>
        <u/>
      </rPr>
      <t>https://drive.google.com/drive/folders/1DfPHMErJmRT4LMrm93O3zcdvN7LGUeEC</t>
    </r>
  </si>
  <si>
    <r>
      <rPr>
        <rFont val="&quot;Times New Roman&quot;"/>
        <b/>
        <color rgb="FF1155CC"/>
        <sz val="14.0"/>
        <u/>
      </rPr>
      <t>https://mail.google.com/mail?extsrc=sync&amp;client=docs&amp;plid=ACUX6DO42VAxaZkig0v29-NO1Ee-o4N4OZLIFZc</t>
    </r>
  </si>
  <si>
    <t>OC-26-1501-1812-00000018</t>
  </si>
  <si>
    <t>NATHAM 463/2024</t>
  </si>
  <si>
    <r>
      <rPr>
        <rFont val="&quot;Times New Roman&quot;"/>
        <b/>
        <color rgb="FF1155CC"/>
        <sz val="14.0"/>
        <u/>
      </rPr>
      <t>https://drive.google.com/drive/folders/1_ORbMiAk8izzinAgWBcrXCv5OHLy7t1C</t>
    </r>
  </si>
  <si>
    <r>
      <rPr>
        <rFont val="&quot;Times New Roman&quot;"/>
        <b/>
        <color rgb="FF1155CC"/>
        <sz val="14.0"/>
        <u/>
      </rPr>
      <t>https://mail.google.com/mail?extsrc=sync&amp;client=docs&amp;plid=ACUX6DM82VzpDtMg72JS-f0_EQjL2BcdvS8jf0E</t>
    </r>
  </si>
  <si>
    <t>OC-26-1501-1812-00000020</t>
  </si>
  <si>
    <r>
      <rPr>
        <rFont val="&quot;Times New Roman&quot;"/>
        <b/>
        <color rgb="FF1155CC"/>
        <sz val="14.0"/>
        <u/>
      </rPr>
      <t>https://drive.google.com/drive/folders/1hwIgZIXo-0sYhDqicbkegKbvIAUJlAj4</t>
    </r>
  </si>
  <si>
    <r>
      <rPr>
        <rFont val="&quot;Times New Roman&quot;"/>
        <b/>
        <color rgb="FF1155CC"/>
        <sz val="14.0"/>
        <u/>
      </rPr>
      <t>https://mail.google.com/mail?extsrc=sync&amp;client=docs&amp;plid=ACUX6DMJJK1ykhpk5sCk749ixk41DziQXvyS4MQ</t>
    </r>
  </si>
  <si>
    <t>7213406849A_TP</t>
  </si>
  <si>
    <t>THIRUPACHETHI 111/2023</t>
  </si>
  <si>
    <r>
      <rPr>
        <rFont val="&quot;Times New Roman&quot;"/>
        <b/>
        <color rgb="FF1155CC"/>
        <sz val="14.0"/>
        <u/>
      </rPr>
      <t>https://drive.google.com/drive/folders/18FnFhyO8HYUYY1TOOmRROpu3b3jKc8PG</t>
    </r>
  </si>
  <si>
    <r>
      <rPr>
        <rFont val="&quot;Times New Roman&quot;"/>
        <b/>
        <color rgb="FF1155CC"/>
        <sz val="14.0"/>
        <u/>
      </rPr>
      <t>https://mail.google.com/mail?extsrc=sync&amp;client=docs&amp;plid=ACUX6DPaVUNHyyr80BcUhj-e-5rjibTarZIirS0</t>
    </r>
  </si>
  <si>
    <t>C2264113100306-00</t>
  </si>
  <si>
    <t>ARUPPUKOTTAI TOWN 36/2024</t>
  </si>
  <si>
    <r>
      <rPr>
        <rFont val="&quot;Times New Roman&quot;"/>
        <b/>
        <color rgb="FF1155CC"/>
        <sz val="14.0"/>
        <u/>
      </rPr>
      <t>https://drive.google.com/drive/folders/1fUqbjXXH4IaKN94BxrqgaCc9NoM3Kq7B</t>
    </r>
  </si>
  <si>
    <r>
      <rPr>
        <rFont val="&quot;Times New Roman&quot;"/>
        <b/>
        <color rgb="FF1155CC"/>
        <sz val="14.0"/>
        <u/>
      </rPr>
      <t>https://mail.google.com/mail?extsrc=sync&amp;client=docs&amp;plid=ACUX6DN11v6L8HP2B58tr1JLVWDEk4qVJG_pN0w</t>
    </r>
  </si>
  <si>
    <t>TN58BJ7008</t>
  </si>
  <si>
    <t>Riyas Babu</t>
  </si>
  <si>
    <r>
      <rPr>
        <rFont val="&quot;Times New Roman&quot;"/>
        <b/>
        <color rgb="FF1155CC"/>
        <sz val="14.0"/>
        <u/>
      </rPr>
      <t>https://drive.google.com/drive/folders/15gS4irItVnLaRRNJ3lse0RM-w2hsFGpW</t>
    </r>
  </si>
  <si>
    <r>
      <rPr>
        <rFont val="&quot;Times New Roman&quot;"/>
        <b/>
        <color rgb="FF1155CC"/>
        <sz val="14.0"/>
        <u/>
      </rPr>
      <t>https://mail.google.com/mail?extsrc=sync&amp;client=docs&amp;plid=ACUX6DMM_rTq0aO6mRvCvWGmKcDS1TVmGTN8uLg</t>
    </r>
  </si>
  <si>
    <t>810-2024 Madurai</t>
  </si>
  <si>
    <t>Austinpatti 67/2024</t>
  </si>
  <si>
    <r>
      <rPr>
        <rFont val="&quot;Times New Roman&quot;"/>
        <b/>
        <color rgb="FF1155CC"/>
        <sz val="14.0"/>
        <u/>
      </rPr>
      <t>https://drive.google.com/drive/folders/15xcIb6PKor7LykgvBH3lTdg8SuE3EvNO</t>
    </r>
  </si>
  <si>
    <r>
      <rPr>
        <rFont val="&quot;Times New Roman&quot;"/>
        <b/>
        <color rgb="FF1155CC"/>
        <sz val="14.0"/>
        <u/>
      </rPr>
      <t>https://mail.google.com/mail?extsrc=sync&amp;client=docs&amp;plid=ACUX6DPfWFJvW-R2eWwZLg5-LrZUtrouWC54GjQ</t>
    </r>
  </si>
  <si>
    <t>LGID-116205_MV</t>
  </si>
  <si>
    <t>MEENAKSHI MISSION HOSPITAL</t>
  </si>
  <si>
    <r>
      <rPr>
        <rFont val="&quot;Times New Roman&quot;"/>
        <b/>
        <color rgb="FF1155CC"/>
        <sz val="14.0"/>
        <u/>
      </rPr>
      <t>https://drive.google.com/drive/folders/1LnxSch0RXbbSotg2zP19yq5vT1LT9YVy</t>
    </r>
  </si>
  <si>
    <r>
      <rPr>
        <rFont val="&quot;Times New Roman&quot;"/>
        <b/>
        <color rgb="FF1155CC"/>
        <sz val="14.0"/>
        <u/>
      </rPr>
      <t>https://mail.google.com/mail?extsrc=sync&amp;client=docs&amp;plid=ACUX6DPLyJiiDRxTi-aakKGhbzlMlZ46dmzFmA0</t>
    </r>
  </si>
  <si>
    <t>438-2023 JALGAON</t>
  </si>
  <si>
    <t>INSURED/DRIVER/SPOT</t>
  </si>
  <si>
    <t>PUTHIAMPUTHUR 38/2023</t>
  </si>
  <si>
    <t>MAHARASTRA</t>
  </si>
  <si>
    <r>
      <rPr>
        <rFont val="&quot;Times New Roman&quot;"/>
        <b/>
        <color rgb="FF1155CC"/>
        <sz val="14.0"/>
        <u/>
      </rPr>
      <t>https://drive.google.com/drive/folders/1B53ZeBpcvoagC-APvCsrjhu7_XFCUW75</t>
    </r>
  </si>
  <si>
    <r>
      <rPr>
        <rFont val="&quot;Times New Roman&quot;"/>
        <b/>
        <color rgb="FF1155CC"/>
        <sz val="14.0"/>
        <u/>
      </rPr>
      <t>https://mail.google.com/mail?extsrc=sync&amp;client=docs&amp;plid=ACUX6DNFIhhr2VAwT6lVmOBTfLfqP87GIWitlmE</t>
    </r>
  </si>
  <si>
    <t>LGID-117634_MV</t>
  </si>
  <si>
    <t>NAGERCOIL</t>
  </si>
  <si>
    <r>
      <rPr>
        <rFont val="&quot;Times New Roman&quot;"/>
        <b/>
        <color rgb="FF1155CC"/>
        <sz val="14.0"/>
        <u/>
      </rPr>
      <t>https://drive.google.com/drive/folders/14vOxOvJWG4LJIuKh93Vc9_XxBMYVZIEE</t>
    </r>
  </si>
  <si>
    <r>
      <rPr>
        <rFont val="&quot;Times New Roman&quot;"/>
        <b/>
        <color rgb="FF1155CC"/>
        <sz val="14.0"/>
        <u/>
      </rPr>
      <t>https://mail.google.com/mail?extsrc=sync&amp;client=docs&amp;plid=ACUX6DMM_DAS54ENnbUuh5RyWJqVJqNvp-J6Yeo</t>
    </r>
  </si>
  <si>
    <t>C2254103102273-01</t>
  </si>
  <si>
    <r>
      <rPr>
        <rFont val="&quot;Times New Roman&quot;"/>
        <b/>
        <color rgb="FF1155CC"/>
        <sz val="14.0"/>
        <u/>
      </rPr>
      <t>https://drive.google.com/drive/folders/13oSZcUrwPQ50y5p3RE9lXh5_mgvf_xYi</t>
    </r>
  </si>
  <si>
    <r>
      <rPr>
        <rFont val="&quot;Times New Roman&quot;"/>
        <b/>
        <color rgb="FF1155CC"/>
        <sz val="14.0"/>
        <u/>
      </rPr>
      <t>https://mail.google.com/mail?extsrc=sync&amp;client=docs&amp;plid=ACUX6DOVHM-Dmeho-CzUykiQdV2auQrSGmoK5ww</t>
    </r>
  </si>
  <si>
    <t>C2264103100314-00</t>
  </si>
  <si>
    <t>TIRUPPUR NORTH 37/2024</t>
  </si>
  <si>
    <r>
      <rPr>
        <rFont val="&quot;Times New Roman&quot;"/>
        <b/>
        <color rgb="FF1155CC"/>
        <sz val="14.0"/>
        <u/>
      </rPr>
      <t>https://drive.google.com/drive/folders/1qZGyI1Fs4x2NmNm_qwhkjT00tTY3pLI3</t>
    </r>
  </si>
  <si>
    <r>
      <rPr>
        <rFont val="&quot;Times New Roman&quot;"/>
        <b/>
        <color rgb="FF1155CC"/>
        <sz val="14.0"/>
        <u/>
      </rPr>
      <t>https://mail.google.com/mail?extsrc=sync&amp;client=docs&amp;plid=ACUX6DNuD2ZSkyvQZ5caUZZiCi3EDMXI8YBNEU0</t>
    </r>
  </si>
  <si>
    <t>C2264113100322-00</t>
  </si>
  <si>
    <t>KEERANUR 178/2024</t>
  </si>
  <si>
    <r>
      <rPr>
        <rFont val="&quot;Times New Roman&quot;"/>
        <b/>
        <color rgb="FF1155CC"/>
        <sz val="14.0"/>
        <u/>
      </rPr>
      <t>https://drive.google.com/drive/folders/1OleHQyZEOZivkKb6fHUaTl_oMxx-RAfx</t>
    </r>
  </si>
  <si>
    <r>
      <rPr>
        <rFont val="&quot;Times New Roman&quot;"/>
        <b/>
        <color rgb="FF1155CC"/>
        <sz val="14.0"/>
        <u/>
      </rPr>
      <t>https://mail.google.com/mail?extsrc=sync&amp;client=docs&amp;plid=ACUX6DNI8r1F3gEhm2ERzryLFgnG7Pe0R8vpZOw</t>
    </r>
  </si>
  <si>
    <t>2747-2024 Madurai</t>
  </si>
  <si>
    <t>SHOLAVANDAN 54/2024</t>
  </si>
  <si>
    <r>
      <rPr>
        <rFont val="&quot;Times New Roman&quot;"/>
        <b/>
        <color rgb="FF1155CC"/>
        <sz val="14.0"/>
        <u/>
      </rPr>
      <t>https://drive.google.com/drive/folders/1ZwMiXSHOaEuaiubgqSsXsuQu1kIxPCeF</t>
    </r>
  </si>
  <si>
    <r>
      <rPr>
        <rFont val="&quot;Times New Roman&quot;"/>
        <b/>
        <color rgb="FF1155CC"/>
        <sz val="14.0"/>
        <u/>
      </rPr>
      <t>https://mail.google.com/mail?extsrc=sync&amp;client=docs&amp;plid=ACUX6DNbBJtfbfoRchZSKtCb4wMl_rquzcXTCZI</t>
    </r>
  </si>
  <si>
    <t>05-13-2025</t>
  </si>
  <si>
    <t>3397296482_TP</t>
  </si>
  <si>
    <t>TIW WEST 443/2024</t>
  </si>
  <si>
    <r>
      <rPr>
        <rFont val="&quot;Times New Roman&quot;"/>
        <b/>
        <color rgb="FF1155CC"/>
        <sz val="14.0"/>
        <u/>
      </rPr>
      <t>https://drive.google.com/drive/folders/1MiJUGqjOt79Lox5Az3aAUYhle91CjLZ1</t>
    </r>
  </si>
  <si>
    <r>
      <rPr>
        <rFont val="&quot;Times New Roman&quot;"/>
        <b/>
        <color rgb="FF1155CC"/>
        <sz val="14.0"/>
        <u/>
      </rPr>
      <t>https://mail.google.com/mail?extsrc=sync&amp;client=docs&amp;plid=ACUX6DMT6WiWJjo6oTgUkLEPAc-G1y-lXP-tiCw</t>
    </r>
  </si>
  <si>
    <t>MOT16170301</t>
  </si>
  <si>
    <t>TIW II 30/2020</t>
  </si>
  <si>
    <r>
      <rPr>
        <rFont val="&quot;Times New Roman&quot;"/>
        <b/>
        <color rgb="FF1155CC"/>
        <sz val="14.0"/>
        <u/>
      </rPr>
      <t>https://drive.google.com/drive/folders/1hiHS_qvKeeIbR2hcv97bHw8EueU36tvE</t>
    </r>
  </si>
  <si>
    <r>
      <rPr>
        <rFont val="&quot;Times New Roman&quot;"/>
        <b/>
        <color rgb="FF1155CC"/>
        <sz val="14.0"/>
        <u/>
      </rPr>
      <t>https://mail.google.com/mail?extsrc=sync&amp;client=docs&amp;plid=ACUX6DP2IHcpEWNzsQgihx_bLDpMiZOn1QvreB4</t>
    </r>
  </si>
  <si>
    <t>MOT16176804</t>
  </si>
  <si>
    <t>CHERANMAHADEVI 501/2024</t>
  </si>
  <si>
    <r>
      <rPr>
        <rFont val="&quot;Times New Roman&quot;"/>
        <b/>
        <color rgb="FF1155CC"/>
        <sz val="14.0"/>
        <u/>
      </rPr>
      <t>https://drive.google.com/drive/folders/10ZRvZKsuTOXcWT0PosB2VHqB0lvbzbal</t>
    </r>
  </si>
  <si>
    <r>
      <rPr>
        <rFont val="&quot;Times New Roman&quot;"/>
        <b/>
        <color rgb="FF1155CC"/>
        <sz val="14.0"/>
        <u/>
      </rPr>
      <t>https://mail.google.com/mail?extsrc=sync&amp;client=docs&amp;plid=ACUX6DMhTln6Mb59Byj6BHQO31aL2sI05r5cku4</t>
    </r>
  </si>
  <si>
    <t>7212879466B</t>
  </si>
  <si>
    <t>VALLIYUR 158/2023</t>
  </si>
  <si>
    <r>
      <rPr>
        <rFont val="&quot;Times New Roman&quot;"/>
        <b/>
        <color rgb="FF1155CC"/>
        <sz val="14.0"/>
        <u/>
      </rPr>
      <t>https://drive.google.com/drive/folders/1PEY4AfmCHu2MBDwb4UF60B4MEXz-JKa7</t>
    </r>
  </si>
  <si>
    <r>
      <rPr>
        <rFont val="&quot;Times New Roman&quot;"/>
        <b/>
        <color rgb="FF1155CC"/>
        <sz val="14.0"/>
        <u/>
      </rPr>
      <t>https://mail.google.com/mail?extsrc=sync&amp;client=docs&amp;plid=ACUX6DPeqnn7S1lgRRtrhQM3mru8IrAvQhW0OQw</t>
    </r>
  </si>
  <si>
    <t>3407-2500004066-OD</t>
  </si>
  <si>
    <t>RASIYA S</t>
  </si>
  <si>
    <r>
      <rPr>
        <rFont val="&quot;Times New Roman&quot;"/>
        <b/>
        <color rgb="FF1155CC"/>
        <sz val="14.0"/>
        <u/>
      </rPr>
      <t>https://drive.google.com/drive/folders/1JWUUZadG-WcQilIV3SN35mEmV7X40vqt</t>
    </r>
  </si>
  <si>
    <r>
      <rPr>
        <rFont val="&quot;Times New Roman&quot;"/>
        <b/>
        <color rgb="FF1155CC"/>
        <sz val="14.0"/>
        <u/>
      </rPr>
      <t>https://mail.google.com/mail?extsrc=sync&amp;client=docs&amp;plid=ACUX6DOWCjoaWAbhGwrsxjQxvYWz5PHyX6EtOH0</t>
    </r>
  </si>
  <si>
    <t>3397296090_OD</t>
  </si>
  <si>
    <t>MURUGESAN R</t>
  </si>
  <si>
    <r>
      <rPr>
        <rFont val="&quot;Times New Roman&quot;"/>
        <b/>
        <color rgb="FF1155CC"/>
        <sz val="14.0"/>
        <u/>
      </rPr>
      <t>https://drive.google.com/drive/folders/1ZXdXzrHvhLF0GcyXpy3jEnC7_gIvAukY</t>
    </r>
  </si>
  <si>
    <r>
      <rPr>
        <rFont val="&quot;Times New Roman&quot;"/>
        <b/>
        <color rgb="FF1155CC"/>
        <sz val="14.0"/>
        <u/>
      </rPr>
      <t>https://mail.google.com/mail?extsrc=sync&amp;client=docs&amp;plid=ACUX6DP0rRDOxcuJNHjbtAGs0fEg21_AL-yT86o</t>
    </r>
  </si>
  <si>
    <t>3311-2500046050-OD</t>
  </si>
  <si>
    <t>SAHAYARANI ARULSAMY</t>
  </si>
  <si>
    <r>
      <rPr>
        <rFont val="&quot;Times New Roman&quot;"/>
        <b/>
        <color rgb="FF1155CC"/>
        <sz val="14.0"/>
        <u/>
      </rPr>
      <t>https://drive.google.com/drive/folders/1W9VeflKy-zkrg9klCAbZkvqX4Wkp4YtR</t>
    </r>
  </si>
  <si>
    <r>
      <rPr>
        <rFont val="&quot;Times New Roman&quot;"/>
        <b/>
        <color rgb="FF1155CC"/>
        <sz val="14.0"/>
        <u/>
      </rPr>
      <t>https://mail.google.com/mail?extsrc=sync&amp;client=docs&amp;plid=ACUX6DPQKWyuDxiYI8UtV_xSUXzku-4kiE9_u4I</t>
    </r>
  </si>
  <si>
    <t>3397296874_THEFT</t>
  </si>
  <si>
    <t>MANOHAR P</t>
  </si>
  <si>
    <r>
      <rPr>
        <rFont val="&quot;Times New Roman&quot;"/>
        <b/>
        <color rgb="FF1155CC"/>
        <sz val="14.0"/>
        <u/>
      </rPr>
      <t>https://drive.google.com/drive/folders/1X2cuZYfwXfLQfbLFOOcx3h1a6Cf9gsHl</t>
    </r>
  </si>
  <si>
    <r>
      <rPr>
        <rFont val="&quot;Times New Roman&quot;"/>
        <b/>
        <color rgb="FF1155CC"/>
        <sz val="14.0"/>
        <u/>
      </rPr>
      <t>https://mail.google.com/mail?extsrc=sync&amp;client=docs&amp;plid=ACUX6DMCyjbXBUDS5aUQuTNwgvakiDdUvFEqygg</t>
    </r>
  </si>
  <si>
    <t>3397210797_TP</t>
  </si>
  <si>
    <t>PERUR 286/2022</t>
  </si>
  <si>
    <r>
      <rPr>
        <rFont val="&quot;Times New Roman&quot;"/>
        <b/>
        <color rgb="FF1155CC"/>
        <sz val="14.0"/>
        <u/>
      </rPr>
      <t>https://drive.google.com/drive/folders/1XTZHyvZbzDxXccewCPeSvvHB77aUWlNf</t>
    </r>
  </si>
  <si>
    <r>
      <rPr>
        <rFont val="&quot;Times New Roman&quot;"/>
        <b/>
        <color rgb="FF1155CC"/>
        <sz val="14.0"/>
        <u/>
      </rPr>
      <t>https://mail.google.com/mail?extsrc=sync&amp;client=docs&amp;plid=ACUX6DNNuDt5e_xydgLnBjus1sx6vL2VBRQTQ-I</t>
    </r>
  </si>
  <si>
    <t>3410131463_TP</t>
  </si>
  <si>
    <t>TIW EAST 43/2025</t>
  </si>
  <si>
    <r>
      <rPr>
        <rFont val="&quot;Times New Roman&quot;"/>
        <b/>
        <color rgb="FF1155CC"/>
        <sz val="14.0"/>
        <u/>
      </rPr>
      <t>https://drive.google.com/drive/folders/1c3pj4jEmVkP1NoaXKyotO-duD7Yn80qG</t>
    </r>
  </si>
  <si>
    <r>
      <rPr>
        <rFont val="&quot;Times New Roman&quot;"/>
        <b/>
        <color rgb="FF1155CC"/>
        <sz val="14.0"/>
        <u/>
      </rPr>
      <t>https://mail.google.com/mail?extsrc=sync&amp;client=docs&amp;plid=ACUX6DOFFbCUrJ590Z94e4Fs2wd64tBbryM08JM</t>
    </r>
  </si>
  <si>
    <t>05-14-2025</t>
  </si>
  <si>
    <t>3379468976_TP</t>
  </si>
  <si>
    <t>TIW WEST 470/2024</t>
  </si>
  <si>
    <r>
      <rPr>
        <rFont val="&quot;Times New Roman&quot;"/>
        <b/>
        <color rgb="FF1155CC"/>
        <sz val="14.0"/>
        <u/>
      </rPr>
      <t>https://drive.google.com/drive/folders/1EC7tF5w_2mQDoLUcANBSCjQzWJzXm6ll</t>
    </r>
  </si>
  <si>
    <r>
      <rPr>
        <rFont val="&quot;Times New Roman&quot;"/>
        <b/>
        <color rgb="FF1155CC"/>
        <sz val="14.0"/>
        <u/>
      </rPr>
      <t>https://mail.google.com/mail?extsrc=sync&amp;client=docs&amp;plid=ACUX6DPIp92BzMJZeY9m9ZQfO1hbZLYZyUhFUg0</t>
    </r>
  </si>
  <si>
    <t>3397296559_TP</t>
  </si>
  <si>
    <t>THIRUMANGALAM TOWN 204/2024</t>
  </si>
  <si>
    <r>
      <rPr>
        <rFont val="&quot;Times New Roman&quot;"/>
        <b/>
        <color rgb="FF1155CC"/>
        <sz val="14.0"/>
        <u/>
      </rPr>
      <t>https://drive.google.com/drive/folders/1gfBapkN7TFSHnPkwP51XpO8GvhT3azpE</t>
    </r>
  </si>
  <si>
    <r>
      <rPr>
        <rFont val="&quot;Times New Roman&quot;"/>
        <b/>
        <color rgb="FF1155CC"/>
        <sz val="14.0"/>
        <u/>
      </rPr>
      <t>https://mail.google.com/mail?extsrc=sync&amp;client=docs&amp;plid=ACUX6DNLa4qyIBK6WXXVxPe28FF7d25yNeFcOOI</t>
    </r>
  </si>
  <si>
    <t>3410131431_TP</t>
  </si>
  <si>
    <t>SINGAMPUNARI 227/2024</t>
  </si>
  <si>
    <r>
      <rPr>
        <rFont val="&quot;Times New Roman&quot;"/>
        <b/>
        <color rgb="FF1155CC"/>
        <sz val="14.0"/>
        <u/>
      </rPr>
      <t>https://drive.google.com/drive/folders/1z6aAgf7aKLLsYy_EzeSKe_I2fYZiiqGz</t>
    </r>
  </si>
  <si>
    <r>
      <rPr>
        <rFont val="&quot;Times New Roman&quot;"/>
        <b/>
        <color rgb="FF1155CC"/>
        <sz val="14.0"/>
        <u/>
      </rPr>
      <t>https://mail.google.com/mail?extsrc=sync&amp;client=docs&amp;plid=ACUX6DMTZ4PKSaJXUShdcB4DnjEf4cLWapXzOoU</t>
    </r>
  </si>
  <si>
    <t>3397296526_TP</t>
  </si>
  <si>
    <t>KENIKKARAI 508/2024</t>
  </si>
  <si>
    <r>
      <rPr>
        <rFont val="&quot;Times New Roman&quot;"/>
        <b/>
        <color rgb="FF1155CC"/>
        <sz val="14.0"/>
        <u/>
      </rPr>
      <t>https://drive.google.com/drive/folders/1LgbDuPaKJeXECu91kfyNz-8t8hRwlVwL</t>
    </r>
  </si>
  <si>
    <r>
      <rPr>
        <rFont val="&quot;Times New Roman&quot;"/>
        <b/>
        <color rgb="FF1155CC"/>
        <sz val="14.0"/>
        <u/>
      </rPr>
      <t>https://mail.google.com/mail?extsrc=sync&amp;client=docs&amp;plid=ACUX6DMXe3qmF-FfxDkkdXEcXQIcCRkQ8u21UE0</t>
    </r>
  </si>
  <si>
    <t>20.05.2025</t>
  </si>
  <si>
    <t>3397296525_TP</t>
  </si>
  <si>
    <t>ERIODU 188/2024</t>
  </si>
  <si>
    <r>
      <rPr>
        <rFont val="&quot;Times New Roman&quot;"/>
        <b/>
        <color rgb="FF1155CC"/>
        <sz val="14.0"/>
        <u/>
      </rPr>
      <t>https://drive.google.com/drive/folders/1BukWZYUOOGusktdXVmZLU-UCMaKNJK2_</t>
    </r>
  </si>
  <si>
    <r>
      <rPr>
        <rFont val="&quot;Times New Roman&quot;"/>
        <b/>
        <color rgb="FF1155CC"/>
        <sz val="14.0"/>
        <u/>
      </rPr>
      <t>https://mail.google.com/mail?extsrc=sync&amp;client=docs&amp;plid=ACUX6DPDQVy7joqesaSgKfGyYqIjUGDwpESI0qU</t>
    </r>
  </si>
  <si>
    <t>3410131419_TP</t>
  </si>
  <si>
    <t>TIW III 75/2024</t>
  </si>
  <si>
    <r>
      <rPr>
        <rFont val="&quot;Times New Roman&quot;"/>
        <b/>
        <color rgb="FF1155CC"/>
        <sz val="14.0"/>
        <u/>
      </rPr>
      <t>https://drive.google.com/drive/folders/1CmvGaodaI0JFSgArIx5cxtj6wa1oqd3d</t>
    </r>
  </si>
  <si>
    <r>
      <rPr>
        <rFont val="&quot;Times New Roman&quot;"/>
        <b/>
        <color rgb="FF1155CC"/>
        <sz val="14.0"/>
        <u/>
      </rPr>
      <t>https://mail.google.com/mail?extsrc=sync&amp;client=docs&amp;plid=ACUX6DOq3eDGAsioN4u34WhwI8IGbdAq1zR-C-U</t>
    </r>
  </si>
  <si>
    <t>3410131416_TP</t>
  </si>
  <si>
    <t>USILAMBATTY TALUK 128/2024</t>
  </si>
  <si>
    <r>
      <rPr>
        <rFont val="&quot;Times New Roman&quot;"/>
        <b/>
        <color rgb="FF1155CC"/>
        <sz val="14.0"/>
        <u/>
      </rPr>
      <t>https://drive.google.com/drive/folders/1klSprC1OiIJPvOwnZs53-1twG6AdEm6t</t>
    </r>
  </si>
  <si>
    <r>
      <rPr>
        <rFont val="&quot;Times New Roman&quot;"/>
        <b/>
        <color rgb="FF1155CC"/>
        <sz val="14.0"/>
        <u/>
      </rPr>
      <t>https://mail.google.com/mail?extsrc=sync&amp;client=docs&amp;plid=ACUX6DNKSasQTDPF-KMFQjqOXXnAKHQPCbmesNc</t>
    </r>
  </si>
  <si>
    <t>3379468823_TP</t>
  </si>
  <si>
    <t>MANDABAM 146/2024</t>
  </si>
  <si>
    <r>
      <rPr>
        <rFont val="&quot;Times New Roman&quot;"/>
        <b/>
        <color rgb="FF1155CC"/>
        <sz val="14.0"/>
        <u/>
      </rPr>
      <t>https://drive.google.com/drive/folders/1J61E5uJ1M_F5IO93tW319s07CVk_X40Y</t>
    </r>
  </si>
  <si>
    <r>
      <rPr>
        <rFont val="&quot;Times New Roman&quot;"/>
        <b/>
        <color rgb="FF1155CC"/>
        <sz val="14.0"/>
        <u/>
      </rPr>
      <t>https://mail.google.com/mail?extsrc=sync&amp;client=docs&amp;plid=ACUX6DPscL0_9W_LxqWSPDdAYWUS9iWE0BnFNUI</t>
    </r>
  </si>
  <si>
    <t>3397296483_TP</t>
  </si>
  <si>
    <t>DHADIKOMBU 184/2024</t>
  </si>
  <si>
    <r>
      <rPr>
        <rFont val="&quot;Times New Roman&quot;"/>
        <b/>
        <color rgb="FF1155CC"/>
        <sz val="14.0"/>
        <u/>
      </rPr>
      <t>https://drive.google.com/drive/folders/1MFaURXuUtt1ZCQZoOoU9vqryRVHVp3P3</t>
    </r>
  </si>
  <si>
    <r>
      <rPr>
        <rFont val="&quot;Times New Roman&quot;"/>
        <b/>
        <color rgb="FF1155CC"/>
        <sz val="14.0"/>
        <u/>
      </rPr>
      <t>https://mail.google.com/mail?extsrc=sync&amp;client=docs&amp;plid=ACUX6DM_PjNkxkPckqQtAARFfAyqKOpF4IenOk8</t>
    </r>
  </si>
  <si>
    <t>3397296481_TP</t>
  </si>
  <si>
    <t>AMATHUR 51/2024</t>
  </si>
  <si>
    <r>
      <rPr>
        <rFont val="&quot;Times New Roman&quot;"/>
        <b/>
        <color rgb="FF1155CC"/>
        <sz val="14.0"/>
        <u/>
      </rPr>
      <t>https://drive.google.com/drive/folders/19e8Ufjj8g51BqZZgeTs4jD7P8weN-NHT</t>
    </r>
  </si>
  <si>
    <r>
      <rPr>
        <rFont val="&quot;Times New Roman&quot;"/>
        <b/>
        <color rgb="FF1155CC"/>
        <sz val="14.0"/>
        <u/>
      </rPr>
      <t>https://mail.google.com/mail?extsrc=sync&amp;client=docs&amp;plid=ACUX6DM7l4ByAACi722l4nFqcuTurFVQHyKuZFg</t>
    </r>
  </si>
  <si>
    <t>3397296384_TP</t>
  </si>
  <si>
    <t>ALLINAGARAM 252/2024</t>
  </si>
  <si>
    <r>
      <rPr>
        <rFont val="&quot;Times New Roman&quot;"/>
        <b/>
        <color rgb="FF1155CC"/>
        <sz val="14.0"/>
        <u/>
      </rPr>
      <t>https://drive.google.com/drive/folders/1cmi1qDocakogAex1YaqGMQJi4Xai1fJ8</t>
    </r>
  </si>
  <si>
    <r>
      <rPr>
        <rFont val="&quot;Times New Roman&quot;"/>
        <b/>
        <color rgb="FF1155CC"/>
        <sz val="14.0"/>
        <u/>
      </rPr>
      <t>https://mail.google.com/mail?extsrc=sync&amp;client=docs&amp;plid=ACUX6DP6IVHYzw8W26FOfMOIfhfAU6dXH2lkuBU</t>
    </r>
  </si>
  <si>
    <t>3361093824_TP</t>
  </si>
  <si>
    <t>TIW II 247/2022</t>
  </si>
  <si>
    <r>
      <rPr>
        <rFont val="&quot;Times New Roman&quot;"/>
        <b/>
        <color rgb="FF1155CC"/>
        <sz val="14.0"/>
        <u/>
      </rPr>
      <t>https://drive.google.com/drive/folders/19-KBv1dhwWMekEFL2hQQihbSxTSAhq_d</t>
    </r>
  </si>
  <si>
    <r>
      <rPr>
        <rFont val="&quot;Times New Roman&quot;"/>
        <b/>
        <color rgb="FF1155CC"/>
        <sz val="14.0"/>
        <u/>
      </rPr>
      <t>https://mail.google.com/mail?extsrc=sync&amp;client=docs&amp;plid=ACUX6DNrOxE0CbMcErQk-IvJsRVUWa1b8oWYbyc</t>
    </r>
  </si>
  <si>
    <t>10110304133_TP</t>
  </si>
  <si>
    <t>KENIKKARAI 103/2025</t>
  </si>
  <si>
    <r>
      <rPr>
        <rFont val="&quot;Times New Roman&quot;"/>
        <b/>
        <color rgb="FF1155CC"/>
        <sz val="14.0"/>
        <u/>
      </rPr>
      <t>https://drive.google.com/drive/folders/1KDkC5P5_FZ3gP6RwjsY0OnnRVEjmZIb_</t>
    </r>
  </si>
  <si>
    <r>
      <rPr>
        <rFont val="&quot;Times New Roman&quot;"/>
        <b/>
        <color rgb="FF1155CC"/>
        <sz val="14.0"/>
        <u/>
      </rPr>
      <t>https://mail.google.com/mail?extsrc=sync&amp;client=docs&amp;plid=ACUX6DMx7S7qjcFuT1zbK023oBOmIrCJEiOww_o</t>
    </r>
  </si>
  <si>
    <t>10110304160_TP</t>
  </si>
  <si>
    <r>
      <rPr>
        <rFont val="&quot;Times New Roman&quot;"/>
        <b/>
        <color rgb="FF1155CC"/>
        <sz val="14.0"/>
        <u/>
      </rPr>
      <t>https://drive.google.com/drive/folders/1bO7-cEc6elIwTOdmPUb4h2jCdolEtyYx</t>
    </r>
  </si>
  <si>
    <r>
      <rPr>
        <rFont val="&quot;Times New Roman&quot;"/>
        <b/>
        <color rgb="FF1155CC"/>
        <sz val="14.0"/>
        <u/>
      </rPr>
      <t>https://mail.google.com/mail?extsrc=sync&amp;client=docs&amp;plid=ACUX6DNXn_0nt0iOJkBD26WX5rgs_a4SWtZ4Zk8</t>
    </r>
  </si>
  <si>
    <t>_2025205283</t>
  </si>
  <si>
    <t>MANDABAM 4/2025</t>
  </si>
  <si>
    <r>
      <rPr>
        <rFont val="&quot;Times New Roman&quot;"/>
        <b/>
        <color rgb="FF1155CC"/>
        <sz val="14.0"/>
        <u/>
      </rPr>
      <t>https://drive.google.com/drive/folders/1oB_-NxYx9og6vHpMMicEVAa0oDqXLA8H</t>
    </r>
  </si>
  <si>
    <r>
      <rPr>
        <rFont val="&quot;Times New Roman&quot;"/>
        <b/>
        <color rgb="FF1155CC"/>
        <sz val="14.0"/>
        <u/>
      </rPr>
      <t>https://mail.google.com/mail?extsrc=sync&amp;client=docs&amp;plid=ACUX6DP8nOzrm-0VAdv7HgsKJ8AV7JYctahaOrU</t>
    </r>
  </si>
  <si>
    <t>38-2025 Valliyur</t>
  </si>
  <si>
    <t>PAZHAVOOR 101/2024</t>
  </si>
  <si>
    <r>
      <rPr>
        <rFont val="&quot;Times New Roman&quot;"/>
        <b/>
        <color rgb="FF1155CC"/>
        <sz val="14.0"/>
        <u/>
      </rPr>
      <t>https://drive.google.com/drive/folders/1tHYs6OtcltqpBS2sNkskdtr--rYz1v6L</t>
    </r>
  </si>
  <si>
    <r>
      <rPr>
        <rFont val="&quot;Times New Roman&quot;"/>
        <b/>
        <color rgb="FF1155CC"/>
        <sz val="14.0"/>
        <u/>
      </rPr>
      <t>https://mail.google.com/mail?extsrc=sync&amp;client=docs&amp;plid=ACUX6DMpfGhW0YLFdAXfChgX-y9r9VZf7lVhaJs</t>
    </r>
  </si>
  <si>
    <t>1787-2024 Madurai</t>
  </si>
  <si>
    <t>KALLAL 159/2023</t>
  </si>
  <si>
    <r>
      <rPr>
        <rFont val="&quot;Times New Roman&quot;"/>
        <b/>
        <color rgb="FF1155CC"/>
        <sz val="14.0"/>
        <u/>
      </rPr>
      <t>https://drive.google.com/drive/folders/11l59ZIM7ASwpYD35hX-E_mAUpgsCZV56</t>
    </r>
  </si>
  <si>
    <r>
      <rPr>
        <rFont val="&quot;Times New Roman&quot;"/>
        <b/>
        <color rgb="FF1155CC"/>
        <sz val="14.0"/>
        <u/>
      </rPr>
      <t>https://mail.google.com/mail?extsrc=sync&amp;client=docs&amp;plid=ACUX6DPMG6VrZtbS13VG3DZoXEf7pF_VQ5uz6FI</t>
    </r>
  </si>
  <si>
    <t>115-2025 Tirunelveli</t>
  </si>
  <si>
    <t>TIW TIRUNELVELI CITY 01/2025</t>
  </si>
  <si>
    <r>
      <rPr>
        <rFont val="&quot;Times New Roman&quot;"/>
        <b/>
        <color rgb="FF1155CC"/>
        <sz val="14.0"/>
        <u/>
      </rPr>
      <t>https://drive.google.com/drive/folders/1qA_esPmXAFzUKc4T39WaEiUd_Juz-Nnq</t>
    </r>
  </si>
  <si>
    <r>
      <rPr>
        <rFont val="&quot;Times New Roman&quot;"/>
        <b/>
        <color rgb="FF1155CC"/>
        <sz val="14.0"/>
        <u/>
      </rPr>
      <t>https://mail.google.com/mail?extsrc=sync&amp;client=docs&amp;plid=ACUX6DMjbIlgjUbQBOAKIWPqGlFX_TsSFnfG6Vg</t>
    </r>
  </si>
  <si>
    <t>116-2025 Tirunelveli</t>
  </si>
  <si>
    <r>
      <rPr>
        <rFont val="&quot;Times New Roman&quot;"/>
        <b/>
        <color rgb="FF1155CC"/>
        <sz val="14.0"/>
        <u/>
      </rPr>
      <t>https://drive.google.com/drive/folders/1rvy8z-Wmy8BuT8E1SvV5R9AMX2Lq2yH8</t>
    </r>
  </si>
  <si>
    <r>
      <rPr>
        <rFont val="&quot;Times New Roman&quot;"/>
        <b/>
        <color rgb="FF1155CC"/>
        <sz val="14.0"/>
        <u/>
      </rPr>
      <t>https://mail.google.com/mail?extsrc=sync&amp;client=docs&amp;plid=ACUX6DNww7UXpdzevNEKRE0Bai-BccBYxl4gv8A</t>
    </r>
  </si>
  <si>
    <t>3406091916_OD</t>
  </si>
  <si>
    <t>R VADIVEL MURUGAN</t>
  </si>
  <si>
    <r>
      <rPr>
        <rFont val="&quot;Times New Roman&quot;"/>
        <b/>
        <color rgb="FF1155CC"/>
        <sz val="14.0"/>
        <u/>
      </rPr>
      <t>https://drive.google.com/drive/folders/1tYD08cbUtZNiscDUY-HoqltGpRfsbYF5</t>
    </r>
  </si>
  <si>
    <r>
      <rPr>
        <rFont val="&quot;Times New Roman&quot;"/>
        <b/>
        <color rgb="FF1155CC"/>
        <sz val="14.0"/>
        <u/>
      </rPr>
      <t>https://mail.google.com/mail?extsrc=sync&amp;client=docs&amp;plid=ACUX6DNFuCLRPX5U9u4pKg3qj3-S1Rh7banF8Kg</t>
    </r>
  </si>
  <si>
    <t>3406091743_OD</t>
  </si>
  <si>
    <t>Amaravathy M</t>
  </si>
  <si>
    <r>
      <rPr>
        <rFont val="&quot;Times New Roman&quot;"/>
        <b/>
        <color rgb="FF1155CC"/>
        <sz val="14.0"/>
        <u/>
      </rPr>
      <t>https://drive.google.com/drive/folders/1-Jj0XCnCL_We4uTTLGHBToXUqdoZfeu9</t>
    </r>
  </si>
  <si>
    <r>
      <rPr>
        <rFont val="&quot;Times New Roman&quot;"/>
        <b/>
        <color rgb="FF1155CC"/>
        <sz val="14.0"/>
        <u/>
      </rPr>
      <t>https://mail.google.com/mail?extsrc=sync&amp;client=docs&amp;plid=ACUX6DMx9by1zF4a6fh1K-GKokAfRrP6EqFYMEw</t>
    </r>
  </si>
  <si>
    <t>FGC1813250000217698</t>
  </si>
  <si>
    <t>GREEN TEXH MEGAWATT PVTLTD</t>
  </si>
  <si>
    <r>
      <rPr>
        <rFont val="&quot;Times New Roman&quot;"/>
        <b/>
        <color rgb="FF1155CC"/>
        <sz val="14.0"/>
        <u/>
      </rPr>
      <t>https://drive.google.com/drive/folders/1ORWGGnmwJhq7pOjVlrGrqO-srDZkW9dI</t>
    </r>
  </si>
  <si>
    <r>
      <rPr>
        <rFont val="&quot;Times New Roman&quot;"/>
        <b/>
        <color rgb="FF1155CC"/>
        <sz val="14.0"/>
        <u/>
      </rPr>
      <t>https://mail.google.com/mail?extsrc=sync&amp;client=docs&amp;plid=ACUX6DOE9AvFVARX8lbUV6UXBH8zewJ0gnnCsXI</t>
    </r>
  </si>
  <si>
    <t>05-15-2025</t>
  </si>
  <si>
    <t>CL25029262-00001</t>
  </si>
  <si>
    <t>ANDIPATTI 388/2024</t>
  </si>
  <si>
    <r>
      <rPr>
        <rFont val="&quot;Times New Roman&quot;"/>
        <b/>
        <color rgb="FF1155CC"/>
        <sz val="14.0"/>
        <u/>
      </rPr>
      <t>https://drive.google.com/drive/folders/1GxTNZh7KrxLn6JgQuz5i9bEvidJSJu5T</t>
    </r>
  </si>
  <si>
    <r>
      <rPr>
        <rFont val="&quot;Times New Roman&quot;"/>
        <b/>
        <color rgb="FF1155CC"/>
        <sz val="14.0"/>
        <u/>
      </rPr>
      <t>https://mail.google.com/mail?extsrc=sync&amp;client=docs&amp;plid=ACUX6DPfwZ4DpVJCJt7JHslAzuR8sTFha6oiBS0</t>
    </r>
  </si>
  <si>
    <t>CL25030107-00001</t>
  </si>
  <si>
    <t>CHINTHAMANIPATTY 44/2024</t>
  </si>
  <si>
    <r>
      <rPr>
        <rFont val="&quot;Times New Roman&quot;"/>
        <b/>
        <color rgb="FF1155CC"/>
        <sz val="14.0"/>
        <u/>
      </rPr>
      <t>https://drive.google.com/drive/folders/1dHayrO-UHaLHL-NEUb2FEQrrwwPRtbr-</t>
    </r>
  </si>
  <si>
    <r>
      <rPr>
        <rFont val="&quot;Times New Roman&quot;"/>
        <b/>
        <color rgb="FF1155CC"/>
        <sz val="14.0"/>
        <u/>
      </rPr>
      <t>https://mail.google.com/mail?extsrc=sync&amp;client=docs&amp;plid=ACUX6DNWrxVu_R1sptn01I6Bj-eYiuS4Ed64Wqg</t>
    </r>
  </si>
  <si>
    <t>CL25036742-00001</t>
  </si>
  <si>
    <t>KALUGUMALAI 39/2024</t>
  </si>
  <si>
    <r>
      <rPr>
        <rFont val="&quot;Times New Roman&quot;"/>
        <b/>
        <color rgb="FF1155CC"/>
        <sz val="14.0"/>
        <u/>
      </rPr>
      <t>https://drive.google.com/drive/folders/18wBITDdaQuOcd07-KTmFZBA1JEInVCrC</t>
    </r>
  </si>
  <si>
    <r>
      <rPr>
        <rFont val="&quot;Times New Roman&quot;"/>
        <b/>
        <color rgb="FF1155CC"/>
        <sz val="14.0"/>
        <u/>
      </rPr>
      <t>https://mail.google.com/mail?extsrc=sync&amp;client=docs&amp;plid=ACUX6DMikL3KzS5O50W4wxgP-mKwEoDzYGdcbBw</t>
    </r>
  </si>
  <si>
    <t>CL25037912-00001</t>
  </si>
  <si>
    <t>DHARAPURAM 679/2023</t>
  </si>
  <si>
    <r>
      <rPr>
        <rFont val="&quot;Times New Roman&quot;"/>
        <b/>
        <color rgb="FF1155CC"/>
        <sz val="14.0"/>
        <u/>
      </rPr>
      <t>https://drive.google.com/drive/folders/1RZIxP3QMsPGaq-V5U98SqVuWnKOHR06V</t>
    </r>
  </si>
  <si>
    <r>
      <rPr>
        <rFont val="&quot;Times New Roman&quot;"/>
        <b/>
        <color rgb="FF1155CC"/>
        <sz val="14.0"/>
        <u/>
      </rPr>
      <t>https://mail.google.com/mail?extsrc=sync&amp;client=docs&amp;plid=ACUX6DM3tdtnU3We4joJ2jY8ikIT1TAeNb1gyoE</t>
    </r>
  </si>
  <si>
    <t>3397262126_TP</t>
  </si>
  <si>
    <t>THIRUCHULI 155/2024</t>
  </si>
  <si>
    <r>
      <rPr>
        <rFont val="&quot;Times New Roman&quot;"/>
        <b/>
        <color rgb="FF1155CC"/>
        <sz val="14.0"/>
        <u/>
      </rPr>
      <t>https://drive.google.com/drive/folders/17oaMTrW5dRFlh7i75wivgGy_xQj2MQQd</t>
    </r>
  </si>
  <si>
    <r>
      <rPr>
        <rFont val="&quot;Times New Roman&quot;"/>
        <b/>
        <color rgb="FF1155CC"/>
        <sz val="14.0"/>
        <u/>
      </rPr>
      <t>https://mail.google.com/mail?extsrc=sync&amp;client=docs&amp;plid=ACUX6DN07JXWX0eTZd-zPWabMhziVW3s_MKYtIw</t>
    </r>
  </si>
  <si>
    <t>3397295354_TP</t>
  </si>
  <si>
    <t>MANAMADURAI 65/2023</t>
  </si>
  <si>
    <r>
      <rPr>
        <rFont val="&quot;Times New Roman&quot;"/>
        <b/>
        <color rgb="FF1155CC"/>
        <sz val="14.0"/>
        <u/>
      </rPr>
      <t>https://drive.google.com/drive/folders/1x8ROdag0AjX7vmFzkFlwf-B-NTr1k9HY</t>
    </r>
  </si>
  <si>
    <r>
      <rPr>
        <rFont val="&quot;Times New Roman&quot;"/>
        <b/>
        <color rgb="FF1155CC"/>
        <sz val="14.0"/>
        <u/>
      </rPr>
      <t>https://mail.google.com/mail?extsrc=sync&amp;client=docs&amp;plid=ACUX6DN9mekTBiYsuCMSDX6jXeF5HF9VCSdo4Vc</t>
    </r>
  </si>
  <si>
    <t>UI-PS</t>
  </si>
  <si>
    <t>10000-31-26-N-0751855</t>
  </si>
  <si>
    <t>GANDAMANUR VILAKKU 54/2024</t>
  </si>
  <si>
    <r>
      <rPr>
        <rFont val="&quot;Times New Roman&quot;"/>
        <b/>
        <color rgb="FF1155CC"/>
        <sz val="14.0"/>
        <u/>
      </rPr>
      <t>https://drive.google.com/drive/folders/1QrFsD25g8mMHHegJayCPXsddImbHa7ER</t>
    </r>
  </si>
  <si>
    <r>
      <rPr>
        <rFont val="&quot;Times New Roman&quot;"/>
        <b/>
        <color rgb="FF1155CC"/>
        <sz val="14.0"/>
        <u/>
      </rPr>
      <t>https://mail.google.com/mail?extsrc=sync&amp;client=docs&amp;plid=ACUX6DMh9Bb5glc_lMGxcIeXNz5WcTXmBUwQrRk</t>
    </r>
  </si>
  <si>
    <t>05-16-2025</t>
  </si>
  <si>
    <t>3379459913_TP</t>
  </si>
  <si>
    <t>KALADY 551/2024</t>
  </si>
  <si>
    <r>
      <rPr>
        <rFont val="&quot;Times New Roman&quot;"/>
        <b/>
        <color rgb="FF1155CC"/>
        <sz val="14.0"/>
        <u/>
      </rPr>
      <t>https://drive.google.com/drive/folders/1icP_phCG85wFuy_DaRTHO64gfyByu4bk</t>
    </r>
  </si>
  <si>
    <r>
      <rPr>
        <rFont val="&quot;Times New Roman&quot;"/>
        <b/>
        <color rgb="FF1155CC"/>
        <sz val="14.0"/>
        <u/>
      </rPr>
      <t>https://mail.google.com/mail?extsrc=sync&amp;client=docs&amp;plid=ACUX6DPBLhAlSCg2aKPCdNwc1OmyXjNzmRqMEUM</t>
    </r>
  </si>
  <si>
    <t>23.05.2025</t>
  </si>
  <si>
    <t>3379468542_TP</t>
  </si>
  <si>
    <r>
      <rPr>
        <rFont val="&quot;Times New Roman&quot;"/>
        <b/>
        <color rgb="FF1155CC"/>
        <sz val="14.0"/>
        <u/>
      </rPr>
      <t>https://drive.google.com/drive/folders/1wIGYcpZTU-lbGMAf812ZwntWc2NqxCvD</t>
    </r>
  </si>
  <si>
    <r>
      <rPr>
        <rFont val="&quot;Times New Roman&quot;"/>
        <b/>
        <color rgb="FF1155CC"/>
        <sz val="14.0"/>
        <u/>
      </rPr>
      <t>https://mail.google.com/mail?extsrc=sync&amp;client=docs&amp;plid=ACUX6DOnXoUC902ImzztmXjJuC1cY_CBocyBjLo</t>
    </r>
  </si>
  <si>
    <t>3379469265_TP</t>
  </si>
  <si>
    <t>GOBICHETTIPALAYAM 602/2024</t>
  </si>
  <si>
    <r>
      <rPr>
        <rFont val="&quot;Times New Roman&quot;"/>
        <b/>
        <color rgb="FF1155CC"/>
        <sz val="14.0"/>
        <u/>
      </rPr>
      <t>https://drive.google.com/drive/folders/1QrneFzRQQBbeu0IyPAvS5vfxkIuUCy9C</t>
    </r>
  </si>
  <si>
    <r>
      <rPr>
        <rFont val="&quot;Times New Roman&quot;"/>
        <b/>
        <color rgb="FF1155CC"/>
        <sz val="14.0"/>
        <u/>
      </rPr>
      <t>https://mail.google.com/mail?extsrc=sync&amp;client=docs&amp;plid=ACUX6DMSpnDMKsjb3Fy_VLTu-yY3rEmllI30yYM</t>
    </r>
  </si>
  <si>
    <t>3380064553_TP</t>
  </si>
  <si>
    <t>PALLIPALAYAM 165/2024</t>
  </si>
  <si>
    <r>
      <rPr>
        <rFont val="&quot;Times New Roman&quot;"/>
        <b/>
        <color rgb="FF1155CC"/>
        <sz val="14.0"/>
        <u/>
      </rPr>
      <t>https://drive.google.com/drive/folders/1VB5mBjJSKarNY9f7Lak9dJ3zOGtmk-9D</t>
    </r>
  </si>
  <si>
    <r>
      <rPr>
        <rFont val="&quot;Times New Roman&quot;"/>
        <b/>
        <color rgb="FF1155CC"/>
        <sz val="14.0"/>
        <u/>
      </rPr>
      <t>https://mail.google.com/mail?extsrc=sync&amp;client=docs&amp;plid=ACUX6DMGwso6E9xRQL0JDt_JMq-hqENSbuBMGfA</t>
    </r>
  </si>
  <si>
    <t>3380064589_TP</t>
  </si>
  <si>
    <t>KEELAIYUR 188/2024</t>
  </si>
  <si>
    <r>
      <rPr>
        <rFont val="&quot;Times New Roman&quot;"/>
        <b/>
        <color rgb="FF1155CC"/>
        <sz val="14.0"/>
        <u/>
      </rPr>
      <t>https://drive.google.com/drive/folders/1hYnELgXiaNQyo8UmZXS_76GG-Vu8ePjE</t>
    </r>
  </si>
  <si>
    <r>
      <rPr>
        <rFont val="&quot;Times New Roman&quot;"/>
        <b/>
        <color rgb="FF1155CC"/>
        <sz val="14.0"/>
        <u/>
      </rPr>
      <t>https://mail.google.com/mail?extsrc=sync&amp;client=docs&amp;plid=ACUX6DMhhZsdRo2xTrjDQN5pn03IACqo7FftPVs</t>
    </r>
  </si>
  <si>
    <t>C2264113100087-02</t>
  </si>
  <si>
    <r>
      <rPr>
        <rFont val="&quot;Times New Roman&quot;"/>
        <b/>
        <color rgb="FF1155CC"/>
        <sz val="14.0"/>
        <u/>
      </rPr>
      <t>https://drive.google.com/drive/folders/1voaAyUE3GzRxyYCNUMGTJSER0MBK-OJZ</t>
    </r>
  </si>
  <si>
    <r>
      <rPr>
        <rFont val="&quot;Times New Roman&quot;"/>
        <b/>
        <color rgb="FF1155CC"/>
        <sz val="14.0"/>
        <u/>
      </rPr>
      <t>https://mail.google.com/mail?extsrc=sync&amp;client=docs&amp;plid=ACUX6DOFP648t56v065GKLM1sndSKqFP8KiAwaU</t>
    </r>
  </si>
  <si>
    <t>3379468418_OD</t>
  </si>
  <si>
    <t>JAHEER HUSSAIN I</t>
  </si>
  <si>
    <r>
      <rPr>
        <rFont val="&quot;Times New Roman&quot;"/>
        <b/>
        <color rgb="FF1155CC"/>
        <sz val="14.0"/>
        <u/>
      </rPr>
      <t>https://drive.google.com/drive/folders/1Zs0vnGNAj_lmsrlN5qU40YdC6j8UrLHg</t>
    </r>
  </si>
  <si>
    <r>
      <rPr>
        <rFont val="&quot;Times New Roman&quot;"/>
        <b/>
        <color rgb="FF1155CC"/>
        <sz val="14.0"/>
        <u/>
      </rPr>
      <t>https://mail.google.com/mail?extsrc=sync&amp;client=docs&amp;plid=ACUX6DO-SPFDrrAQ8sP2xiazWGaDT8hDRB9LZ4I</t>
    </r>
  </si>
  <si>
    <t>3362-2500022263-OD</t>
  </si>
  <si>
    <t>M KIRAN KUMAR</t>
  </si>
  <si>
    <t>ANDRA</t>
  </si>
  <si>
    <r>
      <rPr>
        <rFont val="&quot;Times New Roman&quot;"/>
        <b/>
        <color rgb="FF1155CC"/>
        <sz val="14.0"/>
        <u/>
      </rPr>
      <t>https://drive.google.com/drive/folders/1O0i2JLwCHMcWu2AHKL60KMwFvV77w8Mm</t>
    </r>
  </si>
  <si>
    <r>
      <rPr>
        <rFont val="&quot;Times New Roman&quot;"/>
        <b/>
        <color rgb="FF1155CC"/>
        <sz val="14.0"/>
        <u/>
      </rPr>
      <t>https://mail.google.com/mail?extsrc=sync&amp;client=docs&amp;plid=ACUX6DPoHO63enk_TcDbZ2mSyjIZeHtAdtIUomk</t>
    </r>
  </si>
  <si>
    <t>3406091710_OD</t>
  </si>
  <si>
    <t>VEERAKUMAR V</t>
  </si>
  <si>
    <r>
      <rPr>
        <rFont val="&quot;Times New Roman&quot;"/>
        <b/>
        <color rgb="FF1155CC"/>
        <sz val="14.0"/>
        <u/>
      </rPr>
      <t>https://drive.google.com/drive/folders/1yQ3oQXtejwprkfuNbYqozilpYpMuv5l0</t>
    </r>
  </si>
  <si>
    <r>
      <rPr>
        <rFont val="&quot;Times New Roman&quot;"/>
        <b/>
        <color rgb="FF1155CC"/>
        <sz val="14.0"/>
        <u/>
      </rPr>
      <t>https://mail.google.com/mail?extsrc=sync&amp;client=docs&amp;plid=ACUX6DMllgp2gYnksGXFIrxZ6ttlLstIzHrgeYo</t>
    </r>
  </si>
  <si>
    <t>C2264113100373-00</t>
  </si>
  <si>
    <t>TIW TIRUNELVELI CITY 73/2025</t>
  </si>
  <si>
    <r>
      <rPr>
        <rFont val="&quot;Times New Roman&quot;"/>
        <b/>
        <color rgb="FF1155CC"/>
        <sz val="14.0"/>
        <u/>
      </rPr>
      <t>https://drive.google.com/drive/folders/12K7OQNNJrCfxDYW760prRvwIl17ghmqe</t>
    </r>
  </si>
  <si>
    <r>
      <rPr>
        <rFont val="&quot;Times New Roman&quot;"/>
        <b/>
        <color rgb="FF1155CC"/>
        <sz val="14.0"/>
        <u/>
      </rPr>
      <t>https://mail.google.com/mail?extsrc=sync&amp;client=docs&amp;plid=ACUX6DNtzdJqFBhQVU8BHLhbRIhTfz4YQYRiJic</t>
    </r>
  </si>
  <si>
    <t>05-17-2025</t>
  </si>
  <si>
    <t>3410131390_TP</t>
  </si>
  <si>
    <t>PALAYUR 42/2025</t>
  </si>
  <si>
    <r>
      <rPr>
        <rFont val="&quot;Times New Roman&quot;"/>
        <b/>
        <color rgb="FF1155CC"/>
        <sz val="14.0"/>
        <u/>
      </rPr>
      <t>https://drive.google.com/drive/folders/1FM32Kxmm9qwiFTP1wK9rFZLoZWcKxz5T</t>
    </r>
  </si>
  <si>
    <r>
      <rPr>
        <rFont val="&quot;Times New Roman&quot;"/>
        <b/>
        <color rgb="FF1155CC"/>
        <sz val="14.0"/>
        <u/>
      </rPr>
      <t>https://mail.google.com/mail?extsrc=sync&amp;client=docs&amp;plid=ACUX6DP5hcMegjlCcwJO4bdsvTIdtEj0oC1XdgY</t>
    </r>
  </si>
  <si>
    <t>3410131352_TP</t>
  </si>
  <si>
    <t>PERUNGUDI 225/2023</t>
  </si>
  <si>
    <r>
      <rPr>
        <rFont val="&quot;Times New Roman&quot;"/>
        <b/>
        <color rgb="FF1155CC"/>
        <sz val="14.0"/>
        <u/>
      </rPr>
      <t>https://drive.google.com/drive/folders/11Xd7FO18noocZepdHK3KeKIlDk4Q1Ltd</t>
    </r>
  </si>
  <si>
    <r>
      <rPr>
        <rFont val="&quot;Times New Roman&quot;"/>
        <b/>
        <color rgb="FF1155CC"/>
        <sz val="14.0"/>
        <u/>
      </rPr>
      <t>https://mail.google.com/mail?extsrc=sync&amp;client=docs&amp;plid=ACUX6DNQ00Sj6ySjJXvua-wE-jeOGXaSSV4gFnM</t>
    </r>
  </si>
  <si>
    <t>3397296371_TP</t>
  </si>
  <si>
    <t>KEELAVALAVU 253/2021</t>
  </si>
  <si>
    <r>
      <rPr>
        <rFont val="&quot;Times New Roman&quot;"/>
        <b/>
        <color rgb="FF1155CC"/>
        <sz val="14.0"/>
        <u/>
      </rPr>
      <t>https://drive.google.com/drive/folders/1ZOK_Rcp62bZDcal5C7KXxKQ3sY02PZkl</t>
    </r>
  </si>
  <si>
    <r>
      <rPr>
        <rFont val="&quot;Times New Roman&quot;"/>
        <b/>
        <color rgb="FF1155CC"/>
        <sz val="14.0"/>
        <u/>
      </rPr>
      <t>https://mail.google.com/mail?extsrc=sync&amp;client=docs&amp;plid=ACUX6DNzpb4cs-kJ7iG1F19oeMBFA6tbTfFv5Fc</t>
    </r>
  </si>
  <si>
    <t>3397296030_TP</t>
  </si>
  <si>
    <t>CHECKANURANI 390/2023</t>
  </si>
  <si>
    <r>
      <rPr>
        <rFont val="&quot;Times New Roman&quot;"/>
        <b/>
        <color rgb="FF1155CC"/>
        <sz val="14.0"/>
        <u/>
      </rPr>
      <t>https://drive.google.com/drive/folders/1Q1yU3_WUTsiwT5TeaFc6zp_O5JB4Ncg-</t>
    </r>
  </si>
  <si>
    <r>
      <rPr>
        <rFont val="&quot;Times New Roman&quot;"/>
        <b/>
        <color rgb="FF1155CC"/>
        <sz val="14.0"/>
        <u/>
      </rPr>
      <t>https://mail.google.com/mail?extsrc=sync&amp;client=docs&amp;plid=ACUX6DNWJXUasEvAYc4nmggGJX55jeUMPz3SnpY</t>
    </r>
  </si>
  <si>
    <t>3373067183_TP</t>
  </si>
  <si>
    <t>KENIKKARAI 227/2023</t>
  </si>
  <si>
    <r>
      <rPr>
        <rFont val="&quot;Times New Roman&quot;"/>
        <b/>
        <color rgb="FF1155CC"/>
        <sz val="14.0"/>
        <u/>
      </rPr>
      <t>https://drive.google.com/drive/folders/1jSgGYYpd-3kOIKP-Qm2uBW14r_BG8keH</t>
    </r>
  </si>
  <si>
    <r>
      <rPr>
        <rFont val="&quot;Times New Roman&quot;"/>
        <b/>
        <color rgb="FF1155CC"/>
        <sz val="14.0"/>
        <u/>
      </rPr>
      <t>https://mail.google.com/mail?extsrc=sync&amp;client=docs&amp;plid=ACUX6DMa4FcYPP-eSXwl5WsuHVR1hrS9i0NJpYU</t>
    </r>
  </si>
  <si>
    <t>Already done in Bajaj</t>
  </si>
  <si>
    <t>3373067182_TP</t>
  </si>
  <si>
    <t>DINDIGUL TALUK 176/2024</t>
  </si>
  <si>
    <r>
      <rPr>
        <rFont val="&quot;Times New Roman&quot;"/>
        <b/>
        <color rgb="FF1155CC"/>
        <sz val="14.0"/>
        <u/>
      </rPr>
      <t>https://drive.google.com/drive/folders/1K0WR_-8LVA-mLsJ-HexZqOoTFXt_SFwR</t>
    </r>
  </si>
  <si>
    <r>
      <rPr>
        <rFont val="&quot;Times New Roman&quot;"/>
        <b/>
        <color rgb="FF1155CC"/>
        <sz val="14.0"/>
        <u/>
      </rPr>
      <t>https://mail.google.com/mail?extsrc=sync&amp;client=docs&amp;plid=ACUX6DPyIhEQtMRhC2ufNW-Y7ItQ6AdExBmoLHM</t>
    </r>
  </si>
  <si>
    <t>3361093750_TP</t>
  </si>
  <si>
    <t>PALANICHETTIPATTI 179/2024</t>
  </si>
  <si>
    <r>
      <rPr>
        <rFont val="&quot;Times New Roman&quot;"/>
        <b/>
        <color rgb="FF1155CC"/>
        <sz val="14.0"/>
        <u/>
      </rPr>
      <t>https://drive.google.com/drive/folders/1Nnzn5u354I2uGveo1fB1IahadVBVWdwI</t>
    </r>
  </si>
  <si>
    <r>
      <rPr>
        <rFont val="&quot;Times New Roman&quot;"/>
        <b/>
        <color rgb="FF1155CC"/>
        <sz val="14.0"/>
        <u/>
      </rPr>
      <t>https://mail.google.com/mail?extsrc=sync&amp;client=docs&amp;plid=ACUX6DNs8ufRcpfRAlZHwF093dKgq0ON0X5ngJM</t>
    </r>
  </si>
  <si>
    <t>3410131015_TP</t>
  </si>
  <si>
    <t>GANDAMANUR VILAKKU 30/2025</t>
  </si>
  <si>
    <r>
      <rPr>
        <rFont val="&quot;Times New Roman&quot;"/>
        <b/>
        <color rgb="FF1155CC"/>
        <sz val="14.0"/>
        <u/>
      </rPr>
      <t>https://drive.google.com/drive/folders/1L3NNbOBTwKcWchRFD5-ME4xk65ciXyty</t>
    </r>
  </si>
  <si>
    <r>
      <rPr>
        <rFont val="&quot;Times New Roman&quot;"/>
        <b/>
        <color rgb="FF1155CC"/>
        <sz val="14.0"/>
        <u/>
      </rPr>
      <t>https://mail.google.com/mail?extsrc=sync&amp;client=docs&amp;plid=ACUX6DObrUIsHAsiwYdYLYOpPIqLBYt2nwz5QAg</t>
    </r>
  </si>
  <si>
    <t>3397295592_TP</t>
  </si>
  <si>
    <t>TAMIL UNIVERSITY 190/2024</t>
  </si>
  <si>
    <r>
      <rPr>
        <rFont val="&quot;Times New Roman&quot;"/>
        <b/>
        <color rgb="FF1155CC"/>
        <sz val="14.0"/>
        <u/>
      </rPr>
      <t>https://drive.google.com/drive/folders/1_W-x4phqPO3rq2nU7ucb01JkaQlNOwA_</t>
    </r>
  </si>
  <si>
    <r>
      <rPr>
        <rFont val="&quot;Times New Roman&quot;"/>
        <b/>
        <color rgb="FF1155CC"/>
        <sz val="14.0"/>
        <u/>
      </rPr>
      <t>https://mail.google.com/mail?extsrc=sync&amp;client=docs&amp;plid=ACUX6DNvocvX1QUaSxzngSY7vDH017Fp6WXV5zA</t>
    </r>
  </si>
  <si>
    <t>3397295405_TP</t>
  </si>
  <si>
    <t>THIRUVONAM 249/2024</t>
  </si>
  <si>
    <r>
      <rPr>
        <rFont val="&quot;Times New Roman&quot;"/>
        <b/>
        <color rgb="FF1155CC"/>
        <sz val="14.0"/>
        <u/>
      </rPr>
      <t>https://drive.google.com/drive/folders/1zJrA7wIez99-HOkNybUiNon2qWZF262v</t>
    </r>
  </si>
  <si>
    <r>
      <rPr>
        <rFont val="&quot;Times New Roman&quot;"/>
        <b/>
        <color rgb="FF1155CC"/>
        <sz val="14.0"/>
        <u/>
      </rPr>
      <t>https://mail.google.com/mail?extsrc=sync&amp;client=docs&amp;plid=ACUX6DPdHqkluUZ_S7m2IV2DX0bZ3Z3jHGUAvo8</t>
    </r>
  </si>
  <si>
    <t>3379467466_TP</t>
  </si>
  <si>
    <r>
      <rPr>
        <rFont val="&quot;Times New Roman&quot;"/>
        <b/>
        <color rgb="FF1155CC"/>
        <sz val="14.0"/>
        <u/>
      </rPr>
      <t>https://drive.google.com/drive/folders/1wL40PNGUijFlLCZBanWDLESWNO0pwVZd</t>
    </r>
  </si>
  <si>
    <r>
      <rPr>
        <rFont val="&quot;Times New Roman&quot;"/>
        <b/>
        <color rgb="FF1155CC"/>
        <sz val="14.0"/>
        <u/>
      </rPr>
      <t>https://mail.google.com/mail?extsrc=sync&amp;client=docs&amp;plid=ACUX6DNKFt1QLLZ7TqORJ5o1AT0Tw-DWQxGRDME</t>
    </r>
  </si>
  <si>
    <t>3397295367_TP</t>
  </si>
  <si>
    <t>PANDALKUDI 32/2024</t>
  </si>
  <si>
    <r>
      <rPr>
        <rFont val="&quot;Times New Roman&quot;"/>
        <b/>
        <color rgb="FF1155CC"/>
        <sz val="14.0"/>
        <u/>
      </rPr>
      <t>https://drive.google.com/drive/folders/15QkPHm3EWTbP8Qd0ByNnxxpQBn7sgUTn</t>
    </r>
  </si>
  <si>
    <r>
      <rPr>
        <rFont val="&quot;Times New Roman&quot;"/>
        <b/>
        <color rgb="FF1155CC"/>
        <sz val="14.0"/>
        <u/>
      </rPr>
      <t>https://mail.google.com/mail?extsrc=sync&amp;client=docs&amp;plid=ACUX6DPjU0xQCtCdeQxMXVpY1LYqWyMo9FFy-O8</t>
    </r>
  </si>
  <si>
    <t>3397295130_TP</t>
  </si>
  <si>
    <t>KUTHALAM 361/2024</t>
  </si>
  <si>
    <r>
      <rPr>
        <rFont val="&quot;Times New Roman&quot;"/>
        <b/>
        <color rgb="FF1155CC"/>
        <sz val="14.0"/>
        <u/>
      </rPr>
      <t>https://drive.google.com/drive/folders/1RgqcFDGZr6sSgV0cSj-kNj20XlOtArwA</t>
    </r>
  </si>
  <si>
    <r>
      <rPr>
        <rFont val="&quot;Times New Roman&quot;"/>
        <b/>
        <color rgb="FF1155CC"/>
        <sz val="14.0"/>
        <u/>
      </rPr>
      <t>https://mail.google.com/mail?extsrc=sync&amp;client=docs&amp;plid=ACUX6DOB7YFu8NiD8sPNqs861tuGQrX1IETeuk0</t>
    </r>
  </si>
  <si>
    <t>05-19-2025</t>
  </si>
  <si>
    <t>C2234113102236-00</t>
  </si>
  <si>
    <t>R.S.Saravanan Sundar</t>
  </si>
  <si>
    <r>
      <rPr>
        <rFont val="&quot;Times New Roman&quot;"/>
        <b/>
        <color rgb="FF1155CC"/>
        <sz val="14.0"/>
        <u/>
      </rPr>
      <t>https://drive.google.com/drive/folders/1N3msVWKb4YuH5JX8b9BSaenJYG7K83V8</t>
    </r>
  </si>
  <si>
    <r>
      <rPr>
        <rFont val="&quot;Times New Roman&quot;"/>
        <b/>
        <color rgb="FF1155CC"/>
        <sz val="14.0"/>
        <u/>
      </rPr>
      <t>https://mail.google.com/mail?extsrc=sync&amp;client=docs&amp;plid=ACUX6DN0fP_OLKNcT8PG9tPMxHCQWsopHfN7c7I</t>
    </r>
  </si>
  <si>
    <t>05-20-2025</t>
  </si>
  <si>
    <t>3406091783_OD</t>
  </si>
  <si>
    <t>BARAKKATH ALI K</t>
  </si>
  <si>
    <r>
      <rPr>
        <rFont val="&quot;Times New Roman&quot;"/>
        <b/>
        <color rgb="FF1155CC"/>
        <sz val="14.0"/>
        <u/>
      </rPr>
      <t>https://drive.google.com/drive/folders/1Gpj4D6dTJOZQGquBeVBMlLbKdBGZXPnN</t>
    </r>
  </si>
  <si>
    <r>
      <rPr>
        <rFont val="&quot;Times New Roman&quot;"/>
        <b/>
        <color rgb="FF1155CC"/>
        <sz val="14.0"/>
        <u/>
      </rPr>
      <t>https://mail.google.com/mail?extsrc=sync&amp;client=docs&amp;plid=ACUX6DPI-CQQ7stb3Qsxj4Q9VLGNtEdcmNIWZKU</t>
    </r>
  </si>
  <si>
    <t>135-2025 Madurai</t>
  </si>
  <si>
    <t>TIW III 113/2024</t>
  </si>
  <si>
    <r>
      <rPr>
        <rFont val="&quot;Times New Roman&quot;"/>
        <b/>
        <color rgb="FF1155CC"/>
        <sz val="14.0"/>
        <u/>
      </rPr>
      <t>https://drive.google.com/drive/folders/1kfsF2Mqgl7Km5SzZqKsP3PwdCVwYQfVb</t>
    </r>
  </si>
  <si>
    <r>
      <rPr>
        <rFont val="&quot;Times New Roman&quot;"/>
        <b/>
        <color rgb="FF1155CC"/>
        <sz val="14.0"/>
        <u/>
      </rPr>
      <t>https://mail.google.com/mail?extsrc=sync&amp;client=docs&amp;plid=ACUX6DOkAtU0-DAt6MoATfUZ_Ald7LYQBKa5kCM</t>
    </r>
  </si>
  <si>
    <t>10000-31-26-N-0752120</t>
  </si>
  <si>
    <t>THIRUTHANGAL 254/2024</t>
  </si>
  <si>
    <r>
      <rPr>
        <rFont val="&quot;Times New Roman&quot;"/>
        <b/>
        <color rgb="FF1155CC"/>
        <sz val="14.0"/>
        <u/>
      </rPr>
      <t>https://drive.google.com/drive/folders/1sig6XxDtdlyywaDjSXWeMGhXL_wAggf-</t>
    </r>
  </si>
  <si>
    <r>
      <rPr>
        <rFont val="&quot;Times New Roman&quot;"/>
        <b/>
        <color rgb="FF1155CC"/>
        <sz val="14.0"/>
        <u/>
      </rPr>
      <t>https://mail.google.com/mail?extsrc=sync&amp;client=docs&amp;plid=ACUX6DNDSi2zRvy7C-2QeWCdQfx5dA-x_5qHrWo</t>
    </r>
  </si>
  <si>
    <t>OC-26-1502-1812-00000009</t>
  </si>
  <si>
    <t>SRIVILLIPUTHUR TOWN 635/2024</t>
  </si>
  <si>
    <r>
      <rPr>
        <rFont val="&quot;Times New Roman&quot;"/>
        <b/>
        <color rgb="FF1155CC"/>
        <sz val="14.0"/>
        <u/>
      </rPr>
      <t>https://drive.google.com/drive/folders/19NH1v1stph039K-grU21oZ_Au0QskpJv</t>
    </r>
  </si>
  <si>
    <r>
      <rPr>
        <rFont val="&quot;Times New Roman&quot;"/>
        <b/>
        <color rgb="FF1155CC"/>
        <sz val="14.0"/>
        <u/>
      </rPr>
      <t>https://mail.google.com/mail?extsrc=sync&amp;client=docs&amp;plid=ACUX6DMAgFwj89FA3QXZEr1f2y2ar2XgEzvih2o</t>
    </r>
  </si>
  <si>
    <t>OC-26-1502-1811-00000001</t>
  </si>
  <si>
    <t>PANAVADALICHATRAM 91/2024</t>
  </si>
  <si>
    <r>
      <rPr>
        <rFont val="&quot;Times New Roman&quot;"/>
        <b/>
        <color rgb="FF1155CC"/>
        <sz val="14.0"/>
        <u/>
      </rPr>
      <t>https://drive.google.com/drive/folders/1Q5dPURgIwvzKn8qa4X38zcj2-TGKBjBN</t>
    </r>
  </si>
  <si>
    <r>
      <rPr>
        <rFont val="&quot;Times New Roman&quot;"/>
        <b/>
        <color rgb="FF1155CC"/>
        <sz val="14.0"/>
        <u/>
      </rPr>
      <t>https://mail.google.com/mail?extsrc=sync&amp;client=docs&amp;plid=ACUX6DP3_bHlqwc62yZGu6c1Dmh63dOF_EOPOw8</t>
    </r>
  </si>
  <si>
    <t>05-21-2025</t>
  </si>
  <si>
    <t>3397297445_THEFT</t>
  </si>
  <si>
    <t>KALIDASS K</t>
  </si>
  <si>
    <r>
      <rPr>
        <rFont val="&quot;Times New Roman&quot;"/>
        <b/>
        <color rgb="FF1155CC"/>
        <sz val="14.0"/>
        <u/>
      </rPr>
      <t>https://drive.google.com/drive/folders/1xdbG2gZizNolcFfXMhepv_UgxB6YU7Yp</t>
    </r>
  </si>
  <si>
    <r>
      <rPr>
        <rFont val="&quot;Times New Roman&quot;"/>
        <b/>
        <color rgb="FF1155CC"/>
        <sz val="14.0"/>
        <u/>
      </rPr>
      <t>https://mail.google.com/mail?extsrc=sync&amp;client=docs&amp;plid=ACUX6DN_hnfadWwTw6PwY7LP8U758wp9QLGO8Wc</t>
    </r>
  </si>
  <si>
    <t>3409055544_THEFT</t>
  </si>
  <si>
    <t>R MATHIPPURAJA</t>
  </si>
  <si>
    <r>
      <rPr>
        <rFont val="&quot;Times New Roman&quot;"/>
        <b/>
        <color rgb="FF1155CC"/>
        <sz val="14.0"/>
        <u/>
      </rPr>
      <t>https://drive.google.com/drive/folders/1b-L95zdu42L_cAE11GmVvmlwahq8TA3_</t>
    </r>
  </si>
  <si>
    <r>
      <rPr>
        <rFont val="&quot;Times New Roman&quot;"/>
        <b/>
        <color rgb="FF1155CC"/>
        <sz val="14.0"/>
        <u/>
      </rPr>
      <t>https://mail.google.com/mail?extsrc=sync&amp;client=docs&amp;plid=ACUX6DOfWEhjgKHYg85Mg22AV72wEgKFeLkJIeY</t>
    </r>
  </si>
  <si>
    <t>3406092315_OD</t>
  </si>
  <si>
    <t>SIVASANGAR V V</t>
  </si>
  <si>
    <r>
      <rPr>
        <rFont val="&quot;Times New Roman&quot;"/>
        <b/>
        <color rgb="FF1155CC"/>
        <sz val="14.0"/>
        <u/>
      </rPr>
      <t>https://drive.google.com/drive/folders/1ISL1YOmQjcdSvK_f3BEbbuTP_ScRMiet</t>
    </r>
  </si>
  <si>
    <r>
      <rPr>
        <rFont val="&quot;Times New Roman&quot;"/>
        <b/>
        <color rgb="FF1155CC"/>
        <sz val="14.0"/>
        <u/>
      </rPr>
      <t>https://mail.google.com/mail?extsrc=sync&amp;client=docs&amp;plid=ACUX6DNwouCEtnKNeVKBEpr-iC0wrd_cu8WJKxg</t>
    </r>
  </si>
  <si>
    <t>LGID-119884_MV</t>
  </si>
  <si>
    <t>KOVAI MEDICAL CENTER AND HOSPITAL</t>
  </si>
  <si>
    <r>
      <rPr>
        <rFont val="&quot;Times New Roman&quot;"/>
        <b/>
        <color rgb="FF1155CC"/>
        <sz val="14.0"/>
        <u/>
      </rPr>
      <t>https://drive.google.com/drive/folders/124ONAzEtTLJL728tgJBPHhwQxBd1aOf4</t>
    </r>
  </si>
  <si>
    <t>05-22-2025</t>
  </si>
  <si>
    <t>227783_TP</t>
  </si>
  <si>
    <t>KURANGANI 38/2024</t>
  </si>
  <si>
    <r>
      <rPr>
        <rFont val="&quot;Times New Roman&quot;"/>
        <b/>
        <color rgb="FF1155CC"/>
        <sz val="14.0"/>
        <u/>
      </rPr>
      <t>https://drive.google.com/drive/folders/1b3cfmFU0VjHLoUBl9VwS1fmWs9tkPxLP</t>
    </r>
  </si>
  <si>
    <r>
      <rPr>
        <rFont val="&quot;Times New Roman&quot;"/>
        <b/>
        <color rgb="FF1155CC"/>
        <sz val="14.0"/>
        <u/>
      </rPr>
      <t>https://mail.google.com/mail?extsrc=sync&amp;client=docs&amp;plid=ACUX6DOiWilecZuOL-4bQTa9uPrk5tAAJLuxxMo</t>
    </r>
  </si>
  <si>
    <t>3410131079_TP</t>
  </si>
  <si>
    <t>PARAVAKOTTAI 10/2025</t>
  </si>
  <si>
    <r>
      <rPr>
        <rFont val="&quot;Times New Roman&quot;"/>
        <b/>
        <color rgb="FF1155CC"/>
        <sz val="14.0"/>
        <u/>
      </rPr>
      <t>https://drive.google.com/drive/folders/1XPFxTidacDOzxWEivzVj-0DKyuM3vpO6</t>
    </r>
  </si>
  <si>
    <r>
      <rPr>
        <rFont val="&quot;Times New Roman&quot;"/>
        <b/>
        <color rgb="FF1155CC"/>
        <sz val="14.0"/>
        <u/>
      </rPr>
      <t>https://mail.google.com/mail?extsrc=sync&amp;client=docs&amp;plid=ACUX6DPq7054Eo05ivoLkWSiL-IMgKvXnj2P7dc</t>
    </r>
  </si>
  <si>
    <t>9999015092-227786_TP</t>
  </si>
  <si>
    <r>
      <rPr>
        <rFont val="&quot;Times New Roman&quot;"/>
        <b/>
        <color rgb="FF1155CC"/>
        <sz val="14.0"/>
        <u/>
      </rPr>
      <t>https://drive.google.com/drive/folders/1-jMOLvN3EwJ3LnOshfM8ql2-3Q8MCRhI</t>
    </r>
  </si>
  <si>
    <r>
      <rPr>
        <rFont val="&quot;Times New Roman&quot;"/>
        <b/>
        <color rgb="FF1155CC"/>
        <sz val="14.0"/>
        <u/>
      </rPr>
      <t>https://mail.google.com/mail?extsrc=sync&amp;client=docs&amp;plid=ACUX6DNGHxYEIaDVJXsgbQjrgvkQ-bp9kEnrs9Q</t>
    </r>
  </si>
  <si>
    <t>3397297221_TP</t>
  </si>
  <si>
    <t>DEVADHANAPATTI 68/2024</t>
  </si>
  <si>
    <r>
      <rPr>
        <rFont val="&quot;Times New Roman&quot;"/>
        <b/>
        <color rgb="FF1155CC"/>
        <sz val="14.0"/>
        <u/>
      </rPr>
      <t>https://drive.google.com/drive/folders/1VaSUFM7B9hMSZMV5HxlqZT46TNkjsYp8</t>
    </r>
  </si>
  <si>
    <r>
      <rPr>
        <rFont val="&quot;Times New Roman&quot;"/>
        <b/>
        <color rgb="FF1155CC"/>
        <sz val="14.0"/>
        <u/>
      </rPr>
      <t>https://mail.google.com/mail?extsrc=sync&amp;client=docs&amp;plid=ACUX6DMxCR8EWTP4tgMmi92DxtITPEE-qcSxeXE</t>
    </r>
  </si>
  <si>
    <t>3397297218_TP</t>
  </si>
  <si>
    <t>RAJATHANAI 245/2024</t>
  </si>
  <si>
    <r>
      <rPr>
        <rFont val="&quot;Times New Roman&quot;"/>
        <b/>
        <color rgb="FF1155CC"/>
        <sz val="14.0"/>
        <u/>
      </rPr>
      <t>https://drive.google.com/drive/folders/1I2E5Xi_Iwr8C_ECIsSVdecdm6po1VJ63</t>
    </r>
  </si>
  <si>
    <r>
      <rPr>
        <rFont val="&quot;Times New Roman&quot;"/>
        <b/>
        <color rgb="FF1155CC"/>
        <sz val="14.0"/>
        <u/>
      </rPr>
      <t>https://mail.google.com/mail?extsrc=sync&amp;client=docs&amp;plid=ACUX6DOYkibz52JuIc0eBqMbriBAJVf9uydkRuA</t>
    </r>
  </si>
  <si>
    <t>3397297193_TP</t>
  </si>
  <si>
    <t>THENKARAI 587/2021</t>
  </si>
  <si>
    <r>
      <rPr>
        <rFont val="&quot;Times New Roman&quot;"/>
        <b/>
        <color rgb="FF1155CC"/>
        <sz val="14.0"/>
        <u/>
      </rPr>
      <t>https://drive.google.com/drive/folders/13VOr4pvRfpj-l7Nl5y34ELmQ4XHMTxr7</t>
    </r>
  </si>
  <si>
    <r>
      <rPr>
        <rFont val="&quot;Times New Roman&quot;"/>
        <b/>
        <color rgb="FF1155CC"/>
        <sz val="14.0"/>
        <u/>
      </rPr>
      <t>https://mail.google.com/mail?extsrc=sync&amp;client=docs&amp;plid=ACUX6DMqTFYZKkzpgsE6rlVNVE_9l9YNdwPofJc</t>
    </r>
  </si>
  <si>
    <t>3379469539_TP</t>
  </si>
  <si>
    <t>PERIYAKULAM 19/2024</t>
  </si>
  <si>
    <r>
      <rPr>
        <rFont val="&quot;Times New Roman&quot;"/>
        <b/>
        <color rgb="FF1155CC"/>
        <sz val="14.0"/>
        <u/>
      </rPr>
      <t>https://drive.google.com/drive/folders/1dbXP52olMu2y_teYiOaz9inXSZASpXRS</t>
    </r>
  </si>
  <si>
    <r>
      <rPr>
        <rFont val="&quot;Times New Roman&quot;"/>
        <b/>
        <color rgb="FF1155CC"/>
        <sz val="14.0"/>
        <u/>
      </rPr>
      <t>https://mail.google.com/mail?extsrc=sync&amp;client=docs&amp;plid=ACUX6DPn0LD5NfvADPuWMDoIaUiVFRfwxF7PXWs</t>
    </r>
  </si>
  <si>
    <t>3410131665_TP</t>
  </si>
  <si>
    <t>KADAMALAIKUNDU 308/2023</t>
  </si>
  <si>
    <r>
      <rPr>
        <rFont val="&quot;Times New Roman&quot;"/>
        <b/>
        <color rgb="FF1155CC"/>
        <sz val="14.0"/>
        <u/>
      </rPr>
      <t>https://drive.google.com/drive/folders/1RVCr3BHHV8k8LaZBVl_hOkIDRQEJu1bt</t>
    </r>
  </si>
  <si>
    <r>
      <rPr>
        <rFont val="&quot;Times New Roman&quot;"/>
        <b/>
        <color rgb="FF1155CC"/>
        <sz val="14.0"/>
        <u/>
      </rPr>
      <t>https://mail.google.com/mail?extsrc=sync&amp;client=docs&amp;plid=ACUX6DNz8e3topnCyeiT3GNuL75tpVr3u_x50mg</t>
    </r>
  </si>
  <si>
    <t>3379469326_TP</t>
  </si>
  <si>
    <t>KOMBAI 66/2024</t>
  </si>
  <si>
    <r>
      <rPr>
        <rFont val="&quot;Times New Roman&quot;"/>
        <b/>
        <color rgb="FF1155CC"/>
        <sz val="14.0"/>
        <u/>
      </rPr>
      <t>https://drive.google.com/drive/folders/1o6ntM6BDNlwcmxffPDmuG9yTzFmL13yh</t>
    </r>
  </si>
  <si>
    <r>
      <rPr>
        <rFont val="&quot;Times New Roman&quot;"/>
        <b/>
        <color rgb="FF1155CC"/>
        <sz val="14.0"/>
        <u/>
      </rPr>
      <t>https://mail.google.com/mail?extsrc=sync&amp;client=docs&amp;plid=ACUX6DN9NHljuYNY-p-PhS2pOuXWWKpjWVf6Yl0</t>
    </r>
  </si>
  <si>
    <t>3379468149_TP</t>
  </si>
  <si>
    <r>
      <rPr>
        <rFont val="&quot;Times New Roman&quot;"/>
        <b/>
        <color rgb="FF1155CC"/>
        <sz val="14.0"/>
        <u/>
      </rPr>
      <t>https://drive.google.com/drive/folders/1E3xMjAGMdJgN1ZnHCdVSVNFyoybvYev9</t>
    </r>
  </si>
  <si>
    <r>
      <rPr>
        <rFont val="&quot;Times New Roman&quot;"/>
        <b/>
        <color rgb="FF1155CC"/>
        <sz val="14.0"/>
        <u/>
      </rPr>
      <t>https://mail.google.com/mail?extsrc=sync&amp;client=docs&amp;plid=ACUX6DP1l3lQDPyDo3NeI7vXZXk7V8HWyT1NOFA</t>
    </r>
  </si>
  <si>
    <t>05-23-2025</t>
  </si>
  <si>
    <t>MOT16206027</t>
  </si>
  <si>
    <t>VK PUDUR 206/2021</t>
  </si>
  <si>
    <r>
      <rPr>
        <rFont val="&quot;Times New Roman&quot;"/>
        <b/>
        <color rgb="FF1155CC"/>
        <sz val="14.0"/>
        <u/>
      </rPr>
      <t>https://drive.google.com/drive/folders/1Tbij8FEgD2vL5-qFIqvpfByPKLEmR0C6</t>
    </r>
  </si>
  <si>
    <r>
      <rPr>
        <rFont val="&quot;Times New Roman&quot;"/>
        <b/>
        <color rgb="FF1155CC"/>
        <sz val="14.0"/>
        <u/>
      </rPr>
      <t>https://mail.google.com/mail?extsrc=sync&amp;client=docs&amp;plid=ACUX6DMYXLovD-6EsuYlhr806pgksG0GygLxF4s</t>
    </r>
  </si>
  <si>
    <t>MOT16206365</t>
  </si>
  <si>
    <t>ALWARKURICHI 16/2024</t>
  </si>
  <si>
    <r>
      <rPr>
        <rFont val="&quot;Times New Roman&quot;"/>
        <b/>
        <color rgb="FF1155CC"/>
        <sz val="14.0"/>
        <u/>
      </rPr>
      <t>https://drive.google.com/drive/folders/10zTj6EM_hh3DqdFq6tQPS2DB2OkL3LHi</t>
    </r>
  </si>
  <si>
    <r>
      <rPr>
        <rFont val="&quot;Times New Roman&quot;"/>
        <b/>
        <color rgb="FF1155CC"/>
        <sz val="14.0"/>
        <u/>
      </rPr>
      <t>https://mail.google.com/mail?extsrc=sync&amp;client=docs&amp;plid=ACUX6DPfbdJnMKP7zfXB3-h7oEu5ecofEPjzybk</t>
    </r>
  </si>
  <si>
    <t>3406092261_OD</t>
  </si>
  <si>
    <t>POOMARI A</t>
  </si>
  <si>
    <r>
      <rPr>
        <rFont val="&quot;Times New Roman&quot;"/>
        <b/>
        <color rgb="FF1155CC"/>
        <sz val="14.0"/>
        <u/>
      </rPr>
      <t>https://drive.google.com/drive/folders/1GhqWPLpe_dPXvrmnkWLCTsMAc9q4u1Qg</t>
    </r>
  </si>
  <si>
    <r>
      <rPr>
        <rFont val="&quot;Times New Roman&quot;"/>
        <b/>
        <color rgb="FF1155CC"/>
        <sz val="14.0"/>
        <u/>
      </rPr>
      <t>https://mail.google.com/mail?extsrc=sync&amp;client=docs&amp;plid=ACUX6DMijocca-KCRRtQjdR78EnIWaoT_s-bIc4</t>
    </r>
  </si>
  <si>
    <t>MOT16229886</t>
  </si>
  <si>
    <t>DEVARKULAM 196/2020</t>
  </si>
  <si>
    <r>
      <rPr>
        <rFont val="&quot;Times New Roman&quot;"/>
        <b/>
        <color rgb="FF1155CC"/>
        <sz val="14.0"/>
        <u/>
      </rPr>
      <t>https://drive.google.com/drive/folders/1UWxa9DVcsHHGR3GUk3vkaXVxKAuyjPYw</t>
    </r>
  </si>
  <si>
    <r>
      <rPr>
        <rFont val="&quot;Times New Roman&quot;"/>
        <b/>
        <color rgb="FF1155CC"/>
        <sz val="14.0"/>
        <u/>
      </rPr>
      <t>https://mail.google.com/mail?extsrc=sync&amp;client=docs&amp;plid=ACUX6DNV4Q65zVoIHHdwb4uPo9v5RsuvQ-Mxf2w</t>
    </r>
  </si>
  <si>
    <t>PS- Pending, Station side Not cooperate</t>
  </si>
  <si>
    <t>10410001883_TP</t>
  </si>
  <si>
    <t>M.CHATRAPATTI 100/2024</t>
  </si>
  <si>
    <r>
      <rPr>
        <rFont val="&quot;Times New Roman&quot;"/>
        <b/>
        <color rgb="FF1155CC"/>
        <sz val="14.0"/>
        <u/>
      </rPr>
      <t>https://drive.google.com/drive/folders/1RyyD698FIxBMOQ4p5SsokhW_-j02Spzt</t>
    </r>
  </si>
  <si>
    <r>
      <rPr>
        <rFont val="&quot;Times New Roman&quot;"/>
        <b/>
        <color rgb="FF1155CC"/>
        <sz val="14.0"/>
        <u/>
      </rPr>
      <t>https://mail.google.com/mail?extsrc=sync&amp;client=docs&amp;plid=ACUX6DOtmLgjfBcgNzSwB9mTJuMTwwUDv4KG3F8</t>
    </r>
  </si>
  <si>
    <t>S30000030A_TP</t>
  </si>
  <si>
    <t>ELAYANGUDI 403/2013</t>
  </si>
  <si>
    <r>
      <rPr>
        <rFont val="&quot;Times New Roman&quot;"/>
        <b/>
        <color rgb="FF1155CC"/>
        <sz val="14.0"/>
        <u/>
      </rPr>
      <t>https://drive.google.com/drive/folders/13YV-DIlep3lX_cKKvcn9DPdg6Sr2QaXd</t>
    </r>
  </si>
  <si>
    <r>
      <rPr>
        <rFont val="&quot;Times New Roman&quot;"/>
        <b/>
        <color rgb="FF1155CC"/>
        <sz val="14.0"/>
        <u/>
      </rPr>
      <t>https://mail.google.com/mail?extsrc=sync&amp;client=docs&amp;plid=ACUX6DP4wdKTmWgA7Le3l9F8ArxsnQokiA_2HPc</t>
    </r>
  </si>
  <si>
    <t>05-25-2025</t>
  </si>
  <si>
    <t>C2264103100504-00</t>
  </si>
  <si>
    <t>AMATHUR 163/2024</t>
  </si>
  <si>
    <r>
      <rPr>
        <rFont val="&quot;Times New Roman&quot;"/>
        <b/>
        <color rgb="FF1155CC"/>
        <sz val="14.0"/>
        <u/>
      </rPr>
      <t>https://drive.google.com/drive/folders/1CeISszmB_fZfMFr6GYTCPxaJmT6QCzHQ</t>
    </r>
  </si>
  <si>
    <r>
      <rPr>
        <rFont val="&quot;Times New Roman&quot;"/>
        <b/>
        <color rgb="FF1155CC"/>
        <sz val="14.0"/>
        <u/>
      </rPr>
      <t>https://mail.google.com/mail?extsrc=sync&amp;client=docs&amp;plid=ACUX6DPgjnsfB50w0f7sdy3nhi2kUiFIKBfCN2U</t>
    </r>
  </si>
  <si>
    <t>05-26-2025</t>
  </si>
  <si>
    <t>C2264113100483-00</t>
  </si>
  <si>
    <t>THIRUMANGALAM TALUK 93/2024</t>
  </si>
  <si>
    <r>
      <rPr>
        <rFont val="&quot;Times New Roman&quot;"/>
        <b/>
        <color rgb="FF1155CC"/>
        <sz val="14.0"/>
        <u/>
      </rPr>
      <t>https://drive.google.com/drive/folders/17cUmz3Uu85KXVylpm7DbPFvEvVd05hdC</t>
    </r>
  </si>
  <si>
    <r>
      <rPr>
        <rFont val="&quot;Times New Roman&quot;"/>
        <b/>
        <color rgb="FF1155CC"/>
        <sz val="14.0"/>
        <u/>
      </rPr>
      <t>https://mail.google.com/mail?extsrc=sync&amp;client=docs&amp;plid=ACUX6DNHMfmFUkjNEFoW2JibOc0DAj1wj4_OvuY</t>
    </r>
  </si>
  <si>
    <t>C2264113100484-00</t>
  </si>
  <si>
    <t>KUNDRAKUDI 33/2024</t>
  </si>
  <si>
    <r>
      <rPr>
        <rFont val="&quot;Times New Roman&quot;"/>
        <b/>
        <color rgb="FF1155CC"/>
        <sz val="14.0"/>
        <u/>
      </rPr>
      <t>https://drive.google.com/drive/folders/1Y7wFFk_y3aOFR8NjMqKpygZ6vUSkwK37</t>
    </r>
  </si>
  <si>
    <r>
      <rPr>
        <rFont val="&quot;Times New Roman&quot;"/>
        <b/>
        <color rgb="FF1155CC"/>
        <sz val="14.0"/>
        <u/>
      </rPr>
      <t>https://mail.google.com/mail?extsrc=sync&amp;client=docs&amp;plid=ACUX6DO2Dide_fhUKIphCF5edHa6KtpKnbOB_s0</t>
    </r>
  </si>
  <si>
    <t>3410131375_OD</t>
  </si>
  <si>
    <t>DHANUSH SANJAI V</t>
  </si>
  <si>
    <r>
      <rPr>
        <rFont val="&quot;Times New Roman&quot;"/>
        <b/>
        <color rgb="FF1155CC"/>
        <sz val="14.0"/>
        <u/>
      </rPr>
      <t>https://drive.google.com/drive/folders/1mM2KQwIYugBMj1zJPJR1c8QYMLSn_SJw</t>
    </r>
  </si>
  <si>
    <r>
      <rPr>
        <rFont val="&quot;Times New Roman&quot;"/>
        <b/>
        <color rgb="FF1155CC"/>
        <sz val="14.0"/>
        <u/>
      </rPr>
      <t>https://mail.google.com/mail?extsrc=sync&amp;client=docs&amp;plid=ACUX6DMU5Mq4wFrOf6VZCnI8oTxj3SvqZMTl1nw</t>
    </r>
  </si>
  <si>
    <t>MTP-N-2526-000981</t>
  </si>
  <si>
    <t>VEMBAKKOTTAI 151/2023</t>
  </si>
  <si>
    <r>
      <rPr>
        <rFont val="&quot;Times New Roman&quot;"/>
        <b/>
        <color rgb="FF1155CC"/>
        <sz val="14.0"/>
        <u/>
      </rPr>
      <t>https://drive.google.com/drive/folders/1IzFnhhH2SZFzwHReKsaBt7R8_OadPahE</t>
    </r>
  </si>
  <si>
    <r>
      <rPr>
        <rFont val="&quot;Times New Roman&quot;"/>
        <b/>
        <color rgb="FF1155CC"/>
        <sz val="14.0"/>
        <u/>
      </rPr>
      <t>https://mail.google.com/mail?extsrc=sync&amp;client=docs&amp;plid=ACUX6DPkWvlqLKZar_Tp_B-ovQDw7ncX-PU2Um0</t>
    </r>
  </si>
  <si>
    <t>LGID-127290_TP</t>
  </si>
  <si>
    <t>PARAMAKUDI TOWN 14/2024</t>
  </si>
  <si>
    <r>
      <rPr>
        <rFont val="&quot;Times New Roman&quot;"/>
        <b/>
        <color rgb="FF1155CC"/>
        <sz val="14.0"/>
        <u/>
      </rPr>
      <t>https://drive.google.com/drive/folders/14QV5M2MlIyNiwLDhaPEKyP0aIHtbB86Y</t>
    </r>
  </si>
  <si>
    <r>
      <rPr>
        <rFont val="&quot;Times New Roman&quot;"/>
        <b/>
        <color rgb="FF1155CC"/>
        <sz val="14.0"/>
        <u/>
      </rPr>
      <t>https://mail.google.com/mail?extsrc=sync&amp;client=docs&amp;plid=ACUX6DP6FovU7DeITBxHS_9aIIzroaJWAG07acw</t>
    </r>
  </si>
  <si>
    <t>7213408468A_TP</t>
  </si>
  <si>
    <t>MELUR 238/2024</t>
  </si>
  <si>
    <r>
      <rPr>
        <rFont val="&quot;Times New Roman&quot;"/>
        <b/>
        <color rgb="FF1155CC"/>
        <sz val="14.0"/>
        <u/>
      </rPr>
      <t>https://drive.google.com/drive/folders/1Uq5HfPJyzYDYFl6phc5H-kve5L5D4ljI</t>
    </r>
  </si>
  <si>
    <r>
      <rPr>
        <rFont val="&quot;Times New Roman&quot;"/>
        <b/>
        <color rgb="FF1155CC"/>
        <sz val="14.0"/>
        <u/>
      </rPr>
      <t>https://mail.google.com/mail?extsrc=sync&amp;client=docs&amp;plid=ACUX6DOqEy0PeKX1waYWb6TJ4UpGI2MHSogihSc</t>
    </r>
  </si>
  <si>
    <t>05-27-2025</t>
  </si>
  <si>
    <t>3406092418_OD</t>
  </si>
  <si>
    <t>JAWAHAR RAJA M</t>
  </si>
  <si>
    <r>
      <rPr>
        <rFont val="&quot;Times New Roman&quot;"/>
        <b/>
        <color rgb="FF1155CC"/>
        <sz val="14.0"/>
        <u/>
      </rPr>
      <t>https://drive.google.com/drive/folders/1GSyKy0fcna-FOrWO2e5_U47xoenHM5Eo</t>
    </r>
  </si>
  <si>
    <r>
      <rPr>
        <rFont val="&quot;Times New Roman&quot;"/>
        <b/>
        <color rgb="FF1155CC"/>
        <sz val="14.0"/>
        <u/>
      </rPr>
      <t>https://mail.google.com/mail?extsrc=sync&amp;client=docs&amp;plid=ACUX6DMznTmJEyXlYWfxnbeVgpumXPJfBFVXC90</t>
    </r>
  </si>
  <si>
    <t>3406091834_OD</t>
  </si>
  <si>
    <t>SUGANYAH S</t>
  </si>
  <si>
    <r>
      <rPr>
        <rFont val="&quot;Times New Roman&quot;"/>
        <b/>
        <color rgb="FF1155CC"/>
        <sz val="14.0"/>
        <u/>
      </rPr>
      <t>https://drive.google.com/drive/folders/1osefLWGobg7DZpOH9aT8tsIFTSuxRwH4</t>
    </r>
  </si>
  <si>
    <r>
      <rPr>
        <rFont val="&quot;Times New Roman&quot;"/>
        <b/>
        <color rgb="FF1155CC"/>
        <sz val="14.0"/>
        <u/>
      </rPr>
      <t>https://mail.google.com/mail?extsrc=sync&amp;client=docs&amp;plid=ACUX6DPouHPIdkB1RNDvV6lwASLPDNJNduaTaO8</t>
    </r>
  </si>
  <si>
    <t>500402202525110002601_OD</t>
  </si>
  <si>
    <t>SRIDHARAN</t>
  </si>
  <si>
    <r>
      <rPr>
        <rFont val="&quot;Times New Roman&quot;"/>
        <b/>
        <color rgb="FF1155CC"/>
        <sz val="14.0"/>
        <u/>
      </rPr>
      <t>https://drive.google.com/drive/folders/1DLT3pNpezRJHdXchOFEq3gn81dGDW748</t>
    </r>
  </si>
  <si>
    <r>
      <rPr>
        <rFont val="&quot;Times New Roman&quot;"/>
        <b/>
        <color rgb="FF1155CC"/>
        <sz val="14.0"/>
        <u/>
      </rPr>
      <t>https://mail.google.com/mail?extsrc=sync&amp;client=docs&amp;plid=ACUX6DPBma9udmVW3OdpnLnhm_IHobRlrhvm4Os</t>
    </r>
  </si>
  <si>
    <t>3410123652_TP</t>
  </si>
  <si>
    <t>UTHAMAPALAYAM 218/2022</t>
  </si>
  <si>
    <r>
      <rPr>
        <rFont val="&quot;Times New Roman&quot;"/>
        <b/>
        <color rgb="FF1155CC"/>
        <sz val="14.0"/>
        <u/>
      </rPr>
      <t>https://drive.google.com/drive/folders/1kFhKnAE7B4ma5xiaSByYgEX6fYHii0W1</t>
    </r>
  </si>
  <si>
    <r>
      <rPr>
        <rFont val="&quot;Times New Roman&quot;"/>
        <b/>
        <color rgb="FF1155CC"/>
        <sz val="14.0"/>
        <u/>
      </rPr>
      <t>https://mail.google.com/mail?extsrc=sync&amp;client=docs&amp;plid=ACUX6DOcZUC3x1Pjk6q2ONL-HbDyqqy0P1g-hMM</t>
    </r>
  </si>
  <si>
    <t>05-29-2025</t>
  </si>
  <si>
    <t>Reliance(KAMESH)</t>
  </si>
  <si>
    <t>_2024216003</t>
  </si>
  <si>
    <t>KOTTAMPATTI 81/2021</t>
  </si>
  <si>
    <r>
      <rPr>
        <rFont val="&quot;Times New Roman&quot;"/>
        <b/>
        <color rgb="FF1155CC"/>
        <sz val="14.0"/>
        <u/>
      </rPr>
      <t>https://drive.google.com/drive/folders/1GlP9DOwd7PkfUSQH2RZXD6igMRv2vKeV</t>
    </r>
  </si>
  <si>
    <r>
      <rPr>
        <rFont val="&quot;Times New Roman&quot;"/>
        <b/>
        <color rgb="FF1155CC"/>
        <sz val="14.0"/>
        <u/>
      </rPr>
      <t>https://mail.google.com/mail?extsrc=sync&amp;client=docs&amp;plid=ACUX6DPWXOY5RxKeD_Kd1FOfkAyc71ZjysduexE</t>
    </r>
  </si>
  <si>
    <t>LGID-126421_TP</t>
  </si>
  <si>
    <t>KOLLENCODE 72/2023</t>
  </si>
  <si>
    <r>
      <rPr>
        <rFont val="&quot;Times New Roman&quot;"/>
        <b/>
        <color rgb="FF1155CC"/>
        <sz val="14.0"/>
        <u/>
      </rPr>
      <t>https://drive.google.com/drive/folders/1KgpzENbnsbAVK0CVrjxLR6VOlD8tRh4e</t>
    </r>
  </si>
  <si>
    <r>
      <rPr>
        <rFont val="&quot;Times New Roman&quot;"/>
        <b/>
        <color rgb="FF1155CC"/>
        <sz val="14.0"/>
        <u/>
      </rPr>
      <t>https://mail.google.com/mail?extsrc=sync&amp;client=docs&amp;plid=ACUX6DNX_YEEFOJBH1Y_jWs8AURuCBquVolqUk8</t>
    </r>
  </si>
  <si>
    <t>LGID-126414_TP</t>
  </si>
  <si>
    <t>DEVIPATTINAM 294/2024</t>
  </si>
  <si>
    <r>
      <rPr>
        <rFont val="&quot;Times New Roman&quot;"/>
        <b/>
        <color rgb="FF1155CC"/>
        <sz val="14.0"/>
        <u/>
      </rPr>
      <t>https://drive.google.com/drive/folders/17n0ccFo7jeCsrLmFtOF9_9JmL6Y9ne73</t>
    </r>
  </si>
  <si>
    <r>
      <rPr>
        <rFont val="&quot;Times New Roman&quot;"/>
        <b/>
        <color rgb="FF1155CC"/>
        <sz val="14.0"/>
        <u/>
      </rPr>
      <t>https://mail.google.com/mail?extsrc=sync&amp;client=docs&amp;plid=ACUX6DOqxf-kVofwTBTyo-LE3dr_hZfY8WnD1ZI</t>
    </r>
  </si>
  <si>
    <t>Driver Pending</t>
  </si>
  <si>
    <t>3406092571_THEFT</t>
  </si>
  <si>
    <t>JOHN JOSEPH M S</t>
  </si>
  <si>
    <r>
      <rPr>
        <rFont val="&quot;Times New Roman&quot;"/>
        <b/>
        <color rgb="FF1155CC"/>
        <sz val="14.0"/>
        <u/>
      </rPr>
      <t>https://drive.google.com/drive/folders/1N35roL8KwICPqrERpksXKAvXWV4EV-l1</t>
    </r>
  </si>
  <si>
    <r>
      <rPr>
        <rFont val="&quot;Times New Roman&quot;"/>
        <b/>
        <color rgb="FF1155CC"/>
        <sz val="14.0"/>
        <u/>
      </rPr>
      <t>https://mail.google.com/mail?extsrc=sync&amp;client=docs&amp;plid=ACUX6DPAsGuR_-jFH_F9KxC5HOR_N-kIMGDvquk</t>
    </r>
  </si>
  <si>
    <t>OC-26-1502-1870-00000109_OD</t>
  </si>
  <si>
    <t>AFSAR ALI ZAFFAR ALI</t>
  </si>
  <si>
    <r>
      <rPr>
        <rFont val="&quot;Times New Roman&quot;"/>
        <b/>
        <color rgb="FF1155CC"/>
        <sz val="14.0"/>
        <u/>
      </rPr>
      <t>https://drive.google.com/drive/folders/19zblVz770Z5nzYsk4-2h6OsY-ybalFrA</t>
    </r>
  </si>
  <si>
    <r>
      <rPr>
        <rFont val="&quot;Times New Roman&quot;"/>
        <b/>
        <color rgb="FF1155CC"/>
        <sz val="14.0"/>
        <u/>
      </rPr>
      <t>https://mail.google.com/mail?extsrc=sync&amp;client=docs&amp;plid=ACUX6DN4NjmvKTzXWEQ0dRWyZPCeyO9GScRvkPo</t>
    </r>
  </si>
  <si>
    <t>3406091814_OD</t>
  </si>
  <si>
    <t>PRADEEP P</t>
  </si>
  <si>
    <r>
      <rPr>
        <rFont val="&quot;Times New Roman&quot;"/>
        <b/>
        <color rgb="FF1155CC"/>
        <sz val="14.0"/>
        <u/>
      </rPr>
      <t>https://drive.google.com/drive/folders/1ZfIWjX2cculp3qBFnfageJ1_8imDWPzF</t>
    </r>
  </si>
  <si>
    <r>
      <rPr>
        <rFont val="&quot;Times New Roman&quot;"/>
        <b/>
        <color rgb="FF1155CC"/>
        <sz val="14.0"/>
        <u/>
      </rPr>
      <t>https://mail.google.com/mail?extsrc=sync&amp;client=docs&amp;plid=ACUX6DMQ-QLCsSG2jSHauAx8aKWCM1ixWbzNEwI</t>
    </r>
  </si>
  <si>
    <t>OC-26-1502-1803-00000019_OD</t>
  </si>
  <si>
    <t>SRI VALLI AGENCY</t>
  </si>
  <si>
    <r>
      <rPr>
        <rFont val="&quot;Times New Roman&quot;"/>
        <b/>
        <color rgb="FF1155CC"/>
        <sz val="14.0"/>
        <u/>
      </rPr>
      <t>https://drive.google.com/drive/folders/148_UVXiEyXmp2KQAvouyGgpnC3n4D5of</t>
    </r>
  </si>
  <si>
    <r>
      <rPr>
        <rFont val="&quot;Times New Roman&quot;"/>
        <b/>
        <color rgb="FF1155CC"/>
        <sz val="14.0"/>
        <u/>
      </rPr>
      <t>https://mail.google.com/mail?extsrc=sync&amp;client=docs&amp;plid=ACUX6DOs0tY1l5b71XUpw6lsOErpd7yEFQFCD4k</t>
    </r>
  </si>
  <si>
    <t>3406092405_OD</t>
  </si>
  <si>
    <t>POONGUZHALI R</t>
  </si>
  <si>
    <r>
      <rPr>
        <rFont val="&quot;Times New Roman&quot;"/>
        <b/>
        <color rgb="FF1155CC"/>
        <sz val="14.0"/>
        <u/>
      </rPr>
      <t>https://drive.google.com/drive/folders/1HJs1h2_2GD_iGyDuxzS9IBTc4su6e5Od</t>
    </r>
  </si>
  <si>
    <r>
      <rPr>
        <rFont val="&quot;Times New Roman&quot;"/>
        <b/>
        <color rgb="FF1155CC"/>
        <sz val="14.0"/>
        <u/>
      </rPr>
      <t>https://mail.google.com/mail?extsrc=sync&amp;client=docs&amp;plid=ACUX6DPXm_kAfLTLGx7oNRZpdyGLoYAB8ZqSmY0</t>
    </r>
  </si>
  <si>
    <t>3410132015_OD</t>
  </si>
  <si>
    <t>RAHUL S</t>
  </si>
  <si>
    <r>
      <rPr>
        <rFont val="&quot;Times New Roman&quot;"/>
        <b/>
        <color rgb="FF1155CC"/>
        <sz val="14.0"/>
        <u/>
      </rPr>
      <t>https://drive.google.com/drive/folders/12gHNzwdX6IVp9p4LzALzX6mnuRMVoNV2</t>
    </r>
  </si>
  <si>
    <r>
      <rPr>
        <rFont val="&quot;Times New Roman&quot;"/>
        <b/>
        <color rgb="FF1155CC"/>
        <sz val="14.0"/>
        <u/>
      </rPr>
      <t>https://mail.google.com/mail?extsrc=sync&amp;client=docs&amp;plid=ACUX6DNrJrGlCaIrwQFpeLXxSmI8fUCiZJQMRqA</t>
    </r>
  </si>
  <si>
    <t>3397297038_OD</t>
  </si>
  <si>
    <t>BALASUBRAMANI M</t>
  </si>
  <si>
    <r>
      <rPr>
        <rFont val="&quot;Times New Roman&quot;"/>
        <b/>
        <color rgb="FF1155CC"/>
        <sz val="14.0"/>
        <u/>
      </rPr>
      <t>https://drive.google.com/drive/folders/1ETn_Rx9OoTQaB-umdlb6vnsMdJaLrLtZ</t>
    </r>
  </si>
  <si>
    <r>
      <rPr>
        <rFont val="&quot;Times New Roman&quot;"/>
        <b/>
        <color rgb="FF1155CC"/>
        <sz val="14.0"/>
        <u/>
      </rPr>
      <t>https://mail.google.com/mail?extsrc=sync&amp;client=docs&amp;plid=ACUX6DMNAKGD5oMltZxt05sTf6epLPU14aHQxFY</t>
    </r>
  </si>
  <si>
    <t>3379466528_TP</t>
  </si>
  <si>
    <t>KAYATHAR 280/2024</t>
  </si>
  <si>
    <r>
      <rPr>
        <rFont val="&quot;Times New Roman&quot;"/>
        <b/>
        <color rgb="FF1155CC"/>
        <sz val="14.0"/>
        <u/>
      </rPr>
      <t>https://drive.google.com/drive/folders/16PtIa96OeaQ08iArUqyUaAqugd5tUwzd</t>
    </r>
  </si>
  <si>
    <r>
      <rPr>
        <rFont val="&quot;Times New Roman&quot;"/>
        <b/>
        <color rgb="FF1155CC"/>
        <sz val="14.0"/>
        <u/>
      </rPr>
      <t>https://mail.google.com/mail?extsrc=sync&amp;client=docs&amp;plid=ACUX6DMw7FBirvKADgRvjGaqzMTF0GgSqQbaPhE</t>
    </r>
  </si>
  <si>
    <t>LGID-127352_TP</t>
  </si>
  <si>
    <t>COLACHEL 144/2022</t>
  </si>
  <si>
    <r>
      <rPr>
        <rFont val="&quot;Times New Roman&quot;"/>
        <b/>
        <color rgb="FF1155CC"/>
        <sz val="14.0"/>
        <u/>
      </rPr>
      <t>https://drive.google.com/drive/folders/1sxpWJ2mcxJJCyNF52DJk8RvSnX4dlbaJ</t>
    </r>
  </si>
  <si>
    <r>
      <rPr>
        <rFont val="&quot;Times New Roman&quot;"/>
        <b/>
        <color rgb="FF1155CC"/>
        <sz val="14.0"/>
        <u/>
      </rPr>
      <t>https://mail.google.com/mail?extsrc=sync&amp;client=docs&amp;plid=ACUX6DM7MD5TkPr8ar42DVfrclG14sfu2HgkKXA</t>
    </r>
  </si>
  <si>
    <t>214-2025 Madurai</t>
  </si>
  <si>
    <t>PERAIYUR 114/2024</t>
  </si>
  <si>
    <r>
      <rPr>
        <rFont val="&quot;Times New Roman&quot;"/>
        <b/>
        <color rgb="FF1155CC"/>
        <sz val="14.0"/>
        <u/>
      </rPr>
      <t>https://drive.google.com/drive/folders/1XSije_AqWfha0KfbdE1CKAuoUUssO7d7</t>
    </r>
  </si>
  <si>
    <r>
      <rPr>
        <rFont val="&quot;Times New Roman&quot;"/>
        <b/>
        <color rgb="FF1155CC"/>
        <sz val="14.0"/>
        <u/>
      </rPr>
      <t>https://mail.google.com/mail?extsrc=sync&amp;client=docs&amp;plid=ACUX6DOsswtPlNm3QldNrH0YEtyw-iGLQejod5I</t>
    </r>
  </si>
  <si>
    <t>293-2025 Madurai</t>
  </si>
  <si>
    <t>TIW III 70/2024</t>
  </si>
  <si>
    <r>
      <rPr>
        <rFont val="&quot;Times New Roman&quot;"/>
        <b/>
        <color rgb="FF1155CC"/>
        <sz val="14.0"/>
        <u/>
      </rPr>
      <t>https://drive.google.com/drive/folders/1hq9vSVp4D794lfJZ_KIPEso2Z0lp2nn7</t>
    </r>
  </si>
  <si>
    <r>
      <rPr>
        <rFont val="&quot;Times New Roman&quot;"/>
        <b/>
        <color rgb="FF1155CC"/>
        <sz val="14.0"/>
        <u/>
      </rPr>
      <t>https://mail.google.com/mail?extsrc=sync&amp;client=docs&amp;plid=ACUX6DO5iSQCKZJ93j25hbf0ntVM3cdiOKEf9Xc</t>
    </r>
  </si>
  <si>
    <t>05-30-2025</t>
  </si>
  <si>
    <t>OC-26-1502-1812-00000013</t>
  </si>
  <si>
    <r>
      <rPr>
        <rFont val="&quot;Times New Roman&quot;"/>
        <b/>
        <color rgb="FF1155CC"/>
        <sz val="14.0"/>
        <u/>
      </rPr>
      <t>https://drive.google.com/drive/folders/14XTQGoSzHCu3-baKgW_XrRvZI7txrdVM</t>
    </r>
  </si>
  <si>
    <r>
      <rPr>
        <rFont val="&quot;Times New Roman&quot;"/>
        <b/>
        <color rgb="FF1155CC"/>
        <sz val="14.0"/>
        <u/>
      </rPr>
      <t>https://mail.google.com/mail?extsrc=sync&amp;client=docs&amp;plid=ACUX6DMpB3Upu4_NLEwmtRlvjl99rk8Ynn9V3Sw</t>
    </r>
  </si>
  <si>
    <t>87-2023 Sivakasi</t>
  </si>
  <si>
    <t>SIVAKASI EAST 199/2022</t>
  </si>
  <si>
    <r>
      <rPr>
        <rFont val="&quot;Times New Roman&quot;"/>
        <b/>
        <color rgb="FF1155CC"/>
        <sz val="14.0"/>
        <u/>
      </rPr>
      <t>https://drive.google.com/drive/folders/1EEWYni-Azi82Ir6L6HVQV0nw-ZXCuAVT</t>
    </r>
  </si>
  <si>
    <r>
      <rPr>
        <rFont val="&quot;Times New Roman&quot;"/>
        <b/>
        <color rgb="FF1155CC"/>
        <sz val="14.0"/>
        <u/>
      </rPr>
      <t>https://mail.google.com/mail?extsrc=sync&amp;client=docs&amp;plid=ACUX6DOD2_e4cPWwfWRdx2bNIkQ5ZZ73rmt5Bq0</t>
    </r>
  </si>
  <si>
    <t>05-31-2025</t>
  </si>
  <si>
    <t>OG-25-1503-2802-00000024</t>
  </si>
  <si>
    <t>SAKTHI POULTRY PRIVATE LIMITED</t>
  </si>
  <si>
    <r>
      <rPr>
        <rFont val="&quot;Times New Roman&quot;"/>
        <b/>
        <color rgb="FF1155CC"/>
        <sz val="14.0"/>
        <u/>
      </rPr>
      <t>https://drive.google.com/drive/folders/1PkNA-4NTMD2hkWEuGzD1GW4P9UkSl8gJ</t>
    </r>
  </si>
  <si>
    <r>
      <rPr>
        <rFont val="&quot;Times New Roman&quot;"/>
        <b/>
        <color rgb="FF1155CC"/>
        <sz val="14.0"/>
        <u/>
      </rPr>
      <t>https://mail.google.com/mail?extsrc=sync&amp;client=docs&amp;plid=ACUX6DNq9NlOIRBBSFqo4uVU0YqVe-_RC2WrafM</t>
    </r>
  </si>
  <si>
    <t>538-2025 Tirunelveli</t>
  </si>
  <si>
    <t>NANGUNERI 113/2025</t>
  </si>
  <si>
    <r>
      <rPr>
        <rFont val="&quot;Times New Roman&quot;"/>
        <b/>
        <color rgb="FF1155CC"/>
        <sz val="14.0"/>
        <u/>
      </rPr>
      <t>https://drive.google.com/drive/folders/1IK_Vn5QFme0Oh7eCe3GHmV66ZsI59M3L</t>
    </r>
  </si>
  <si>
    <r>
      <rPr>
        <rFont val="&quot;Times New Roman&quot;"/>
        <b/>
        <color rgb="FF1155CC"/>
        <sz val="14.0"/>
        <u/>
      </rPr>
      <t>https://mail.google.com/mail?extsrc=sync&amp;client=docs&amp;plid=ACUX6DOc8IFeHmqneN0aM2LCet9tOBpTq6O3SHc</t>
    </r>
  </si>
  <si>
    <t>5573-2500013005-OD</t>
  </si>
  <si>
    <t>GANESAN N</t>
  </si>
  <si>
    <r>
      <rPr>
        <rFont val="&quot;Times New Roman&quot;"/>
        <b/>
        <color rgb="FF1155CC"/>
        <sz val="14.0"/>
        <u/>
      </rPr>
      <t>https://drive.google.com/drive/folders/1g19HWnv2gSSTLafO41N_xOJjuVO_frws</t>
    </r>
  </si>
  <si>
    <r>
      <rPr>
        <rFont val="&quot;Times New Roman&quot;"/>
        <b/>
        <color rgb="FF1155CC"/>
        <sz val="14.0"/>
        <u/>
      </rPr>
      <t>https://mail.google.com/mail?extsrc=sync&amp;client=docs&amp;plid=ACUX6DPdx1Qdb5O0smW-ThFXF0Pd6T7Eh4txtoM</t>
    </r>
  </si>
  <si>
    <t>7213152267B_TP</t>
  </si>
  <si>
    <t>PALANICHETTIPATTI 498/2024</t>
  </si>
  <si>
    <r>
      <rPr>
        <rFont val="&quot;Times New Roman&quot;"/>
        <b/>
        <color rgb="FF1155CC"/>
        <sz val="14.0"/>
        <u/>
      </rPr>
      <t>https://drive.google.com/drive/folders/1IhGhbPav9hqEtQqxQNQDQJ61Nv3RkSdY</t>
    </r>
  </si>
  <si>
    <r>
      <rPr>
        <rFont val="&quot;Times New Roman&quot;"/>
        <b/>
        <color rgb="FF1155CC"/>
        <sz val="14.0"/>
        <u/>
      </rPr>
      <t>https://mail.google.com/mail?extsrc=sync&amp;client=docs&amp;plid=ACUX6DOA5mtQJzUBBoZiFaUsTagOyxjen8sJ9mQ</t>
    </r>
  </si>
  <si>
    <t>3397298676_OD</t>
  </si>
  <si>
    <t>AROKIAMAHESHKUMAR W</t>
  </si>
  <si>
    <r>
      <rPr>
        <rFont val="&quot;Times New Roman&quot;"/>
        <b/>
        <color rgb="FF1155CC"/>
        <sz val="14.0"/>
        <u/>
      </rPr>
      <t>https://drive.google.com/drive/folders/1_bSBYQDus_z7MeV6aiqs3sK7tUYWWkCK</t>
    </r>
  </si>
  <si>
    <r>
      <rPr>
        <rFont val="&quot;Times New Roman&quot;"/>
        <b/>
        <color rgb="FF1155CC"/>
        <sz val="14.0"/>
        <u/>
      </rPr>
      <t>https://mail.google.com/mail?extsrc=sync&amp;client=docs&amp;plid=ACUX6DPWQ5mQgIqFb291VJBk04hw4Fga5viZXNs</t>
    </r>
  </si>
  <si>
    <t>7213409100A_TP</t>
  </si>
  <si>
    <t>POOMBUHAR 41/2025</t>
  </si>
  <si>
    <r>
      <rPr>
        <rFont val="&quot;Times New Roman&quot;"/>
        <b/>
        <color rgb="FF1155CC"/>
        <sz val="14.0"/>
        <u/>
      </rPr>
      <t>https://drive.google.com/drive/folders/1-WnryhHXH2MVKdfvnvA2uSprDUxdLDRG</t>
    </r>
  </si>
  <si>
    <r>
      <rPr>
        <rFont val="&quot;Times New Roman&quot;"/>
        <b/>
        <color rgb="FF1155CC"/>
        <sz val="14.0"/>
        <u/>
      </rPr>
      <t>https://mail.google.com/mail?extsrc=sync&amp;client=docs&amp;plid=ACUX6DMFcadR6_2GKn29SJu-bGKVnjC-yVf9FfE</t>
    </r>
  </si>
  <si>
    <t>C2264193100032-00</t>
  </si>
  <si>
    <t>ARUPPUKOTTAI TALUK 93/2024</t>
  </si>
  <si>
    <r>
      <rPr>
        <rFont val="&quot;Times New Roman&quot;"/>
        <b/>
        <color rgb="FF1155CC"/>
        <sz val="14.0"/>
        <u/>
      </rPr>
      <t>https://drive.google.com/drive/folders/1jkvNz2LNcjEc5j1Ww5R41rRfvAT8av5x</t>
    </r>
  </si>
  <si>
    <r>
      <rPr>
        <rFont val="&quot;Times New Roman&quot;"/>
        <b/>
        <color rgb="FF1155CC"/>
        <sz val="14.0"/>
        <u/>
      </rPr>
      <t>https://mail.google.com/mail?extsrc=sync&amp;client=docs&amp;plid=ACUX6DPzkCEDNTYq1s1-YNdKRb-zv773OJEUiLQ</t>
    </r>
  </si>
  <si>
    <t>C2264113100550-00</t>
  </si>
  <si>
    <t>SUCHINDRAM 523/2024</t>
  </si>
  <si>
    <r>
      <rPr>
        <rFont val="&quot;Times New Roman&quot;"/>
        <b/>
        <color rgb="FF1155CC"/>
        <sz val="14.0"/>
        <u/>
      </rPr>
      <t>https://drive.google.com/drive/folders/1yQv9atkyJ8w8Dp2Aqmq8_Gyfu-QH0BHj</t>
    </r>
  </si>
  <si>
    <r>
      <rPr>
        <rFont val="&quot;Times New Roman&quot;"/>
        <b/>
        <color rgb="FF1155CC"/>
        <sz val="14.0"/>
        <u/>
      </rPr>
      <t>https://mail.google.com/mail?extsrc=sync&amp;client=docs&amp;plid=ACUX6DOfHQgn06azuVA6eW2AnPZV_dd1dTDMtUM</t>
    </r>
  </si>
  <si>
    <t>C2264113100550-01</t>
  </si>
  <si>
    <r>
      <rPr>
        <rFont val="&quot;Times New Roman&quot;"/>
        <b/>
        <color rgb="FF1155CC"/>
        <sz val="14.0"/>
        <u/>
      </rPr>
      <t>https://drive.google.com/drive/folders/16bNZQKjojBrOfYqnev4eM5pJSZ1Tr-Y2</t>
    </r>
  </si>
  <si>
    <r>
      <rPr>
        <rFont val="&quot;Times New Roman&quot;"/>
        <b/>
        <color rgb="FF1155CC"/>
        <sz val="14.0"/>
        <u/>
      </rPr>
      <t>https://mail.google.com/mail?extsrc=sync&amp;client=docs&amp;plid=ACUX6DPnp_KkCqB2cCVm9hchw0-u32RYiuYaCsk</t>
    </r>
  </si>
  <si>
    <t>C2264103100504-01</t>
  </si>
  <si>
    <r>
      <rPr>
        <rFont val="&quot;Times New Roman&quot;"/>
        <b/>
        <color rgb="FF1155CC"/>
        <sz val="14.0"/>
        <u/>
      </rPr>
      <t>https://drive.google.com/drive/folders/1zcmSj2Ht6XSmvmq8I1NYMNLpLqpWgoej</t>
    </r>
  </si>
  <si>
    <r>
      <rPr>
        <rFont val="&quot;Times New Roman&quot;"/>
        <b/>
        <color rgb="FF1155CC"/>
        <sz val="14.0"/>
        <u/>
      </rPr>
      <t>https://mail.google.com/mail?extsrc=sync&amp;client=docs&amp;plid=ACUX6DM4vKZt5QiD0lum0PUwSwFtOKu5Cf6ZvCg</t>
    </r>
  </si>
  <si>
    <t>C2264113100578-00</t>
  </si>
  <si>
    <t>PANAGUDI 672/2023</t>
  </si>
  <si>
    <r>
      <rPr>
        <rFont val="&quot;Times New Roman&quot;"/>
        <b/>
        <color rgb="FF1155CC"/>
        <sz val="14.0"/>
        <u/>
      </rPr>
      <t>https://drive.google.com/drive/folders/1Q_PXMzA4rPSKCZk6ZMClOTCdaAzMS9mS</t>
    </r>
  </si>
  <si>
    <r>
      <rPr>
        <rFont val="&quot;Times New Roman&quot;"/>
        <b/>
        <color rgb="FF1155CC"/>
        <sz val="14.0"/>
        <u/>
      </rPr>
      <t>https://mail.google.com/mail?extsrc=sync&amp;client=docs&amp;plid=ACUX6DObYHmnCD7dIE1xSxG1sFUl-xFBLKtLiBs</t>
    </r>
  </si>
  <si>
    <t>OC-26-1502-1870-00000104_OD</t>
  </si>
  <si>
    <t>NEDUNCHEZHIAN R</t>
  </si>
  <si>
    <r>
      <rPr>
        <rFont val="&quot;Times New Roman&quot;"/>
        <b/>
        <color rgb="FF1155CC"/>
        <sz val="14.0"/>
        <u/>
      </rPr>
      <t>https://drive.google.com/drive/folders/1uZfAQbSQ1_z5Q7Ypm7oYhqhx_ABIkfk2</t>
    </r>
  </si>
  <si>
    <r>
      <rPr>
        <rFont val="&quot;Times New Roman&quot;"/>
        <b/>
        <color rgb="FF1155CC"/>
        <sz val="14.0"/>
        <u/>
      </rPr>
      <t>https://mail.google.com/mail?extsrc=sync&amp;client=docs&amp;plid=ACUX6DOKGYRAkUS334KBCgP58CgSk-n7GPR4Gmw</t>
    </r>
  </si>
  <si>
    <t>3406092782_THEFT</t>
  </si>
  <si>
    <t>XAVIER ARULVANNAM V A</t>
  </si>
  <si>
    <r>
      <rPr>
        <rFont val="&quot;Times New Roman&quot;"/>
        <b/>
        <color rgb="FF1155CC"/>
        <sz val="14.0"/>
        <u/>
      </rPr>
      <t>https://drive.google.com/drive/folders/1tLF2zPEhZBldkBG2TGd9ewyiiysGP6Rp</t>
    </r>
  </si>
  <si>
    <r>
      <rPr>
        <rFont val="&quot;Times New Roman&quot;"/>
        <b/>
        <color rgb="FF1155CC"/>
        <sz val="14.0"/>
        <u/>
      </rPr>
      <t>https://mail.google.com/mail?extsrc=sync&amp;client=docs&amp;plid=ACUX6DNAZMKx8lBoQE1SF6I4rz28norHMW_uXb8</t>
    </r>
  </si>
  <si>
    <t>LGID-127414_TP</t>
  </si>
  <si>
    <t>R.S MANGALAM 38/2023</t>
  </si>
  <si>
    <r>
      <rPr>
        <rFont val="&quot;Times New Roman&quot;"/>
        <b/>
        <color rgb="FF1155CC"/>
        <sz val="14.0"/>
        <u/>
      </rPr>
      <t>https://drive.google.com/drive/folders/1AQYMbtNe4vCeYC4YBrYe-d6gkfmngpIL</t>
    </r>
  </si>
  <si>
    <r>
      <rPr>
        <rFont val="&quot;Times New Roman&quot;"/>
        <b/>
        <color rgb="FF1155CC"/>
        <sz val="14.0"/>
        <u/>
      </rPr>
      <t>https://mail.google.com/mail?extsrc=sync&amp;client=docs&amp;plid=ACUX6DMbaAE8kNvTmeraSQE5dU3HSfuZo80pvcI</t>
    </r>
  </si>
  <si>
    <t>LGID-127410_TP</t>
  </si>
  <si>
    <t>MARANDAHALLI 110/2024</t>
  </si>
  <si>
    <r>
      <rPr>
        <rFont val="&quot;Times New Roman&quot;"/>
        <b/>
        <color rgb="FF1155CC"/>
        <sz val="14.0"/>
        <u/>
      </rPr>
      <t>https://drive.google.com/drive/folders/1-FzAF3A1AMOg_iXsHwaDIAupqsA6bk_9</t>
    </r>
  </si>
  <si>
    <r>
      <rPr>
        <rFont val="&quot;Times New Roman&quot;"/>
        <b/>
        <color rgb="FF1155CC"/>
        <sz val="14.0"/>
        <u/>
      </rPr>
      <t>https://mail.google.com/mail?extsrc=sync&amp;client=docs&amp;plid=ACUX6DPUJ-PjgMCqY45eilV_7EDAQIlJYp1oZU4</t>
    </r>
  </si>
  <si>
    <t>3406092338_OD</t>
  </si>
  <si>
    <t>ARUNADEVI R</t>
  </si>
  <si>
    <r>
      <rPr>
        <rFont val="&quot;Times New Roman&quot;"/>
        <b/>
        <color rgb="FF1155CC"/>
        <sz val="14.0"/>
        <u/>
      </rPr>
      <t>https://drive.google.com/drive/folders/18qjzmXO5u9gJlgu6it-Ff8I7nim7D20i</t>
    </r>
  </si>
  <si>
    <r>
      <rPr>
        <rFont val="&quot;Times New Roman&quot;"/>
        <b/>
        <color rgb="FF1155CC"/>
        <sz val="14.0"/>
        <u/>
      </rPr>
      <t>https://mail.google.com/mail?extsrc=sync&amp;client=docs&amp;plid=ACUX6DN5UD5S-LAp3ipR3E5VAhusWcbWSzfsSMY</t>
    </r>
  </si>
  <si>
    <t>3362-2500026735-OD</t>
  </si>
  <si>
    <t>MURUGESAN K</t>
  </si>
  <si>
    <r>
      <rPr>
        <rFont val="&quot;Times New Roman&quot;"/>
        <b/>
        <color rgb="FF1155CC"/>
        <sz val="14.0"/>
        <u/>
      </rPr>
      <t>https://drive.google.com/drive/folders/1WGEYwxf-cTn3x93qE0EW6fjzbLIgvQGO</t>
    </r>
  </si>
  <si>
    <r>
      <rPr>
        <rFont val="&quot;Times New Roman&quot;"/>
        <b/>
        <color rgb="FF1155CC"/>
        <sz val="14.0"/>
        <u/>
      </rPr>
      <t>https://mail.google.com/mail?extsrc=sync&amp;client=docs&amp;plid=ACUX6DNwmAHGPg_7UzJ7Y9PYYwISn0jh5Xsmifg</t>
    </r>
  </si>
  <si>
    <t>3397298327_OD</t>
  </si>
  <si>
    <t>RAJESHWARI T</t>
  </si>
  <si>
    <r>
      <rPr>
        <rFont val="&quot;Times New Roman&quot;"/>
        <b/>
        <color rgb="FF1155CC"/>
        <sz val="14.0"/>
        <u/>
      </rPr>
      <t>https://drive.google.com/drive/folders/1oHsnM-S4VGUGL2MoRcN0eT5EZXwrffkH</t>
    </r>
  </si>
  <si>
    <r>
      <rPr>
        <rFont val="&quot;Times New Roman&quot;"/>
        <b/>
        <color rgb="FF1155CC"/>
        <sz val="14.0"/>
        <u/>
      </rPr>
      <t>https://mail.google.com/mail?extsrc=sync&amp;client=docs&amp;plid=ACUX6DMjCN0UDFaT2e-dxAEnFFzASEsu-NKtzOc</t>
    </r>
  </si>
  <si>
    <t>100-2025 DINDIGUL</t>
  </si>
  <si>
    <t>DHADIKOMBU 69/2024</t>
  </si>
  <si>
    <r>
      <rPr>
        <rFont val="&quot;Times New Roman&quot;"/>
        <b/>
        <color rgb="FF1155CC"/>
        <sz val="14.0"/>
        <u/>
      </rPr>
      <t>https://drive.google.com/drive/folders/15G7WFFC11-R1tkfpbsaJpz2cFZ9NY7Cg</t>
    </r>
  </si>
  <si>
    <r>
      <rPr>
        <rFont val="&quot;Times New Roman&quot;"/>
        <b/>
        <color rgb="FF1155CC"/>
        <sz val="14.0"/>
        <u/>
      </rPr>
      <t>https://mail.google.com/mail?extsrc=sync&amp;client=docs&amp;plid=ACUX6DMIYT73Pk1uJ3ZaD1d0hCpKjkOpGzAsJJA</t>
    </r>
  </si>
  <si>
    <t>1334-2024 Madurai</t>
  </si>
  <si>
    <t>TIW II 144/2024</t>
  </si>
  <si>
    <r>
      <rPr>
        <rFont val="&quot;Times New Roman&quot;"/>
        <b/>
        <color rgb="FF1155CC"/>
        <sz val="14.0"/>
        <u/>
      </rPr>
      <t>https://drive.google.com/drive/folders/19IZdqBhSZYhkSvrjdFI7ozgBVBoHEsYJ</t>
    </r>
  </si>
  <si>
    <r>
      <rPr>
        <rFont val="&quot;Times New Roman&quot;"/>
        <b/>
        <color rgb="FF1155CC"/>
        <sz val="14.0"/>
        <u/>
      </rPr>
      <t>https://mail.google.com/mail?extsrc=sync&amp;client=docs&amp;plid=ACUX6DOddSB3rTjQY65vcegYI6xFbjDIkjhhDMQ</t>
    </r>
  </si>
  <si>
    <t>7212824191C_TP</t>
  </si>
  <si>
    <t>NEEDAMANGALAM 239/2024</t>
  </si>
  <si>
    <r>
      <rPr>
        <rFont val="&quot;Times New Roman&quot;"/>
        <b/>
        <color rgb="FF1155CC"/>
        <sz val="14.0"/>
        <u/>
      </rPr>
      <t>https://drive.google.com/drive/folders/1WaEHQu3ezq7bApowJ1nOpw1KsiVybGhf</t>
    </r>
  </si>
  <si>
    <r>
      <rPr>
        <rFont val="&quot;Times New Roman&quot;"/>
        <b/>
        <color rgb="FF1155CC"/>
        <sz val="14.0"/>
        <u/>
      </rPr>
      <t>https://mail.google.com/mail?extsrc=sync&amp;client=docs&amp;plid=ACUX6DPEdypUnu7KtvbZCgDvLokq2WyHIPPkdTQ</t>
    </r>
  </si>
  <si>
    <t>7212824191D_TP</t>
  </si>
  <si>
    <r>
      <rPr>
        <rFont val="&quot;Times New Roman&quot;"/>
        <b/>
        <color rgb="FF1155CC"/>
        <sz val="14.0"/>
        <u/>
      </rPr>
      <t>https://drive.google.com/drive/folders/1TsKTlEy4tgHgtkd7qZwdH2B1jtHzg4qM</t>
    </r>
  </si>
  <si>
    <r>
      <rPr>
        <rFont val="&quot;Times New Roman&quot;"/>
        <b/>
        <color rgb="FF1155CC"/>
        <sz val="14.0"/>
        <u/>
      </rPr>
      <t>https://mail.google.com/mail?extsrc=sync&amp;client=docs&amp;plid=ACUX6DPJY5-dVQb8uIO5zSH0l3_Yh7-7C2vwCIw</t>
    </r>
  </si>
  <si>
    <t>3379471124_TP</t>
  </si>
  <si>
    <t>TIW I 115/2024</t>
  </si>
  <si>
    <r>
      <rPr>
        <rFont val="&quot;Times New Roman&quot;"/>
        <b/>
        <color rgb="FF1155CC"/>
        <sz val="14.0"/>
        <u/>
      </rPr>
      <t>https://drive.google.com/drive/folders/1zMPmiRZfxWvxxVwKwVNLYSB31eGJQllm</t>
    </r>
  </si>
  <si>
    <r>
      <rPr>
        <rFont val="&quot;Times New Roman&quot;"/>
        <b/>
        <color rgb="FF1155CC"/>
        <sz val="14.0"/>
        <u/>
      </rPr>
      <t>https://mail.google.com/mail?extsrc=sync&amp;client=docs&amp;plid=ACUX6DN8kMsUH7RKZTYHOc4iZtVsCbIahs7fYDU</t>
    </r>
  </si>
  <si>
    <t>3406092767_OD</t>
  </si>
  <si>
    <t>JANANI T</t>
  </si>
  <si>
    <r>
      <rPr>
        <rFont val="&quot;Times New Roman&quot;"/>
        <b/>
        <color rgb="FF1155CC"/>
        <sz val="14.0"/>
        <u/>
      </rPr>
      <t>https://drive.google.com/drive/folders/1e2moUhDxem7S-l7GSa3oKgOT5tn0AZ-j</t>
    </r>
  </si>
  <si>
    <r>
      <rPr>
        <rFont val="&quot;Times New Roman&quot;"/>
        <b/>
        <color rgb="FF1155CC"/>
        <sz val="14.0"/>
        <u/>
      </rPr>
      <t>https://mail.google.com/mail?extsrc=sync&amp;client=docs&amp;plid=ACUX6DOmaUtI9nRkzb8pPhpUfUWDjxh3Mz0jkLw</t>
    </r>
  </si>
  <si>
    <t>3407-2500004870-OD</t>
  </si>
  <si>
    <t>SUGAPRIYA P</t>
  </si>
  <si>
    <r>
      <rPr>
        <rFont val="&quot;Times New Roman&quot;"/>
        <b/>
        <color rgb="FF1155CC"/>
        <sz val="14.0"/>
        <u/>
      </rPr>
      <t>https://drive.google.com/drive/folders/1cX37C3NtdAH-s6Ej8XV9zD1CkhAXsv3Y</t>
    </r>
  </si>
  <si>
    <r>
      <rPr>
        <rFont val="&quot;Times New Roman&quot;"/>
        <b/>
        <color rgb="FF1155CC"/>
        <sz val="14.0"/>
        <u/>
      </rPr>
      <t>https://mail.google.com/mail?extsrc=sync&amp;client=docs&amp;plid=ACUX6DPtskUQZzJlF_qGaFO4vU9tEnVDLd7qhaI</t>
    </r>
  </si>
  <si>
    <t>3397298693_OD</t>
  </si>
  <si>
    <t>PANDEESWARI S</t>
  </si>
  <si>
    <r>
      <rPr>
        <rFont val="&quot;Times New Roman&quot;"/>
        <b/>
        <color rgb="FF1155CC"/>
        <sz val="14.0"/>
        <u/>
      </rPr>
      <t>https://drive.google.com/drive/folders/1EAraMG6O12mU_SIOh0e0ZkWiVuJlBm5B</t>
    </r>
  </si>
  <si>
    <r>
      <rPr>
        <rFont val="&quot;Times New Roman&quot;"/>
        <b/>
        <color rgb="FF1155CC"/>
        <sz val="14.0"/>
        <u/>
      </rPr>
      <t>https://mail.google.com/mail?extsrc=sync&amp;client=docs&amp;plid=ACUX6DNiJXG7uLMss4bWlKrEcsUGJj9xUbhOtVc</t>
    </r>
  </si>
  <si>
    <t>3361076820_IV</t>
  </si>
  <si>
    <t>BHARAT SANCHAR NIGAM LIMITED</t>
  </si>
  <si>
    <r>
      <rPr>
        <rFont val="&quot;Times New Roman&quot;"/>
        <b/>
        <color rgb="FF1155CC"/>
        <sz val="14.0"/>
        <u/>
      </rPr>
      <t>https://drive.google.com/drive/folders/1Ds-jPDnx7HWC1tv2B9Cd8yVWfpYkBwid</t>
    </r>
  </si>
  <si>
    <r>
      <rPr>
        <rFont val="&quot;Times New Roman&quot;"/>
        <b/>
        <color rgb="FF1155CC"/>
        <sz val="14.0"/>
        <u/>
      </rPr>
      <t>https://mail.google.com/mail?extsrc=sync&amp;client=docs&amp;plid=ACUX6DPDLf9Ah08wxmwU0I7JN_CGosV3fRv7k8M</t>
    </r>
  </si>
  <si>
    <t>LGID-118999_TP</t>
  </si>
  <si>
    <t>THONDI 33/2023</t>
  </si>
  <si>
    <r>
      <rPr>
        <rFont val="&quot;Times New Roman&quot;"/>
        <b/>
        <color rgb="FF1155CC"/>
        <sz val="14.0"/>
        <u/>
      </rPr>
      <t>https://drive.google.com/drive/folders/10YLV0nYpF8KAjlCApd4q1sIlZIi8YfZt</t>
    </r>
  </si>
  <si>
    <r>
      <rPr>
        <rFont val="&quot;Times New Roman&quot;"/>
        <b/>
        <color rgb="FF1155CC"/>
        <sz val="14.0"/>
        <u/>
      </rPr>
      <t>https://mail.google.com/mail?extsrc=sync&amp;client=docs&amp;plid=ACUX6DPNroU3syJHw6NBC2c4GYTuN9ICl6uNMeg</t>
    </r>
  </si>
  <si>
    <t>5103-2025-26</t>
  </si>
  <si>
    <t>VERIFICATION</t>
  </si>
  <si>
    <t>GURU VISHWANATH</t>
  </si>
  <si>
    <r>
      <rPr>
        <rFont val="&quot;Times New Roman&quot;"/>
        <b/>
        <color rgb="FF1155CC"/>
        <sz val="14.0"/>
        <u/>
      </rPr>
      <t>https://drive.google.com/drive/folders/1a8_Zw4zX6ESK97U1zlW_oMyM7nk1x927</t>
    </r>
  </si>
  <si>
    <r>
      <rPr>
        <rFont val="&quot;Times New Roman&quot;"/>
        <b/>
        <color rgb="FF1155CC"/>
        <sz val="14.0"/>
        <u/>
      </rPr>
      <t>https://mail.google.com/mail?extsrc=sync&amp;client=docs&amp;plid=ACUX6DOBT1iMpIZmw3DADw7kmAxXKhnuzEV8EoE</t>
    </r>
  </si>
  <si>
    <t>MTP-N-2526-001206</t>
  </si>
  <si>
    <t>KALLIKUDI 120/2024</t>
  </si>
  <si>
    <r>
      <rPr>
        <rFont val="&quot;Times New Roman&quot;"/>
        <b/>
        <color rgb="FF1155CC"/>
        <sz val="14.0"/>
        <u/>
      </rPr>
      <t>https://drive.google.com/drive/folders/17Qwimq0Ytoz66Dx3wt-SdzLLXqwIpSUE</t>
    </r>
  </si>
  <si>
    <r>
      <rPr>
        <rFont val="&quot;Times New Roman&quot;"/>
        <b/>
        <color rgb="FF1155CC"/>
        <sz val="14.0"/>
        <u/>
      </rPr>
      <t>https://mail.google.com/mail?extsrc=sync&amp;client=docs&amp;plid=ACUX6DPht83riuTExP66ahznuTMTBY6bLZk8oRw</t>
    </r>
  </si>
  <si>
    <t>10000-31-26-N-0752896</t>
  </si>
  <si>
    <t>DEVIPATTINAM 95/2018</t>
  </si>
  <si>
    <r>
      <rPr>
        <rFont val="&quot;Times New Roman&quot;"/>
        <b/>
        <color rgb="FF1155CC"/>
        <sz val="14.0"/>
        <u/>
      </rPr>
      <t>https://drive.google.com/drive/folders/1NWqAIPTFA9wphMDjhS9IFj_LchktypRL</t>
    </r>
  </si>
  <si>
    <r>
      <rPr>
        <rFont val="&quot;Times New Roman&quot;"/>
        <b/>
        <color rgb="FF1155CC"/>
        <sz val="14.0"/>
        <u/>
      </rPr>
      <t>https://mail.google.com/mail?extsrc=sync&amp;client=docs&amp;plid=ACUX6DOD3KU-CGkNIMPCcKprq_1Urcsk2tVnh-s</t>
    </r>
  </si>
  <si>
    <t>OC-26-1502-1802-00000010</t>
  </si>
  <si>
    <t>NAGAMALAI PUDUKOTTAI 38/2025</t>
  </si>
  <si>
    <r>
      <rPr>
        <rFont val="&quot;Times New Roman&quot;"/>
        <b/>
        <color rgb="FF1155CC"/>
        <sz val="14.0"/>
        <u/>
      </rPr>
      <t>https://drive.google.com/drive/folders/1ds3M2FetGxz_R8Snpa3EnHIMNEofMw5J</t>
    </r>
  </si>
  <si>
    <r>
      <rPr>
        <rFont val="&quot;Times New Roman&quot;"/>
        <b/>
        <color rgb="FF1155CC"/>
        <sz val="14.0"/>
        <u/>
      </rPr>
      <t>https://mail.google.com/mail?extsrc=sync&amp;client=docs&amp;plid=ACUX6DMX7fS74mh92ywj9N9Lhz8-i9z1GUaSPvU</t>
    </r>
  </si>
  <si>
    <t>OC-26-1502-1825-00000198</t>
  </si>
  <si>
    <t>TIW NAGERCOIL 11/2024</t>
  </si>
  <si>
    <r>
      <rPr>
        <rFont val="&quot;Times New Roman&quot;"/>
        <b/>
        <color rgb="FF1155CC"/>
        <sz val="14.0"/>
        <u/>
      </rPr>
      <t>https://drive.google.com/drive/folders/1X8yLtcb7iqcDnPWJwXs26_E_PDX-iLtZ</t>
    </r>
  </si>
  <si>
    <r>
      <rPr>
        <rFont val="&quot;Times New Roman&quot;"/>
        <b/>
        <color rgb="FF1155CC"/>
        <sz val="14.0"/>
        <u/>
      </rPr>
      <t>https://mail.google.com/mail?extsrc=sync&amp;client=docs&amp;plid=ACUX6DNI4_gCsdw_JgmBl3Cl4liMNkbbF4sW5hc</t>
    </r>
  </si>
  <si>
    <t>3397298225_TP</t>
  </si>
  <si>
    <t>THANJAVUR TALUK 259/2022</t>
  </si>
  <si>
    <r>
      <rPr>
        <rFont val="&quot;Times New Roman&quot;"/>
        <b/>
        <color rgb="FF1155CC"/>
        <sz val="14.0"/>
        <u/>
      </rPr>
      <t>https://drive.google.com/drive/folders/1sA34LmFmNf5Cm1OYBBIgoM9wYfLfAb_s</t>
    </r>
  </si>
  <si>
    <r>
      <rPr>
        <rFont val="&quot;Times New Roman&quot;"/>
        <b/>
        <color rgb="FF1155CC"/>
        <sz val="14.0"/>
        <u/>
      </rPr>
      <t>https://mail.google.com/mail?extsrc=sync&amp;client=docs&amp;plid=ACUX6DO62Gu17LK-iqF9tLjZEthKW_D_i-9bqDM</t>
    </r>
  </si>
  <si>
    <t>3397298770_TP</t>
  </si>
  <si>
    <t>AVINASHIPALAYAM 469/2024</t>
  </si>
  <si>
    <r>
      <rPr>
        <rFont val="&quot;Times New Roman&quot;"/>
        <b/>
        <color rgb="FF1155CC"/>
        <sz val="14.0"/>
        <u/>
      </rPr>
      <t>https://drive.google.com/drive/folders/1wpli3_hhEK3Mb3-f8jh3kJBi88etYqlO</t>
    </r>
  </si>
  <si>
    <r>
      <rPr>
        <rFont val="&quot;Times New Roman&quot;"/>
        <b/>
        <color rgb="FF1155CC"/>
        <sz val="14.0"/>
        <u/>
      </rPr>
      <t>https://mail.google.com/mail?extsrc=sync&amp;client=docs&amp;plid=ACUX6DMNhxHJt1o_b5qDNdTP5N3RHhtrOdP4MNM</t>
    </r>
  </si>
  <si>
    <t>3410132314_TP</t>
  </si>
  <si>
    <t>AVINASHIPALAYAM 473/2024</t>
  </si>
  <si>
    <t>VILUPURAM</t>
  </si>
  <si>
    <r>
      <rPr>
        <rFont val="&quot;Times New Roman&quot;"/>
        <b/>
        <color rgb="FF1155CC"/>
        <sz val="14.0"/>
        <u/>
      </rPr>
      <t>https://drive.google.com/drive/folders/1immMZCuVXDTZxYm0-7_kt-SZarfoPc7z</t>
    </r>
  </si>
  <si>
    <r>
      <rPr>
        <rFont val="&quot;Times New Roman&quot;"/>
        <b/>
        <color rgb="FF1155CC"/>
        <sz val="14.0"/>
        <u/>
      </rPr>
      <t>https://mail.google.com/mail?extsrc=sync&amp;client=docs&amp;plid=ACUX6DOXfFQ6xdtlxlyCJi_S_Fq4nI4GJfxievw</t>
    </r>
  </si>
  <si>
    <t>3397295176_TP</t>
  </si>
  <si>
    <t>THIRUGOKARNAM 182/2022</t>
  </si>
  <si>
    <r>
      <rPr>
        <rFont val="&quot;Times New Roman&quot;"/>
        <b/>
        <color rgb="FF1155CC"/>
        <sz val="14.0"/>
        <u/>
      </rPr>
      <t>https://drive.google.com/drive/folders/1ds1ciD8GfzjerRqKmaq97luEaq5n6W4l</t>
    </r>
  </si>
  <si>
    <r>
      <rPr>
        <rFont val="&quot;Times New Roman&quot;"/>
        <b/>
        <color rgb="FF1155CC"/>
        <sz val="14.0"/>
        <u/>
      </rPr>
      <t>https://mail.google.com/mail?extsrc=sync&amp;client=docs&amp;plid=ACUX6DNIiSDx0nTrr5ioPeRr7sx0pDs96ee3BlA</t>
    </r>
  </si>
  <si>
    <t>3379467701_TP</t>
  </si>
  <si>
    <t>TAMIL UNIVERSITY 566/2024</t>
  </si>
  <si>
    <r>
      <rPr>
        <rFont val="&quot;Times New Roman&quot;"/>
        <b/>
        <color rgb="FF1155CC"/>
        <sz val="14.0"/>
        <u/>
      </rPr>
      <t>https://drive.google.com/drive/folders/16xL9d7QBNqYr9x-Kk2L39S1K9ksY3k20</t>
    </r>
  </si>
  <si>
    <r>
      <rPr>
        <rFont val="&quot;Times New Roman&quot;"/>
        <b/>
        <color rgb="FF1155CC"/>
        <sz val="14.0"/>
        <u/>
      </rPr>
      <t>https://mail.google.com/mail?extsrc=sync&amp;client=docs&amp;plid=ACUX6DNyTk4FXYr1imnDyQfdmiH07563mo1T0hw</t>
    </r>
  </si>
  <si>
    <t>3379468749_TP</t>
  </si>
  <si>
    <t>VIKRAMANGALAM 46/2025</t>
  </si>
  <si>
    <r>
      <rPr>
        <rFont val="&quot;Times New Roman&quot;"/>
        <b/>
        <color rgb="FF1155CC"/>
        <sz val="14.0"/>
        <u/>
      </rPr>
      <t>https://drive.google.com/drive/folders/1eUUHSZSa7332KwxDoh2Fw9KqnqSuD_DO</t>
    </r>
  </si>
  <si>
    <r>
      <rPr>
        <rFont val="&quot;Times New Roman&quot;"/>
        <b/>
        <color rgb="FF1155CC"/>
        <sz val="14.0"/>
        <u/>
      </rPr>
      <t>https://mail.google.com/mail?extsrc=sync&amp;client=docs&amp;plid=ACUX6DO2NamNV35Ss_y2MQKj8r0fxWT8NDPaM90</t>
    </r>
  </si>
  <si>
    <t>3410132217_TP</t>
  </si>
  <si>
    <t>THIRUGOKARNAM 101/2024</t>
  </si>
  <si>
    <r>
      <rPr>
        <rFont val="&quot;Times New Roman&quot;"/>
        <b/>
        <color rgb="FF1155CC"/>
        <sz val="14.0"/>
        <u/>
      </rPr>
      <t>https://drive.google.com/drive/folders/1NyeRoH3ZjR3t-56C50TQXt3zNqRQcGiH</t>
    </r>
  </si>
  <si>
    <r>
      <rPr>
        <rFont val="&quot;Times New Roman&quot;"/>
        <b/>
        <color rgb="FF1155CC"/>
        <sz val="14.0"/>
        <u/>
      </rPr>
      <t>https://mail.google.com/mail?extsrc=sync&amp;client=docs&amp;plid=ACUX6DOPcW_WXwYs0LDT8xXaVT3eCzseCJP89SY</t>
    </r>
  </si>
  <si>
    <t>3397298654_TP</t>
  </si>
  <si>
    <t>NADUKAVERI 138/2024</t>
  </si>
  <si>
    <r>
      <rPr>
        <rFont val="&quot;Times New Roman&quot;"/>
        <b/>
        <color rgb="FF1155CC"/>
        <sz val="14.0"/>
        <u/>
      </rPr>
      <t>https://drive.google.com/drive/folders/1yhg4Upln2taZzDURVRMOC4eX1s-oIvHv</t>
    </r>
  </si>
  <si>
    <r>
      <rPr>
        <rFont val="&quot;Times New Roman&quot;"/>
        <b/>
        <color rgb="FF1155CC"/>
        <sz val="14.0"/>
        <u/>
      </rPr>
      <t>https://mail.google.com/mail?extsrc=sync&amp;client=docs&amp;plid=ACUX6DPREh6pukMvlNZCEMKiZ0J_bhCiCGMKMgo</t>
    </r>
  </si>
  <si>
    <t>3311-2500000658_TP</t>
  </si>
  <si>
    <t>ERODE TALUK 188/2024</t>
  </si>
  <si>
    <r>
      <rPr>
        <rFont val="&quot;Times New Roman&quot;"/>
        <b/>
        <color rgb="FF1155CC"/>
        <sz val="14.0"/>
        <u/>
      </rPr>
      <t>https://drive.google.com/drive/folders/1GoVr6DWCl6-Nqkl6oePkIuMKbTqfV6vX</t>
    </r>
  </si>
  <si>
    <r>
      <rPr>
        <rFont val="&quot;Times New Roman&quot;"/>
        <b/>
        <color rgb="FF1155CC"/>
        <sz val="14.0"/>
        <u/>
      </rPr>
      <t>https://mail.google.com/mail?extsrc=sync&amp;client=docs&amp;plid=ACUX6DNm4m29OM_QOuqI1B-XiVVbTVG8XG0nOHM</t>
    </r>
  </si>
  <si>
    <t>3311-2500000660_TP</t>
  </si>
  <si>
    <r>
      <rPr>
        <rFont val="&quot;Times New Roman&quot;"/>
        <b/>
        <color rgb="FF1155CC"/>
        <sz val="14.0"/>
        <u/>
      </rPr>
      <t>https://drive.google.com/drive/folders/1wIgp2sJjm3_KBsu1DqbivfJoNogg-daP</t>
    </r>
  </si>
  <si>
    <r>
      <rPr>
        <rFont val="&quot;Times New Roman&quot;"/>
        <b/>
        <color rgb="FF1155CC"/>
        <sz val="14.0"/>
        <u/>
      </rPr>
      <t>https://mail.google.com/mail?extsrc=sync&amp;client=docs&amp;plid=ACUX6DNzwWrBHmG3cXFgCZvg0kHUneplV_9yNNU</t>
    </r>
  </si>
  <si>
    <t>3371-2500000070_TP</t>
  </si>
  <si>
    <t>SULUR 968/2024</t>
  </si>
  <si>
    <r>
      <rPr>
        <rFont val="&quot;Times New Roman&quot;"/>
        <b/>
        <color rgb="FF1155CC"/>
        <sz val="14.0"/>
        <u/>
      </rPr>
      <t>https://drive.google.com/drive/folders/1DSDo0dGTiJE3oSf9diJBn3WDKayADFnm</t>
    </r>
  </si>
  <si>
    <r>
      <rPr>
        <rFont val="&quot;Times New Roman&quot;"/>
        <b/>
        <color rgb="FF1155CC"/>
        <sz val="14.0"/>
        <u/>
      </rPr>
      <t>https://mail.google.com/mail?extsrc=sync&amp;client=docs&amp;plid=ACUX6DMRYUF5PIO-ygddQ3axwf3-5vi0R0MxgVc</t>
    </r>
  </si>
  <si>
    <t>3404-2500000017_TP</t>
  </si>
  <si>
    <t>VALLAM 543/2023</t>
  </si>
  <si>
    <r>
      <rPr>
        <rFont val="&quot;Times New Roman&quot;"/>
        <b/>
        <color rgb="FF1155CC"/>
        <sz val="14.0"/>
        <u/>
      </rPr>
      <t>https://drive.google.com/drive/folders/1h1DoaG9YHbpFHshMxoMrEVrfdfrL1FZc</t>
    </r>
  </si>
  <si>
    <r>
      <rPr>
        <rFont val="&quot;Times New Roman&quot;"/>
        <b/>
        <color rgb="FF1155CC"/>
        <sz val="14.0"/>
        <u/>
      </rPr>
      <t>https://mail.google.com/mail?extsrc=sync&amp;client=docs&amp;plid=ACUX6DNimoC5jPVAXzbCMyfyijTDKx-8PZujfXE</t>
    </r>
  </si>
  <si>
    <t>3397295082_TP</t>
  </si>
  <si>
    <t>SWAMIMALAI 501/2024</t>
  </si>
  <si>
    <r>
      <rPr>
        <rFont val="&quot;Times New Roman&quot;"/>
        <b/>
        <color rgb="FF1155CC"/>
        <sz val="14.0"/>
        <u/>
      </rPr>
      <t>https://drive.google.com/drive/folders/1_6Xwjfs_XNrADMjyPWVn4NIZ2Rewb4pS</t>
    </r>
  </si>
  <si>
    <r>
      <rPr>
        <rFont val="&quot;Times New Roman&quot;"/>
        <b/>
        <color rgb="FF1155CC"/>
        <sz val="14.0"/>
        <u/>
      </rPr>
      <t>https://mail.google.com/mail?extsrc=sync&amp;client=docs&amp;plid=ACUX6DOWxQsktb4PtMKE6ceKICosJU2yMLX3Ehw</t>
    </r>
  </si>
  <si>
    <t>3311-2500000542_TP</t>
  </si>
  <si>
    <t>KOOTHANALLUR 213/2023</t>
  </si>
  <si>
    <r>
      <rPr>
        <rFont val="&quot;Times New Roman&quot;"/>
        <b/>
        <color rgb="FF1155CC"/>
        <sz val="14.0"/>
        <u/>
      </rPr>
      <t>https://drive.google.com/drive/folders/11p_Z17Oflz7emuUv9flMlMMhO41P8wzg</t>
    </r>
  </si>
  <si>
    <r>
      <rPr>
        <rFont val="&quot;Times New Roman&quot;"/>
        <b/>
        <color rgb="FF1155CC"/>
        <sz val="14.0"/>
        <u/>
      </rPr>
      <t>https://mail.google.com/mail?extsrc=sync&amp;client=docs&amp;plid=ACUX6DMKx-xua-LpTaDv1CpqVENrsjbVgZNCxzk</t>
    </r>
  </si>
  <si>
    <t>3362-2500001012_TP</t>
  </si>
  <si>
    <t>AMMAPETTAI 74/2025</t>
  </si>
  <si>
    <r>
      <rPr>
        <rFont val="&quot;Times New Roman&quot;"/>
        <b/>
        <color rgb="FF1155CC"/>
        <sz val="14.0"/>
        <u/>
      </rPr>
      <t>https://drive.google.com/drive/folders/1nIQjG-c1P6X2Ajzr1ysIoN7ZHXR9tS_I</t>
    </r>
  </si>
  <si>
    <r>
      <rPr>
        <rFont val="&quot;Times New Roman&quot;"/>
        <b/>
        <color rgb="FF1155CC"/>
        <sz val="14.0"/>
        <u/>
      </rPr>
      <t>https://mail.google.com/mail?extsrc=sync&amp;client=docs&amp;plid=ACUX6DM75uViCnmPjmbqt20z-X83zaGePH6UStk</t>
    </r>
  </si>
  <si>
    <t>3362-2500000881_TP</t>
  </si>
  <si>
    <t>TIW THANJAVUR 28/2025</t>
  </si>
  <si>
    <r>
      <rPr>
        <rFont val="&quot;Times New Roman&quot;"/>
        <b/>
        <color rgb="FF1155CC"/>
        <sz val="14.0"/>
        <u/>
      </rPr>
      <t>https://drive.google.com/drive/folders/1GTk4l7mZxmEENSV8XRHwsbvvZgV3c6Fz</t>
    </r>
  </si>
  <si>
    <r>
      <rPr>
        <rFont val="&quot;Times New Roman&quot;"/>
        <b/>
        <color rgb="FF1155CC"/>
        <sz val="14.0"/>
        <u/>
      </rPr>
      <t>https://mail.google.com/mail?extsrc=sync&amp;client=docs&amp;plid=ACUX6DNB-EWJZg7VgZBV6ClZx6u6-L8oEP1V9nY</t>
    </r>
  </si>
  <si>
    <t>5573-2500000114_TP</t>
  </si>
  <si>
    <t>AYYAMPETTAI 1040/2024</t>
  </si>
  <si>
    <r>
      <rPr>
        <rFont val="&quot;Times New Roman&quot;"/>
        <b/>
        <color rgb="FF1155CC"/>
        <sz val="14.0"/>
        <u/>
      </rPr>
      <t>https://drive.google.com/drive/folders/1YQdTXtjdlxgteOuKw6nfDsfpDZmfpcwA</t>
    </r>
  </si>
  <si>
    <r>
      <rPr>
        <rFont val="&quot;Times New Roman&quot;"/>
        <b/>
        <color rgb="FF1155CC"/>
        <sz val="14.0"/>
        <u/>
      </rPr>
      <t>https://mail.google.com/mail?extsrc=sync&amp;client=docs&amp;plid=ACUX6DPQ2uhzxbTrz9DMaOl01Xabjq9P1yDtPDI</t>
    </r>
  </si>
  <si>
    <t>3311-2500000584_TP</t>
  </si>
  <si>
    <t>KAMANAICKENPALAYAM 85/2025</t>
  </si>
  <si>
    <r>
      <rPr>
        <rFont val="&quot;Times New Roman&quot;"/>
        <b/>
        <color rgb="FF1155CC"/>
        <sz val="14.0"/>
        <u/>
      </rPr>
      <t>https://drive.google.com/drive/folders/1SeNcNbaqCdi00jK-bxfTT4zsCWXXynIt</t>
    </r>
  </si>
  <si>
    <r>
      <rPr>
        <rFont val="&quot;Times New Roman&quot;"/>
        <b/>
        <color rgb="FF1155CC"/>
        <sz val="14.0"/>
        <u/>
      </rPr>
      <t>https://mail.google.com/mail?extsrc=sync&amp;client=docs&amp;plid=ACUX6DMzGEplNk1OvJXb_Ow1DNkl5dXfW-i2Utg</t>
    </r>
  </si>
  <si>
    <t>10110304133_MV</t>
  </si>
  <si>
    <t>MEENAKSHI SUPER SPECIALITY HOSPITAL</t>
  </si>
  <si>
    <r>
      <rPr>
        <rFont val="&quot;Times New Roman&quot;"/>
        <b/>
        <color rgb="FF1155CC"/>
        <sz val="14.0"/>
        <u/>
      </rPr>
      <t>https://drive.google.com/drive/folders/1Sp32yUzO-W-szBZyMCu-GooVZPuYIqVo</t>
    </r>
  </si>
  <si>
    <r>
      <rPr>
        <rFont val="&quot;Times New Roman&quot;"/>
        <b/>
        <color rgb="FF1155CC"/>
        <sz val="14.0"/>
        <u/>
      </rPr>
      <t>https://mail.google.com/mail?extsrc=sync&amp;client=docs&amp;plid=ACUX6DPlf23O4AYXpQ36KVlGi2KWJbbJ1iWtpeg</t>
    </r>
  </si>
  <si>
    <t>2590-2024 Madurai</t>
  </si>
  <si>
    <t>OOMACHIKULAM 37/2023</t>
  </si>
  <si>
    <r>
      <rPr>
        <rFont val="&quot;Times New Roman&quot;"/>
        <b/>
        <color rgb="FF1155CC"/>
        <sz val="14.0"/>
        <u/>
      </rPr>
      <t>https://drive.google.com/drive/folders/1cMLcpujFIx4QnaPxzfUfLcF4s26nc3GS</t>
    </r>
  </si>
  <si>
    <r>
      <rPr>
        <rFont val="&quot;Times New Roman&quot;"/>
        <b/>
        <color rgb="FF1155CC"/>
        <sz val="14.0"/>
        <u/>
      </rPr>
      <t>https://mail.google.com/mail?extsrc=sync&amp;client=docs&amp;plid=ACUX6DOwlOwiEaxKYhzmG2s9nxOljbusFH0WIFo</t>
    </r>
  </si>
  <si>
    <t>3397299212_OD</t>
  </si>
  <si>
    <t>VIGNESHKUMAR B</t>
  </si>
  <si>
    <r>
      <rPr>
        <rFont val="&quot;Times New Roman&quot;"/>
        <b/>
        <color rgb="FF1155CC"/>
        <sz val="14.0"/>
        <u/>
      </rPr>
      <t>https://drive.google.com/drive/folders/1CmQMmL1Pccl9jMIFtKZXlBemcLN-zwwE</t>
    </r>
  </si>
  <si>
    <r>
      <rPr>
        <rFont val="&quot;Times New Roman&quot;"/>
        <b/>
        <color rgb="FF1155CC"/>
        <sz val="14.0"/>
        <u/>
      </rPr>
      <t>https://mail.google.com/mail?extsrc=sync&amp;client=docs&amp;plid=ACUX6DNIReGhoqyU6KRFXSWGwpcIcG9vMiCVyfY</t>
    </r>
  </si>
  <si>
    <t>10000-31-26-N-0950249</t>
  </si>
  <si>
    <t>USILAMPATTI TOWN 49/2024</t>
  </si>
  <si>
    <r>
      <rPr>
        <rFont val="&quot;Times New Roman&quot;"/>
        <b/>
        <color rgb="FF1155CC"/>
        <sz val="14.0"/>
        <u/>
      </rPr>
      <t>https://drive.google.com/drive/folders/17YT1TeFq-4tb4xXdDksaA3M-8euCk1uN</t>
    </r>
  </si>
  <si>
    <r>
      <rPr>
        <rFont val="&quot;Times New Roman&quot;"/>
        <b/>
        <color rgb="FF1155CC"/>
        <sz val="14.0"/>
        <u/>
      </rPr>
      <t>https://mail.google.com/mail?extsrc=sync&amp;client=docs&amp;plid=ACUX6DMJeb8WNo0C8z4-Pp78qX-HiYqn4OG2xNs</t>
    </r>
  </si>
  <si>
    <t>10420000005_TP</t>
  </si>
  <si>
    <t>TIW III 190/2024</t>
  </si>
  <si>
    <r>
      <rPr>
        <rFont val="&quot;Times New Roman&quot;"/>
        <b/>
        <color rgb="FF1155CC"/>
        <sz val="14.0"/>
        <u/>
      </rPr>
      <t>https://drive.google.com/drive/folders/1BClbaNAbG-7-DKov87nJjPNydxRkR7o2</t>
    </r>
  </si>
  <si>
    <r>
      <rPr>
        <rFont val="&quot;Times New Roman&quot;"/>
        <b/>
        <color rgb="FF1155CC"/>
        <sz val="14.0"/>
        <u/>
      </rPr>
      <t>https://mail.google.com/mail?extsrc=sync&amp;client=docs&amp;plid=ACUX6DM3W0fLU8_IAGQeKp7CFw3nM85msqeFTBw</t>
    </r>
  </si>
  <si>
    <t>M4943_MV</t>
  </si>
  <si>
    <t>SARAVANA MULTISPECIALITY HOSPITAL</t>
  </si>
  <si>
    <r>
      <rPr>
        <rFont val="&quot;Times New Roman&quot;"/>
        <b/>
        <color rgb="FF1155CC"/>
        <sz val="14.0"/>
        <u/>
      </rPr>
      <t>https://drive.google.com/drive/folders/1m3Ohj_bU0FYbK4wSFD6axeqkKHE9UozQ</t>
    </r>
  </si>
  <si>
    <r>
      <rPr>
        <rFont val="&quot;Times New Roman&quot;"/>
        <b/>
        <color rgb="FF1155CC"/>
        <sz val="14.0"/>
        <u/>
      </rPr>
      <t>https://mail.google.com/mail?extsrc=sync&amp;client=docs&amp;plid=ACUX6DPRJ76Ej94mwYxz91_DyleUD7CxddObg_o</t>
    </r>
  </si>
  <si>
    <t>7212358680C_TP</t>
  </si>
  <si>
    <t>NATHAMPATTI 67/2023</t>
  </si>
  <si>
    <r>
      <rPr>
        <rFont val="&quot;Times New Roman&quot;"/>
        <b/>
        <color rgb="FF1155CC"/>
        <sz val="14.0"/>
        <u/>
      </rPr>
      <t>https://drive.google.com/drive/folders/1HjrytmVo9fYgpPXFbJbB7qhK0NVbyTzw</t>
    </r>
  </si>
  <si>
    <r>
      <rPr>
        <rFont val="&quot;Times New Roman&quot;"/>
        <b/>
        <color rgb="FF1155CC"/>
        <sz val="14.0"/>
        <u/>
      </rPr>
      <t>https://mail.google.com/mail?extsrc=sync&amp;client=docs&amp;plid=ACUX6DP8DgEJGVkgCK_QfxG7AIHg-ZfX9_vzqs8</t>
    </r>
  </si>
  <si>
    <t>7212358680B_TP</t>
  </si>
  <si>
    <r>
      <rPr>
        <rFont val="&quot;Times New Roman&quot;"/>
        <b/>
        <color rgb="FF1155CC"/>
        <sz val="14.0"/>
        <u/>
      </rPr>
      <t>https://drive.google.com/drive/folders/1s_QOSQbVhq9nV09j9YaNlAt0ffpDV-cl</t>
    </r>
  </si>
  <si>
    <r>
      <rPr>
        <rFont val="&quot;Times New Roman&quot;"/>
        <b/>
        <color rgb="FF1155CC"/>
        <sz val="14.0"/>
        <u/>
      </rPr>
      <t>https://mail.google.com/mail?extsrc=sync&amp;client=docs&amp;plid=ACUX6DPpmvc-BX3DMoMKB2MdK7Ea6ib4cIAnNoA</t>
    </r>
  </si>
  <si>
    <t>17.06.2025</t>
  </si>
  <si>
    <t>7212358680G_TP</t>
  </si>
  <si>
    <r>
      <rPr>
        <rFont val="&quot;Times New Roman&quot;"/>
        <b/>
        <color rgb="FF1155CC"/>
        <sz val="14.0"/>
        <u/>
      </rPr>
      <t>https://drive.google.com/drive/folders/1CYOGjsjHYcwOpcq0KuQHtSyXK-Jzy-ig</t>
    </r>
  </si>
  <si>
    <r>
      <rPr>
        <rFont val="&quot;Times New Roman&quot;"/>
        <b/>
        <color rgb="FF1155CC"/>
        <sz val="14.0"/>
        <u/>
      </rPr>
      <t>https://mail.google.com/mail?extsrc=sync&amp;client=docs&amp;plid=ACUX6DPnTMAZxvYkTFQAfhckYZt_6Y6xKcOtCvI</t>
    </r>
  </si>
  <si>
    <t>3410132587_OD</t>
  </si>
  <si>
    <t>AARTHI S</t>
  </si>
  <si>
    <r>
      <rPr>
        <rFont val="&quot;Times New Roman&quot;"/>
        <b/>
        <color rgb="FF1155CC"/>
        <sz val="14.0"/>
        <u/>
      </rPr>
      <t>https://drive.google.com/drive/folders/1C6PImwLmZmImg2vy7ByGpnMX5MkfWQ4L</t>
    </r>
  </si>
  <si>
    <r>
      <rPr>
        <rFont val="&quot;Times New Roman&quot;"/>
        <b/>
        <color rgb="FF1155CC"/>
        <sz val="14.0"/>
        <u/>
      </rPr>
      <t>https://mail.google.com/mail?extsrc=sync&amp;client=docs&amp;plid=ACUX6DPwaKpxoHJNymuT74tJZCjcZoPt4GNkDeA</t>
    </r>
  </si>
  <si>
    <t>3397296207_TP</t>
  </si>
  <si>
    <t>TIW NORTH 189/2024</t>
  </si>
  <si>
    <r>
      <rPr>
        <rFont val="&quot;Times New Roman&quot;"/>
        <b/>
        <color rgb="FF1155CC"/>
        <sz val="14.0"/>
        <u/>
      </rPr>
      <t>https://drive.google.com/drive/folders/1xEYxgK8JKtdPH8U5YhUbxl1xmd1GRNQP</t>
    </r>
  </si>
  <si>
    <r>
      <rPr>
        <rFont val="&quot;Times New Roman&quot;"/>
        <b/>
        <color rgb="FF1155CC"/>
        <sz val="14.0"/>
        <u/>
      </rPr>
      <t>https://mail.google.com/mail?extsrc=sync&amp;client=docs&amp;plid=ACUX6DPTRJ6rvGDYxSu2yNEeCPmTCqZiOu9orMA</t>
    </r>
  </si>
  <si>
    <t>3362-2500001102-TP</t>
  </si>
  <si>
    <t>MANIKANDAM 57/2024</t>
  </si>
  <si>
    <r>
      <rPr>
        <rFont val="&quot;Times New Roman&quot;"/>
        <b/>
        <color rgb="FF1155CC"/>
        <sz val="14.0"/>
        <u/>
      </rPr>
      <t>https://drive.google.com/drive/folders/1ZezEoWKHc2jBuj3rnUS4JaBVeEIw8iuc</t>
    </r>
  </si>
  <si>
    <r>
      <rPr>
        <rFont val="&quot;Times New Roman&quot;"/>
        <b/>
        <color rgb="FF1155CC"/>
        <sz val="14.0"/>
        <u/>
      </rPr>
      <t>https://mail.google.com/mail?extsrc=sync&amp;client=docs&amp;plid=ACUX6DOWEGSgfZby5vy_bRoiesMHsJjUWIqq4nI</t>
    </r>
  </si>
  <si>
    <t>CL25048603-00001</t>
  </si>
  <si>
    <t>JEYANKONDAM 9/2025</t>
  </si>
  <si>
    <r>
      <rPr>
        <rFont val="&quot;Times New Roman&quot;"/>
        <b/>
        <color rgb="FF1155CC"/>
        <sz val="14.0"/>
        <u/>
      </rPr>
      <t>https://drive.google.com/drive/folders/1KRKJAVssUq8KgsXOo07lWn174ADhGY5O</t>
    </r>
  </si>
  <si>
    <r>
      <rPr>
        <rFont val="&quot;Times New Roman&quot;"/>
        <b/>
        <color rgb="FF1155CC"/>
        <sz val="14.0"/>
        <u/>
      </rPr>
      <t>https://mail.google.com/mail?extsrc=sync&amp;client=docs&amp;plid=ACUX6DPuZ9GZ9ESV-RXume-0_-3PAS-KZBpMv7U</t>
    </r>
  </si>
  <si>
    <t>CL25048564-00001</t>
  </si>
  <si>
    <t>VADIPATTY 159/2024</t>
  </si>
  <si>
    <r>
      <rPr>
        <rFont val="&quot;Times New Roman&quot;"/>
        <b/>
        <color rgb="FF1155CC"/>
        <sz val="14.0"/>
        <u/>
      </rPr>
      <t>https://drive.google.com/drive/folders/15-H7LwTxJJ28RhdUnqm0fQVt3wriTkoY</t>
    </r>
  </si>
  <si>
    <r>
      <rPr>
        <rFont val="&quot;Times New Roman&quot;"/>
        <b/>
        <color rgb="FF1155CC"/>
        <sz val="14.0"/>
        <u/>
      </rPr>
      <t>https://mail.google.com/mail?extsrc=sync&amp;client=docs&amp;plid=ACUX6DO2FDkRNTYvMhzBbKbqVQoYKe8wW0m28Vo</t>
    </r>
  </si>
  <si>
    <t>CL25048590-00001</t>
  </si>
  <si>
    <t>KADAMALAIKUNDU 180/2024</t>
  </si>
  <si>
    <r>
      <rPr>
        <rFont val="&quot;Times New Roman&quot;"/>
        <b/>
        <color rgb="FF1155CC"/>
        <sz val="14.0"/>
        <u/>
      </rPr>
      <t>https://drive.google.com/drive/folders/1A1cv8wCDB-ErfeHB04evhGZIRSw8I40L</t>
    </r>
  </si>
  <si>
    <r>
      <rPr>
        <rFont val="&quot;Times New Roman&quot;"/>
        <b/>
        <color rgb="FF1155CC"/>
        <sz val="14.0"/>
        <u/>
      </rPr>
      <t>https://mail.google.com/mail?extsrc=sync&amp;client=docs&amp;plid=ACUX6DP8F9M96a3a93P42MgwdAjToaz-p8PGLfc</t>
    </r>
  </si>
  <si>
    <t>CL25048590-00002</t>
  </si>
  <si>
    <r>
      <rPr>
        <rFont val="&quot;Times New Roman&quot;"/>
        <b/>
        <color rgb="FF1155CC"/>
        <sz val="14.0"/>
        <u/>
      </rPr>
      <t>https://drive.google.com/drive/folders/189W2fpqof_kyhVQyr8DCVl-EQY6BEF9H</t>
    </r>
  </si>
  <si>
    <r>
      <rPr>
        <rFont val="&quot;Times New Roman&quot;"/>
        <b/>
        <color rgb="FF1155CC"/>
        <sz val="14.0"/>
        <u/>
      </rPr>
      <t>https://mail.google.com/mail?extsrc=sync&amp;client=docs&amp;plid=ACUX6DNOz7PND__TQJZ7k5Wl0hEnTJ8jceKcwpI</t>
    </r>
  </si>
  <si>
    <t>CL25048514-00001</t>
  </si>
  <si>
    <t>CUMBUM NORTH 368/2022</t>
  </si>
  <si>
    <r>
      <rPr>
        <rFont val="&quot;Times New Roman&quot;"/>
        <b/>
        <color rgb="FF1155CC"/>
        <sz val="14.0"/>
        <u/>
      </rPr>
      <t>https://drive.google.com/drive/folders/1Ef6WZI3spZJ2wPZJonK8zCpHBbd-VKcU</t>
    </r>
  </si>
  <si>
    <r>
      <rPr>
        <rFont val="&quot;Times New Roman&quot;"/>
        <b/>
        <color rgb="FF1155CC"/>
        <sz val="14.0"/>
        <u/>
      </rPr>
      <t>https://mail.google.com/mail?extsrc=sync&amp;client=docs&amp;plid=ACUX6DMMUHGICbiTW5e1I9ddoXOS0Zozfc4B7Ig</t>
    </r>
  </si>
  <si>
    <t>CL25048537-00001</t>
  </si>
  <si>
    <t>VEERAPANDI 356/2023</t>
  </si>
  <si>
    <r>
      <rPr>
        <rFont val="&quot;Times New Roman&quot;"/>
        <b/>
        <color rgb="FF1155CC"/>
        <sz val="14.0"/>
        <u/>
      </rPr>
      <t>https://drive.google.com/drive/folders/134aFNTjcGw4M6DVJP5hyASjOSR4FHxRZ</t>
    </r>
  </si>
  <si>
    <r>
      <rPr>
        <rFont val="&quot;Times New Roman&quot;"/>
        <b/>
        <color rgb="FF1155CC"/>
        <sz val="14.0"/>
        <u/>
      </rPr>
      <t>https://mail.google.com/mail?extsrc=sync&amp;client=docs&amp;plid=ACUX6DN_4Foh6J8Z2A72WU1tSaJbWXHGKHkU7kk</t>
    </r>
  </si>
  <si>
    <t>CL25073074-00001</t>
  </si>
  <si>
    <t>COURTALLAM 6/2024</t>
  </si>
  <si>
    <r>
      <rPr>
        <rFont val="&quot;Times New Roman&quot;"/>
        <b/>
        <color rgb="FF1155CC"/>
        <sz val="14.0"/>
        <u/>
      </rPr>
      <t>https://drive.google.com/drive/folders/1KVlsCFd9mMRgC8lOMxvvGv_WIGdOCaYz</t>
    </r>
  </si>
  <si>
    <r>
      <rPr>
        <rFont val="&quot;Times New Roman&quot;"/>
        <b/>
        <color rgb="FF1155CC"/>
        <sz val="14.0"/>
        <u/>
      </rPr>
      <t>https://mail.google.com/mail?extsrc=sync&amp;client=docs&amp;plid=ACUX6DPoHfRh-E2UJ2RgMofq0weqZleKlXu99r8</t>
    </r>
  </si>
  <si>
    <t>CL25072809-00001</t>
  </si>
  <si>
    <t>TENKASI 270/2023</t>
  </si>
  <si>
    <r>
      <rPr>
        <rFont val="&quot;Times New Roman&quot;"/>
        <b/>
        <color rgb="FF1155CC"/>
        <sz val="14.0"/>
        <u/>
      </rPr>
      <t>https://drive.google.com/drive/folders/1EcupwUKUCZTq1ygPEZeel8pEE-6h9EE5</t>
    </r>
  </si>
  <si>
    <r>
      <rPr>
        <rFont val="&quot;Times New Roman&quot;"/>
        <b/>
        <color rgb="FF1155CC"/>
        <sz val="14.0"/>
        <u/>
      </rPr>
      <t>https://mail.google.com/mail?extsrc=sync&amp;client=docs&amp;plid=ACUX6DMfiq4B4ZrShpScup1iHyNgPt23iUq45r0</t>
    </r>
  </si>
  <si>
    <t>CL25072231-00001</t>
  </si>
  <si>
    <t>KADAYANALLUR 368/2023</t>
  </si>
  <si>
    <r>
      <rPr>
        <rFont val="&quot;Times New Roman&quot;"/>
        <b/>
        <color rgb="FF1155CC"/>
        <sz val="14.0"/>
        <u/>
      </rPr>
      <t>https://drive.google.com/drive/folders/1xt9QHZS-IRDfgytQQ9mI7o9-vQ-BIt-c</t>
    </r>
  </si>
  <si>
    <r>
      <rPr>
        <rFont val="&quot;Times New Roman&quot;"/>
        <b/>
        <color rgb="FF1155CC"/>
        <sz val="14.0"/>
        <u/>
      </rPr>
      <t>https://mail.google.com/mail?extsrc=sync&amp;client=docs&amp;plid=ACUX6DNJygOo53eW0XJOzS6j1wPW_ighs6F0sRs</t>
    </r>
  </si>
  <si>
    <t>CL25072902-00001</t>
  </si>
  <si>
    <t>BUDALUR 305/2023</t>
  </si>
  <si>
    <r>
      <rPr>
        <rFont val="&quot;Times New Roman&quot;"/>
        <b/>
        <color rgb="FF1155CC"/>
        <sz val="14.0"/>
        <u/>
      </rPr>
      <t>https://drive.google.com/drive/folders/1mHa2eFm7uscci-KpPFExfY129IUjrOiw</t>
    </r>
  </si>
  <si>
    <r>
      <rPr>
        <rFont val="&quot;Times New Roman&quot;"/>
        <b/>
        <color rgb="FF1155CC"/>
        <sz val="14.0"/>
        <u/>
      </rPr>
      <t>https://mail.google.com/mail?extsrc=sync&amp;client=docs&amp;plid=ACUX6DOfSRne02bnyTFFNXfiaISqLfco4bp5yIc</t>
    </r>
  </si>
  <si>
    <t>CL25072917-00001</t>
  </si>
  <si>
    <t>ARALVOIMOZHI 191/2024</t>
  </si>
  <si>
    <r>
      <rPr>
        <rFont val="&quot;Times New Roman&quot;"/>
        <b/>
        <color rgb="FF1155CC"/>
        <sz val="14.0"/>
        <u/>
      </rPr>
      <t>https://drive.google.com/drive/folders/1oNAuaQ05ptpwAZUk0-1AaiMzB4_ndPer</t>
    </r>
  </si>
  <si>
    <r>
      <rPr>
        <rFont val="&quot;Times New Roman&quot;"/>
        <b/>
        <color rgb="FF1155CC"/>
        <sz val="14.0"/>
        <u/>
      </rPr>
      <t>https://mail.google.com/mail?extsrc=sync&amp;client=docs&amp;plid=ACUX6DPa5iYpPlTIRSAp9KJm3K3gOA2Kxky6lLM</t>
    </r>
  </si>
  <si>
    <t>CL25072957-00001</t>
  </si>
  <si>
    <t>THIRUMURUGANPOONDI 675/2024</t>
  </si>
  <si>
    <r>
      <rPr>
        <rFont val="&quot;Times New Roman&quot;"/>
        <b/>
        <color rgb="FF1155CC"/>
        <sz val="14.0"/>
        <u/>
      </rPr>
      <t>https://drive.google.com/drive/folders/1Tw_GNh4lZFMygvJg7Ylh3wwcre4VrF6U</t>
    </r>
  </si>
  <si>
    <r>
      <rPr>
        <rFont val="&quot;Times New Roman&quot;"/>
        <b/>
        <color rgb="FF1155CC"/>
        <sz val="14.0"/>
        <u/>
      </rPr>
      <t>https://mail.google.com/mail?extsrc=sync&amp;client=docs&amp;plid=ACUX6DN_SEp8c1rqlPW-YmxbgfdAhuVRNN6bM8U</t>
    </r>
  </si>
  <si>
    <t>CL25073152-00001</t>
  </si>
  <si>
    <t>KOTTUR 75/2025</t>
  </si>
  <si>
    <r>
      <rPr>
        <rFont val="&quot;Times New Roman&quot;"/>
        <b/>
        <color rgb="FF1155CC"/>
        <sz val="14.0"/>
        <u/>
      </rPr>
      <t>https://drive.google.com/drive/folders/1Alk_eq92Gd9x6LfPL7AwDOMTK5L94VHh</t>
    </r>
  </si>
  <si>
    <r>
      <rPr>
        <rFont val="&quot;Times New Roman&quot;"/>
        <b/>
        <color rgb="FF1155CC"/>
        <sz val="14.0"/>
        <u/>
      </rPr>
      <t>https://mail.google.com/mail?extsrc=sync&amp;client=docs&amp;plid=ACUX6DO_bykaCfhtXJdeYrpXLx5QpLglpZ_WKBs</t>
    </r>
  </si>
  <si>
    <t>CL25074688-00001</t>
  </si>
  <si>
    <r>
      <rPr>
        <rFont val="&quot;Times New Roman&quot;"/>
        <b/>
        <color rgb="FF1155CC"/>
        <sz val="14.0"/>
        <u/>
      </rPr>
      <t>https://drive.google.com/drive/folders/1_WbwMAE5YoQOUL84TDhzAPpV9IPSC4Wz</t>
    </r>
  </si>
  <si>
    <t>2725-2024 Madurai</t>
  </si>
  <si>
    <t>TIRUCHENDUR 198/2024</t>
  </si>
  <si>
    <r>
      <rPr>
        <rFont val="&quot;Times New Roman&quot;"/>
        <b/>
        <color rgb="FF1155CC"/>
        <sz val="14.0"/>
        <u/>
      </rPr>
      <t>https://drive.google.com/drive/folders/1eV6rVuyKeDM02qM1jFoKAej3WpzqM6rT</t>
    </r>
  </si>
  <si>
    <r>
      <rPr>
        <rFont val="&quot;Times New Roman&quot;"/>
        <b/>
        <color rgb="FF1155CC"/>
        <sz val="14.0"/>
        <u/>
      </rPr>
      <t>https://mail.google.com/mail?extsrc=sync&amp;client=docs&amp;plid=ACUX6DNC3nE9vu2Cbck84dms_DNcu7cEFFmekeQ</t>
    </r>
  </si>
  <si>
    <t>M4913_MV</t>
  </si>
  <si>
    <t>JEYAM HOSPITAL</t>
  </si>
  <si>
    <r>
      <rPr>
        <rFont val="&quot;Times New Roman&quot;"/>
        <b/>
        <color rgb="FF1155CC"/>
        <sz val="14.0"/>
        <u/>
      </rPr>
      <t>https://drive.google.com/drive/folders/1dTEEg-BpA-SKhhyoNO1pTtg3zGpM9sMT</t>
    </r>
  </si>
  <si>
    <r>
      <rPr>
        <rFont val="&quot;Times New Roman&quot;"/>
        <b/>
        <color rgb="FF1155CC"/>
        <sz val="14.0"/>
        <u/>
      </rPr>
      <t>https://mail.google.com/mail?extsrc=sync&amp;client=docs&amp;plid=ACUX6DNCsdty76unQBkioNTfFSPeYsWG_LBA2jU</t>
    </r>
  </si>
  <si>
    <t>7212358680G_MV</t>
  </si>
  <si>
    <t>PREETHI HOSPITAL</t>
  </si>
  <si>
    <r>
      <rPr>
        <rFont val="&quot;Times New Roman&quot;"/>
        <b/>
        <color rgb="FF1155CC"/>
        <sz val="14.0"/>
        <u/>
      </rPr>
      <t>https://drive.google.com/drive/folders/1FpzfXEx_01g258x05fxJyQQ-g8i96VjD</t>
    </r>
  </si>
  <si>
    <r>
      <rPr>
        <rFont val="&quot;Times New Roman&quot;"/>
        <b/>
        <color rgb="FF1155CC"/>
        <sz val="14.0"/>
        <u/>
      </rPr>
      <t>https://mail.google.com/mail?extsrc=sync&amp;client=docs&amp;plid=ACUX6DO949ueuRqw9b17VT5WVYhY_VQpoMbe7T8</t>
    </r>
  </si>
  <si>
    <t>06-13-2025</t>
  </si>
  <si>
    <t>3397299216_OD</t>
  </si>
  <si>
    <t>SINDHU S</t>
  </si>
  <si>
    <r>
      <rPr>
        <rFont val="&quot;Times New Roman&quot;"/>
        <b/>
        <color rgb="FF1155CC"/>
        <sz val="14.0"/>
        <u/>
      </rPr>
      <t>https://drive.google.com/drive/folders/1sQk_miAQJYOquJWMp0hGFoI7sHCSl3rh</t>
    </r>
  </si>
  <si>
    <r>
      <rPr>
        <rFont val="&quot;Times New Roman&quot;"/>
        <b/>
        <color rgb="FF1155CC"/>
        <sz val="14.0"/>
        <u/>
      </rPr>
      <t>https://mail.google.com/mail?extsrc=sync&amp;client=docs&amp;plid=ACUX6DPCvuQauUjjipZK8QS_AIfsmtdvvuE2blU</t>
    </r>
  </si>
  <si>
    <t>LGID-123684_TP</t>
  </si>
  <si>
    <t>INSURED/DRIVER/PETITIONER</t>
  </si>
  <si>
    <r>
      <rPr>
        <rFont val="&quot;Times New Roman&quot;"/>
        <b/>
        <color rgb="FF1155CC"/>
        <sz val="14.0"/>
        <u/>
      </rPr>
      <t>https://drive.google.com/drive/folders/1BSv1b48vraDIgM5FeRRTJFy-bUJ8hR4j</t>
    </r>
  </si>
  <si>
    <r>
      <rPr>
        <rFont val="&quot;Times New Roman&quot;"/>
        <b/>
        <color rgb="FF1155CC"/>
        <sz val="14.0"/>
        <u/>
      </rPr>
      <t>https://mail.google.com/mail?extsrc=sync&amp;client=docs&amp;plid=ACUX6DO2zzrm-TrWgiQ8gYuKdec5FdEuLZZabw8</t>
    </r>
  </si>
  <si>
    <t>06-14-2025</t>
  </si>
  <si>
    <t>2712002484_WC</t>
  </si>
  <si>
    <t>NOTCH INDIA PROJECTS</t>
  </si>
  <si>
    <r>
      <rPr>
        <rFont val="&quot;Times New Roman&quot;"/>
        <b/>
        <color rgb="FF1155CC"/>
        <sz val="14.0"/>
        <u/>
      </rPr>
      <t>https://drive.google.com/drive/folders/1oZcERC6Q5rzLzwwQQPesbmztup433N0d</t>
    </r>
  </si>
  <si>
    <r>
      <rPr>
        <rFont val="&quot;Times New Roman&quot;"/>
        <b/>
        <color rgb="FF1155CC"/>
        <sz val="14.0"/>
        <u/>
      </rPr>
      <t>https://mail.google.com/mail?extsrc=sync&amp;client=docs&amp;plid=ACUX6DPXl5m0OoEm4FNDAbGxNFCrFqQIfzh5CoM</t>
    </r>
  </si>
  <si>
    <t>06-16-2025</t>
  </si>
  <si>
    <t>3406093112_OD</t>
  </si>
  <si>
    <t>ASHMITHA M</t>
  </si>
  <si>
    <r>
      <rPr>
        <rFont val="&quot;Times New Roman&quot;"/>
        <b/>
        <color rgb="FF1155CC"/>
        <sz val="14.0"/>
        <u/>
      </rPr>
      <t>https://drive.google.com/drive/folders/1M_DMQEuHMGzty-lc_1SLnrL4pO5677za</t>
    </r>
  </si>
  <si>
    <r>
      <rPr>
        <rFont val="&quot;Times New Roman&quot;"/>
        <b/>
        <color rgb="FF1155CC"/>
        <sz val="14.0"/>
        <u/>
      </rPr>
      <t>https://mail.google.com/mail?extsrc=sync&amp;client=docs&amp;plid=ACUX6DOdNpb2CFoJSYikaxV_z2bQGqDfCHXBc_o</t>
    </r>
  </si>
  <si>
    <t>3397300025_OD</t>
  </si>
  <si>
    <t>ARUNMUTHUKUMAR</t>
  </si>
  <si>
    <r>
      <rPr>
        <rFont val="&quot;Times New Roman&quot;"/>
        <b/>
        <color rgb="FF1155CC"/>
        <sz val="14.0"/>
        <u/>
      </rPr>
      <t>https://drive.google.com/drive/folders/1T0MxEDu0zDgtqYwLZQH5N1gW1F3-1DIE</t>
    </r>
  </si>
  <si>
    <r>
      <rPr>
        <rFont val="&quot;Times New Roman&quot;"/>
        <b/>
        <color rgb="FF1155CC"/>
        <sz val="14.0"/>
        <u/>
      </rPr>
      <t>https://mail.google.com/mail?extsrc=sync&amp;client=docs&amp;plid=ACUX6DPCsCfISQzfQ-yfLc5-4IBpTPFhWu9Wphw</t>
    </r>
  </si>
  <si>
    <t>_2025206145</t>
  </si>
  <si>
    <t>PALANI TOWN 764/2024</t>
  </si>
  <si>
    <r>
      <rPr>
        <rFont val="&quot;Times New Roman&quot;"/>
        <b/>
        <color rgb="FF1155CC"/>
        <sz val="14.0"/>
        <u/>
      </rPr>
      <t>https://drive.google.com/drive/folders/1IzGiYp8EsTV5X6hWJP_OyXoqp4zz6bJy</t>
    </r>
  </si>
  <si>
    <r>
      <rPr>
        <rFont val="&quot;Times New Roman&quot;"/>
        <b/>
        <color rgb="FF1155CC"/>
        <sz val="14.0"/>
        <u/>
      </rPr>
      <t>https://mail.google.com/mail?extsrc=sync&amp;client=docs&amp;plid=ACUX6DMxKLHbxNjophGioN8DUGOcuz9m3Kszj4U</t>
    </r>
  </si>
  <si>
    <t>_2025206143</t>
  </si>
  <si>
    <t>NATHAM 285/2022</t>
  </si>
  <si>
    <r>
      <rPr>
        <rFont val="&quot;Times New Roman&quot;"/>
        <b/>
        <color rgb="FF1155CC"/>
        <sz val="14.0"/>
        <u/>
      </rPr>
      <t>https://drive.google.com/drive/folders/1_wvs0LpsXgWGk_N1qi9VY15CNnXTWDFW</t>
    </r>
  </si>
  <si>
    <r>
      <rPr>
        <rFont val="&quot;Times New Roman&quot;"/>
        <b/>
        <color rgb="FF1155CC"/>
        <sz val="14.0"/>
        <u/>
      </rPr>
      <t>https://mail.google.com/mail?extsrc=sync&amp;client=docs&amp;plid=ACUX6DNMlULVkGWZ8hLyNkBXAyXr2Ib172gWQXM</t>
    </r>
  </si>
  <si>
    <t>_2025206136</t>
  </si>
  <si>
    <t>TIW II 305/2024</t>
  </si>
  <si>
    <r>
      <rPr>
        <rFont val="&quot;Times New Roman&quot;"/>
        <b/>
        <color rgb="FF1155CC"/>
        <sz val="14.0"/>
        <u/>
      </rPr>
      <t>https://drive.google.com/drive/folders/12TvzT7CjDfRgF3pvTgnNXozx0eE-zptF</t>
    </r>
  </si>
  <si>
    <r>
      <rPr>
        <rFont val="&quot;Times New Roman&quot;"/>
        <b/>
        <color rgb="FF1155CC"/>
        <sz val="14.0"/>
        <u/>
      </rPr>
      <t>https://mail.google.com/mail?extsrc=sync&amp;client=docs&amp;plid=ACUX6DNvTQDOMfSocyIKDttFo3jS8h_YAMwfdDU</t>
    </r>
  </si>
  <si>
    <t>3361093914_OD</t>
  </si>
  <si>
    <t>P PERIYASAMY</t>
  </si>
  <si>
    <r>
      <rPr>
        <rFont val="&quot;Times New Roman&quot;"/>
        <b/>
        <color rgb="FF1155CC"/>
        <sz val="14.0"/>
        <u/>
      </rPr>
      <t>https://drive.google.com/drive/folders/1XUmZ7w9ZUJUQJFqg3i2QmW6042OtctPt</t>
    </r>
  </si>
  <si>
    <r>
      <rPr>
        <rFont val="&quot;Times New Roman&quot;"/>
        <b/>
        <color rgb="FF1155CC"/>
        <sz val="14.0"/>
        <u/>
      </rPr>
      <t>https://mail.google.com/mail?extsrc=sync&amp;client=docs&amp;plid=ACUX6DNGFTs5ix3NZVozDDF5J2DdM5ihSu4CqEw</t>
    </r>
  </si>
  <si>
    <t>3409055914_OD</t>
  </si>
  <si>
    <t>YOGESHKUMAR S</t>
  </si>
  <si>
    <r>
      <rPr>
        <rFont val="&quot;Times New Roman&quot;"/>
        <b/>
        <color rgb="FF1155CC"/>
        <sz val="14.0"/>
        <u/>
      </rPr>
      <t>https://drive.google.com/drive/folders/1FROCRWP5FOeJWJJRlaY8f3TIkOO3ST-e</t>
    </r>
  </si>
  <si>
    <r>
      <rPr>
        <rFont val="&quot;Times New Roman&quot;"/>
        <b/>
        <color rgb="FF1155CC"/>
        <sz val="14.0"/>
        <u/>
      </rPr>
      <t>https://mail.google.com/mail?extsrc=sync&amp;client=docs&amp;plid=ACUX6DMV7QfEILOUBTgPmrjs091Z0zkT1imf3zk</t>
    </r>
  </si>
  <si>
    <t>7213409650A_TP</t>
  </si>
  <si>
    <t>PUTHUKADAI 127/2025</t>
  </si>
  <si>
    <r>
      <rPr>
        <rFont val="&quot;Times New Roman&quot;"/>
        <b/>
        <color rgb="FF1155CC"/>
        <sz val="14.0"/>
        <u/>
      </rPr>
      <t>https://drive.google.com/drive/folders/1E_t0VxSSwqoAUTbVNG3TTF9CFp23Zz42</t>
    </r>
  </si>
  <si>
    <r>
      <rPr>
        <rFont val="&quot;Times New Roman&quot;"/>
        <b/>
        <color rgb="FF1155CC"/>
        <sz val="14.0"/>
        <u/>
      </rPr>
      <t>https://mail.google.com/mail?extsrc=sync&amp;client=docs&amp;plid=ACUX6DMjG4bvUIg1bE_X_2VoHPisgPN9ZL4a8lI</t>
    </r>
  </si>
  <si>
    <t>06-17-2025</t>
  </si>
  <si>
    <t>3397296962_TP</t>
  </si>
  <si>
    <t>VEERAPANDI 168/2023</t>
  </si>
  <si>
    <r>
      <rPr>
        <rFont val="&quot;Times New Roman&quot;"/>
        <b/>
        <color rgb="FF1155CC"/>
        <sz val="14.0"/>
        <u/>
      </rPr>
      <t>https://drive.google.com/drive/folders/1JHwDAB5MFPFe8KQg1m7D5kKhqbyArs7s</t>
    </r>
  </si>
  <si>
    <r>
      <rPr>
        <rFont val="&quot;Times New Roman&quot;"/>
        <b/>
        <color rgb="FF1155CC"/>
        <sz val="14.0"/>
        <u/>
      </rPr>
      <t>https://mail.google.com/mail?extsrc=sync&amp;client=docs&amp;plid=ACUX6DOJ2As6N-FLpM0gTVY0j6001RopGKAZXDE</t>
    </r>
  </si>
  <si>
    <t>3410132030_TP</t>
  </si>
  <si>
    <t>SEMPATTI 300/2024</t>
  </si>
  <si>
    <r>
      <rPr>
        <rFont val="&quot;Times New Roman&quot;"/>
        <b/>
        <color rgb="FF1155CC"/>
        <sz val="14.0"/>
        <u/>
      </rPr>
      <t>https://drive.google.com/drive/folders/1cgXswAMmY6tJQZnxfhTTdtU9_wXczUH7</t>
    </r>
  </si>
  <si>
    <r>
      <rPr>
        <rFont val="&quot;Times New Roman&quot;"/>
        <b/>
        <color rgb="FF1155CC"/>
        <sz val="14.0"/>
        <u/>
      </rPr>
      <t>https://mail.google.com/mail?extsrc=sync&amp;client=docs&amp;plid=ACUX6DMPARLZy6AlnBzOWi9JdhYwIMP1zA2l5WE</t>
    </r>
  </si>
  <si>
    <t>3410132080_TP</t>
  </si>
  <si>
    <t>THIRUPUVANAM 362/2024</t>
  </si>
  <si>
    <r>
      <rPr>
        <rFont val="&quot;Times New Roman&quot;"/>
        <b/>
        <color rgb="FF1155CC"/>
        <sz val="14.0"/>
        <u/>
      </rPr>
      <t>https://drive.google.com/drive/folders/1MIKE8-Ij3Z0ELyBbGGpcobuBt_JCgnMS</t>
    </r>
  </si>
  <si>
    <r>
      <rPr>
        <rFont val="&quot;Times New Roman&quot;"/>
        <b/>
        <color rgb="FF1155CC"/>
        <sz val="14.0"/>
        <u/>
      </rPr>
      <t>https://mail.google.com/mail?extsrc=sync&amp;client=docs&amp;plid=ACUX6DPIK3aq9WC4IsUHmalk_4dVgbmmfi4lcm4</t>
    </r>
  </si>
  <si>
    <t>3379470797_TP</t>
  </si>
  <si>
    <t>ERIYODU 142/2024</t>
  </si>
  <si>
    <r>
      <rPr>
        <rFont val="&quot;Times New Roman&quot;"/>
        <b/>
        <color rgb="FF1155CC"/>
        <sz val="14.0"/>
        <u/>
      </rPr>
      <t>https://drive.google.com/drive/folders/1X7Cxs8lu9itcfHeyRgK2vnoFThzw8h_b</t>
    </r>
  </si>
  <si>
    <r>
      <rPr>
        <rFont val="&quot;Times New Roman&quot;"/>
        <b/>
        <color rgb="FF1155CC"/>
        <sz val="14.0"/>
        <u/>
      </rPr>
      <t>https://mail.google.com/mail?extsrc=sync&amp;client=docs&amp;plid=ACUX6DO-0NhRhVHGhsT3q3ZORbBleumahaOBjg8</t>
    </r>
  </si>
  <si>
    <t>3379472467_TP</t>
  </si>
  <si>
    <t>PARTHIBANOOR 24/2023</t>
  </si>
  <si>
    <r>
      <rPr>
        <rFont val="&quot;Times New Roman&quot;"/>
        <b/>
        <color rgb="FF1155CC"/>
        <sz val="14.0"/>
        <u/>
      </rPr>
      <t>https://drive.google.com/drive/folders/1u__-iNXhWCXf1A2pQBnuHj0SJDnSxEBA</t>
    </r>
  </si>
  <si>
    <r>
      <rPr>
        <rFont val="&quot;Times New Roman&quot;"/>
        <b/>
        <color rgb="FF1155CC"/>
        <sz val="14.0"/>
        <u/>
      </rPr>
      <t>https://mail.google.com/mail?extsrc=sync&amp;client=docs&amp;plid=ACUX6DP5kCjHoaCPzoi8RLvPtyXGaHs9G8HoFNc</t>
    </r>
  </si>
  <si>
    <t>C2264113100620-00</t>
  </si>
  <si>
    <t>THIRUPPACHETHI 78/2024</t>
  </si>
  <si>
    <r>
      <rPr>
        <rFont val="&quot;Times New Roman&quot;"/>
        <b/>
        <color rgb="FF1155CC"/>
        <sz val="14.0"/>
        <u/>
      </rPr>
      <t>https://drive.google.com/drive/folders/1qwS_6JuEXfpkZ8-VRZKEYmDAjJlcUOnc</t>
    </r>
  </si>
  <si>
    <r>
      <rPr>
        <rFont val="&quot;Times New Roman&quot;"/>
        <b/>
        <color rgb="FF1155CC"/>
        <sz val="14.0"/>
        <u/>
      </rPr>
      <t>https://mail.google.com/mail?extsrc=sync&amp;client=docs&amp;plid=ACUX6DPhDrj1cbDq3GUTS6iogNfLII54wCLNIW4</t>
    </r>
  </si>
  <si>
    <t>C2264101100052-00</t>
  </si>
  <si>
    <t>THIRUPUVANAM 281/2022</t>
  </si>
  <si>
    <r>
      <rPr>
        <rFont val="&quot;Times New Roman&quot;"/>
        <b/>
        <color rgb="FF1155CC"/>
        <sz val="14.0"/>
        <u/>
      </rPr>
      <t>https://drive.google.com/drive/folders/1X37VF2aw6rxyWZgPJaBFitNdNYZ-K_bW</t>
    </r>
  </si>
  <si>
    <r>
      <rPr>
        <rFont val="&quot;Times New Roman&quot;"/>
        <b/>
        <color rgb="FF1155CC"/>
        <sz val="14.0"/>
        <u/>
      </rPr>
      <t>https://mail.google.com/mail?extsrc=sync&amp;client=docs&amp;plid=ACUX6DP67-IpjTAw5FoYuhrQSZjXDa4MgaVO5SM</t>
    </r>
  </si>
  <si>
    <t>C2264103100648-00</t>
  </si>
  <si>
    <t>M.REDDIAPATTI 90/2024</t>
  </si>
  <si>
    <r>
      <rPr>
        <rFont val="&quot;Times New Roman&quot;"/>
        <b/>
        <color rgb="FF1155CC"/>
        <sz val="14.0"/>
        <u/>
      </rPr>
      <t>https://drive.google.com/drive/folders/1RGT3aNsegusQSvXWrKg4WufXGhmPWfpC</t>
    </r>
  </si>
  <si>
    <r>
      <rPr>
        <rFont val="&quot;Times New Roman&quot;"/>
        <b/>
        <color rgb="FF1155CC"/>
        <sz val="14.0"/>
        <u/>
      </rPr>
      <t>https://mail.google.com/mail?extsrc=sync&amp;client=docs&amp;plid=ACUX6DPzLzk8sZVyHNqHnZ67o9t8IZL3fjfbYIo</t>
    </r>
  </si>
  <si>
    <t>C2264113100680-00</t>
  </si>
  <si>
    <t>PULIYANGUDI 460/2022</t>
  </si>
  <si>
    <r>
      <rPr>
        <rFont val="&quot;Times New Roman&quot;"/>
        <b/>
        <color rgb="FF1155CC"/>
        <sz val="14.0"/>
        <u/>
      </rPr>
      <t>https://drive.google.com/drive/folders/1v6s0hKYAGL3BbsTyAqZlgxRXR4kYFltX</t>
    </r>
  </si>
  <si>
    <r>
      <rPr>
        <rFont val="&quot;Times New Roman&quot;"/>
        <b/>
        <color rgb="FF1155CC"/>
        <sz val="14.0"/>
        <u/>
      </rPr>
      <t>https://mail.google.com/mail?extsrc=sync&amp;client=docs&amp;plid=ACUX6DOIr7XOKRDgZFahnzkokXf90CQ1l8Q-wl8</t>
    </r>
  </si>
  <si>
    <t>C2254103101058-01</t>
  </si>
  <si>
    <t>PUDHUKOTTAI 261/2023</t>
  </si>
  <si>
    <r>
      <rPr>
        <rFont val="&quot;Times New Roman&quot;"/>
        <b/>
        <color rgb="FF1155CC"/>
        <sz val="14.0"/>
        <u/>
      </rPr>
      <t>https://drive.google.com/drive/folders/1RXlbP8D7ChvjI3T-nLNBguVa2AWRKiMc</t>
    </r>
  </si>
  <si>
    <r>
      <rPr>
        <rFont val="&quot;Times New Roman&quot;"/>
        <b/>
        <color rgb="FF1155CC"/>
        <sz val="14.0"/>
        <u/>
      </rPr>
      <t>https://mail.google.com/mail?extsrc=sync&amp;client=docs&amp;plid=ACUX6DMNCsT4b2tj0K6hBwLSMZw5JVnFHDK3GIU</t>
    </r>
  </si>
  <si>
    <t>C2264113100712-00</t>
  </si>
  <si>
    <t>TIW TIRUNELVELI CITY 17/2024</t>
  </si>
  <si>
    <r>
      <rPr>
        <rFont val="&quot;Times New Roman&quot;"/>
        <b/>
        <color rgb="FF1155CC"/>
        <sz val="14.0"/>
        <u/>
      </rPr>
      <t>https://drive.google.com/drive/folders/14saeNLGJoX_-_H9PsomQz3lMClpo8jU9</t>
    </r>
  </si>
  <si>
    <r>
      <rPr>
        <rFont val="&quot;Times New Roman&quot;"/>
        <b/>
        <color rgb="FF1155CC"/>
        <sz val="14.0"/>
        <u/>
      </rPr>
      <t>https://mail.google.com/mail?extsrc=sync&amp;client=docs&amp;plid=ACUX6DPAPyolTU-hSEsdtL_owK1nQt7w5eB4hbQ</t>
    </r>
  </si>
  <si>
    <t>C2264113100715-00</t>
  </si>
  <si>
    <t>KALLAL 160/2021</t>
  </si>
  <si>
    <r>
      <rPr>
        <rFont val="&quot;Times New Roman&quot;"/>
        <b/>
        <color rgb="FF1155CC"/>
        <sz val="14.0"/>
        <u/>
      </rPr>
      <t>https://drive.google.com/drive/folders/1zXv96eOfG9ds77eOQTLVpL7M99IcjhCC</t>
    </r>
  </si>
  <si>
    <r>
      <rPr>
        <rFont val="&quot;Times New Roman&quot;"/>
        <b/>
        <color rgb="FF1155CC"/>
        <sz val="14.0"/>
        <u/>
      </rPr>
      <t>https://mail.google.com/mail?extsrc=sync&amp;client=docs&amp;plid=ACUX6DOr7K2Y6e5AGF161PPzKkflp-GG2F-KOXk</t>
    </r>
  </si>
  <si>
    <t>C2244113102488-03</t>
  </si>
  <si>
    <t>COURTALAM 211/2023</t>
  </si>
  <si>
    <r>
      <rPr>
        <rFont val="&quot;Times New Roman&quot;"/>
        <b/>
        <color rgb="FF1155CC"/>
        <sz val="14.0"/>
        <u/>
      </rPr>
      <t>https://drive.google.com/drive/folders/1UryzGc4Hy0vjWoI9Mu3YEcgyRoBSxeN_</t>
    </r>
  </si>
  <si>
    <r>
      <rPr>
        <rFont val="&quot;Times New Roman&quot;"/>
        <b/>
        <color rgb="FF1155CC"/>
        <sz val="14.0"/>
        <u/>
      </rPr>
      <t>https://mail.google.com/mail?extsrc=sync&amp;client=docs&amp;plid=ACUX6DNUGK1TG9sUUetZDOTAww0oeVkflseMBrA</t>
    </r>
  </si>
  <si>
    <t>06-18-2025</t>
  </si>
  <si>
    <t>3397296896_OD</t>
  </si>
  <si>
    <t>KANNAN R</t>
  </si>
  <si>
    <r>
      <rPr>
        <rFont val="&quot;Times New Roman&quot;"/>
        <b/>
        <color rgb="FF1155CC"/>
        <sz val="14.0"/>
        <u/>
      </rPr>
      <t>https://drive.google.com/drive/folders/1XPlvAHoCtHF1TAmrTska3wnEeWECi70t</t>
    </r>
  </si>
  <si>
    <r>
      <rPr>
        <rFont val="&quot;Times New Roman&quot;"/>
        <b/>
        <color rgb="FF1155CC"/>
        <sz val="14.0"/>
        <u/>
      </rPr>
      <t>https://mail.google.com/mail?extsrc=sync&amp;client=docs&amp;plid=ACUX6DOo6o_ol8WjC1yYtNjA6CNIiueFbCO316I</t>
    </r>
  </si>
  <si>
    <t>3408-2500045509-OD</t>
  </si>
  <si>
    <t>RAMADEVI</t>
  </si>
  <si>
    <r>
      <rPr>
        <rFont val="&quot;Times New Roman&quot;"/>
        <b/>
        <color rgb="FF1155CC"/>
        <sz val="14.0"/>
        <u/>
      </rPr>
      <t>https://drive.google.com/drive/folders/1kiktPrdmtpNCW2_ytAoaOQgCoaCtnsLq</t>
    </r>
  </si>
  <si>
    <t>163-2019 Dharapuram</t>
  </si>
  <si>
    <t>SUMMON</t>
  </si>
  <si>
    <r>
      <rPr>
        <rFont val="&quot;Times New Roman&quot;"/>
        <b/>
        <color rgb="FF1155CC"/>
        <sz val="14.0"/>
        <u/>
      </rPr>
      <t>https://drive.google.com/drive/folders/19BuZFzYSBi_eEpzb5Qv29P8nW0YjEnPD</t>
    </r>
  </si>
  <si>
    <r>
      <rPr>
        <rFont val="&quot;Times New Roman&quot;"/>
        <b/>
        <color rgb="FF1155CC"/>
        <sz val="14.0"/>
        <u/>
      </rPr>
      <t>https://mail.google.com/mail?extsrc=sync&amp;client=docs&amp;plid=ACUX6DN6Vt5Eech4mD9_dFk7p7uz_53bkovM-W0</t>
    </r>
  </si>
  <si>
    <t>LGID-115536_MV</t>
  </si>
  <si>
    <t>KVS HOSPITAL</t>
  </si>
  <si>
    <r>
      <rPr>
        <rFont val="&quot;Times New Roman&quot;"/>
        <b/>
        <color rgb="FF1155CC"/>
        <sz val="14.0"/>
        <u/>
      </rPr>
      <t>https://drive.google.com/drive/folders/1uvC2ufdXSnPE8VQSAuvuU-ZHngNroWMX</t>
    </r>
  </si>
  <si>
    <r>
      <rPr>
        <rFont val="&quot;Times New Roman&quot;"/>
        <b/>
        <color rgb="FF1155CC"/>
        <sz val="14.0"/>
        <u/>
      </rPr>
      <t>https://mail.google.com/mail?extsrc=sync&amp;client=docs&amp;plid=ACUX6DOimunL2nIy0OynxgvcdHkbrZUcv9daq6Y</t>
    </r>
  </si>
  <si>
    <t>06-20-2025</t>
  </si>
  <si>
    <t>CL25081953-00001</t>
  </si>
  <si>
    <t>DHADIKOMBU 340/2023</t>
  </si>
  <si>
    <r>
      <rPr>
        <rFont val="&quot;Times New Roman&quot;"/>
        <b/>
        <color rgb="FF1155CC"/>
        <sz val="14.0"/>
        <u/>
      </rPr>
      <t>https://drive.google.com/drive/folders/1f0Wr7p573_M22Ro8Eq72M0azh-lLEi8H</t>
    </r>
  </si>
  <si>
    <r>
      <rPr>
        <rFont val="&quot;Times New Roman&quot;"/>
        <b/>
        <color rgb="FF1155CC"/>
        <sz val="14.0"/>
        <u/>
      </rPr>
      <t>https://mail.google.com/mail?extsrc=sync&amp;client=docs&amp;plid=ACUX6DPPHy19WJxUFJpiu1s6b-H4sN0vtiHXmIU</t>
    </r>
  </si>
  <si>
    <t>CL25081973-00001</t>
  </si>
  <si>
    <t>TIW WEST 3/2025</t>
  </si>
  <si>
    <r>
      <rPr>
        <rFont val="&quot;Times New Roman&quot;"/>
        <b/>
        <color rgb="FF1155CC"/>
        <sz val="14.0"/>
        <u/>
      </rPr>
      <t>https://drive.google.com/drive/folders/1pOBQiJaZU_IaLQsMbZGzBAj0Qf5UNx4n</t>
    </r>
  </si>
  <si>
    <r>
      <rPr>
        <rFont val="&quot;Times New Roman&quot;"/>
        <b/>
        <color rgb="FF1155CC"/>
        <sz val="14.0"/>
        <u/>
      </rPr>
      <t>https://mail.google.com/mail?extsrc=sync&amp;client=docs&amp;plid=ACUX6DP-Pr1m3j0By3NLVe9AbCOAVxha0oBRQ74</t>
    </r>
  </si>
  <si>
    <t>CL25081777-00001</t>
  </si>
  <si>
    <t>TIW III 105/2023</t>
  </si>
  <si>
    <t>Charge sheet</t>
  </si>
  <si>
    <r>
      <rPr>
        <rFont val="&quot;Times New Roman&quot;"/>
        <b/>
        <color rgb="FF1155CC"/>
        <sz val="14.0"/>
        <u/>
      </rPr>
      <t>https://drive.google.com/drive/folders/1AOnNO0j_kjz7rFbtqTbPrSNsxe47Qt8V</t>
    </r>
  </si>
  <si>
    <r>
      <rPr>
        <rFont val="&quot;Times New Roman&quot;"/>
        <b/>
        <color rgb="FF1155CC"/>
        <sz val="14.0"/>
        <u/>
      </rPr>
      <t>https://mail.google.com/mail?extsrc=sync&amp;client=docs&amp;plid=ACUX6DM1sWoGdXJYC7kW26oU2qrCjT_R8UV1V10</t>
    </r>
  </si>
  <si>
    <t>CL25081825-00001</t>
  </si>
  <si>
    <t>CHECKANURANI 292/2024</t>
  </si>
  <si>
    <r>
      <rPr>
        <rFont val="&quot;Times New Roman&quot;"/>
        <b/>
        <color rgb="FF1155CC"/>
        <sz val="14.0"/>
        <u/>
      </rPr>
      <t>https://drive.google.com/drive/folders/1UVjV33OxDcnp3tATbox7G_l8uuNcuWoi</t>
    </r>
  </si>
  <si>
    <r>
      <rPr>
        <rFont val="&quot;Times New Roman&quot;"/>
        <b/>
        <color rgb="FF1155CC"/>
        <sz val="14.0"/>
        <u/>
      </rPr>
      <t>https://mail.google.com/mail?extsrc=sync&amp;client=docs&amp;plid=ACUX6DNa3NSChnlUicV79mA5L2UdwD1AnRzSEqU</t>
    </r>
  </si>
  <si>
    <t>CL25081815-00001</t>
  </si>
  <si>
    <t>ANDIPATTI 281/2024</t>
  </si>
  <si>
    <r>
      <rPr>
        <rFont val="&quot;Times New Roman&quot;"/>
        <b/>
        <color rgb="FF1155CC"/>
        <sz val="14.0"/>
        <u/>
      </rPr>
      <t>https://drive.google.com/drive/folders/1-frVeyahv-vdcKTHLsVE_cUYgUe2ualf</t>
    </r>
  </si>
  <si>
    <r>
      <rPr>
        <rFont val="&quot;Times New Roman&quot;"/>
        <b/>
        <color rgb="FF1155CC"/>
        <sz val="14.0"/>
        <u/>
      </rPr>
      <t>https://mail.google.com/mail?extsrc=sync&amp;client=docs&amp;plid=ACUX6DOy6vOh1gtBVYFzvgmROI36-0dhoaeqsNI</t>
    </r>
  </si>
  <si>
    <t>CL25081764-00001</t>
  </si>
  <si>
    <t>AYAKUDI 29/2025</t>
  </si>
  <si>
    <r>
      <rPr>
        <rFont val="&quot;Times New Roman&quot;"/>
        <b/>
        <color rgb="FF1155CC"/>
        <sz val="14.0"/>
        <u/>
      </rPr>
      <t>https://drive.google.com/drive/folders/17feuyOHcgVh2MDnjwt72ib7OYG5eMdAN</t>
    </r>
  </si>
  <si>
    <r>
      <rPr>
        <rFont val="&quot;Times New Roman&quot;"/>
        <b/>
        <color rgb="FF1155CC"/>
        <sz val="14.0"/>
        <u/>
      </rPr>
      <t>https://mail.google.com/mail?extsrc=sync&amp;client=docs&amp;plid=ACUX6DMB7_XzmJvPvGLaQr9mSiuf1heE4S__Nqo</t>
    </r>
  </si>
  <si>
    <t>CL25081728-00001</t>
  </si>
  <si>
    <t>PANAGUDI 636/2024</t>
  </si>
  <si>
    <t>KANCEEPURAM</t>
  </si>
  <si>
    <r>
      <rPr>
        <rFont val="&quot;Times New Roman&quot;"/>
        <b/>
        <color rgb="FF1155CC"/>
        <sz val="14.0"/>
        <u/>
      </rPr>
      <t>https://drive.google.com/drive/folders/1mICYbT_Ld-ruKGXVTC2AXkASksnvD8Px</t>
    </r>
  </si>
  <si>
    <r>
      <rPr>
        <rFont val="&quot;Times New Roman&quot;"/>
        <b/>
        <color rgb="FF1155CC"/>
        <sz val="14.0"/>
        <u/>
      </rPr>
      <t>https://mail.google.com/mail?extsrc=sync&amp;client=docs&amp;plid=ACUX6DMMLWzF7iOJubIW-IKBD5txr15r3JaRMFo</t>
    </r>
  </si>
  <si>
    <t>CL25080898-00001</t>
  </si>
  <si>
    <t>SEMPATTI 287/2024</t>
  </si>
  <si>
    <r>
      <rPr>
        <rFont val="&quot;Times New Roman&quot;"/>
        <b/>
        <color rgb="FF1155CC"/>
        <sz val="14.0"/>
        <u/>
      </rPr>
      <t>https://drive.google.com/drive/folders/19pyEjnpLAeeofISEnH6MaFwWywDOMVb8</t>
    </r>
  </si>
  <si>
    <r>
      <rPr>
        <rFont val="&quot;Times New Roman&quot;"/>
        <b/>
        <color rgb="FF1155CC"/>
        <sz val="14.0"/>
        <u/>
      </rPr>
      <t>https://mail.google.com/mail?extsrc=sync&amp;client=docs&amp;plid=ACUX6DN1N8AzBZ-BURWROXookYFMDXkBQgX3f0o</t>
    </r>
  </si>
  <si>
    <t>CL25080905-00001</t>
  </si>
  <si>
    <t>AMMAYANAICKANUR 271/2024</t>
  </si>
  <si>
    <r>
      <rPr>
        <rFont val="&quot;Times New Roman&quot;"/>
        <b/>
        <color rgb="FF1155CC"/>
        <sz val="14.0"/>
        <u/>
      </rPr>
      <t>https://drive.google.com/drive/folders/1tnAJKX1XNRdTVifeMdHpv1F6ydHbDRBG</t>
    </r>
  </si>
  <si>
    <r>
      <rPr>
        <rFont val="&quot;Times New Roman&quot;"/>
        <b/>
        <color rgb="FF1155CC"/>
        <sz val="14.0"/>
        <u/>
      </rPr>
      <t>https://mail.google.com/mail?extsrc=sync&amp;client=docs&amp;plid=ACUX6DOv1c_FrWzgariNAXEbheC2Ji9RzJcT45c</t>
    </r>
  </si>
  <si>
    <t>CL25080889-00001</t>
  </si>
  <si>
    <t>THIRUMANUR 229/2024</t>
  </si>
  <si>
    <r>
      <rPr>
        <rFont val="&quot;Times New Roman&quot;"/>
        <b/>
        <color rgb="FF1155CC"/>
        <sz val="14.0"/>
        <u/>
      </rPr>
      <t>https://drive.google.com/drive/folders/1bxrzGWRYRGBWPoENjavfvoRmRyr1RS5H</t>
    </r>
  </si>
  <si>
    <r>
      <rPr>
        <rFont val="&quot;Times New Roman&quot;"/>
        <b/>
        <color rgb="FF1155CC"/>
        <sz val="14.0"/>
        <u/>
      </rPr>
      <t>https://mail.google.com/mail?extsrc=sync&amp;client=docs&amp;plid=ACUX6DNFwUoXFQswUUHJ5hKmg3S082rvgx1n-No</t>
    </r>
  </si>
  <si>
    <t>CL25080882-00001</t>
  </si>
  <si>
    <t>TIW II 301/2023</t>
  </si>
  <si>
    <r>
      <rPr>
        <rFont val="&quot;Times New Roman&quot;"/>
        <b/>
        <color rgb="FF1155CC"/>
        <sz val="14.0"/>
        <u/>
      </rPr>
      <t>https://drive.google.com/drive/folders/18os0NVAKRDRRIjGZ1QwVhdR9SQ_j9edA</t>
    </r>
  </si>
  <si>
    <r>
      <rPr>
        <rFont val="&quot;Times New Roman&quot;"/>
        <b/>
        <color rgb="FF1155CC"/>
        <sz val="14.0"/>
        <u/>
      </rPr>
      <t>https://mail.google.com/mail?extsrc=sync&amp;client=docs&amp;plid=ACUX6DPw9eBt8vcB83ocJXZ5zS9xL05JF0-UqDo</t>
    </r>
  </si>
  <si>
    <t>CL25080337-00001</t>
  </si>
  <si>
    <t>AVIYUR 38/2024</t>
  </si>
  <si>
    <r>
      <rPr>
        <rFont val="&quot;Times New Roman&quot;"/>
        <b/>
        <color rgb="FF1155CC"/>
        <sz val="14.0"/>
        <u/>
      </rPr>
      <t>https://drive.google.com/drive/folders/1Nblot_im1KcoQ2Oq28XuFpzcX84U0pOO</t>
    </r>
  </si>
  <si>
    <r>
      <rPr>
        <rFont val="&quot;Times New Roman&quot;"/>
        <b/>
        <color rgb="FF1155CC"/>
        <sz val="14.0"/>
        <u/>
      </rPr>
      <t>https://mail.google.com/mail?extsrc=sync&amp;client=docs&amp;plid=ACUX6DOD8PjwQ1Nf8AnPE-jCyWlxr0XpURcd9qg</t>
    </r>
  </si>
  <si>
    <t>CL25080337-00002</t>
  </si>
  <si>
    <r>
      <rPr>
        <rFont val="&quot;Times New Roman&quot;"/>
        <b/>
        <color rgb="FF1155CC"/>
        <sz val="14.0"/>
        <u/>
      </rPr>
      <t>https://drive.google.com/drive/folders/11ASEhGL4NjgdDG8UAXAVOzb-MQhyG59Y</t>
    </r>
  </si>
  <si>
    <r>
      <rPr>
        <rFont val="&quot;Times New Roman&quot;"/>
        <b/>
        <color rgb="FF1155CC"/>
        <sz val="14.0"/>
        <u/>
      </rPr>
      <t>https://mail.google.com/mail?extsrc=sync&amp;client=docs&amp;plid=ACUX6DN2h-4XRSIW2UhJKu_1ANkDOIOfIepDj-Y</t>
    </r>
  </si>
  <si>
    <t>CL25080559-00001</t>
  </si>
  <si>
    <t>TIW II 168/2024</t>
  </si>
  <si>
    <r>
      <rPr>
        <rFont val="&quot;Times New Roman&quot;"/>
        <b/>
        <color rgb="FF1155CC"/>
        <sz val="14.0"/>
        <u/>
      </rPr>
      <t>https://drive.google.com/drive/folders/1eFKDTPSlsRoIXEtolDiFSRd6vm6xDeU8</t>
    </r>
  </si>
  <si>
    <r>
      <rPr>
        <rFont val="&quot;Times New Roman&quot;"/>
        <b/>
        <color rgb="FF1155CC"/>
        <sz val="14.0"/>
        <u/>
      </rPr>
      <t>https://mail.google.com/mail?extsrc=sync&amp;client=docs&amp;plid=ACUX6DMbBG2xsRHfaXdGpDpiYjRlgnQd-yk92SE</t>
    </r>
  </si>
  <si>
    <t>CL25080587-00001</t>
  </si>
  <si>
    <t>KEELAVALAVU 292/2023</t>
  </si>
  <si>
    <r>
      <rPr>
        <rFont val="&quot;Times New Roman&quot;"/>
        <b/>
        <color rgb="FF1155CC"/>
        <sz val="14.0"/>
        <u/>
      </rPr>
      <t>https://drive.google.com/drive/folders/1p74wHSH-Xrd7QV9E97GdkGMcNCkLr2WJ</t>
    </r>
  </si>
  <si>
    <r>
      <rPr>
        <rFont val="&quot;Times New Roman&quot;"/>
        <b/>
        <color rgb="FF1155CC"/>
        <sz val="14.0"/>
        <u/>
      </rPr>
      <t>https://mail.google.com/mail?extsrc=sync&amp;client=docs&amp;plid=ACUX6DPof5GLmhARsRAwQIoa9nQ-XCOi9WYq3mk</t>
    </r>
  </si>
  <si>
    <t>CL25080634-00001</t>
  </si>
  <si>
    <t>POLLACHI EAST 486/2024</t>
  </si>
  <si>
    <r>
      <rPr>
        <rFont val="&quot;Times New Roman&quot;"/>
        <b/>
        <color rgb="FF1155CC"/>
        <sz val="14.0"/>
        <u/>
      </rPr>
      <t>https://drive.google.com/drive/folders/118QcAgG0kfE_kFT4wlYtovm_bUrHXiyu</t>
    </r>
  </si>
  <si>
    <r>
      <rPr>
        <rFont val="&quot;Times New Roman&quot;"/>
        <b/>
        <color rgb="FF1155CC"/>
        <sz val="14.0"/>
        <u/>
      </rPr>
      <t>https://mail.google.com/mail?extsrc=sync&amp;client=docs&amp;plid=ACUX6DMR3QDRUoemAZvp1lYlRrD5zbn3uec_z7I</t>
    </r>
  </si>
  <si>
    <t>CL25048564-00002</t>
  </si>
  <si>
    <r>
      <rPr>
        <rFont val="&quot;Times New Roman&quot;"/>
        <b/>
        <color rgb="FF1155CC"/>
        <sz val="14.0"/>
        <u/>
      </rPr>
      <t>https://drive.google.com/drive/folders/1WKskB6A3ICYVb4wHbVtBsOGW1KjRhiOe</t>
    </r>
  </si>
  <si>
    <r>
      <rPr>
        <rFont val="&quot;Times New Roman&quot;"/>
        <b/>
        <color rgb="FF1155CC"/>
        <sz val="14.0"/>
        <u/>
      </rPr>
      <t>https://mail.google.com/mail?extsrc=sync&amp;client=docs&amp;plid=ACUX6DNokA3ryk16Mprm23biQFEG6aWvMuVoYf4</t>
    </r>
  </si>
  <si>
    <t>CL25080737-00001</t>
  </si>
  <si>
    <t>VETTAIKARAN IRUPPU 483/2021</t>
  </si>
  <si>
    <t>Veppa marathadi bus stop</t>
  </si>
  <si>
    <r>
      <rPr>
        <rFont val="&quot;Times New Roman&quot;"/>
        <b/>
        <color rgb="FF1155CC"/>
        <sz val="14.0"/>
        <u/>
      </rPr>
      <t>https://drive.google.com/drive/folders/1errqRELxVweEP8-Skbey4q4xC1L1QXB3</t>
    </r>
  </si>
  <si>
    <t>CL25080767-00001</t>
  </si>
  <si>
    <t>KUMBAKONAM TALUK 59/2025</t>
  </si>
  <si>
    <t>natham pirivu salai</t>
  </si>
  <si>
    <t>PUDHUCHERY</t>
  </si>
  <si>
    <r>
      <rPr>
        <rFont val="&quot;Times New Roman&quot;"/>
        <b/>
        <color rgb="FF1155CC"/>
        <sz val="14.0"/>
        <u/>
      </rPr>
      <t>https://drive.google.com/drive/folders/1LJ44YfbucVLfLmPhopEPgG3mh5peMoxX</t>
    </r>
  </si>
  <si>
    <t>3410132896_OD</t>
  </si>
  <si>
    <t>SONAIMUTHU M</t>
  </si>
  <si>
    <t>Assigned IN</t>
  </si>
  <si>
    <t>CLAIMANT Location</t>
  </si>
  <si>
    <t>INSURED Location</t>
  </si>
  <si>
    <t>DRIVER Location</t>
  </si>
  <si>
    <t>Submitted Date Imputed</t>
  </si>
  <si>
    <t>Submitted Date Final</t>
  </si>
  <si>
    <t>Submission Month &amp; Year</t>
  </si>
  <si>
    <t>Submission Month</t>
  </si>
  <si>
    <r>
      <rPr>
        <rFont val="&quot;Times New Roman&quot;"/>
        <b/>
        <color rgb="FF1155CC"/>
        <sz val="14.0"/>
        <u/>
      </rPr>
      <t>https://drive.google.com/drive/folders/1eGtCKVE_gva9qeT5MPzKFp7wqPF6UpmJ</t>
    </r>
  </si>
  <si>
    <r>
      <rPr>
        <rFont val="&quot;Times New Roman&quot;"/>
        <b/>
        <color rgb="FF1155CC"/>
        <sz val="14.0"/>
        <u/>
      </rPr>
      <t>https://mail.google.com/mail?extsrc=sync&amp;client=docs&amp;plid=ACUX6DPr0jKER5FhLrTyse4K1o862Aem42VwVYw</t>
    </r>
  </si>
  <si>
    <r>
      <rPr>
        <rFont val="&quot;Times New Roman&quot;"/>
        <b/>
        <color rgb="FF1155CC"/>
        <sz val="14.0"/>
        <u/>
      </rPr>
      <t>https://drive.google.com/drive/folders/1NiNeNxvZ-EXGR_ycIW8dlBixq-ZORKOZ</t>
    </r>
  </si>
  <si>
    <r>
      <rPr>
        <rFont val="&quot;Times New Roman&quot;"/>
        <b/>
        <color rgb="FF1155CC"/>
        <sz val="14.0"/>
        <u/>
      </rPr>
      <t>https://mail.google.com/mail?extsrc=sync&amp;client=docs&amp;plid=ACUX6DN3aBLQyDBboGHRKUl-k9tFo7zilmLa_5c</t>
    </r>
  </si>
  <si>
    <r>
      <rPr>
        <rFont val="&quot;Times New Roman&quot;"/>
        <b/>
        <color rgb="FF1155CC"/>
        <sz val="14.0"/>
        <u/>
      </rPr>
      <t>https://drive.google.com/drive/folders/17ckPrQ4cow2VzJpJZA3K4b3TfyiT4DKR</t>
    </r>
  </si>
  <si>
    <r>
      <rPr>
        <rFont val="&quot;Times New Roman&quot;"/>
        <b/>
        <color rgb="FF1155CC"/>
        <sz val="14.0"/>
        <u/>
      </rPr>
      <t>https://mail.google.com/mail?extsrc=sync&amp;client=docs&amp;plid=ACUX6DMW_mDuzKSFWgcHk1Njb2mvLM46eaBoy2M</t>
    </r>
  </si>
  <si>
    <r>
      <rPr>
        <rFont val="&quot;Times New Roman&quot;"/>
        <b/>
        <color rgb="FF1155CC"/>
        <sz val="14.0"/>
        <u/>
      </rPr>
      <t>https://drive.google.com/drive/folders/1osXhkbLK2ZvRjS3E7fb0u4iwdTInRCLR</t>
    </r>
  </si>
  <si>
    <r>
      <rPr>
        <rFont val="&quot;Times New Roman&quot;"/>
        <b/>
        <color rgb="FF1155CC"/>
        <sz val="14.0"/>
        <u/>
      </rPr>
      <t>https://mail.google.com/mail?extsrc=sync&amp;client=docs&amp;plid=ACUX6DNG4YU2f1oZwb1ahJnqs4zAgIJesPVyTfw</t>
    </r>
  </si>
  <si>
    <r>
      <rPr>
        <rFont val="&quot;Times New Roman&quot;"/>
        <b/>
        <color rgb="FF1155CC"/>
        <sz val="14.0"/>
        <u/>
      </rPr>
      <t>https://drive.google.com/drive/folders/17Bh9ImAJsfUEM8C81imf7axE-zCUFtdu</t>
    </r>
  </si>
  <si>
    <r>
      <rPr>
        <rFont val="&quot;Times New Roman&quot;"/>
        <b/>
        <color rgb="FF1155CC"/>
        <sz val="14.0"/>
        <u/>
      </rPr>
      <t>https://mail.google.com/mail?extsrc=sync&amp;client=docs&amp;plid=ACUX6DPyPr3znQPqjdXeiM6JrTNGbhKtghnFUCc</t>
    </r>
  </si>
  <si>
    <t>25/01/2025</t>
  </si>
  <si>
    <r>
      <rPr>
        <rFont val="&quot;Times New Roman&quot;"/>
        <b/>
        <color rgb="FF1155CC"/>
        <sz val="14.0"/>
        <u/>
      </rPr>
      <t>https://drive.google.com/drive/folders/11oGqNFofuMRkBiXGczCCJQBhhhJ-H6Yt</t>
    </r>
  </si>
  <si>
    <r>
      <rPr>
        <rFont val="&quot;Times New Roman&quot;"/>
        <b/>
        <color rgb="FF1155CC"/>
        <sz val="14.0"/>
        <u/>
      </rPr>
      <t>https://mail.google.com/mail?extsrc=sync&amp;client=docs&amp;plid=ACUX6DNQO6kqY6v5RkO9yNDV3-dXAYVB4M0Tg7g</t>
    </r>
  </si>
  <si>
    <r>
      <rPr>
        <rFont val="&quot;Times New Roman&quot;"/>
        <b/>
        <color rgb="FF1155CC"/>
        <sz val="14.0"/>
        <u/>
      </rPr>
      <t>https://drive.google.com/drive/folders/159vlopaMgIdJHysQzgJriTsj2zAYrKl2</t>
    </r>
  </si>
  <si>
    <r>
      <rPr>
        <rFont val="&quot;Times New Roman&quot;"/>
        <b/>
        <color rgb="FF1155CC"/>
        <sz val="14.0"/>
        <u/>
      </rPr>
      <t>https://mail.google.com/mail?extsrc=sync&amp;client=docs&amp;plid=ACUX6DPeIgBjzKJm-NjeQf0ONMHVj7UIsqM0Jd0</t>
    </r>
  </si>
  <si>
    <r>
      <rPr>
        <rFont val="&quot;Times New Roman&quot;"/>
        <b/>
        <color rgb="FF1155CC"/>
        <sz val="14.0"/>
        <u/>
      </rPr>
      <t>https://drive.google.com/drive/folders/16CIsFhnWuKZ0a6SiKX4qLGiN7FAL-HRy</t>
    </r>
  </si>
  <si>
    <r>
      <rPr>
        <rFont val="&quot;Times New Roman&quot;"/>
        <b/>
        <color rgb="FF1155CC"/>
        <sz val="14.0"/>
        <u/>
      </rPr>
      <t>https://mail.google.com/mail?extsrc=sync&amp;client=docs&amp;plid=ACUX6DNHzC9RDtIpIZT7Z9xMe5VH6wHxrPu7bFE</t>
    </r>
  </si>
  <si>
    <r>
      <rPr>
        <rFont val="&quot;Times New Roman&quot;"/>
        <b/>
        <color rgb="FF1155CC"/>
        <sz val="14.0"/>
        <u/>
      </rPr>
      <t>https://drive.google.com/drive/folders/11oGqNFofuMRkBiXGczCCJQBhhhJ-H6Yt</t>
    </r>
  </si>
  <si>
    <r>
      <rPr>
        <rFont val="&quot;Times New Roman&quot;"/>
        <b/>
        <color rgb="FF1155CC"/>
        <sz val="14.0"/>
        <u/>
      </rPr>
      <t>https://mail.google.com/mail?extsrc=sync&amp;client=docs&amp;plid=ACUX6DOgTUVT7Gvq8UoNku5dy02ftkEsPluFQlA</t>
    </r>
  </si>
  <si>
    <t>5573-2400014069-OD</t>
  </si>
  <si>
    <r>
      <rPr>
        <rFont val="&quot;Times New Roman&quot;"/>
        <b/>
        <color rgb="FF1155CC"/>
        <sz val="14.0"/>
        <u/>
      </rPr>
      <t>https://drive.google.com/drive/folders/15mRVj-U4qdgKItNedfT3wNYGdTc47wEv</t>
    </r>
  </si>
  <si>
    <r>
      <rPr>
        <rFont val="&quot;Times New Roman&quot;"/>
        <b/>
        <color rgb="FF1155CC"/>
        <sz val="14.0"/>
        <u/>
      </rPr>
      <t>https://mail.google.com/mail?extsrc=sync&amp;client=docs&amp;plid=ACUX6DN_k2T0gkX0i5WQRh54ejBHvbWUp0P08NI</t>
    </r>
  </si>
  <si>
    <r>
      <rPr>
        <rFont val="&quot;Times New Roman&quot;"/>
        <b/>
        <color rgb="FF1155CC"/>
        <sz val="14.0"/>
        <u/>
      </rPr>
      <t>https://drive.google.com/drive/folders/19VIWVcqGcDMzLP8EtONnoCir-zinXJmN</t>
    </r>
  </si>
  <si>
    <r>
      <rPr>
        <rFont val="&quot;Times New Roman&quot;"/>
        <b/>
        <color rgb="FF1155CC"/>
        <sz val="14.0"/>
        <u/>
      </rPr>
      <t>https://mail.google.com/mail?extsrc=sync&amp;client=docs&amp;plid=ACUX6DNTbW7uQRTkgM6g43rESCjZLt1DeM8X-W0</t>
    </r>
  </si>
  <si>
    <t>22/03/2025</t>
  </si>
  <si>
    <r>
      <rPr>
        <rFont val="&quot;Times New Roman&quot;"/>
        <b/>
        <color rgb="FF1155CC"/>
        <sz val="14.0"/>
        <u/>
      </rPr>
      <t>https://drive.google.com/drive/folders/19jI6NYGrHbFexntv37vXsZDSOSItSHES</t>
    </r>
  </si>
  <si>
    <r>
      <rPr>
        <rFont val="&quot;Times New Roman&quot;"/>
        <b/>
        <color rgb="FF1155CC"/>
        <sz val="14.0"/>
        <u/>
      </rPr>
      <t>https://mail.google.com/mail?extsrc=sync&amp;client=docs&amp;plid=ACUX6DOoDo-M0WKh8Na54JE9B2J0wZ29XiD9i1Q</t>
    </r>
  </si>
  <si>
    <r>
      <rPr>
        <rFont val="&quot;Times New Roman&quot;"/>
        <b/>
        <color rgb="FF1155CC"/>
        <sz val="14.0"/>
        <u/>
      </rPr>
      <t>https://drive.google.com/drive/folders/12AYYH-1ZYQNezHlf_pgn5LySeyRt5Sdj</t>
    </r>
  </si>
  <si>
    <r>
      <rPr>
        <rFont val="&quot;Times New Roman&quot;"/>
        <b/>
        <color rgb="FF1155CC"/>
        <sz val="14.0"/>
        <u/>
      </rPr>
      <t>https://mail.google.com/mail?extsrc=sync&amp;client=docs&amp;plid=ACUX6DN4_jV3lN-dmX92R1kCm-umFpRpJBYHR20</t>
    </r>
  </si>
  <si>
    <r>
      <rPr>
        <rFont val="&quot;Times New Roman&quot;"/>
        <b/>
        <color rgb="FF1155CC"/>
        <sz val="14.0"/>
        <u/>
      </rPr>
      <t>https://drive.google.com/drive/folders/12IACr2Z787z8Wy2ht4gt7rGEqMtIYl4F</t>
    </r>
  </si>
  <si>
    <r>
      <rPr>
        <rFont val="&quot;Times New Roman&quot;"/>
        <b/>
        <color rgb="FF1155CC"/>
        <sz val="14.0"/>
        <u/>
      </rPr>
      <t>https://mail.google.com/mail?extsrc=sync&amp;client=docs&amp;plid=ACUX6DNcwBNknrxfu2DWhZWzKmgzhBF-LaZKBXc</t>
    </r>
  </si>
  <si>
    <r>
      <rPr>
        <rFont val="&quot;Times New Roman&quot;"/>
        <b/>
        <color rgb="FF1155CC"/>
        <sz val="14.0"/>
        <u/>
      </rPr>
      <t>https://drive.google.com/drive/folders/12b5FjfsTiZNx9-eDl7GeKrp81j3EHE_p</t>
    </r>
  </si>
  <si>
    <r>
      <rPr>
        <rFont val="&quot;Times New Roman&quot;"/>
        <b/>
        <color rgb="FF1155CC"/>
        <sz val="14.0"/>
        <u/>
      </rPr>
      <t>https://mail.google.com/mail?extsrc=sync&amp;client=docs&amp;plid=ACUX6DPz7q9iqdlgITQdyXXLcTrTdMASh8yVb_0</t>
    </r>
  </si>
  <si>
    <t>26/04/2025</t>
  </si>
  <si>
    <r>
      <rPr>
        <rFont val="&quot;Times New Roman&quot;"/>
        <b/>
        <color rgb="FF1155CC"/>
        <sz val="14.0"/>
        <u/>
      </rPr>
      <t>https://drive.google.com/drive/folders/12Lrd49av5lS_4ClqmmLhb5NTu6sn-G6R</t>
    </r>
  </si>
  <si>
    <r>
      <rPr>
        <rFont val="&quot;Times New Roman&quot;"/>
        <b/>
        <color rgb="FF1155CC"/>
        <sz val="14.0"/>
        <u/>
      </rPr>
      <t>https://mail.google.com/mail?extsrc=sync&amp;client=docs&amp;plid=ACUX6DPFTX7TXMbhq3aVVG8B1CIG4sLnnaMqcSE</t>
    </r>
  </si>
  <si>
    <r>
      <rPr>
        <rFont val="&quot;Times New Roman&quot;"/>
        <b/>
        <color rgb="FF1155CC"/>
        <sz val="14.0"/>
        <u/>
      </rPr>
      <t>https://drive.google.com/drive/folders/1Cp9r-lEf6G4QPuoqNGsl3QXU8U08PwLt</t>
    </r>
  </si>
  <si>
    <r>
      <rPr>
        <rFont val="&quot;Times New Roman&quot;"/>
        <b/>
        <color rgb="FF1155CC"/>
        <sz val="14.0"/>
        <u/>
      </rPr>
      <t>https://mail.google.com/mail?extsrc=sync&amp;client=docs&amp;plid=ACUX6DPiL3Gp8lSLdrOZM8SW1x-5luJp1VJcL_Q</t>
    </r>
  </si>
  <si>
    <r>
      <rPr>
        <rFont val="&quot;Times New Roman&quot;"/>
        <b/>
        <color rgb="FF1155CC"/>
        <sz val="14.0"/>
        <u/>
      </rPr>
      <t>https://drive.google.com/drive/folders/13B7924WuNKfmQOANoizUbopdebH-ITdD</t>
    </r>
  </si>
  <si>
    <r>
      <rPr>
        <rFont val="&quot;Times New Roman&quot;"/>
        <b/>
        <color rgb="FF1155CC"/>
        <sz val="14.0"/>
        <u/>
      </rPr>
      <t>https://mail.google.com/mail?extsrc=sync&amp;client=docs&amp;plid=ACUX6DMjMk5OwXOhDHUDDxnUuTwuMgPwuEhtQc0</t>
    </r>
  </si>
  <si>
    <r>
      <rPr>
        <rFont val="&quot;Times New Roman&quot;"/>
        <b/>
        <color rgb="FF1155CC"/>
        <sz val="14.0"/>
        <u/>
      </rPr>
      <t>https://drive.google.com/drive/folders/13XHU8PJNCrI1wl1bDk7l9nyNHWaLol9g</t>
    </r>
  </si>
  <si>
    <r>
      <rPr>
        <rFont val="&quot;Times New Roman&quot;"/>
        <b/>
        <color rgb="FF1155CC"/>
        <sz val="14.0"/>
        <u/>
      </rPr>
      <t>https://mail.google.com/mail?extsrc=sync&amp;client=docs&amp;plid=ACUX6DNWUR-0wMU47RBOGV6uEw1_LTF-g_VAeZg</t>
    </r>
  </si>
  <si>
    <r>
      <rPr>
        <rFont val="&quot;Times New Roman&quot;"/>
        <b/>
        <color rgb="FF1155CC"/>
        <sz val="14.0"/>
        <u/>
      </rPr>
      <t>https://drive.google.com/drive/folders/13qx3B8R9tN2gyUSEy7WpAYcMG63cCdnc</t>
    </r>
  </si>
  <si>
    <r>
      <rPr>
        <rFont val="&quot;Times New Roman&quot;"/>
        <b/>
        <color rgb="FF1155CC"/>
        <sz val="14.0"/>
        <u/>
      </rPr>
      <t>https://mail.google.com/mail?extsrc=sync&amp;client=docs&amp;plid=ACUX6DPsgonXI9GKIMGx4UXs8n4eNLENTON0qlc</t>
    </r>
  </si>
  <si>
    <r>
      <rPr>
        <rFont val="&quot;Times New Roman&quot;"/>
        <b/>
        <color rgb="FF1155CC"/>
        <sz val="14.0"/>
        <u/>
      </rPr>
      <t>https://drive.google.com/drive/folders/14AsxH0zfIRfyA8wwqDOY7_thW7oZNiwB</t>
    </r>
  </si>
  <si>
    <r>
      <rPr>
        <rFont val="&quot;Times New Roman&quot;"/>
        <b/>
        <color rgb="FF1155CC"/>
        <sz val="14.0"/>
        <u/>
      </rPr>
      <t>https://mail.google.com/mail?extsrc=sync&amp;client=docs&amp;plid=ACUX6DN-AElLHu25ANaJCdZAXSi5kzjVchX_rmk</t>
    </r>
  </si>
  <si>
    <t>18/02/2025</t>
  </si>
  <si>
    <r>
      <rPr>
        <rFont val="&quot;Times New Roman&quot;"/>
        <b/>
        <color rgb="FF1155CC"/>
        <sz val="14.0"/>
        <u/>
      </rPr>
      <t>https://drive.google.com/drive/folders/1eJHpJKCING_j09RaqRKwNGWLTCgi7OhV</t>
    </r>
  </si>
  <si>
    <r>
      <rPr>
        <rFont val="&quot;Times New Roman&quot;"/>
        <b/>
        <color rgb="FF1155CC"/>
        <sz val="14.0"/>
        <u/>
      </rPr>
      <t>https://mail.google.com/mail?extsrc=sync&amp;client=docs&amp;plid=ACUX6DNlegx5UJ7U08SSHDsaxqc_RUDKJdCGAGM</t>
    </r>
  </si>
  <si>
    <r>
      <rPr>
        <rFont val="&quot;Times New Roman&quot;"/>
        <b/>
        <color rgb="FF1155CC"/>
        <sz val="14.0"/>
        <u/>
      </rPr>
      <t>https://drive.google.com/drive/folders/14NuodEZuhS_snuBHkwM0AZTzEy3Ob4Ie</t>
    </r>
  </si>
  <si>
    <r>
      <rPr>
        <rFont val="&quot;Times New Roman&quot;"/>
        <b/>
        <color rgb="FF1155CC"/>
        <sz val="14.0"/>
        <u/>
      </rPr>
      <t>https://mail.google.com/mail?extsrc=sync&amp;client=docs&amp;plid=ACUX6DN87c1Zy5w09DE6clfHqJ5hEmzrY8Dup2I</t>
    </r>
  </si>
  <si>
    <r>
      <rPr>
        <rFont val="&quot;Times New Roman&quot;"/>
        <b/>
        <color rgb="FF1155CC"/>
        <sz val="14.0"/>
        <u/>
      </rPr>
      <t>https://drive.google.com/drive/folders/1VnMAzzMCfgbpF-X2tXRMCTgUri6cvRI8</t>
    </r>
  </si>
  <si>
    <r>
      <rPr>
        <rFont val="&quot;Times New Roman&quot;"/>
        <b/>
        <color rgb="FF1155CC"/>
        <sz val="14.0"/>
        <u/>
      </rPr>
      <t>https://mail.google.com/mail?extsrc=sync&amp;client=docs&amp;plid=ACUX6DP1BZobIy4taGkv8LhoeGhpTx0G7U_9IBE</t>
    </r>
  </si>
  <si>
    <r>
      <rPr>
        <rFont val="&quot;Times New Roman&quot;"/>
        <b/>
        <color rgb="FF1155CC"/>
        <sz val="14.0"/>
        <u/>
      </rPr>
      <t>https://drive.google.com/drive/folders/14W6QM74IVtc7E6WBqDvFod0EPYKsyMc2</t>
    </r>
  </si>
  <si>
    <r>
      <rPr>
        <rFont val="&quot;Times New Roman&quot;"/>
        <b/>
        <color rgb="FF1155CC"/>
        <sz val="14.0"/>
        <u/>
      </rPr>
      <t>https://mail.google.com/mail?extsrc=sync&amp;client=docs&amp;plid=ACUX6DNE1KowHa-JLtR-J1IhzDd_wx4kpN6xU7Y</t>
    </r>
  </si>
  <si>
    <r>
      <rPr>
        <rFont val="&quot;Times New Roman&quot;"/>
        <b/>
        <color rgb="FF1155CC"/>
        <sz val="14.0"/>
        <u/>
      </rPr>
      <t>https://drive.google.com/drive/folders/1-ZXayi61zfK-4ie2_qG12_xtP_Rr3aSw</t>
    </r>
  </si>
  <si>
    <r>
      <rPr>
        <rFont val="&quot;Times New Roman&quot;"/>
        <b/>
        <color rgb="FF1155CC"/>
        <sz val="14.0"/>
        <u/>
      </rPr>
      <t>https://mail.google.com/mail?extsrc=sync&amp;client=docs&amp;plid=ACUX6DPzeYrLWwBv67hhm45oFtleyYe0QbGyTR8</t>
    </r>
  </si>
  <si>
    <r>
      <rPr>
        <rFont val="&quot;Times New Roman&quot;"/>
        <b/>
        <color rgb="FF1155CC"/>
        <sz val="14.0"/>
        <u/>
      </rPr>
      <t>https://drive.google.com/drive/folders/14p87kVXz7eBOlzkmoDnlmz7X19FMNOdL</t>
    </r>
  </si>
  <si>
    <r>
      <rPr>
        <rFont val="&quot;Times New Roman&quot;"/>
        <b/>
        <color rgb="FF1155CC"/>
        <sz val="14.0"/>
        <u/>
      </rPr>
      <t>https://mail.google.com/mail?extsrc=sync&amp;client=docs&amp;plid=ACUX6DNhWLvWIhGfYtMjhuzHuwmJlp8xu_JUY2U</t>
    </r>
  </si>
  <si>
    <r>
      <rPr>
        <rFont val="&quot;Times New Roman&quot;"/>
        <b/>
        <color rgb="FF1155CC"/>
        <sz val="14.0"/>
        <u/>
      </rPr>
      <t>https://drive.google.com/drive/folders/1hLO7dE5xFyAIzX3Qami6TX2jBY3klsft</t>
    </r>
  </si>
  <si>
    <r>
      <rPr>
        <rFont val="&quot;Times New Roman&quot;"/>
        <b/>
        <color rgb="FF1155CC"/>
        <sz val="14.0"/>
        <u/>
      </rPr>
      <t>https://mail.google.com/mail?extsrc=sync&amp;client=docs&amp;plid=ACUX6DNOTldVIx1OIg6cJ1PuLx7a5QTpJKMvK60</t>
    </r>
  </si>
  <si>
    <r>
      <rPr>
        <rFont val="&quot;Times New Roman&quot;"/>
        <b/>
        <color rgb="FF1155CC"/>
        <sz val="14.0"/>
        <u/>
      </rPr>
      <t>https://drive.google.com/drive/folders/14xM6gL0AAwTW57F_33kLNpkHFB-t0crB</t>
    </r>
  </si>
  <si>
    <r>
      <rPr>
        <rFont val="&quot;Times New Roman&quot;"/>
        <b/>
        <color rgb="FF1155CC"/>
        <sz val="14.0"/>
        <u/>
      </rPr>
      <t>https://mail.google.com/mail?extsrc=sync&amp;client=docs&amp;plid=ACUX6DOjC7R6l1I-iiqu87_oLgYYZ09O747d40k</t>
    </r>
  </si>
  <si>
    <r>
      <rPr>
        <rFont val="&quot;Times New Roman&quot;"/>
        <b/>
        <color rgb="FF1155CC"/>
        <sz val="14.0"/>
        <u/>
      </rPr>
      <t>https://drive.google.com/drive/folders/15BNuA2v-b-6PPg8Xz7KCYHGDS1Vq8YYB</t>
    </r>
  </si>
  <si>
    <r>
      <rPr>
        <rFont val="&quot;Times New Roman&quot;"/>
        <b/>
        <color rgb="FF1155CC"/>
        <sz val="14.0"/>
        <u/>
      </rPr>
      <t>https://mail.google.com/mail?extsrc=sync&amp;client=docs&amp;plid=ACUX6DM9o5tDP4ibST-6pd50WD3_dCdHmXXIWO0</t>
    </r>
  </si>
  <si>
    <t>19/04/2025</t>
  </si>
  <si>
    <r>
      <rPr>
        <rFont val="&quot;Times New Roman&quot;"/>
        <b/>
        <color rgb="FF1155CC"/>
        <sz val="14.0"/>
        <u/>
      </rPr>
      <t>https://drive.google.com/drive/folders/16lOY76j2xOG3dTDlrFsyliBoomL1HEnb</t>
    </r>
  </si>
  <si>
    <r>
      <rPr>
        <rFont val="&quot;Times New Roman&quot;"/>
        <b/>
        <color rgb="FF1155CC"/>
        <sz val="14.0"/>
        <u/>
      </rPr>
      <t>https://mail.google.com/mail?extsrc=sync&amp;client=docs&amp;plid=ACUX6DMSFr44c5IiNSfbPUisITsbeiqDvkG4MxY</t>
    </r>
  </si>
  <si>
    <r>
      <rPr>
        <rFont val="&quot;Times New Roman&quot;"/>
        <b/>
        <color rgb="FF1155CC"/>
        <sz val="14.0"/>
        <u/>
      </rPr>
      <t>https://drive.google.com/drive/folders/1A7stMMon_KtQ6RY8_JWsRUATfVjqhPXw</t>
    </r>
  </si>
  <si>
    <r>
      <rPr>
        <rFont val="&quot;Times New Roman&quot;"/>
        <b/>
        <color rgb="FF1155CC"/>
        <sz val="14.0"/>
        <u/>
      </rPr>
      <t>https://mail.google.com/mail?extsrc=sync&amp;client=docs&amp;plid=ACUX6DNYG05ZMMUpOR5T86JVxq4xxaG6DNAxhfo</t>
    </r>
  </si>
  <si>
    <r>
      <rPr>
        <rFont val="&quot;Times New Roman&quot;"/>
        <b/>
        <color rgb="FF1155CC"/>
        <sz val="14.0"/>
        <u/>
      </rPr>
      <t>https://drive.google.com/drive/folders/1AYNLeZK47YHgysW00UVffNXQP4nFZxp0</t>
    </r>
  </si>
  <si>
    <r>
      <rPr>
        <rFont val="&quot;Times New Roman&quot;"/>
        <b/>
        <color rgb="FF1155CC"/>
        <sz val="14.0"/>
        <u/>
      </rPr>
      <t>https://mail.google.com/mail?extsrc=sync&amp;client=docs&amp;plid=ACUX6DN5jAo1KbLCFOTSDdxQzWKj99G-a8RHC8I</t>
    </r>
  </si>
  <si>
    <r>
      <rPr>
        <rFont val="&quot;Times New Roman&quot;"/>
        <b/>
        <color rgb="FF1155CC"/>
        <sz val="14.0"/>
        <u/>
      </rPr>
      <t>https://drive.google.com/drive/folders/1AbMzi7mLVUAugW2-nXk6aWCxSN4XYjQj</t>
    </r>
  </si>
  <si>
    <r>
      <rPr>
        <rFont val="&quot;Times New Roman&quot;"/>
        <b/>
        <color rgb="FF1155CC"/>
        <sz val="14.0"/>
        <u/>
      </rPr>
      <t>https://mail.google.com/mail?extsrc=sync&amp;client=docs&amp;plid=ACUX6DMJ1pkkvwKsbUpf6o0s1xHPSp0fXEAcTx4</t>
    </r>
  </si>
  <si>
    <t>24/02/2025</t>
  </si>
  <si>
    <r>
      <rPr>
        <rFont val="&quot;Times New Roman&quot;"/>
        <b/>
        <color rgb="FF1155CC"/>
        <sz val="14.0"/>
        <u/>
      </rPr>
      <t>https://drive.google.com/drive/folders/17I0v7V3YlekyMH8r3gsvBSOcNAMhlLiy</t>
    </r>
  </si>
  <si>
    <r>
      <rPr>
        <rFont val="&quot;Times New Roman&quot;"/>
        <b/>
        <color rgb="FF1155CC"/>
        <sz val="14.0"/>
        <u/>
      </rPr>
      <t>https://mail.google.com/mail?extsrc=sync&amp;client=docs&amp;plid=ACUX6DNR6RWnyeL2XuOrv4Gc_aL405rvnEnOcSM</t>
    </r>
  </si>
  <si>
    <r>
      <rPr>
        <rFont val="&quot;Times New Roman&quot;"/>
        <b/>
        <color rgb="FF1155CC"/>
        <sz val="14.0"/>
        <u/>
      </rPr>
      <t>https://drive.google.com/drive/folders/17MK2Ycp-V8GCFiD936t9E92JJxlOgj2A</t>
    </r>
  </si>
  <si>
    <r>
      <rPr>
        <rFont val="&quot;Times New Roman&quot;"/>
        <b/>
        <color rgb="FF1155CC"/>
        <sz val="14.0"/>
        <u/>
      </rPr>
      <t>https://mail.google.com/mail?extsrc=sync&amp;client=docs&amp;plid=ACUX6DOyYg-qG2SvwHUtsN1zKEURmR8dk_RpH9s</t>
    </r>
  </si>
  <si>
    <r>
      <rPr>
        <rFont val="&quot;Times New Roman&quot;"/>
        <b/>
        <color rgb="FF1155CC"/>
        <sz val="14.0"/>
        <u/>
      </rPr>
      <t>https://drive.google.com/drive/folders/17dXVBWSKh2qosTjdn3EkgJl0zfe5g1og</t>
    </r>
  </si>
  <si>
    <r>
      <rPr>
        <rFont val="&quot;Times New Roman&quot;"/>
        <b/>
        <color rgb="FF1155CC"/>
        <sz val="14.0"/>
        <u/>
      </rPr>
      <t>https://mail.google.com/mail?extsrc=sync&amp;client=docs&amp;plid=ACUX6DMXo3J5FLmZAlTzvk-oKXFXW0UWGW8BKuY</t>
    </r>
  </si>
  <si>
    <r>
      <rPr>
        <rFont val="&quot;Times New Roman&quot;"/>
        <b/>
        <color rgb="FF1155CC"/>
        <sz val="14.0"/>
        <u/>
      </rPr>
      <t>https://drive.google.com/drive/folders/17nJOPjmwoNxLTKmie8sszWryWPgJbIt-</t>
    </r>
  </si>
  <si>
    <r>
      <rPr>
        <rFont val="&quot;Times New Roman&quot;"/>
        <b/>
        <color rgb="FF1155CC"/>
        <sz val="14.0"/>
        <u/>
      </rPr>
      <t>https://mail.google.com/mail?extsrc=sync&amp;client=docs&amp;plid=ACUX6DMmeffvSTbDZywz7qilHfjBX6d4aBOgVig</t>
    </r>
  </si>
  <si>
    <r>
      <rPr>
        <rFont val="&quot;Times New Roman&quot;"/>
        <b/>
        <color rgb="FF1155CC"/>
        <sz val="14.0"/>
        <u/>
      </rPr>
      <t>https://drive.google.com/drive/folders/181PLvcIdHZ2TcCBly6qKG64W6mIGKFpA</t>
    </r>
  </si>
  <si>
    <r>
      <rPr>
        <rFont val="&quot;Times New Roman&quot;"/>
        <b/>
        <color rgb="FF1155CC"/>
        <sz val="14.0"/>
        <u/>
      </rPr>
      <t>https://mail.google.com/mail?extsrc=sync&amp;client=docs&amp;plid=ACUX6DM0zD_3c0DtJ8rVxiR5hANoXhiec_fp8ww</t>
    </r>
  </si>
  <si>
    <r>
      <rPr>
        <rFont val="&quot;Times New Roman&quot;"/>
        <b/>
        <color rgb="FF1155CC"/>
        <sz val="14.0"/>
        <u/>
      </rPr>
      <t>https://drive.google.com/drive/folders/18yQcdc7t_z8zBTgGvtGx-obEotaPtp0r</t>
    </r>
  </si>
  <si>
    <r>
      <rPr>
        <rFont val="&quot;Times New Roman&quot;"/>
        <b/>
        <color rgb="FF1155CC"/>
        <sz val="14.0"/>
        <u/>
      </rPr>
      <t>https://mail.google.com/mail?extsrc=sync&amp;client=docs&amp;plid=ACUX6DMCg7t1EKgCePQNgwkmtv864ZdBHa7kNqE</t>
    </r>
  </si>
  <si>
    <t>31/05/2025</t>
  </si>
  <si>
    <r>
      <rPr>
        <rFont val="&quot;Times New Roman&quot;"/>
        <b/>
        <color rgb="FF1155CC"/>
        <sz val="14.0"/>
        <u/>
      </rPr>
      <t>https://drive.google.com/drive/folders/19YijcvGygubksmo0mAGF5Y93BK6IrQRL</t>
    </r>
  </si>
  <si>
    <r>
      <rPr>
        <rFont val="&quot;Times New Roman&quot;"/>
        <b/>
        <color rgb="FF1155CC"/>
        <sz val="14.0"/>
        <u/>
      </rPr>
      <t>https://mail.google.com/mail?extsrc=sync&amp;client=docs&amp;plid=ACUX6DMLxpZb2n0VytK1R-3nBIZBNnGEnr9kl0U</t>
    </r>
  </si>
  <si>
    <r>
      <rPr>
        <rFont val="&quot;Times New Roman&quot;"/>
        <b/>
        <color rgb="FF1155CC"/>
        <sz val="14.0"/>
        <u/>
      </rPr>
      <t>https://drive.google.com/drive/folders/1fJOZp8CZTP_cMn8GOwQL4_2kLi-5uqCU</t>
    </r>
  </si>
  <si>
    <r>
      <rPr>
        <rFont val="&quot;Times New Roman&quot;"/>
        <b/>
        <color rgb="FF1155CC"/>
        <sz val="14.0"/>
        <u/>
      </rPr>
      <t>https://mail.google.com/mail?extsrc=sync&amp;client=docs&amp;plid=ACUX6DMRsgvmJzKXKCE8X5jG_qvqzUqXMVa6oaI</t>
    </r>
  </si>
  <si>
    <r>
      <rPr>
        <rFont val="&quot;Times New Roman&quot;"/>
        <b/>
        <color rgb="FF1155CC"/>
        <sz val="14.0"/>
        <u/>
      </rPr>
      <t>https://drive.google.com/drive/folders/19bnPD9R3MsT49gNK4sIXdDY32oOUrqUm</t>
    </r>
  </si>
  <si>
    <r>
      <rPr>
        <rFont val="&quot;Times New Roman&quot;"/>
        <b/>
        <color rgb="FF1155CC"/>
        <sz val="14.0"/>
        <u/>
      </rPr>
      <t>https://mail.google.com/mail?extsrc=sync&amp;client=docs&amp;plid=ACUX6DOxlbWFzERdM2P3l3nJlvA0rNWMwRAcWe4</t>
    </r>
  </si>
  <si>
    <r>
      <rPr>
        <rFont val="&quot;Times New Roman&quot;"/>
        <b/>
        <color rgb="FF1155CC"/>
        <sz val="14.0"/>
        <u/>
      </rPr>
      <t>https://drive.google.com/drive/folders/19hkLKtJ5QpICS6lqbjQJNtY8cyqQzXTV</t>
    </r>
  </si>
  <si>
    <r>
      <rPr>
        <rFont val="&quot;Times New Roman&quot;"/>
        <b/>
        <color rgb="FF1155CC"/>
        <sz val="14.0"/>
        <u/>
      </rPr>
      <t>https://mail.google.com/mail?extsrc=sync&amp;client=docs&amp;plid=ACUX6DPuPioD5pma0JGj9yx5TQjuFyyy31_PZcY</t>
    </r>
  </si>
  <si>
    <r>
      <rPr>
        <rFont val="&quot;Times New Roman&quot;"/>
        <b/>
        <color rgb="FF1155CC"/>
        <sz val="14.0"/>
        <u/>
      </rPr>
      <t>https://drive.google.com/drive/folders/1UYHlsfF55Y03mySOCqU-0WKcu-zNV-1i</t>
    </r>
  </si>
  <si>
    <r>
      <rPr>
        <rFont val="&quot;Times New Roman&quot;"/>
        <b/>
        <color rgb="FF1155CC"/>
        <sz val="14.0"/>
        <u/>
      </rPr>
      <t>https://mail.google.com/mail?extsrc=sync&amp;client=docs&amp;plid=ACUX6DODznFJ--wvnSFjVpoQjK9_KZdOu5xaw2Y</t>
    </r>
  </si>
  <si>
    <r>
      <rPr>
        <rFont val="&quot;Times New Roman&quot;"/>
        <b/>
        <color rgb="FF1155CC"/>
        <sz val="14.0"/>
        <u/>
      </rPr>
      <t>https://drive.google.com/drive/folders/1asUgzJSCYuWbVKekx0t2EwSsHlOXG4CH</t>
    </r>
  </si>
  <si>
    <r>
      <rPr>
        <rFont val="&quot;Times New Roman&quot;"/>
        <b/>
        <color rgb="FF1155CC"/>
        <sz val="14.0"/>
        <u/>
      </rPr>
      <t>https://mail.google.com/mail?extsrc=sync&amp;client=docs&amp;plid=ACUX6DNyvUemmku9cPD-f0wEi_oLhn8NAC7uCEw</t>
    </r>
  </si>
  <si>
    <r>
      <rPr>
        <rFont val="&quot;Times New Roman&quot;"/>
        <b/>
        <color rgb="FF1155CC"/>
        <sz val="14.0"/>
        <u/>
      </rPr>
      <t>https://drive.google.com/drive/folders/1BNA49ZIqxqM_kj6VTnK3-vwVSL9bwzy3</t>
    </r>
  </si>
  <si>
    <r>
      <rPr>
        <rFont val="&quot;Times New Roman&quot;"/>
        <b/>
        <color rgb="FF1155CC"/>
        <sz val="14.0"/>
        <u/>
      </rPr>
      <t>https://mail.google.com/mail?extsrc=sync&amp;client=docs&amp;plid=ACUX6DMuovIf9tdELtGXh9r-j6dYo2wxwUcpve4</t>
    </r>
  </si>
  <si>
    <r>
      <rPr>
        <rFont val="&quot;Times New Roman&quot;"/>
        <b/>
        <color rgb="FF1155CC"/>
        <sz val="14.0"/>
        <u/>
      </rPr>
      <t>https://drive.google.com/drive/folders/1C-JHkYdcWHca5GZg8pajMGaf9JMg8GX7</t>
    </r>
  </si>
  <si>
    <r>
      <rPr>
        <rFont val="&quot;Times New Roman&quot;"/>
        <b/>
        <color rgb="FF1155CC"/>
        <sz val="14.0"/>
        <u/>
      </rPr>
      <t>https://mail.google.com/mail?extsrc=sync&amp;client=docs&amp;plid=ACUX6DOelotTbprYOJwvAqa9NhPxLUa9jgIwSoA</t>
    </r>
  </si>
  <si>
    <r>
      <rPr>
        <rFont val="&quot;Times New Roman&quot;"/>
        <b/>
        <color rgb="FF1155CC"/>
        <sz val="14.0"/>
        <u/>
      </rPr>
      <t>https://drive.google.com/drive/folders/1DCdsu7BZW7eIRdNyNyHmvKiLSjvpW3V6</t>
    </r>
  </si>
  <si>
    <r>
      <rPr>
        <rFont val="&quot;Times New Roman&quot;"/>
        <b/>
        <color rgb="FF1155CC"/>
        <sz val="14.0"/>
        <u/>
      </rPr>
      <t>https://mail.google.com/mail?extsrc=sync&amp;client=docs&amp;plid=ACUX6DO55kX6EjTLjmKyiWZFiVyFpZdYGFGshz4</t>
    </r>
  </si>
  <si>
    <r>
      <rPr>
        <rFont val="&quot;Times New Roman&quot;"/>
        <b/>
        <color rgb="FF1155CC"/>
        <sz val="14.0"/>
        <u/>
      </rPr>
      <t>https://drive.google.com/drive/folders/1DZQon6P6HStVVHzRAj-OkwI18TUZEwSf</t>
    </r>
  </si>
  <si>
    <r>
      <rPr>
        <rFont val="&quot;Times New Roman&quot;"/>
        <b/>
        <color rgb="FF1155CC"/>
        <sz val="14.0"/>
        <u/>
      </rPr>
      <t>https://mail.google.com/mail?extsrc=sync&amp;client=docs&amp;plid=ACUX6DP1oDIrMup9iqXxafcwDix3jZac8lVeOYM</t>
    </r>
  </si>
  <si>
    <r>
      <rPr>
        <rFont val="&quot;Times New Roman&quot;"/>
        <b/>
        <color rgb="FF1155CC"/>
        <sz val="14.0"/>
        <u/>
      </rPr>
      <t>https://drive.google.com/drive/folders/1SulIxNWJa8C2rz0Lzv_sgRtbRp2kdDyi</t>
    </r>
  </si>
  <si>
    <r>
      <rPr>
        <rFont val="&quot;Times New Roman&quot;"/>
        <b/>
        <color rgb="FF1155CC"/>
        <sz val="14.0"/>
        <u/>
      </rPr>
      <t>https://mail.google.com/mail?extsrc=sync&amp;client=docs&amp;plid=ACUX6DPlxKeRxEnoAIsB55MBZ6zoJJAB8jtCJ84</t>
    </r>
  </si>
  <si>
    <r>
      <rPr>
        <rFont val="&quot;Times New Roman&quot;"/>
        <b/>
        <color rgb="FF1155CC"/>
        <sz val="14.0"/>
        <u/>
      </rPr>
      <t>https://drive.google.com/drive/folders/1T1I4e76uZvhpCXeptG44LEN33DE6PIeH</t>
    </r>
  </si>
  <si>
    <r>
      <rPr>
        <rFont val="&quot;Times New Roman&quot;"/>
        <b/>
        <color rgb="FF1155CC"/>
        <sz val="14.0"/>
        <u/>
      </rPr>
      <t>https://mail.google.com/mail?extsrc=sync&amp;client=docs&amp;plid=ACUX6DM9RAPcoC20ygh3LATSksJhrd66CCab10Q</t>
    </r>
  </si>
  <si>
    <r>
      <rPr>
        <rFont val="&quot;Times New Roman&quot;"/>
        <b/>
        <color rgb="FF1155CC"/>
        <sz val="14.0"/>
        <u/>
      </rPr>
      <t>https://drive.google.com/drive/folders/1T3q3L9h9TSD4SbYmyDUvFIlpC5Hh9gFU</t>
    </r>
  </si>
  <si>
    <r>
      <rPr>
        <rFont val="&quot;Times New Roman&quot;"/>
        <b/>
        <color rgb="FF1155CC"/>
        <sz val="14.0"/>
        <u/>
      </rPr>
      <t>https://mail.google.com/mail?extsrc=sync&amp;client=docs&amp;plid=ACUX6DOKw4kzk8cZJSCztwjJJ_PTMr9d2s675GQ</t>
    </r>
  </si>
  <si>
    <r>
      <rPr>
        <rFont val="&quot;Times New Roman&quot;"/>
        <b/>
        <color rgb="FF1155CC"/>
        <sz val="14.0"/>
        <u/>
      </rPr>
      <t>https://drive.google.com/drive/folders/1EyXpEcaGoyy4vWdFpSP7sz80t2h-njLV</t>
    </r>
  </si>
  <si>
    <r>
      <rPr>
        <rFont val="&quot;Times New Roman&quot;"/>
        <b/>
        <color rgb="FF1155CC"/>
        <sz val="14.0"/>
        <u/>
      </rPr>
      <t>https://mail.google.com/mail?extsrc=sync&amp;client=docs&amp;plid=ACUX6DPdlPJGo7WPA8dcpJSV3gObLKuWdJ1GMFA</t>
    </r>
  </si>
  <si>
    <r>
      <rPr>
        <rFont val="&quot;Times New Roman&quot;"/>
        <b/>
        <color rgb="FF1155CC"/>
        <sz val="14.0"/>
        <u/>
      </rPr>
      <t>https://drive.google.com/drive/folders/1FS7y79DZzDH8jG-jl0zaZpSQU6lqXGmr</t>
    </r>
  </si>
  <si>
    <r>
      <rPr>
        <rFont val="&quot;Times New Roman&quot;"/>
        <b/>
        <color rgb="FF1155CC"/>
        <sz val="14.0"/>
        <u/>
      </rPr>
      <t>https://mail.google.com/mail?extsrc=sync&amp;client=docs&amp;plid=ACUX6DOLOJ2WMUUh6K4GUeCDrMcwlnaNcNw-Aj0</t>
    </r>
  </si>
  <si>
    <r>
      <rPr>
        <rFont val="&quot;Times New Roman&quot;"/>
        <b/>
        <color rgb="FF1155CC"/>
        <sz val="14.0"/>
        <u/>
      </rPr>
      <t>https://drive.google.com/drive/folders/1WLo8Vb5hNGA2KeIULuKvAa68rRgU-tY4</t>
    </r>
  </si>
  <si>
    <r>
      <rPr>
        <rFont val="&quot;Times New Roman&quot;"/>
        <b/>
        <color rgb="FF1155CC"/>
        <sz val="14.0"/>
        <u/>
      </rPr>
      <t>https://mail.google.com/mail?extsrc=sync&amp;client=docs&amp;plid=ACUX6DOkK9WRtcU000N0NR01NomKKaVjmIfL7oA</t>
    </r>
  </si>
  <si>
    <r>
      <rPr>
        <rFont val="&quot;Times New Roman&quot;"/>
        <b/>
        <color rgb="FF1155CC"/>
        <sz val="14.0"/>
        <u/>
      </rPr>
      <t>https://drive.google.com/drive/folders/1qapXD8YWRSlQtpdgqjWDqC48Rw5zH7VV</t>
    </r>
  </si>
  <si>
    <r>
      <rPr>
        <rFont val="&quot;Times New Roman&quot;"/>
        <b/>
        <color rgb="FF1155CC"/>
        <sz val="14.0"/>
        <u/>
      </rPr>
      <t>https://mail.google.com/mail?extsrc=sync&amp;client=docs&amp;plid=ACUX6DPxNSFRPwv_H8Dt0R-Bl8F-ZPA1VuYnMhg</t>
    </r>
  </si>
  <si>
    <r>
      <rPr>
        <rFont val="&quot;Times New Roman&quot;"/>
        <b/>
        <color rgb="FF1155CC"/>
        <sz val="14.0"/>
        <u/>
      </rPr>
      <t>https://drive.google.com/drive/folders/1HSkOqSicU8GR5WSrPVPtAviI62bQUHCc</t>
    </r>
  </si>
  <si>
    <r>
      <rPr>
        <rFont val="&quot;Times New Roman&quot;"/>
        <b/>
        <color rgb="FF1155CC"/>
        <sz val="14.0"/>
        <u/>
      </rPr>
      <t>https://mail.google.com/mail?extsrc=sync&amp;client=docs&amp;plid=ACUX6DOawjMYNYpiZ7yv7K4tJ8H2VSe1ZmueNAc</t>
    </r>
  </si>
  <si>
    <r>
      <rPr>
        <rFont val="&quot;Times New Roman&quot;"/>
        <b/>
        <color rgb="FF1155CC"/>
        <sz val="14.0"/>
        <u/>
      </rPr>
      <t>https://drive.google.com/drive/folders/1h2UgCS25mXu_4CU3sVuJx01t-f15jWQg</t>
    </r>
  </si>
  <si>
    <r>
      <rPr>
        <rFont val="&quot;Times New Roman&quot;"/>
        <b/>
        <color rgb="FF1155CC"/>
        <sz val="14.0"/>
        <u/>
      </rPr>
      <t>https://mail.google.com/mail?extsrc=sync&amp;client=docs&amp;plid=ACUX6DMKrbH87T_lRmOSEeGCZLoKdMnSZaHwbLE</t>
    </r>
  </si>
  <si>
    <r>
      <rPr>
        <rFont val="&quot;Times New Roman&quot;"/>
        <b/>
        <color rgb="FF1155CC"/>
        <sz val="14.0"/>
        <u/>
      </rPr>
      <t>https://drive.google.com/drive/folders/1IFgq-LD7NvAj20MHRt8Xmk8ZQdA-6nfm</t>
    </r>
  </si>
  <si>
    <r>
      <rPr>
        <rFont val="&quot;Times New Roman&quot;"/>
        <b/>
        <color rgb="FF1155CC"/>
        <sz val="14.0"/>
        <u/>
      </rPr>
      <t>https://mail.google.com/mail?extsrc=sync&amp;client=docs&amp;plid=ACUX6DOpSYVTNTrpjZLtAmQAN504YiiOuqygBmI</t>
    </r>
  </si>
  <si>
    <r>
      <rPr>
        <rFont val="&quot;Times New Roman&quot;"/>
        <b/>
        <color rgb="FF1155CC"/>
        <sz val="14.0"/>
        <u/>
      </rPr>
      <t>https://drive.google.com/drive/folders/1IXORKsSgTHjtQFeLbx4_gfNTWiyGaQAQ</t>
    </r>
  </si>
  <si>
    <r>
      <rPr>
        <rFont val="&quot;Times New Roman&quot;"/>
        <b/>
        <color rgb="FF1155CC"/>
        <sz val="14.0"/>
        <u/>
      </rPr>
      <t>https://mail.google.com/mail?extsrc=sync&amp;client=docs&amp;plid=ACUX6DNxtXuDLYlUGYVndDb4rAhoVX2mXTZCAcg</t>
    </r>
  </si>
  <si>
    <r>
      <rPr>
        <rFont val="&quot;Times New Roman&quot;"/>
        <b/>
        <color rgb="FF1155CC"/>
        <sz val="14.0"/>
        <u/>
      </rPr>
      <t>https://drive.google.com/drive/folders/1Fb_1sPYUCii6yg_YLh4uKOH9WOtN1mpS</t>
    </r>
  </si>
  <si>
    <r>
      <rPr>
        <rFont val="&quot;Times New Roman&quot;"/>
        <b/>
        <color rgb="FF1155CC"/>
        <sz val="14.0"/>
        <u/>
      </rPr>
      <t>https://mail.google.com/mail?extsrc=sync&amp;client=docs&amp;plid=ACUX6DNXg_gfEuSjAUm11oM_J9q4IsWtdpuTle0</t>
    </r>
  </si>
  <si>
    <r>
      <rPr>
        <rFont val="&quot;Times New Roman&quot;"/>
        <b/>
        <color rgb="FF1155CC"/>
        <sz val="14.0"/>
        <u/>
      </rPr>
      <t>https://drive.google.com/drive/folders/1IahNN3XigWifFALp0MejByQS0sL1AqmH</t>
    </r>
  </si>
  <si>
    <r>
      <rPr>
        <rFont val="&quot;Times New Roman&quot;"/>
        <b/>
        <color rgb="FF1155CC"/>
        <sz val="14.0"/>
        <u/>
      </rPr>
      <t>https://mail.google.com/mail?extsrc=sync&amp;client=docs&amp;plid=ACUX6DOaPz3BZnDj5x2dBggcoti-D7n79dp6F74</t>
    </r>
  </si>
  <si>
    <r>
      <rPr>
        <rFont val="&quot;Times New Roman&quot;"/>
        <b/>
        <color rgb="FF1155CC"/>
        <sz val="14.0"/>
        <u/>
      </rPr>
      <t>https://drive.google.com/drive/folders/1BFDxWjYD-Dgl1KJWDKvSe7kIWsBt4yRN</t>
    </r>
  </si>
  <si>
    <r>
      <rPr>
        <rFont val="&quot;Times New Roman&quot;"/>
        <b/>
        <color rgb="FF1155CC"/>
        <sz val="14.0"/>
        <u/>
      </rPr>
      <t>https://mail.google.com/mail?extsrc=sync&amp;client=docs&amp;plid=ACUX6DPbCOvXAQwp306rJ-EobV0sZoBtK1P7tdI</t>
    </r>
  </si>
  <si>
    <r>
      <rPr>
        <rFont val="&quot;Times New Roman&quot;"/>
        <b/>
        <color rgb="FF1155CC"/>
        <sz val="14.0"/>
        <u/>
      </rPr>
      <t>https://drive.google.com/drive/folders/1AoJuGrnZNOO-TuiQ6oDIGb0Q63j8oJvb</t>
    </r>
  </si>
  <si>
    <r>
      <rPr>
        <rFont val="&quot;Times New Roman&quot;"/>
        <b/>
        <color rgb="FF1155CC"/>
        <sz val="14.0"/>
        <u/>
      </rPr>
      <t>https://mail.google.com/mail?extsrc=sync&amp;client=docs&amp;plid=ACUX6DP-mjTONZrH3urZ5yUQ8Xu3065OVR5S4ls</t>
    </r>
  </si>
  <si>
    <r>
      <rPr>
        <rFont val="&quot;Times New Roman&quot;"/>
        <b/>
        <color rgb="FF1155CC"/>
        <sz val="14.0"/>
        <u/>
      </rPr>
      <t>https://drive.google.com/drive/folders/1B8VvEjTruUeht_DbA3MX4A9aIWQFp0o8</t>
    </r>
  </si>
  <si>
    <r>
      <rPr>
        <rFont val="&quot;Times New Roman&quot;"/>
        <b/>
        <color rgb="FF1155CC"/>
        <sz val="14.0"/>
        <u/>
      </rPr>
      <t>https://mail.google.com/mail?extsrc=sync&amp;client=docs&amp;plid=ACUX6DMx-S5Akl0g93WwlD7SiVGlNIb2jK5RduE</t>
    </r>
  </si>
  <si>
    <r>
      <rPr>
        <rFont val="&quot;Times New Roman&quot;"/>
        <b/>
        <color rgb="FF1155CC"/>
        <sz val="14.0"/>
        <u/>
      </rPr>
      <t>https://drive.google.com/drive/folders/1BJXpgaY_ZWwAjT76co5DIP8gLuNQrrXZ</t>
    </r>
  </si>
  <si>
    <r>
      <rPr>
        <rFont val="&quot;Times New Roman&quot;"/>
        <b/>
        <color rgb="FF1155CC"/>
        <sz val="14.0"/>
        <u/>
      </rPr>
      <t>https://mail.google.com/mail?extsrc=sync&amp;client=docs&amp;plid=ACUX6DO3sSInUFIq98kvrLm7_Qu4cHY2WbwLJ9U</t>
    </r>
  </si>
  <si>
    <r>
      <rPr>
        <rFont val="&quot;Times New Roman&quot;"/>
        <b/>
        <color rgb="FF1155CC"/>
        <sz val="14.0"/>
        <u/>
      </rPr>
      <t>https://drive.google.com/drive/folders/1BpzNHQIz90-PvX5U4haVZkyvc_WOMSLN</t>
    </r>
  </si>
  <si>
    <r>
      <rPr>
        <rFont val="&quot;Times New Roman&quot;"/>
        <b/>
        <color rgb="FF1155CC"/>
        <sz val="14.0"/>
        <u/>
      </rPr>
      <t>https://mail.google.com/mail?extsrc=sync&amp;client=docs&amp;plid=ACUX6DMOB75CRZxiper1aY0d6lvSDCW8YBEMfuY</t>
    </r>
  </si>
  <si>
    <r>
      <rPr>
        <rFont val="&quot;Times New Roman&quot;"/>
        <b/>
        <color rgb="FF1155CC"/>
        <sz val="14.0"/>
        <u/>
      </rPr>
      <t>https://drive.google.com/drive/folders/1BpzNHQIz90-PvX5U4haVZkyvc_WOMSLN</t>
    </r>
  </si>
  <si>
    <r>
      <rPr>
        <rFont val="&quot;Times New Roman&quot;"/>
        <b/>
        <color rgb="FF1155CC"/>
        <sz val="14.0"/>
        <u/>
      </rPr>
      <t>https://mail.google.com/mail?extsrc=sync&amp;client=docs&amp;plid=ACUX6DOZfHCPsFdaBT2AowPLoM-OrlLcz5kMedM</t>
    </r>
  </si>
  <si>
    <r>
      <rPr>
        <rFont val="&quot;Times New Roman&quot;"/>
        <b/>
        <color rgb="FF1155CC"/>
        <sz val="14.0"/>
        <u/>
      </rPr>
      <t>https://drive.google.com/drive/folders/1C3RCMRkYUc8KctFuB0M6zS5iDPw1Ct2P</t>
    </r>
  </si>
  <si>
    <r>
      <rPr>
        <rFont val="&quot;Times New Roman&quot;"/>
        <b/>
        <color rgb="FF1155CC"/>
        <sz val="14.0"/>
        <u/>
      </rPr>
      <t>https://mail.google.com/mail?extsrc=sync&amp;client=docs&amp;plid=ACUX6DOu3-AeC0FXKigzectOh5I_J_VxU2imRv4</t>
    </r>
  </si>
  <si>
    <t>17/05/2025</t>
  </si>
  <si>
    <r>
      <rPr>
        <rFont val="&quot;Times New Roman&quot;"/>
        <b/>
        <color rgb="FF1155CC"/>
        <sz val="14.0"/>
        <u/>
      </rPr>
      <t>https://drive.google.com/drive/folders/1scHtjXHnp965RKR6nGEy9yd1jFFy8vF7</t>
    </r>
  </si>
  <si>
    <r>
      <rPr>
        <rFont val="&quot;Times New Roman&quot;"/>
        <b/>
        <color rgb="FF1155CC"/>
        <sz val="14.0"/>
        <u/>
      </rPr>
      <t>https://mail.google.com/mail?extsrc=sync&amp;client=docs&amp;plid=ACUX6DM6TYAsfLYFaLpYIdoDBBnIvxe98Mp4FrE</t>
    </r>
  </si>
  <si>
    <r>
      <rPr>
        <rFont val="&quot;Times New Roman&quot;"/>
        <b/>
        <color rgb="FF1155CC"/>
        <sz val="14.0"/>
        <u/>
      </rPr>
      <t>https://drive.google.com/drive/folders/16tnHYK7Kx9EJ_9EGdMERH_ipp10sME0D</t>
    </r>
  </si>
  <si>
    <r>
      <rPr>
        <rFont val="&quot;Times New Roman&quot;"/>
        <b/>
        <color rgb="FF1155CC"/>
        <sz val="14.0"/>
        <u/>
      </rPr>
      <t>https://mail.google.com/mail?extsrc=sync&amp;client=docs&amp;plid=ACUX6DOClNFeeVpFD8ThRcRSwbHQbUmO_cq4gEw</t>
    </r>
  </si>
  <si>
    <r>
      <rPr>
        <rFont val="&quot;Times New Roman&quot;"/>
        <b/>
        <color rgb="FF1155CC"/>
        <sz val="14.0"/>
        <u/>
      </rPr>
      <t>https://drive.google.com/drive/folders/1CgHN-BXh1tVkOJDhlsleK1FfQEXZ_R03</t>
    </r>
  </si>
  <si>
    <r>
      <rPr>
        <rFont val="&quot;Times New Roman&quot;"/>
        <b/>
        <color rgb="FF1155CC"/>
        <sz val="14.0"/>
        <u/>
      </rPr>
      <t>https://mail.google.com/mail?extsrc=sync&amp;client=docs&amp;plid=ACUX6DNFC1oON8_SDlBrxuI8-9zf6zUFXeFF_JM</t>
    </r>
  </si>
  <si>
    <r>
      <rPr>
        <rFont val="&quot;Times New Roman&quot;"/>
        <b/>
        <color rgb="FF1155CC"/>
        <sz val="14.0"/>
        <u/>
      </rPr>
      <t>https://drive.google.com/drive/folders/1RuTFqxuatxWSYiRa6SzSedz8a0UJEMtW</t>
    </r>
  </si>
  <si>
    <r>
      <rPr>
        <rFont val="&quot;Times New Roman&quot;"/>
        <b/>
        <color rgb="FF1155CC"/>
        <sz val="14.0"/>
        <u/>
      </rPr>
      <t>https://mail.google.com/mail?extsrc=sync&amp;client=docs&amp;plid=ACUX6DO4VQ6zrafXNLqfb23Tgd9oZtJBZOj-eSw</t>
    </r>
  </si>
  <si>
    <r>
      <rPr>
        <rFont val="&quot;Times New Roman&quot;"/>
        <b/>
        <color rgb="FF1155CC"/>
        <sz val="14.0"/>
        <u/>
      </rPr>
      <t>https://drive.google.com/drive/folders/1XZ0UGb0yw6PWzfWiOZcYsP6nh4-hCY3G</t>
    </r>
  </si>
  <si>
    <r>
      <rPr>
        <rFont val="&quot;Times New Roman&quot;"/>
        <b/>
        <color rgb="FF1155CC"/>
        <sz val="14.0"/>
        <u/>
      </rPr>
      <t>https://mail.google.com/mail?extsrc=sync&amp;client=docs&amp;plid=ACUX6DNRcUUwFLvBhpAINnIN6zIP8CLIKMqbG5U</t>
    </r>
  </si>
  <si>
    <r>
      <rPr>
        <rFont val="&quot;Times New Roman&quot;"/>
        <b/>
        <color rgb="FF1155CC"/>
        <sz val="14.0"/>
        <u/>
      </rPr>
      <t>https://drive.google.com/drive/folders/1XytU9PQy-IUw1leXuyfLzBO4AakjYGFs</t>
    </r>
  </si>
  <si>
    <r>
      <rPr>
        <rFont val="&quot;Times New Roman&quot;"/>
        <b/>
        <color rgb="FF1155CC"/>
        <sz val="14.0"/>
        <u/>
      </rPr>
      <t>https://mail.google.com/mail?extsrc=sync&amp;client=docs&amp;plid=ACUX6DMfDPKq9OkGM3Lu0eWo_1hmgu755rVJFHg</t>
    </r>
  </si>
  <si>
    <r>
      <rPr>
        <rFont val="&quot;Times New Roman&quot;"/>
        <b/>
        <color rgb="FF1155CC"/>
        <sz val="14.0"/>
        <u/>
      </rPr>
      <t>https://drive.google.com/drive/folders/1YDN0v19CFWaANClW3gBG1ywti-svISOi</t>
    </r>
  </si>
  <si>
    <r>
      <rPr>
        <rFont val="&quot;Times New Roman&quot;"/>
        <b/>
        <color rgb="FF1155CC"/>
        <sz val="14.0"/>
        <u/>
      </rPr>
      <t>https://mail.google.com/mail?extsrc=sync&amp;client=docs&amp;plid=ACUX6DN6a66U_G4CxLozfW2gVv19-Xb5Oy2Ws3I</t>
    </r>
  </si>
  <si>
    <r>
      <rPr>
        <rFont val="&quot;Times New Roman&quot;"/>
        <b/>
        <color rgb="FF1155CC"/>
        <sz val="14.0"/>
        <u/>
      </rPr>
      <t>https://drive.google.com/drive/folders/1YaIBujR_7unrpu_3SleaHAwwGtKr1sKT</t>
    </r>
  </si>
  <si>
    <r>
      <rPr>
        <rFont val="&quot;Times New Roman&quot;"/>
        <b/>
        <color rgb="FF1155CC"/>
        <sz val="14.0"/>
        <u/>
      </rPr>
      <t>https://mail.google.com/mail?extsrc=sync&amp;client=docs&amp;plid=ACUX6DOhOFTJ7AV8OiGO5Jz6GY6tVqNSHN-y4K8</t>
    </r>
  </si>
  <si>
    <r>
      <rPr>
        <rFont val="&quot;Times New Roman&quot;"/>
        <b/>
        <color rgb="FF1155CC"/>
        <sz val="14.0"/>
        <u/>
      </rPr>
      <t>https://drive.google.com/drive/folders/1YzNASn9b4twxH37iUeMVyVG_xne4S6E4</t>
    </r>
  </si>
  <si>
    <r>
      <rPr>
        <rFont val="&quot;Times New Roman&quot;"/>
        <b/>
        <color rgb="FF1155CC"/>
        <sz val="14.0"/>
        <u/>
      </rPr>
      <t>https://mail.google.com/mail?extsrc=sync&amp;client=docs&amp;plid=ACUX6DNFyT8XH9iQTarZzQges5xfRWSNSNaut30</t>
    </r>
  </si>
  <si>
    <r>
      <rPr>
        <rFont val="&quot;Times New Roman&quot;"/>
        <b/>
        <color rgb="FF1155CC"/>
        <sz val="14.0"/>
        <u/>
      </rPr>
      <t>https://drive.google.com/drive/folders/1ZJHXovS0C4g1GrxH7uLrFtG-9NO8PLkf</t>
    </r>
  </si>
  <si>
    <r>
      <rPr>
        <rFont val="&quot;Times New Roman&quot;"/>
        <b/>
        <color rgb="FF1155CC"/>
        <sz val="14.0"/>
        <u/>
      </rPr>
      <t>https://mail.google.com/mail?extsrc=sync&amp;client=docs&amp;plid=ACUX6DOLSJbXYeaG9fCQWVrGtQiiUjauUW2Iicc</t>
    </r>
  </si>
  <si>
    <r>
      <rPr>
        <rFont val="&quot;Times New Roman&quot;"/>
        <b/>
        <color rgb="FF1155CC"/>
        <sz val="14.0"/>
        <u/>
      </rPr>
      <t>https://drive.google.com/drive/folders/1ZQN6-sv03B1V8WI-eAHIy2oSgg3RvHsF</t>
    </r>
  </si>
  <si>
    <r>
      <rPr>
        <rFont val="&quot;Times New Roman&quot;"/>
        <b/>
        <color rgb="FF1155CC"/>
        <sz val="14.0"/>
        <u/>
      </rPr>
      <t>https://mail.google.com/mail?extsrc=sync&amp;client=docs&amp;plid=ACUX6DNSk3f6nP7jspo58HKEx8TdgpNiJpCUgxk</t>
    </r>
  </si>
  <si>
    <r>
      <rPr>
        <rFont val="&quot;Times New Roman&quot;"/>
        <b/>
        <color rgb="FF1155CC"/>
        <sz val="14.0"/>
        <u/>
      </rPr>
      <t>https://drive.google.com/drive/folders/1_F8ynfIzFp5aYeoQ8gzOvMNzHM7chZ_P</t>
    </r>
  </si>
  <si>
    <r>
      <rPr>
        <rFont val="&quot;Times New Roman&quot;"/>
        <b/>
        <color rgb="FF1155CC"/>
        <sz val="14.0"/>
        <u/>
      </rPr>
      <t>https://mail.google.com/mail?extsrc=sync&amp;client=docs&amp;plid=ACUX6DN-fjc8m8slH7Y-2Kt44kWtsQWiFEJsaJA</t>
    </r>
  </si>
  <si>
    <t>14/06/2025</t>
  </si>
  <si>
    <r>
      <rPr>
        <rFont val="&quot;Times New Roman&quot;"/>
        <b/>
        <color rgb="FF1155CC"/>
        <sz val="14.0"/>
        <u/>
      </rPr>
      <t>https://drive.google.com/drive/folders/1_KiufTE4RkM0xXzC-XA8m0FoaVbnJx6A</t>
    </r>
  </si>
  <si>
    <r>
      <rPr>
        <rFont val="&quot;Times New Roman&quot;"/>
        <b/>
        <color rgb="FF1155CC"/>
        <sz val="14.0"/>
        <u/>
      </rPr>
      <t>https://mail.google.com/mail?extsrc=sync&amp;client=docs&amp;plid=ACUX6DNDVh7X14ONWWF6OzaG1xYyq6e2I9JvEjM</t>
    </r>
  </si>
  <si>
    <r>
      <rPr>
        <rFont val="&quot;Times New Roman&quot;"/>
        <b/>
        <color rgb="FF1155CC"/>
        <sz val="14.0"/>
        <u/>
      </rPr>
      <t>https://drive.google.com/drive/folders/1_S8WJvCKXgyYfguCr_w3QZNQxuotMxlN</t>
    </r>
  </si>
  <si>
    <r>
      <rPr>
        <rFont val="&quot;Times New Roman&quot;"/>
        <b/>
        <color rgb="FF1155CC"/>
        <sz val="14.0"/>
        <u/>
      </rPr>
      <t>https://mail.google.com/mail?extsrc=sync&amp;client=docs&amp;plid=ACUX6DOz4Kf3HRsKYcrYwv5AmqzU7bU9HbUfyck</t>
    </r>
  </si>
  <si>
    <r>
      <rPr>
        <rFont val="&quot;Times New Roman&quot;"/>
        <b/>
        <color rgb="FF1155CC"/>
        <sz val="14.0"/>
        <u/>
      </rPr>
      <t>https://drive.google.com/drive/folders/1_joMXnFPz5ZovfZWyXvOGvBqs1yh9-wA</t>
    </r>
  </si>
  <si>
    <r>
      <rPr>
        <rFont val="&quot;Times New Roman&quot;"/>
        <b/>
        <color rgb="FF1155CC"/>
        <sz val="14.0"/>
        <u/>
      </rPr>
      <t>https://drive.google.com/drive/folders/1_prBWmq2IhtVDcrED6RqxbLb1KF2ddUY</t>
    </r>
  </si>
  <si>
    <r>
      <rPr>
        <rFont val="&quot;Times New Roman&quot;"/>
        <b/>
        <color rgb="FF1155CC"/>
        <sz val="14.0"/>
        <u/>
      </rPr>
      <t>https://mail.google.com/mail?extsrc=sync&amp;client=docs&amp;plid=ACUX6DOigIQds1cVRg4OXTc7D3-LyLQcdzVFndw</t>
    </r>
  </si>
  <si>
    <r>
      <rPr>
        <rFont val="&quot;Times New Roman&quot;"/>
        <b/>
        <color rgb="FF1155CC"/>
        <sz val="14.0"/>
        <u/>
      </rPr>
      <t>https://drive.google.com/drive/folders/1aOBEzA9_n6_huV0Jpt9S2UHm2DfOiUrm</t>
    </r>
  </si>
  <si>
    <r>
      <rPr>
        <rFont val="&quot;Times New Roman&quot;"/>
        <b/>
        <color rgb="FF1155CC"/>
        <sz val="14.0"/>
        <u/>
      </rPr>
      <t>https://mail.google.com/mail?extsrc=sync&amp;client=docs&amp;plid=ACUX6DNuBMXioQjdXKrSYu4xeeg2tyvfbWQpb8k</t>
    </r>
  </si>
  <si>
    <r>
      <rPr>
        <rFont val="&quot;Times New Roman&quot;"/>
        <b/>
        <color rgb="FF1155CC"/>
        <sz val="14.0"/>
        <u/>
      </rPr>
      <t>https://drive.google.com/drive/folders/1aQixlgs8xJBLEy6hIG-rohw5sK_w7EGA</t>
    </r>
  </si>
  <si>
    <r>
      <rPr>
        <rFont val="&quot;Times New Roman&quot;"/>
        <b/>
        <color rgb="FF1155CC"/>
        <sz val="14.0"/>
        <u/>
      </rPr>
      <t>https://mail.google.com/mail?extsrc=sync&amp;client=docs&amp;plid=ACUX6DMsETOZCPCoCBu4DvHz6jZSIjmr-E2L6dg</t>
    </r>
  </si>
  <si>
    <r>
      <rPr>
        <rFont val="&quot;Times New Roman&quot;"/>
        <b/>
        <color rgb="FF1155CC"/>
        <sz val="14.0"/>
        <u/>
      </rPr>
      <t>https://drive.google.com/drive/folders/1aVIfXuJSRx6bx6Mx0mSRxbqRgsfkqlM6</t>
    </r>
  </si>
  <si>
    <r>
      <rPr>
        <rFont val="&quot;Times New Roman&quot;"/>
        <b/>
        <color rgb="FF1155CC"/>
        <sz val="14.0"/>
        <u/>
      </rPr>
      <t>https://mail.google.com/mail?extsrc=sync&amp;client=docs&amp;plid=ACUX6DOCxfzV_ZfyW5qTOACh-zo4lu21i0Z4SZA</t>
    </r>
  </si>
  <si>
    <r>
      <rPr>
        <rFont val="&quot;Times New Roman&quot;"/>
        <b/>
        <color rgb="FF1155CC"/>
        <sz val="14.0"/>
        <u/>
      </rPr>
      <t>https://drive.google.com/drive/folders/1amiZPwRc4XZbwmQgMrDeUW7WptwkXW6-</t>
    </r>
  </si>
  <si>
    <r>
      <rPr>
        <rFont val="&quot;Times New Roman&quot;"/>
        <b/>
        <color rgb="FF1155CC"/>
        <sz val="14.0"/>
        <u/>
      </rPr>
      <t>https://mail.google.com/mail?extsrc=sync&amp;client=docs&amp;plid=ACUX6DPhEShtPZscNUQ6_vcqj6o9NyhABNmNiSE</t>
    </r>
  </si>
  <si>
    <t>24/05/2025</t>
  </si>
  <si>
    <r>
      <rPr>
        <rFont val="&quot;Times New Roman&quot;"/>
        <b/>
        <color rgb="FF1155CC"/>
        <sz val="14.0"/>
        <u/>
      </rPr>
      <t>https://drive.google.com/drive/folders/1ar-VdijsJfCzUt1t_3DGL927nyhstPlN</t>
    </r>
  </si>
  <si>
    <r>
      <rPr>
        <rFont val="&quot;Times New Roman&quot;"/>
        <b/>
        <color rgb="FF1155CC"/>
        <sz val="14.0"/>
        <u/>
      </rPr>
      <t>https://mail.google.com/mail?extsrc=sync&amp;client=docs&amp;plid=ACUX6DMIbBUhK-04zqO3-BsYwbucjPQ9UfGBjFo</t>
    </r>
  </si>
  <si>
    <r>
      <rPr>
        <rFont val="&quot;Times New Roman&quot;"/>
        <b/>
        <color rgb="FF1155CC"/>
        <sz val="14.0"/>
        <u/>
      </rPr>
      <t>https://drive.google.com/drive/folders/1bOXyrqRuhTM0kwWJCFw_PtTMd_dMqllW</t>
    </r>
  </si>
  <si>
    <r>
      <rPr>
        <rFont val="&quot;Times New Roman&quot;"/>
        <b/>
        <color rgb="FF1155CC"/>
        <sz val="14.0"/>
        <u/>
      </rPr>
      <t>https://mail.google.com/mail?extsrc=sync&amp;client=docs&amp;plid=ACUX6DNIX5fNj9xKHamRZ6smtLVTEzw5eF1h42U</t>
    </r>
  </si>
  <si>
    <r>
      <rPr>
        <rFont val="&quot;Times New Roman&quot;"/>
        <b/>
        <color rgb="FF1155CC"/>
        <sz val="14.0"/>
        <u/>
      </rPr>
      <t>https://drive.google.com/drive/folders/1c5vBQTY3p74fPbtUB35eu6cUclkDuYmK</t>
    </r>
  </si>
  <si>
    <r>
      <rPr>
        <rFont val="&quot;Times New Roman&quot;"/>
        <b/>
        <color rgb="FF1155CC"/>
        <sz val="14.0"/>
        <u/>
      </rPr>
      <t>https://mail.google.com/mail?extsrc=sync&amp;client=docs&amp;plid=ACUX6DOCr0HsMaBqy5rkdImL6Z8p9Xoj9SlI9GA</t>
    </r>
  </si>
  <si>
    <r>
      <rPr>
        <rFont val="&quot;Times New Roman&quot;"/>
        <b/>
        <color rgb="FF1155CC"/>
        <sz val="14.0"/>
        <u/>
      </rPr>
      <t>https://drive.google.com/drive/folders/1chb-pMLI3rXGxAqLwWLaFdAbK1H_Iotp</t>
    </r>
  </si>
  <si>
    <r>
      <rPr>
        <rFont val="&quot;Times New Roman&quot;"/>
        <b/>
        <color rgb="FF1155CC"/>
        <sz val="14.0"/>
        <u/>
      </rPr>
      <t>https://mail.google.com/mail?extsrc=sync&amp;client=docs&amp;plid=ACUX6DNcuZROuzx0fjc6bV1cm8fNPFDOOT3t8H0</t>
    </r>
  </si>
  <si>
    <r>
      <rPr>
        <rFont val="&quot;Times New Roman&quot;"/>
        <b/>
        <color rgb="FF1155CC"/>
        <sz val="14.0"/>
        <u/>
      </rPr>
      <t>https://drive.google.com/drive/folders/1ckOsvkB2pFn_elV8qMiWDVPC01uNm9KV</t>
    </r>
  </si>
  <si>
    <r>
      <rPr>
        <rFont val="&quot;Times New Roman&quot;"/>
        <b/>
        <color rgb="FF1155CC"/>
        <sz val="14.0"/>
        <u/>
      </rPr>
      <t>https://mail.google.com/mail?extsrc=sync&amp;client=docs&amp;plid=ACUX6DP0aHvGuFUxANNeyhoH5G-uC65il3lxniw</t>
    </r>
  </si>
  <si>
    <r>
      <rPr>
        <rFont val="&quot;Times New Roman&quot;"/>
        <b/>
        <color rgb="FF1155CC"/>
        <sz val="14.0"/>
        <u/>
      </rPr>
      <t>https://drive.google.com/drive/folders/1cnBX1ygctVHXOT9h1SqreqiTxKGMP_mB</t>
    </r>
  </si>
  <si>
    <r>
      <rPr>
        <rFont val="&quot;Times New Roman&quot;"/>
        <b/>
        <color rgb="FF1155CC"/>
        <sz val="14.0"/>
        <u/>
      </rPr>
      <t>https://mail.google.com/mail?extsrc=sync&amp;client=docs&amp;plid=ACUX6DP5AylTWg1ISpcnRY9vTKDEr_1YM2Yft18</t>
    </r>
  </si>
  <si>
    <r>
      <rPr>
        <rFont val="&quot;Times New Roman&quot;"/>
        <b/>
        <color rgb="FF1155CC"/>
        <sz val="14.0"/>
        <u/>
      </rPr>
      <t>https://drive.google.com/drive/folders/1cpmebk_gmE_RL9CfZPiBb51YQ-4WCAqR</t>
    </r>
  </si>
  <si>
    <r>
      <rPr>
        <rFont val="&quot;Times New Roman&quot;"/>
        <b/>
        <color rgb="FF1155CC"/>
        <sz val="14.0"/>
        <u/>
      </rPr>
      <t>https://mail.google.com/mail?extsrc=sync&amp;client=docs&amp;plid=ACUX6DOcPJSmNiK9jHXF-kkSYIXgjjQ1SfU1ovk</t>
    </r>
  </si>
  <si>
    <r>
      <rPr>
        <rFont val="&quot;Times New Roman&quot;"/>
        <b/>
        <color rgb="FF1155CC"/>
        <sz val="14.0"/>
        <u/>
      </rPr>
      <t>https://drive.google.com/drive/folders/1d13uQRrv75XCApMFcqYvp7yy8yDqp294</t>
    </r>
  </si>
  <si>
    <r>
      <rPr>
        <rFont val="&quot;Times New Roman&quot;"/>
        <b/>
        <color rgb="FF1155CC"/>
        <sz val="14.0"/>
        <u/>
      </rPr>
      <t>https://mail.google.com/mail?extsrc=sync&amp;client=docs&amp;plid=ACUX6DMzgWmwaEu8m4-lMY8sHnzZpDfoljfNPEw</t>
    </r>
  </si>
  <si>
    <r>
      <rPr>
        <rFont val="&quot;Times New Roman&quot;"/>
        <b/>
        <color rgb="FF1155CC"/>
        <sz val="14.0"/>
        <u/>
      </rPr>
      <t>https://drive.google.com/drive/folders/1dBzMQ1vZ-7Bbv9BEKo3RoM4qX43ZCEjk</t>
    </r>
  </si>
  <si>
    <r>
      <rPr>
        <rFont val="&quot;Times New Roman&quot;"/>
        <b/>
        <color rgb="FF1155CC"/>
        <sz val="14.0"/>
        <u/>
      </rPr>
      <t>https://mail.google.com/mail?extsrc=sync&amp;client=docs&amp;plid=ACUX6DOkdCasAdw8VF70IRDYhHSLexyoJ6QegKM</t>
    </r>
  </si>
  <si>
    <r>
      <rPr>
        <rFont val="&quot;Times New Roman&quot;"/>
        <b/>
        <color rgb="FF1155CC"/>
        <sz val="14.0"/>
        <u/>
      </rPr>
      <t>https://drive.google.com/drive/folders/1dkEeoKpPKSfA8bv4U1oSddI1Bl4Lp_ZT</t>
    </r>
  </si>
  <si>
    <r>
      <rPr>
        <rFont val="&quot;Times New Roman&quot;"/>
        <b/>
        <color rgb="FF1155CC"/>
        <sz val="14.0"/>
        <u/>
      </rPr>
      <t>https://mail.google.com/mail?extsrc=sync&amp;client=docs&amp;plid=ACUX6DPa6pepE1cjRLT5CSubcrll_rn0tXVrYYI</t>
    </r>
  </si>
  <si>
    <r>
      <rPr>
        <rFont val="&quot;Times New Roman&quot;"/>
        <b/>
        <color rgb="FF1155CC"/>
        <sz val="14.0"/>
        <u/>
      </rPr>
      <t>https://drive.google.com/drive/folders/1KWgNQELiHaZzv4Kw6RRyUaFmVQ4ozUeX</t>
    </r>
  </si>
  <si>
    <r>
      <rPr>
        <rFont val="&quot;Times New Roman&quot;"/>
        <b/>
        <color rgb="FF1155CC"/>
        <sz val="14.0"/>
        <u/>
      </rPr>
      <t>https://mail.google.com/mail?extsrc=sync&amp;client=docs&amp;plid=ACUX6DNGCR7MpxSTbff1ciW_EEuot3F7bfgQyHo</t>
    </r>
  </si>
  <si>
    <r>
      <rPr>
        <rFont val="&quot;Times New Roman&quot;"/>
        <b/>
        <color rgb="FF1155CC"/>
        <sz val="14.0"/>
        <u/>
      </rPr>
      <t>https://drive.google.com/drive/folders/1k3axurNrsZS9B8IUQMmF9hU9Q6HYP98i</t>
    </r>
  </si>
  <si>
    <r>
      <rPr>
        <rFont val="&quot;Times New Roman&quot;"/>
        <b/>
        <color rgb="FF1155CC"/>
        <sz val="14.0"/>
        <u/>
      </rPr>
      <t>https://mail.google.com/mail?extsrc=sync&amp;client=docs&amp;plid=ACUX6DODJrc-RuySG8vCSu-nsl6LXTVioaEggDM</t>
    </r>
  </si>
  <si>
    <r>
      <rPr>
        <rFont val="&quot;Times New Roman&quot;"/>
        <b/>
        <color rgb="FF1155CC"/>
        <sz val="14.0"/>
        <u/>
      </rPr>
      <t>https://drive.google.com/drive/folders/1kVp6RNItP1Vpq-F87PcqmpXzLeY1nFWP</t>
    </r>
  </si>
  <si>
    <r>
      <rPr>
        <rFont val="&quot;Times New Roman&quot;"/>
        <b/>
        <color rgb="FF1155CC"/>
        <sz val="14.0"/>
        <u/>
      </rPr>
      <t>https://mail.google.com/mail?extsrc=sync&amp;client=docs&amp;plid=ACUX6DMmxf6-ehft-8-VvJjuaJ806bu2teNXv2k</t>
    </r>
  </si>
  <si>
    <t>30/01/2025</t>
  </si>
  <si>
    <r>
      <rPr>
        <rFont val="&quot;Times New Roman&quot;"/>
        <b/>
        <color rgb="FF1155CC"/>
        <sz val="14.0"/>
        <u/>
      </rPr>
      <t>https://drive.google.com/drive/folders/1kuApY8EfVlHjfz5lPZ50wGCYNS62SZIj</t>
    </r>
  </si>
  <si>
    <r>
      <rPr>
        <rFont val="&quot;Times New Roman&quot;"/>
        <b/>
        <color rgb="FF1155CC"/>
        <sz val="14.0"/>
        <u/>
      </rPr>
      <t>https://mail.google.com/mail?extsrc=sync&amp;client=docs&amp;plid=ACUX6DM1zpA-rYJMNgnTBqbRhc8q8Ng45ed7_pk</t>
    </r>
  </si>
  <si>
    <r>
      <rPr>
        <rFont val="&quot;Times New Roman&quot;"/>
        <b/>
        <color rgb="FF1155CC"/>
        <sz val="14.0"/>
        <u/>
      </rPr>
      <t>https://drive.google.com/drive/folders/1l-oKUqV97LiKFodOs84HZ5u9Ne91OcYy</t>
    </r>
  </si>
  <si>
    <r>
      <rPr>
        <rFont val="&quot;Times New Roman&quot;"/>
        <b/>
        <color rgb="FF1155CC"/>
        <sz val="14.0"/>
        <u/>
      </rPr>
      <t>https://mail.google.com/mail?extsrc=sync&amp;client=docs&amp;plid=ACUX6DPml60Nf7ouO8ou-jkDtnhCrpZfVhhGIa8</t>
    </r>
  </si>
  <si>
    <r>
      <rPr>
        <rFont val="&quot;Times New Roman&quot;"/>
        <b/>
        <color rgb="FF1155CC"/>
        <sz val="14.0"/>
        <u/>
      </rPr>
      <t>https://drive.google.com/drive/folders/1l4nxRt3p42FkcrSrBy7Q1BlO6uz2cSY2</t>
    </r>
  </si>
  <si>
    <r>
      <rPr>
        <rFont val="&quot;Times New Roman&quot;"/>
        <b/>
        <color rgb="FF1155CC"/>
        <sz val="14.0"/>
        <u/>
      </rPr>
      <t>https://mail.google.com/mail?extsrc=sync&amp;client=docs&amp;plid=ACUX6DNFuszXP485z9wwfItdiwH5jnZ1gEopLwA</t>
    </r>
  </si>
  <si>
    <r>
      <rPr>
        <rFont val="&quot;Times New Roman&quot;"/>
        <b/>
        <color rgb="FF1155CC"/>
        <sz val="14.0"/>
        <u/>
      </rPr>
      <t>https://drive.google.com/drive/folders/1aMr3SujfoOWoSTSsEP3-9DMQDsMmrUu3</t>
    </r>
  </si>
  <si>
    <r>
      <rPr>
        <rFont val="&quot;Times New Roman&quot;"/>
        <b/>
        <color rgb="FF1155CC"/>
        <sz val="14.0"/>
        <u/>
      </rPr>
      <t>https://mail.google.com/mail?extsrc=sync&amp;client=docs&amp;plid=ACUX6DP-tU2Fe6sTw6ZpdZ7izxuW8407A8BODcQ</t>
    </r>
  </si>
  <si>
    <r>
      <rPr>
        <rFont val="&quot;Times New Roman&quot;"/>
        <b/>
        <color rgb="FF1155CC"/>
        <sz val="14.0"/>
        <u/>
      </rPr>
      <t>https://drive.google.com/drive/folders/1aIbugh-457YtonzzuL5yvMs-3XWj0EFJ</t>
    </r>
  </si>
  <si>
    <r>
      <rPr>
        <rFont val="&quot;Times New Roman&quot;"/>
        <b/>
        <color rgb="FF1155CC"/>
        <sz val="14.0"/>
        <u/>
      </rPr>
      <t>https://mail.google.com/mail?extsrc=sync&amp;client=docs&amp;plid=ACUX6DOkGZjA0syb9QDbn1Gii3jV8K77JYNDnUY</t>
    </r>
  </si>
  <si>
    <r>
      <rPr>
        <rFont val="&quot;Times New Roman&quot;"/>
        <b/>
        <color rgb="FF1155CC"/>
        <sz val="14.0"/>
        <u/>
      </rPr>
      <t>https://drive.google.com/drive/folders/1VbwkQMl450vqg458Ws-kHnkXO3Cn5Asq</t>
    </r>
  </si>
  <si>
    <r>
      <rPr>
        <rFont val="&quot;Times New Roman&quot;"/>
        <b/>
        <color rgb="FF1155CC"/>
        <sz val="14.0"/>
        <u/>
      </rPr>
      <t>https://mail.google.com/mail?extsrc=sync&amp;client=docs&amp;plid=ACUX6DMJ7_LQUMpHMZXNzfFa1bbMq-QBLPkS0UI</t>
    </r>
  </si>
  <si>
    <r>
      <rPr>
        <rFont val="&quot;Times New Roman&quot;"/>
        <b/>
        <color rgb="FF1155CC"/>
        <sz val="14.0"/>
        <u/>
      </rPr>
      <t>https://drive.google.com/drive/folders/1wNoGvzPCQbbGWwrrFe2hdNXpkSZ8YRGm</t>
    </r>
  </si>
  <si>
    <r>
      <rPr>
        <rFont val="&quot;Times New Roman&quot;"/>
        <b/>
        <color rgb="FF1155CC"/>
        <sz val="14.0"/>
        <u/>
      </rPr>
      <t>https://mail.google.com/mail?extsrc=sync&amp;client=docs&amp;plid=ACUX6DMDBYpB22VHtmnlZhBMduLp5K_dMKGjJJw</t>
    </r>
  </si>
  <si>
    <r>
      <rPr>
        <rFont val="&quot;Times New Roman&quot;"/>
        <b/>
        <color rgb="FF1155CC"/>
        <sz val="14.0"/>
        <u/>
      </rPr>
      <t>https://drive.google.com/drive/folders/19Vt938rTII4yt3fHI3sbn3Ds-db_YH17</t>
    </r>
  </si>
  <si>
    <r>
      <rPr>
        <rFont val="&quot;Times New Roman&quot;"/>
        <b/>
        <color rgb="FF1155CC"/>
        <sz val="14.0"/>
        <u/>
      </rPr>
      <t>https://mail.google.com/mail?extsrc=sync&amp;client=docs&amp;plid=ACUX6DPZkpad1cJ1bW6cwz-xN4V-FSIchZcm_PI</t>
    </r>
  </si>
  <si>
    <r>
      <rPr>
        <rFont val="&quot;Times New Roman&quot;"/>
        <b/>
        <color rgb="FF1155CC"/>
        <sz val="14.0"/>
        <u/>
      </rPr>
      <t>https://drive.google.com/drive/folders/1EmOnKYlM-Et3XpH-GDp1CHdjt3F5GDvD</t>
    </r>
  </si>
  <si>
    <r>
      <rPr>
        <rFont val="&quot;Times New Roman&quot;"/>
        <b/>
        <color rgb="FF1155CC"/>
        <sz val="14.0"/>
        <u/>
      </rPr>
      <t>https://mail.google.com/mail?extsrc=sync&amp;client=docs&amp;plid=ACUX6DNwbMCdJsL6Pb9Hdhm_bIjGLaqzWTyjmJM</t>
    </r>
  </si>
  <si>
    <r>
      <rPr>
        <rFont val="&quot;Times New Roman&quot;"/>
        <b/>
        <color rgb="FF1155CC"/>
        <sz val="14.0"/>
        <u/>
      </rPr>
      <t>https://drive.google.com/drive/folders/1oURg6g-OW4fCkbrCsTEkyzBRg-0OQ2Jy</t>
    </r>
  </si>
  <si>
    <r>
      <rPr>
        <rFont val="&quot;Times New Roman&quot;"/>
        <b/>
        <color rgb="FF1155CC"/>
        <sz val="14.0"/>
        <u/>
      </rPr>
      <t>https://mail.google.com/mail?extsrc=sync&amp;client=docs&amp;plid=ACUX6DOZ6f0soj6SbuuhAqtXhrp7eTXfuhPMvPs</t>
    </r>
  </si>
  <si>
    <r>
      <rPr>
        <rFont val="&quot;Times New Roman&quot;"/>
        <b/>
        <color rgb="FF1155CC"/>
        <sz val="14.0"/>
        <u/>
      </rPr>
      <t>https://drive.google.com/drive/folders/1oVzz4W0-Mc4J5BS_FPg3cnzPM-bnaJCc</t>
    </r>
  </si>
  <si>
    <r>
      <rPr>
        <rFont val="&quot;Times New Roman&quot;"/>
        <b/>
        <color rgb="FF1155CC"/>
        <sz val="14.0"/>
        <u/>
      </rPr>
      <t>https://mail.google.com/mail?extsrc=sync&amp;client=docs&amp;plid=ACUX6DNRpHC6qeJeyUwIeUjOvMo1kscYoGwanIg</t>
    </r>
  </si>
  <si>
    <r>
      <rPr>
        <rFont val="&quot;Times New Roman&quot;"/>
        <b/>
        <color rgb="FF1155CC"/>
        <sz val="14.0"/>
        <u/>
      </rPr>
      <t>https://drive.google.com/drive/folders/1p408Y4eD8itdn-4gwxrhyeeH_dvva586</t>
    </r>
  </si>
  <si>
    <r>
      <rPr>
        <rFont val="&quot;Times New Roman&quot;"/>
        <b/>
        <color rgb="FF1155CC"/>
        <sz val="14.0"/>
        <u/>
      </rPr>
      <t>https://mail.google.com/mail?extsrc=sync&amp;client=docs&amp;plid=ACUX6DPwhN21maCBFRxtAVqJiv6226nNf6gUY5g</t>
    </r>
  </si>
  <si>
    <r>
      <rPr>
        <rFont val="&quot;Times New Roman&quot;"/>
        <b/>
        <color rgb="FF1155CC"/>
        <sz val="14.0"/>
        <u/>
      </rPr>
      <t>https://drive.google.com/drive/folders/1c-0U3u0f0V_5zIFe12pilkEnU-rkpt0D</t>
    </r>
  </si>
  <si>
    <r>
      <rPr>
        <rFont val="&quot;Times New Roman&quot;"/>
        <b/>
        <color rgb="FF1155CC"/>
        <sz val="14.0"/>
        <u/>
      </rPr>
      <t>https://mail.google.com/mail?extsrc=sync&amp;client=docs&amp;plid=ACUX6DPqifc-aS8LdlcpMXC_uQiqzdCManO6mc0</t>
    </r>
  </si>
  <si>
    <r>
      <rPr>
        <rFont val="&quot;Times New Roman&quot;"/>
        <b/>
        <color rgb="FF1155CC"/>
        <sz val="14.0"/>
        <u/>
      </rPr>
      <t>https://drive.google.com/drive/folders/1q9P4b7iy1xpf173j8rNjcK7s49UIm6PM</t>
    </r>
  </si>
  <si>
    <r>
      <rPr>
        <rFont val="&quot;Times New Roman&quot;"/>
        <b/>
        <color rgb="FF1155CC"/>
        <sz val="14.0"/>
        <u/>
      </rPr>
      <t>https://mail.google.com/mail?extsrc=sync&amp;client=docs&amp;plid=ACUX6DOWGWn3J--JbS5VpAEgODRz5IFUTZp_eKw</t>
    </r>
  </si>
  <si>
    <r>
      <rPr>
        <rFont val="&quot;Times New Roman&quot;"/>
        <b/>
        <color rgb="FF1155CC"/>
        <sz val="14.0"/>
        <u/>
      </rPr>
      <t>https://drive.google.com/drive/folders/161JRp9wLedchFMcRxX78-FeY_MM4eq0j</t>
    </r>
  </si>
  <si>
    <r>
      <rPr>
        <rFont val="&quot;Times New Roman&quot;"/>
        <b/>
        <color rgb="FF1155CC"/>
        <sz val="14.0"/>
        <u/>
      </rPr>
      <t>https://drive.google.com/drive/folders/1pWaDQcwPaKRQuecpfna0SQYBDteiNKyh</t>
    </r>
  </si>
  <si>
    <r>
      <rPr>
        <rFont val="&quot;Times New Roman&quot;"/>
        <b/>
        <color rgb="FF1155CC"/>
        <sz val="14.0"/>
        <u/>
      </rPr>
      <t>https://mail.google.com/mail?extsrc=sync&amp;client=docs&amp;plid=ACUX6DPO1dDOp72zlCWASictwfMgQr1c3fxN7As</t>
    </r>
  </si>
  <si>
    <r>
      <rPr>
        <rFont val="&quot;Times New Roman&quot;"/>
        <b/>
        <color rgb="FF1155CC"/>
        <sz val="14.0"/>
        <u/>
      </rPr>
      <t>https://drive.google.com/drive/folders/15OCmCaR0aO1_s5IBGJsLVELKPlG31FiQ</t>
    </r>
  </si>
  <si>
    <r>
      <rPr>
        <rFont val="&quot;Times New Roman&quot;"/>
        <b/>
        <color rgb="FF1155CC"/>
        <sz val="14.0"/>
        <u/>
      </rPr>
      <t>https://mail.google.com/mail?extsrc=sync&amp;client=docs&amp;plid=ACUX6DNS7LOi7qRMekkNjxfNWQ4TqHlV3jeBsIY</t>
    </r>
  </si>
  <si>
    <r>
      <rPr>
        <rFont val="&quot;Times New Roman&quot;"/>
        <b/>
        <color rgb="FF1155CC"/>
        <sz val="14.0"/>
        <u/>
      </rPr>
      <t>https://drive.google.com/drive/folders/1r8EJidfIvEYTrPAG_JcgZ4g-DrAs7TGY</t>
    </r>
  </si>
  <si>
    <r>
      <rPr>
        <rFont val="&quot;Times New Roman&quot;"/>
        <b/>
        <color rgb="FF1155CC"/>
        <sz val="14.0"/>
        <u/>
      </rPr>
      <t>https://mail.google.com/mail?extsrc=sync&amp;client=docs&amp;plid=ACUX6DNe5WRqM_PCubcxgzfE9VaZIKCOGDih9ks</t>
    </r>
  </si>
  <si>
    <r>
      <rPr>
        <rFont val="&quot;Times New Roman&quot;"/>
        <b/>
        <color rgb="FF1155CC"/>
        <sz val="14.0"/>
        <u/>
      </rPr>
      <t>https://drive.google.com/drive/folders/1ZjpTA0cOVDIufOOBmXyP-CSGWzfaNm0J</t>
    </r>
  </si>
  <si>
    <r>
      <rPr>
        <rFont val="&quot;Times New Roman&quot;"/>
        <b/>
        <color rgb="FF1155CC"/>
        <sz val="14.0"/>
        <u/>
      </rPr>
      <t>https://mail.google.com/mail?extsrc=sync&amp;client=docs&amp;plid=ACUX6DOkQeG99gJLYNamoV_lDoKNQ1BKIkonnac</t>
    </r>
  </si>
  <si>
    <r>
      <rPr>
        <rFont val="&quot;Times New Roman&quot;"/>
        <b/>
        <color rgb="FF1155CC"/>
        <sz val="14.0"/>
        <u/>
      </rPr>
      <t>https://drive.google.com/drive/folders/1Vy30wNdC-dt5lzN64dTGsb21F920gmxX</t>
    </r>
  </si>
  <si>
    <r>
      <rPr>
        <rFont val="&quot;Times New Roman&quot;"/>
        <b/>
        <color rgb="FF1155CC"/>
        <sz val="14.0"/>
        <u/>
      </rPr>
      <t>https://mail.google.com/mail?extsrc=sync&amp;client=docs&amp;plid=ACUX6DPzPxdmEID1UesxLAzN3mSEgIw6ucDrd_0</t>
    </r>
  </si>
  <si>
    <r>
      <rPr>
        <rFont val="&quot;Times New Roman&quot;"/>
        <b/>
        <color rgb="FF1155CC"/>
        <sz val="14.0"/>
        <u/>
      </rPr>
      <t>https://drive.google.com/drive/folders/1sUXL1myGcRS8U86qSLgErFvQvE89u6W0</t>
    </r>
  </si>
  <si>
    <r>
      <rPr>
        <rFont val="&quot;Times New Roman&quot;"/>
        <b/>
        <color rgb="FF1155CC"/>
        <sz val="14.0"/>
        <u/>
      </rPr>
      <t>https://mail.google.com/mail?extsrc=sync&amp;client=docs&amp;plid=ACUX6DMZtqUu2lqGCyWq-QiudnPNDehJsmQD2aA</t>
    </r>
  </si>
  <si>
    <r>
      <rPr>
        <rFont val="&quot;Times New Roman&quot;"/>
        <b/>
        <color rgb="FF1155CC"/>
        <sz val="14.0"/>
        <u/>
      </rPr>
      <t>https://drive.google.com/drive/folders/1sBbBk2-mHlqWNul_wVwQIHkEGQHWYu92</t>
    </r>
  </si>
  <si>
    <r>
      <rPr>
        <rFont val="&quot;Times New Roman&quot;"/>
        <b/>
        <color rgb="FF1155CC"/>
        <sz val="14.0"/>
        <u/>
      </rPr>
      <t>https://mail.google.com/mail?extsrc=sync&amp;client=docs&amp;plid=ACUX6DMAalZ_lmbrYi5AdgUKsUPR_Jc5iWRh79s</t>
    </r>
  </si>
  <si>
    <r>
      <rPr>
        <rFont val="&quot;Times New Roman&quot;"/>
        <b/>
        <color rgb="FF1155CC"/>
        <sz val="14.0"/>
        <u/>
      </rPr>
      <t>https://drive.google.com/drive/folders/1s1ykR5RShJz0CwjdWN8L_5OOMujIb0UQ</t>
    </r>
  </si>
  <si>
    <r>
      <rPr>
        <rFont val="&quot;Times New Roman&quot;"/>
        <b/>
        <color rgb="FF1155CC"/>
        <sz val="14.0"/>
        <u/>
      </rPr>
      <t>https://mail.google.com/mail?extsrc=sync&amp;client=docs&amp;plid=ACUX6DOeEjDC-8fuo1OlWDITrRyiXCDu8ePyppc</t>
    </r>
  </si>
  <si>
    <r>
      <rPr>
        <rFont val="&quot;Times New Roman&quot;"/>
        <b/>
        <color rgb="FF1155CC"/>
        <sz val="14.0"/>
        <u/>
      </rPr>
      <t>https://drive.google.com/drive/folders/1s0-lMFdbaBv9jyiV4X7YUb7Xo5-AlGXs</t>
    </r>
  </si>
  <si>
    <r>
      <rPr>
        <rFont val="&quot;Times New Roman&quot;"/>
        <b/>
        <color rgb="FF1155CC"/>
        <sz val="14.0"/>
        <u/>
      </rPr>
      <t>https://mail.google.com/mail?extsrc=sync&amp;client=docs&amp;plid=ACUX6DOU_swBnbXdxsZLK6qsVqmvyGRVOWNNkWE</t>
    </r>
  </si>
  <si>
    <r>
      <rPr>
        <rFont val="&quot;Times New Roman&quot;"/>
        <b/>
        <color rgb="FF1155CC"/>
        <sz val="14.0"/>
        <u/>
      </rPr>
      <t>https://drive.google.com/drive/folders/1rwXpGhZoo5DLqI9SA36_Kd2goOpsN9Z2</t>
    </r>
  </si>
  <si>
    <r>
      <rPr>
        <rFont val="&quot;Times New Roman&quot;"/>
        <b/>
        <color rgb="FF1155CC"/>
        <sz val="14.0"/>
        <u/>
      </rPr>
      <t>https://mail.google.com/mail?extsrc=sync&amp;client=docs&amp;plid=ACUX6DP9xOitckkzlHd1kvObtxPIvinkqeqv5I4</t>
    </r>
  </si>
  <si>
    <r>
      <rPr>
        <rFont val="&quot;Times New Roman&quot;"/>
        <b/>
        <color rgb="FF1155CC"/>
        <sz val="14.0"/>
        <u/>
      </rPr>
      <t>https://drive.google.com/drive/folders/1ro_FMrLQPqluInAhv7JVeV4L9RgBbqtx</t>
    </r>
  </si>
  <si>
    <r>
      <rPr>
        <rFont val="&quot;Times New Roman&quot;"/>
        <b/>
        <color rgb="FF1155CC"/>
        <sz val="14.0"/>
        <u/>
      </rPr>
      <t>https://mail.google.com/mail?extsrc=sync&amp;client=docs&amp;plid=ACUX6DO6gnlpyEp0msXMoQQt0w_Ezm4U4Dqls44</t>
    </r>
  </si>
  <si>
    <r>
      <rPr>
        <rFont val="&quot;Times New Roman&quot;"/>
        <b/>
        <color rgb="FF1155CC"/>
        <sz val="14.0"/>
        <u/>
      </rPr>
      <t>https://drive.google.com/drive/folders/1raJcxPQHukSD1eHbkGs7OoJ-jwg_Ybis</t>
    </r>
  </si>
  <si>
    <r>
      <rPr>
        <rFont val="&quot;Times New Roman&quot;"/>
        <b/>
        <color rgb="FF1155CC"/>
        <sz val="14.0"/>
        <u/>
      </rPr>
      <t>https://mail.google.com/mail?extsrc=sync&amp;client=docs&amp;plid=ACUX6DMwOwZCIinM5jjBtI7kWaqxwtuH0n5QS-8</t>
    </r>
  </si>
  <si>
    <r>
      <rPr>
        <rFont val="&quot;Times New Roman&quot;"/>
        <b/>
        <color rgb="FF1155CC"/>
        <sz val="14.0"/>
        <u/>
      </rPr>
      <t>https://drive.google.com/drive/folders/1mVgKJP3Pm9ZXZfQbTpgS99dP7emVFffw</t>
    </r>
  </si>
  <si>
    <r>
      <rPr>
        <rFont val="&quot;Times New Roman&quot;"/>
        <b/>
        <color rgb="FF1155CC"/>
        <sz val="14.0"/>
        <u/>
      </rPr>
      <t>https://mail.google.com/mail?extsrc=sync&amp;client=docs&amp;plid=ACUX6DMAkrUqJZRquZGnmSVOVNvpeZ6Kc-44KK8</t>
    </r>
  </si>
  <si>
    <r>
      <rPr>
        <rFont val="&quot;Times New Roman&quot;"/>
        <b/>
        <color rgb="FF1155CC"/>
        <sz val="14.0"/>
        <u/>
      </rPr>
      <t>https://drive.google.com/drive/folders/1EraYUjx1WTHO7gKeCJ1RBFuXwYHzdH4x</t>
    </r>
  </si>
  <si>
    <r>
      <rPr>
        <rFont val="&quot;Times New Roman&quot;"/>
        <b/>
        <color rgb="FF1155CC"/>
        <sz val="14.0"/>
        <u/>
      </rPr>
      <t>https://mail.google.com/mail?extsrc=sync&amp;client=docs&amp;plid=ACUX6DOPZPtFyeYACAr817RwwbHBSx30NxgdEOQ</t>
    </r>
  </si>
  <si>
    <r>
      <rPr>
        <rFont val="&quot;Times New Roman&quot;"/>
        <b/>
        <color rgb="FF1155CC"/>
        <sz val="14.0"/>
        <u/>
      </rPr>
      <t>https://drive.google.com/drive/folders/1u9HQ4DIT3HIxEuTW3iHWT7UIXUz-ivnS</t>
    </r>
  </si>
  <si>
    <r>
      <rPr>
        <rFont val="&quot;Times New Roman&quot;"/>
        <b/>
        <color rgb="FF1155CC"/>
        <sz val="14.0"/>
        <u/>
      </rPr>
      <t>https://mail.google.com/mail?extsrc=sync&amp;client=docs&amp;plid=ACUX6DPEdpNz9Y7KQPWSyrC7Fr-9UA6Ce9UHOHs</t>
    </r>
  </si>
  <si>
    <r>
      <rPr>
        <rFont val="&quot;Times New Roman&quot;"/>
        <b/>
        <color rgb="FF1155CC"/>
        <sz val="14.0"/>
        <u/>
      </rPr>
      <t>https://drive.google.com/drive/folders/1trryIya4nQMLmlZgiz-rIoBj3hX5yyqy</t>
    </r>
  </si>
  <si>
    <r>
      <rPr>
        <rFont val="&quot;Times New Roman&quot;"/>
        <b/>
        <color rgb="FF1155CC"/>
        <sz val="14.0"/>
        <u/>
      </rPr>
      <t>https://mail.google.com/mail?extsrc=sync&amp;client=docs&amp;plid=ACUX6DOQ1ruXyQ4bmbPUeQb-boUth6HbZ4UKmyE</t>
    </r>
  </si>
  <si>
    <r>
      <rPr>
        <rFont val="&quot;Times New Roman&quot;"/>
        <b/>
        <color rgb="FF1155CC"/>
        <sz val="14.0"/>
        <u/>
      </rPr>
      <t>https://drive.google.com/drive/folders/1u1ilpXH7d3b-ZlxIcxcXc3L_DQ6KviEw</t>
    </r>
  </si>
  <si>
    <r>
      <rPr>
        <rFont val="&quot;Times New Roman&quot;"/>
        <b/>
        <color rgb="FF1155CC"/>
        <sz val="14.0"/>
        <u/>
      </rPr>
      <t>https://mail.google.com/mail?extsrc=sync&amp;client=docs&amp;plid=ACUX6DOdudbE4sLeFmkBYYLbT7DhB0fCVpTs9wg</t>
    </r>
  </si>
  <si>
    <r>
      <rPr>
        <rFont val="&quot;Times New Roman&quot;"/>
        <b/>
        <color rgb="FF1155CC"/>
        <sz val="14.0"/>
        <u/>
      </rPr>
      <t>https://drive.google.com/drive/folders/1uN8KrKj-T46nnrM6PI-CIY73EgMolKHt</t>
    </r>
  </si>
  <si>
    <r>
      <rPr>
        <rFont val="&quot;Times New Roman&quot;"/>
        <b/>
        <color rgb="FF1155CC"/>
        <sz val="14.0"/>
        <u/>
      </rPr>
      <t>https://drive.google.com/drive/folders/1uSNRF2TXKQJ8fA_OQLszAzki7GVaHZVH</t>
    </r>
  </si>
  <si>
    <r>
      <rPr>
        <rFont val="&quot;Times New Roman&quot;"/>
        <b/>
        <color rgb="FF1155CC"/>
        <sz val="14.0"/>
        <u/>
      </rPr>
      <t>https://mail.google.com/mail?extsrc=sync&amp;client=docs&amp;plid=ACUX6DMEF546ZdYyWgX8ZNC-j2_Tebjcj5tqGRc</t>
    </r>
  </si>
  <si>
    <r>
      <rPr>
        <rFont val="&quot;Times New Roman&quot;"/>
        <b/>
        <color rgb="FF1155CC"/>
        <sz val="14.0"/>
        <u/>
      </rPr>
      <t>https://drive.google.com/drive/folders/1ucbFdxdNNHfInnx4Swx3QNSJryCH_pBv</t>
    </r>
  </si>
  <si>
    <r>
      <rPr>
        <rFont val="&quot;Times New Roman&quot;"/>
        <b/>
        <color rgb="FF1155CC"/>
        <sz val="14.0"/>
        <u/>
      </rPr>
      <t>https://mail.google.com/mail?extsrc=sync&amp;client=docs&amp;plid=ACUX6DM-rtjOB-9i08b5nvgiBLeQBT90N_tsEpU</t>
    </r>
  </si>
  <si>
    <r>
      <rPr>
        <rFont val="&quot;Times New Roman&quot;"/>
        <b/>
        <color rgb="FF1155CC"/>
        <sz val="14.0"/>
        <u/>
      </rPr>
      <t>https://drive.google.com/drive/folders/1v6eUqQXNU2H4ROSRCCeZbtHT2H7YMn-L</t>
    </r>
  </si>
  <si>
    <r>
      <rPr>
        <rFont val="&quot;Times New Roman&quot;"/>
        <b/>
        <color rgb="FF1155CC"/>
        <sz val="14.0"/>
        <u/>
      </rPr>
      <t>https://mail.google.com/mail?extsrc=sync&amp;client=docs&amp;plid=ACUX6DNah9x-szvfi5LP9ZsODf9AetZ7KZh8K6s</t>
    </r>
  </si>
  <si>
    <r>
      <rPr>
        <rFont val="&quot;Times New Roman&quot;"/>
        <b/>
        <color rgb="FF1155CC"/>
        <sz val="14.0"/>
        <u/>
      </rPr>
      <t>https://drive.google.com/drive/folders/1vRnuTOVQ7Yg9X-VnSQBa4IXtqVC_isZX</t>
    </r>
  </si>
  <si>
    <r>
      <rPr>
        <rFont val="&quot;Times New Roman&quot;"/>
        <b/>
        <color rgb="FF1155CC"/>
        <sz val="14.0"/>
        <u/>
      </rPr>
      <t>https://mail.google.com/mail?extsrc=sync&amp;client=docs&amp;plid=ACUX6DPaB-9ZQoQGEqay4Emv2njMksj8GySMb6E</t>
    </r>
  </si>
  <si>
    <r>
      <rPr>
        <rFont val="&quot;Times New Roman&quot;"/>
        <b/>
        <color rgb="FF1155CC"/>
        <sz val="14.0"/>
        <u/>
      </rPr>
      <t>https://drive.google.com/drive/folders/1vuXc86cvHeMBCwrt5QlF2wmyQk5JLBtR</t>
    </r>
  </si>
  <si>
    <r>
      <rPr>
        <rFont val="&quot;Times New Roman&quot;"/>
        <b/>
        <color rgb="FF1155CC"/>
        <sz val="14.0"/>
        <u/>
      </rPr>
      <t>https://mail.google.com/mail?extsrc=sync&amp;client=docs&amp;plid=ACUX6DPFdRSPHBfdCoEgAxyR7aQLa9sozoAEwVY</t>
    </r>
  </si>
  <si>
    <r>
      <rPr>
        <rFont val="&quot;Times New Roman&quot;"/>
        <b/>
        <color rgb="FF1155CC"/>
        <sz val="14.0"/>
        <u/>
      </rPr>
      <t>https://drive.google.com/drive/folders/1w3oE6xGxYQXCcubhkAw4cNni_CEMLuT7</t>
    </r>
  </si>
  <si>
    <r>
      <rPr>
        <rFont val="&quot;Times New Roman&quot;"/>
        <b/>
        <color rgb="FF1155CC"/>
        <sz val="14.0"/>
        <u/>
      </rPr>
      <t>https://mail.google.com/mail?extsrc=sync&amp;client=docs&amp;plid=ACUX6DNo4UpF0zyYprhBwhuc-jzafPYKCUb0fs8</t>
    </r>
  </si>
  <si>
    <r>
      <rPr>
        <rFont val="&quot;Times New Roman&quot;"/>
        <b/>
        <color rgb="FF1155CC"/>
        <sz val="14.0"/>
        <u/>
      </rPr>
      <t>https://drive.google.com/drive/folders/1xCxFVQ4Sa7WaMM-MkJuIljb6H3S3XIqZ</t>
    </r>
  </si>
  <si>
    <r>
      <rPr>
        <rFont val="&quot;Times New Roman&quot;"/>
        <b/>
        <color rgb="FF1155CC"/>
        <sz val="14.0"/>
        <u/>
      </rPr>
      <t>https://mail.google.com/mail?extsrc=sync&amp;client=docs&amp;plid=ACUX6DMj2f1pYz_whLC6zvrVJnbklQ5MK9NLEaY</t>
    </r>
  </si>
  <si>
    <r>
      <rPr>
        <rFont val="&quot;Times New Roman&quot;"/>
        <b/>
        <color rgb="FF1155CC"/>
        <sz val="14.0"/>
        <u/>
      </rPr>
      <t>https://drive.google.com/drive/folders/1zcM0vY1sCKF76to241WaG8TyFOZfft1L</t>
    </r>
  </si>
  <si>
    <r>
      <rPr>
        <rFont val="&quot;Times New Roman&quot;"/>
        <b/>
        <color rgb="FF1155CC"/>
        <sz val="14.0"/>
        <u/>
      </rPr>
      <t>https://mail.google.com/mail?extsrc=sync&amp;client=docs&amp;plid=ACUX6DP65kI4-MQQ5Bi_RSAdp4tU75xZ3J_upIk</t>
    </r>
  </si>
  <si>
    <r>
      <rPr>
        <rFont val="&quot;Times New Roman&quot;"/>
        <b/>
        <color rgb="FF1155CC"/>
        <sz val="14.0"/>
        <u/>
      </rPr>
      <t>https://drive.google.com/drive/folders/1sA3tN_gRhDl21AgNL_KnC-khmAkYxhl5</t>
    </r>
  </si>
  <si>
    <r>
      <rPr>
        <rFont val="&quot;Times New Roman&quot;"/>
        <b/>
        <color rgb="FF1155CC"/>
        <sz val="14.0"/>
        <u/>
      </rPr>
      <t>https://mail.google.com/mail?extsrc=sync&amp;client=docs&amp;plid=ACUX6DObKQyrH5-eB_MSJvMabpTw9juSTY4JJYg</t>
    </r>
  </si>
  <si>
    <r>
      <rPr>
        <rFont val="&quot;Times New Roman&quot;"/>
        <b/>
        <color rgb="FF1155CC"/>
        <sz val="14.0"/>
        <u/>
      </rPr>
      <t>https://drive.google.com/drive/folders/1kXTlT5ebH8Sgos-wSxaFYnabByVCVpLh</t>
    </r>
  </si>
  <si>
    <r>
      <rPr>
        <rFont val="&quot;Times New Roman&quot;"/>
        <b/>
        <color rgb="FF1155CC"/>
        <sz val="14.0"/>
        <u/>
      </rPr>
      <t>https://mail.google.com/mail?extsrc=sync&amp;client=docs&amp;plid=ACUX6DPQyMGP_6_JndDC-YswdvHsK4BRjZuOvrE</t>
    </r>
  </si>
  <si>
    <r>
      <rPr>
        <rFont val="&quot;Times New Roman&quot;"/>
        <b/>
        <color rgb="FF1155CC"/>
        <sz val="14.0"/>
        <u/>
      </rPr>
      <t>https://drive.google.com/drive/folders/1xdFziHKd7GvpPEO630h2LJBOGESraXVT</t>
    </r>
  </si>
  <si>
    <r>
      <rPr>
        <rFont val="&quot;Times New Roman&quot;"/>
        <b/>
        <color rgb="FF1155CC"/>
        <sz val="14.0"/>
        <u/>
      </rPr>
      <t>https://mail.google.com/mail?extsrc=sync&amp;client=docs&amp;plid=ACUX6DMycWJccSNwXfNP_eiSe-9_UHi-Um7Ai10</t>
    </r>
  </si>
  <si>
    <r>
      <rPr>
        <rFont val="&quot;Times New Roman&quot;"/>
        <b/>
        <color rgb="FF1155CC"/>
        <sz val="14.0"/>
        <u/>
      </rPr>
      <t>https://drive.google.com/drive/folders/1y5ohgU-Djcv7MlwOqhY2xyak_mra_i4m</t>
    </r>
  </si>
  <si>
    <r>
      <rPr>
        <rFont val="&quot;Times New Roman&quot;"/>
        <b/>
        <color rgb="FF1155CC"/>
        <sz val="14.0"/>
        <u/>
      </rPr>
      <t>https://mail.google.com/mail?extsrc=sync&amp;client=docs&amp;plid=ACUX6DMVfoye5t1SbcJhLqUyq323MSAf6MPyJ1A</t>
    </r>
  </si>
  <si>
    <r>
      <rPr>
        <rFont val="&quot;Times New Roman&quot;"/>
        <b/>
        <color rgb="FF1155CC"/>
        <sz val="14.0"/>
        <u/>
      </rPr>
      <t>https://drive.google.com/drive/folders/1z8iexXPCDg7sgqogF587FIkl3k0MDzxh</t>
    </r>
  </si>
  <si>
    <r>
      <rPr>
        <rFont val="&quot;Times New Roman&quot;"/>
        <b/>
        <color rgb="FF1155CC"/>
        <sz val="14.0"/>
        <u/>
      </rPr>
      <t>https://mail.google.com/mail?extsrc=sync&amp;client=docs&amp;plid=ACUX6DNUL4Cw5PouSAN3zUzKiqM_Eka27weNZf0</t>
    </r>
  </si>
  <si>
    <r>
      <rPr>
        <rFont val="&quot;Times New Roman&quot;"/>
        <b/>
        <color rgb="FF1155CC"/>
        <sz val="14.0"/>
        <u/>
      </rPr>
      <t>https://drive.google.com/drive/folders/10kx_ENX2TdWPI8Ca3cAWmyYAxPtdSNZ9</t>
    </r>
  </si>
  <si>
    <r>
      <rPr>
        <rFont val="&quot;Times New Roman&quot;"/>
        <b/>
        <color rgb="FF1155CC"/>
        <sz val="14.0"/>
        <u/>
      </rPr>
      <t>https://mail.google.com/mail?extsrc=sync&amp;client=docs&amp;plid=ACUX6DPfZYLFMYx4Q9j6v2CeAcV1Fc242UAdmL8</t>
    </r>
  </si>
  <si>
    <r>
      <rPr>
        <rFont val="&quot;Times New Roman&quot;"/>
        <b/>
        <color rgb="FF1155CC"/>
        <sz val="14.0"/>
        <u/>
      </rPr>
      <t>https://drive.google.com/drive/folders/1zaZARxeqND7SayGoC78ADaWitgWyHJgS</t>
    </r>
  </si>
  <si>
    <r>
      <rPr>
        <rFont val="&quot;Times New Roman&quot;"/>
        <b/>
        <color rgb="FF1155CC"/>
        <sz val="14.0"/>
        <u/>
      </rPr>
      <t>https://mail.google.com/mail?extsrc=sync&amp;client=docs&amp;plid=ACUX6DNfdt5-i4Rrg03PYeftjMY-snIy3pcWxDY</t>
    </r>
  </si>
  <si>
    <r>
      <rPr>
        <rFont val="&quot;Times New Roman&quot;"/>
        <b/>
        <color rgb="FF1155CC"/>
        <sz val="14.0"/>
        <u/>
      </rPr>
      <t>https://drive.google.com/drive/folders/1FuTQrTf5X-d9jpsQzdLaDpeRthVCf864</t>
    </r>
  </si>
  <si>
    <r>
      <rPr>
        <rFont val="&quot;Times New Roman&quot;"/>
        <b/>
        <color rgb="FF1155CC"/>
        <sz val="14.0"/>
        <u/>
      </rPr>
      <t>https://mail.google.com/mail?extsrc=sync&amp;client=docs&amp;plid=ACUX6DM6ELJ9ENKBTw8DIJisaUbiiVgjJQ8Pxpo</t>
    </r>
  </si>
  <si>
    <r>
      <rPr>
        <rFont val="&quot;Times New Roman&quot;"/>
        <b/>
        <color rgb="FF1155CC"/>
        <sz val="14.0"/>
        <u/>
      </rPr>
      <t>https://drive.google.com/drive/folders/1-4vkoCm-Ur9lbOgjkeV1E_BlAJlwZe9d</t>
    </r>
  </si>
  <si>
    <r>
      <rPr>
        <rFont val="&quot;Times New Roman&quot;"/>
        <b/>
        <color rgb="FF1155CC"/>
        <sz val="14.0"/>
        <u/>
      </rPr>
      <t>https://mail.google.com/mail?extsrc=sync&amp;client=docs&amp;plid=ACUX6DO2rJQmbumCjweUZdMa2g4Zp3Urnpd8aB4</t>
    </r>
  </si>
  <si>
    <r>
      <rPr>
        <rFont val="&quot;Times New Roman&quot;"/>
        <b/>
        <color rgb="FF1155CC"/>
        <sz val="14.0"/>
        <u/>
      </rPr>
      <t>https://drive.google.com/drive/folders/17CkGQGBJPEaqyYXraFNxP-zG9xhjaYMn</t>
    </r>
  </si>
  <si>
    <r>
      <rPr>
        <rFont val="&quot;Times New Roman&quot;"/>
        <b/>
        <color rgb="FF1155CC"/>
        <sz val="14.0"/>
        <u/>
      </rPr>
      <t>https://mail.google.com/mail?extsrc=sync&amp;client=docs&amp;plid=ACUX6DPdsUK6FnzMUfxZSNUSiUUKv8spvIsRRuQ</t>
    </r>
  </si>
  <si>
    <r>
      <rPr>
        <rFont val="&quot;Times New Roman&quot;"/>
        <b/>
        <color rgb="FF1155CC"/>
        <sz val="14.0"/>
        <u/>
      </rPr>
      <t>https://drive.google.com/drive/folders/1cAqvq7oKXPA-HRvcMkMCWM56hXuE70ch</t>
    </r>
  </si>
  <si>
    <r>
      <rPr>
        <rFont val="&quot;Times New Roman&quot;"/>
        <b/>
        <color rgb="FF1155CC"/>
        <sz val="14.0"/>
        <u/>
      </rPr>
      <t>https://mail.google.com/mail?extsrc=sync&amp;client=docs&amp;plid=ACUX6DMzxqA-0N9MRym4skj_70YaUTgsJGX6OVA</t>
    </r>
  </si>
  <si>
    <r>
      <rPr>
        <rFont val="&quot;Times New Roman&quot;"/>
        <b/>
        <color rgb="FF1155CC"/>
        <sz val="14.0"/>
        <u/>
      </rPr>
      <t>https://drive.google.com/drive/folders/1241kxBrRSchXeAwQfcxC2Y-J8YLJJAim</t>
    </r>
  </si>
  <si>
    <r>
      <rPr>
        <rFont val="&quot;Times New Roman&quot;"/>
        <b/>
        <color rgb="FF1155CC"/>
        <sz val="14.0"/>
        <u/>
      </rPr>
      <t>https://mail.google.com/mail?extsrc=sync&amp;client=docs&amp;plid=ACUX6DMkNdqtERgHQwUuzOtA-1ItmQb48l4vbVE</t>
    </r>
  </si>
  <si>
    <r>
      <rPr>
        <rFont val="&quot;Times New Roman&quot;"/>
        <b/>
        <color rgb="FF1155CC"/>
        <sz val="14.0"/>
        <u/>
      </rPr>
      <t>https://drive.google.com/drive/folders/1FPfmmd3NxTUpNirTXaiU6ooIhENysRGT</t>
    </r>
  </si>
  <si>
    <r>
      <rPr>
        <rFont val="&quot;Times New Roman&quot;"/>
        <b/>
        <color rgb="FF1155CC"/>
        <sz val="14.0"/>
        <u/>
      </rPr>
      <t>https://mail.google.com/mail?extsrc=sync&amp;client=docs&amp;plid=ACUX6DP5yTQiFVT_KJqteIzdTYKJ2SXDyayc19Q</t>
    </r>
  </si>
  <si>
    <r>
      <rPr>
        <rFont val="&quot;Times New Roman&quot;"/>
        <b/>
        <color rgb="FF1155CC"/>
        <sz val="14.0"/>
        <u/>
      </rPr>
      <t>https://drive.google.com/drive/folders/1CtQZbJWsrnxYi0QSPjPO9eQXGPIiIIJR</t>
    </r>
  </si>
  <si>
    <r>
      <rPr>
        <rFont val="&quot;Times New Roman&quot;"/>
        <b/>
        <color rgb="FF1155CC"/>
        <sz val="14.0"/>
        <u/>
      </rPr>
      <t>https://mail.google.com/mail?extsrc=sync&amp;client=docs&amp;plid=ACUX6DOUIGHK4UCeS-6R-rQkFin1kYIgFVwZlJA</t>
    </r>
  </si>
  <si>
    <r>
      <rPr>
        <rFont val="&quot;Times New Roman&quot;"/>
        <b/>
        <color rgb="FF1155CC"/>
        <sz val="14.0"/>
        <u/>
      </rPr>
      <t>https://drive.google.com/drive/folders/1Oc2ItsVCoofolf1vpYGxpfHjKTKJ0b5B</t>
    </r>
  </si>
  <si>
    <r>
      <rPr>
        <rFont val="&quot;Times New Roman&quot;"/>
        <b/>
        <color rgb="FF1155CC"/>
        <sz val="14.0"/>
        <u/>
      </rPr>
      <t>https://mail.google.com/mail?extsrc=sync&amp;client=docs&amp;plid=ACUX6DNTFvjctyrLBOWIvFqpGyAEoSYUqNieh5A</t>
    </r>
  </si>
  <si>
    <r>
      <rPr>
        <rFont val="&quot;Times New Roman&quot;"/>
        <b/>
        <color rgb="FF1155CC"/>
        <sz val="14.0"/>
        <u/>
      </rPr>
      <t>https://drive.google.com/drive/folders/1-4vKmch78a-nJHGGe5ddiPuD6quC9S4X</t>
    </r>
  </si>
  <si>
    <r>
      <rPr>
        <rFont val="&quot;Times New Roman&quot;"/>
        <b/>
        <color rgb="FF1155CC"/>
        <sz val="14.0"/>
        <u/>
      </rPr>
      <t>https://mail.google.com/mail?extsrc=sync&amp;client=docs&amp;plid=ACUX6DMH2MMOR-SuMnsRFitrBZurHQdz-uljJw4</t>
    </r>
  </si>
  <si>
    <r>
      <rPr>
        <rFont val="&quot;Times New Roman&quot;"/>
        <b/>
        <color rgb="FF1155CC"/>
        <sz val="14.0"/>
        <u/>
      </rPr>
      <t>https://drive.google.com/drive/folders/11wfiHxE0AKsKNICoz4GFZCPKst7vGBV-</t>
    </r>
  </si>
  <si>
    <r>
      <rPr>
        <rFont val="&quot;Times New Roman&quot;"/>
        <b/>
        <color rgb="FF1155CC"/>
        <sz val="14.0"/>
        <u/>
      </rPr>
      <t>https://mail.google.com/mail?extsrc=sync&amp;client=docs&amp;plid=ACUX6DN-Vj8jUbFZyRbe80o_0k2vphAv1YRtwEE</t>
    </r>
  </si>
  <si>
    <r>
      <rPr>
        <rFont val="&quot;Times New Roman&quot;"/>
        <b/>
        <color rgb="FF1155CC"/>
        <sz val="14.0"/>
        <u/>
      </rPr>
      <t>https://drive.google.com/drive/folders/11vBYND0SzyysOaEsoPvSiRkGszvKKwzE</t>
    </r>
  </si>
  <si>
    <r>
      <rPr>
        <rFont val="&quot;Times New Roman&quot;"/>
        <b/>
        <color rgb="FF1155CC"/>
        <sz val="14.0"/>
        <u/>
      </rPr>
      <t>https://mail.google.com/mail?extsrc=sync&amp;client=docs&amp;plid=ACUX6DMHUdY2ZqU2tjjFRN-7dQNDf4f3O-A25dc</t>
    </r>
  </si>
  <si>
    <r>
      <rPr>
        <rFont val="&quot;Times New Roman&quot;"/>
        <b/>
        <color rgb="FF1155CC"/>
        <sz val="14.0"/>
        <u/>
      </rPr>
      <t>https://drive.google.com/drive/folders/1EK2FPV-e7742ul38f7uRih6_AAASBrHv</t>
    </r>
  </si>
  <si>
    <r>
      <rPr>
        <rFont val="&quot;Times New Roman&quot;"/>
        <b/>
        <color rgb="FF1155CC"/>
        <sz val="14.0"/>
        <u/>
      </rPr>
      <t>https://mail.google.com/mail?extsrc=sync&amp;client=docs&amp;plid=ACUX6DNWAW7amksb07GgUwzvQnl_bu3Pdjln73w</t>
    </r>
  </si>
  <si>
    <r>
      <rPr>
        <rFont val="&quot;Times New Roman&quot;"/>
        <b/>
        <color rgb="FF1155CC"/>
        <sz val="14.0"/>
        <u/>
      </rPr>
      <t>https://drive.google.com/drive/folders/16o-7V7NGHlUAzVmS2vXP3aLPBi1XVZEi</t>
    </r>
  </si>
  <si>
    <r>
      <rPr>
        <rFont val="&quot;Times New Roman&quot;"/>
        <b/>
        <color rgb="FF1155CC"/>
        <sz val="14.0"/>
        <u/>
      </rPr>
      <t>https://mail.google.com/mail?extsrc=sync&amp;client=docs&amp;plid=ACUX6DNs-oNZbHzZiei4sjsLjU_QplKxxTjBplw</t>
    </r>
  </si>
  <si>
    <r>
      <rPr>
        <rFont val="&quot;Times New Roman&quot;"/>
        <b/>
        <color rgb="FF1155CC"/>
        <sz val="14.0"/>
        <u/>
      </rPr>
      <t>https://drive.google.com/drive/folders/17-VoWvZosC_FYPwZl3RrOzJoaDiUqc6x</t>
    </r>
  </si>
  <si>
    <r>
      <rPr>
        <rFont val="&quot;Times New Roman&quot;"/>
        <b/>
        <color rgb="FF1155CC"/>
        <sz val="14.0"/>
        <u/>
      </rPr>
      <t>https://mail.google.com/mail?extsrc=sync&amp;client=docs&amp;plid=ACUX6DPC2RI4EMeVj3pWOTu8TVsmtJf2vw4eC_g</t>
    </r>
  </si>
  <si>
    <r>
      <rPr>
        <rFont val="&quot;Times New Roman&quot;"/>
        <b/>
        <color rgb="FF1155CC"/>
        <sz val="14.0"/>
        <u/>
      </rPr>
      <t>https://drive.google.com/drive/folders/170ozoqWOfz1981VMtbA8QfnIZUNx0Rnh</t>
    </r>
  </si>
  <si>
    <r>
      <rPr>
        <rFont val="&quot;Times New Roman&quot;"/>
        <b/>
        <color rgb="FF1155CC"/>
        <sz val="14.0"/>
        <u/>
      </rPr>
      <t>https://mail.google.com/mail?extsrc=sync&amp;client=docs&amp;plid=ACUX6DNEYkn6xTXZNL9XP7Of6YSGPbAsZhQWfpQ</t>
    </r>
  </si>
  <si>
    <r>
      <rPr>
        <rFont val="&quot;Times New Roman&quot;"/>
        <b/>
        <color rgb="FF1155CC"/>
        <sz val="14.0"/>
        <u/>
      </rPr>
      <t>https://drive.google.com/drive/folders/11u-1FVaphbIDFs6eenyZPq-iNVov9ej0</t>
    </r>
  </si>
  <si>
    <r>
      <rPr>
        <rFont val="&quot;Times New Roman&quot;"/>
        <b/>
        <color rgb="FF1155CC"/>
        <sz val="14.0"/>
        <u/>
      </rPr>
      <t>https://mail.google.com/mail?extsrc=sync&amp;client=docs&amp;plid=ACUX6DNIA4RtgLHKVM6HRjbWB1woY-lnDZC9jZQ</t>
    </r>
  </si>
  <si>
    <r>
      <rPr>
        <rFont val="&quot;Times New Roman&quot;"/>
        <b/>
        <color rgb="FF1155CC"/>
        <sz val="14.0"/>
        <u/>
      </rPr>
      <t>https://drive.google.com/drive/folders/17AJqee6Kzc-_kIynR9jhk8zRFDCDt6_T</t>
    </r>
  </si>
  <si>
    <r>
      <rPr>
        <rFont val="&quot;Times New Roman&quot;"/>
        <b/>
        <color rgb="FF1155CC"/>
        <sz val="14.0"/>
        <u/>
      </rPr>
      <t>https://mail.google.com/mail?extsrc=sync&amp;client=docs&amp;plid=ACUX6DOb_4UHBm45uYqaH-BNJUe-dnOaI4bxrpg</t>
    </r>
  </si>
  <si>
    <r>
      <rPr>
        <rFont val="&quot;Times New Roman&quot;"/>
        <b/>
        <color rgb="FF1155CC"/>
        <sz val="14.0"/>
        <u/>
      </rPr>
      <t>https://drive.google.com/drive/folders/1lqB7Zm6T_uKuaVhqgnkC9cEDKRQisZja</t>
    </r>
  </si>
  <si>
    <r>
      <rPr>
        <rFont val="&quot;Times New Roman&quot;"/>
        <b/>
        <color rgb="FF1155CC"/>
        <sz val="14.0"/>
        <u/>
      </rPr>
      <t>https://mail.google.com/mail?extsrc=sync&amp;client=docs&amp;plid=ACUX6DNzNPC7YGDKI7Hj78tqvmX6O9KVnZb9gxM</t>
    </r>
  </si>
  <si>
    <r>
      <rPr>
        <rFont val="&quot;Times New Roman&quot;"/>
        <b/>
        <color rgb="FF1155CC"/>
        <sz val="14.0"/>
        <u/>
      </rPr>
      <t>https://drive.google.com/drive/folders/17Q6YoM4_EmwIu9fi59zBAFw0ijHVjvPe</t>
    </r>
  </si>
  <si>
    <r>
      <rPr>
        <rFont val="&quot;Times New Roman&quot;"/>
        <b/>
        <color rgb="FF1155CC"/>
        <sz val="14.0"/>
        <u/>
      </rPr>
      <t>https://mail.google.com/mail?extsrc=sync&amp;client=docs&amp;plid=ACUX6DPZQphcgisrmmK6Qh4mO14WNNVISiByNew</t>
    </r>
  </si>
  <si>
    <r>
      <rPr>
        <rFont val="&quot;Times New Roman&quot;"/>
        <b/>
        <color rgb="FF1155CC"/>
        <sz val="14.0"/>
        <u/>
      </rPr>
      <t>https://drive.google.com/drive/folders/17Vv2C-MvuKteEqE3rmcd_RURszpyg4EL</t>
    </r>
  </si>
  <si>
    <r>
      <rPr>
        <rFont val="&quot;Times New Roman&quot;"/>
        <b/>
        <color rgb="FF1155CC"/>
        <sz val="14.0"/>
        <u/>
      </rPr>
      <t>https://mail.google.com/mail?extsrc=sync&amp;client=docs&amp;plid=ACUX6DOVBqk3okW6lAspbhJiulfQKRxRoU_Hn4I</t>
    </r>
  </si>
  <si>
    <r>
      <rPr>
        <rFont val="&quot;Times New Roman&quot;"/>
        <b/>
        <color rgb="FF1155CC"/>
        <sz val="14.0"/>
        <u/>
      </rPr>
      <t>https://drive.google.com/drive/folders/17vVzr_35qXXfPuBwX7eDFhFgwakwm-12</t>
    </r>
  </si>
  <si>
    <r>
      <rPr>
        <rFont val="&quot;Times New Roman&quot;"/>
        <b/>
        <color rgb="FF1155CC"/>
        <sz val="14.0"/>
        <u/>
      </rPr>
      <t>https://mail.google.com/mail?extsrc=sync&amp;client=docs&amp;plid=ACUX6DMqbn8LQPEDf2vjd0sf5tn2KG2XhnpDW0I</t>
    </r>
  </si>
  <si>
    <r>
      <rPr>
        <rFont val="&quot;Times New Roman&quot;"/>
        <b/>
        <color rgb="FF1155CC"/>
        <sz val="14.0"/>
        <u/>
      </rPr>
      <t>https://drive.google.com/drive/folders/17yI9xuUf6KNqcMcweuZHwfVpGzUiI52h</t>
    </r>
  </si>
  <si>
    <r>
      <rPr>
        <rFont val="&quot;Times New Roman&quot;"/>
        <b/>
        <color rgb="FF1155CC"/>
        <sz val="14.0"/>
        <u/>
      </rPr>
      <t>https://mail.google.com/mail?extsrc=sync&amp;client=docs&amp;plid=ACUX6DNos8FG8o4SCjE9sppGWm-Q0yPTGrcuGq4</t>
    </r>
  </si>
  <si>
    <r>
      <rPr>
        <rFont val="&quot;Times New Roman&quot;"/>
        <b/>
        <color rgb="FF1155CC"/>
        <sz val="14.0"/>
        <u/>
      </rPr>
      <t>https://drive.google.com/drive/folders/181vnmQg8_ZwaoqZjtraf5Aa3CG6oC8Uh</t>
    </r>
  </si>
  <si>
    <r>
      <rPr>
        <rFont val="&quot;Times New Roman&quot;"/>
        <b/>
        <color rgb="FF1155CC"/>
        <sz val="14.0"/>
        <u/>
      </rPr>
      <t>https://mail.google.com/mail?extsrc=sync&amp;client=docs&amp;plid=ACUX6DOZYjSv31dNoFMJwoPUeu0iNIW3vkjqNt8</t>
    </r>
  </si>
  <si>
    <r>
      <rPr>
        <rFont val="&quot;Times New Roman&quot;"/>
        <b/>
        <color rgb="FF1155CC"/>
        <sz val="14.0"/>
        <u/>
      </rPr>
      <t>https://drive.google.com/drive/folders/18D7nyrARnv6D3gwN7YbQvY2KOLKZ0WST</t>
    </r>
  </si>
  <si>
    <r>
      <rPr>
        <rFont val="&quot;Times New Roman&quot;"/>
        <b/>
        <color rgb="FF1155CC"/>
        <sz val="14.0"/>
        <u/>
      </rPr>
      <t>https://mail.google.com/mail?extsrc=sync&amp;client=docs&amp;plid=ACUX6DOL7jEhejLW-mDnRODnE7yc4kS4-X6JCJ0</t>
    </r>
  </si>
  <si>
    <r>
      <rPr>
        <rFont val="&quot;Times New Roman&quot;"/>
        <b/>
        <color rgb="FF1155CC"/>
        <sz val="14.0"/>
        <u/>
      </rPr>
      <t>https://drive.google.com/drive/folders/1Duom0Kw7WYzEQ_ZZ4P11YROx1a5aPfCg</t>
    </r>
  </si>
  <si>
    <r>
      <rPr>
        <rFont val="&quot;Times New Roman&quot;"/>
        <b/>
        <color rgb="FF1155CC"/>
        <sz val="14.0"/>
        <u/>
      </rPr>
      <t>https://mail.google.com/mail?extsrc=sync&amp;client=docs&amp;plid=ACUX6DNEG-G7J3sReYO7Wf1_JlxZJqZ9J_51HVA</t>
    </r>
  </si>
  <si>
    <r>
      <rPr>
        <rFont val="&quot;Times New Roman&quot;"/>
        <b/>
        <color rgb="FF1155CC"/>
        <sz val="14.0"/>
        <u/>
      </rPr>
      <t>https://drive.google.com/drive/folders/1YJw_IDV3FtUf8BBBJExc2FeZ2S7iiyNe</t>
    </r>
  </si>
  <si>
    <r>
      <rPr>
        <rFont val="&quot;Times New Roman&quot;"/>
        <b/>
        <color rgb="FF1155CC"/>
        <sz val="14.0"/>
        <u/>
      </rPr>
      <t>https://mail.google.com/mail?extsrc=sync&amp;client=docs&amp;plid=ACUX6DNxp5L88xORwSXbD-5v2MqygFuPB-EpBrA</t>
    </r>
  </si>
  <si>
    <r>
      <rPr>
        <rFont val="&quot;Times New Roman&quot;"/>
        <b/>
        <color rgb="FF1155CC"/>
        <sz val="14.0"/>
        <u/>
      </rPr>
      <t>https://drive.google.com/drive/folders/14XJv4nbK9hRZkiwSWB8pzaffsCoGG3_j</t>
    </r>
  </si>
  <si>
    <r>
      <rPr>
        <rFont val="&quot;Times New Roman&quot;"/>
        <b/>
        <color rgb="FF1155CC"/>
        <sz val="14.0"/>
        <u/>
      </rPr>
      <t>https://mail.google.com/mail?extsrc=sync&amp;client=docs&amp;plid=ACUX6DO3Npd-xO6dsXKT6pq56yppmfRkbAlbRXc</t>
    </r>
  </si>
  <si>
    <r>
      <rPr>
        <rFont val="&quot;Times New Roman&quot;"/>
        <b/>
        <color rgb="FF1155CC"/>
        <sz val="14.0"/>
        <u/>
      </rPr>
      <t>https://drive.google.com/drive/folders/1dPT_XI7hIEqhGmUd9YE2iJWRmDZu9D-S</t>
    </r>
  </si>
  <si>
    <r>
      <rPr>
        <rFont val="&quot;Times New Roman&quot;"/>
        <b/>
        <color rgb="FF1155CC"/>
        <sz val="14.0"/>
        <u/>
      </rPr>
      <t>https://mail.google.com/mail?extsrc=sync&amp;client=docs&amp;plid=ACUX6DN3j78Ij5do29OcZOOdbk5vExMKpe7ZIGg</t>
    </r>
  </si>
  <si>
    <r>
      <rPr>
        <rFont val="&quot;Times New Roman&quot;"/>
        <b/>
        <color rgb="FF1155CC"/>
        <sz val="14.0"/>
        <u/>
      </rPr>
      <t>https://drive.google.com/drive/folders/1Q8PsRoKqtT0wJzHolne0OMl8So-l2Mpl</t>
    </r>
  </si>
  <si>
    <r>
      <rPr>
        <rFont val="&quot;Times New Roman&quot;"/>
        <b/>
        <color rgb="FF1155CC"/>
        <sz val="14.0"/>
        <u/>
      </rPr>
      <t>https://mail.google.com/mail?extsrc=sync&amp;client=docs&amp;plid=ACUX6DMuGy7eksx57v_CSBsaNhoyC4IXFxUlxp8</t>
    </r>
  </si>
  <si>
    <r>
      <rPr>
        <rFont val="&quot;Times New Roman&quot;"/>
        <b/>
        <color rgb="FF1155CC"/>
        <sz val="14.0"/>
        <u/>
      </rPr>
      <t>https://drive.google.com/drive/folders/16oXd6DMMahsbsNECH2cG4IWuh1f82P8h</t>
    </r>
  </si>
  <si>
    <r>
      <rPr>
        <rFont val="&quot;Times New Roman&quot;"/>
        <b/>
        <color rgb="FF1155CC"/>
        <sz val="14.0"/>
        <u/>
      </rPr>
      <t>https://mail.google.com/mail?extsrc=sync&amp;client=docs&amp;plid=ACUX6DPzePswk5jFbq7387baPxp0kDbXXRz1Z5M</t>
    </r>
  </si>
  <si>
    <r>
      <rPr>
        <rFont val="&quot;Times New Roman&quot;"/>
        <b/>
        <color rgb="FF1155CC"/>
        <sz val="14.0"/>
        <u/>
      </rPr>
      <t>https://drive.google.com/drive/folders/1ATiRTnIVLWg-KqQ0jL_hghYqrxL2fsZ7</t>
    </r>
  </si>
  <si>
    <r>
      <rPr>
        <rFont val="&quot;Times New Roman&quot;"/>
        <b/>
        <color rgb="FF1155CC"/>
        <sz val="14.0"/>
        <u/>
      </rPr>
      <t>https://mail.google.com/mail?extsrc=sync&amp;client=docs&amp;plid=ACUX6DMcRXUjntDf-rPGTTIm_y2cPQD2xpgFnyk</t>
    </r>
  </si>
  <si>
    <r>
      <rPr>
        <rFont val="&quot;Times New Roman&quot;"/>
        <b/>
        <color rgb="FF1155CC"/>
        <sz val="14.0"/>
        <u/>
      </rPr>
      <t>https://drive.google.com/drive/folders/1fVAP4pHWqUNKkqKme_lefjVcFMnBZc-g</t>
    </r>
  </si>
  <si>
    <r>
      <rPr>
        <rFont val="&quot;Times New Roman&quot;"/>
        <b/>
        <color rgb="FF1155CC"/>
        <sz val="14.0"/>
        <u/>
      </rPr>
      <t>https://mail.google.com/mail?extsrc=sync&amp;client=docs&amp;plid=ACUX6DPClhStaG0LudSzEkCYz9srqMG5yvRmgYE</t>
    </r>
  </si>
  <si>
    <r>
      <rPr>
        <rFont val="&quot;Times New Roman&quot;"/>
        <b/>
        <color rgb="FF1155CC"/>
        <sz val="14.0"/>
        <u/>
      </rPr>
      <t>https://drive.google.com/drive/folders/1IMhXVj_izEd7jJFmkk9rMtaU-YU5vcjK</t>
    </r>
  </si>
  <si>
    <r>
      <rPr>
        <rFont val="&quot;Times New Roman&quot;"/>
        <b/>
        <color rgb="FF1155CC"/>
        <sz val="14.0"/>
        <u/>
      </rPr>
      <t>https://mail.google.com/mail?extsrc=sync&amp;client=docs&amp;plid=ACUX6DNcbsVJ7x4bRZmXd6HBhWZcSHgrR5m95aM</t>
    </r>
  </si>
  <si>
    <r>
      <rPr>
        <rFont val="&quot;Times New Roman&quot;"/>
        <b/>
        <color rgb="FF1155CC"/>
        <sz val="14.0"/>
        <u/>
      </rPr>
      <t>https://drive.google.com/drive/folders/1aOLWbIy1pmzUi261ZqkrSLyfRgX5NRo3</t>
    </r>
  </si>
  <si>
    <r>
      <rPr>
        <rFont val="&quot;Times New Roman&quot;"/>
        <b/>
        <color rgb="FF1155CC"/>
        <sz val="14.0"/>
        <u/>
      </rPr>
      <t>https://mail.google.com/mail?extsrc=sync&amp;client=docs&amp;plid=ACUX6DNvTnXbiwEkxIPOw84ZNp1GMQWP-qbeXV0</t>
    </r>
  </si>
  <si>
    <r>
      <rPr>
        <rFont val="&quot;Times New Roman&quot;"/>
        <b/>
        <color rgb="FF1155CC"/>
        <sz val="14.0"/>
        <u/>
      </rPr>
      <t>https://drive.google.com/drive/folders/1b9uYWpf5-HnYybWBEneVYojK-mn8L2kp</t>
    </r>
  </si>
  <si>
    <r>
      <rPr>
        <rFont val="&quot;Times New Roman&quot;"/>
        <b/>
        <color rgb="FF1155CC"/>
        <sz val="14.0"/>
        <u/>
      </rPr>
      <t>https://mail.google.com/mail?extsrc=sync&amp;client=docs&amp;plid=ACUX6DP5ofaLMJRkh3uxf0nyZQB3fDx2DPwHad8</t>
    </r>
  </si>
  <si>
    <r>
      <rPr>
        <rFont val="&quot;Times New Roman&quot;"/>
        <b/>
        <color rgb="FF1155CC"/>
        <sz val="14.0"/>
        <u/>
      </rPr>
      <t>https://drive.google.com/drive/folders/1YYyQ9G_8vRxVIRzqQbExKbxkHL_KGQoo</t>
    </r>
  </si>
  <si>
    <r>
      <rPr>
        <rFont val="&quot;Times New Roman&quot;"/>
        <b/>
        <color rgb="FF1155CC"/>
        <sz val="14.0"/>
        <u/>
      </rPr>
      <t>https://mail.google.com/mail?extsrc=sync&amp;client=docs&amp;plid=ACUX6DNmLETmoJ9-7m3IUdE7Wp5UR9-8sf-Rlgc</t>
    </r>
  </si>
  <si>
    <r>
      <rPr>
        <rFont val="&quot;Times New Roman&quot;"/>
        <b/>
        <color rgb="FF1155CC"/>
        <sz val="14.0"/>
        <u/>
      </rPr>
      <t>https://drive.google.com/drive/folders/1NVCzvp88zD94YyKWNWO3opCeBM7wGPI8</t>
    </r>
  </si>
  <si>
    <r>
      <rPr>
        <rFont val="&quot;Times New Roman&quot;"/>
        <b/>
        <color rgb="FF1155CC"/>
        <sz val="14.0"/>
        <u/>
      </rPr>
      <t>https://mail.google.com/mail?extsrc=sync&amp;client=docs&amp;plid=ACUX6DONtguDRHtaYveeRD8CSU3JkpP-0FRxSPc</t>
    </r>
  </si>
  <si>
    <r>
      <rPr>
        <rFont val="&quot;Times New Roman&quot;"/>
        <b/>
        <color rgb="FF1155CC"/>
        <sz val="14.0"/>
        <u/>
      </rPr>
      <t>https://drive.google.com/drive/folders/1keEEqRVTGz4kouhwGJrJ1qeAOHHunBHi</t>
    </r>
  </si>
  <si>
    <r>
      <rPr>
        <rFont val="&quot;Times New Roman&quot;"/>
        <b/>
        <color rgb="FF1155CC"/>
        <sz val="14.0"/>
        <u/>
      </rPr>
      <t>https://mail.google.com/mail?extsrc=sync&amp;client=docs&amp;plid=ACUX6DPkvZV-2Gj1_Zrgq5z4qkeJvMVnybX0pn0</t>
    </r>
  </si>
  <si>
    <r>
      <rPr>
        <rFont val="&quot;Times New Roman&quot;"/>
        <b/>
        <color rgb="FF1155CC"/>
        <sz val="14.0"/>
        <u/>
      </rPr>
      <t>https://drive.google.com/drive/u/1/folders/1HqcDJbeUTZ1AY38tvEaafHyc6g02a5_X</t>
    </r>
  </si>
  <si>
    <r>
      <rPr>
        <rFont val="&quot;Times New Roman&quot;"/>
        <b/>
        <color rgb="FF1155CC"/>
        <sz val="14.0"/>
        <u/>
      </rPr>
      <t>https://mail.google.com/mail?extsrc=sync&amp;client=docs&amp;plid=ACUX6DPe29Zwq8q96yzKlarNiBcsJEmQqFKtmuA</t>
    </r>
  </si>
  <si>
    <r>
      <rPr>
        <rFont val="&quot;Times New Roman&quot;"/>
        <b/>
        <color rgb="FF1155CC"/>
        <sz val="14.0"/>
        <u/>
      </rPr>
      <t>https://drive.google.com/drive/folders/1tchaSfSHBfZ9owjXwp9777yPGoZIwK-u</t>
    </r>
  </si>
  <si>
    <r>
      <rPr>
        <rFont val="&quot;Times New Roman&quot;"/>
        <b/>
        <color rgb="FF1155CC"/>
        <sz val="14.0"/>
        <u/>
      </rPr>
      <t>https://mail.google.com/mail?extsrc=sync&amp;client=docs&amp;plid=ACUX6DOOk0qAM4IbDmJwQE-lSEBKbtkJb0HDzqo</t>
    </r>
  </si>
  <si>
    <r>
      <rPr>
        <rFont val="&quot;Times New Roman&quot;"/>
        <b/>
        <color rgb="FF1155CC"/>
        <sz val="14.0"/>
        <u/>
      </rPr>
      <t>https://drive.google.com/drive/folders/1-BC5UyLoMafxyBuH1BJR-QfXE_yZWoN3</t>
    </r>
  </si>
  <si>
    <r>
      <rPr>
        <rFont val="&quot;Times New Roman&quot;"/>
        <b/>
        <color rgb="FF1155CC"/>
        <sz val="14.0"/>
        <u/>
      </rPr>
      <t>https://mail.google.com/mail?extsrc=sync&amp;client=docs&amp;plid=ACUX6DP2x6hAWVPINL9OzhDh6SyMNhBzgVNTA2g</t>
    </r>
  </si>
  <si>
    <r>
      <rPr>
        <rFont val="&quot;Times New Roman&quot;"/>
        <b/>
        <color rgb="FF1155CC"/>
        <sz val="14.0"/>
        <u/>
      </rPr>
      <t>https://drive.google.com/drive/folders/1z_9-4y2wB1gOCFXbZB4sXvkATN5Cefw7</t>
    </r>
  </si>
  <si>
    <r>
      <rPr>
        <rFont val="&quot;Times New Roman&quot;"/>
        <b/>
        <color rgb="FF1155CC"/>
        <sz val="14.0"/>
        <u/>
      </rPr>
      <t>https://mail.google.com/mail?extsrc=sync&amp;client=docs&amp;plid=ACUX6DOMS-sTobWKyDunlDk59VBYrJdUhWTDPXU</t>
    </r>
  </si>
  <si>
    <r>
      <rPr>
        <rFont val="&quot;Times New Roman&quot;"/>
        <b/>
        <color rgb="FF1155CC"/>
        <sz val="14.0"/>
        <u/>
      </rPr>
      <t>https://drive.google.com/drive/folders/1MU9d_j-uK2aMbpIcnH_5OlhJLJ12On9-</t>
    </r>
  </si>
  <si>
    <r>
      <rPr>
        <rFont val="&quot;Times New Roman&quot;"/>
        <b/>
        <color rgb="FF1155CC"/>
        <sz val="14.0"/>
        <u/>
      </rPr>
      <t>https://mail.google.com/mail?extsrc=sync&amp;client=docs&amp;plid=ACUX6DM3fxenijenUg69DW2GPDoxYgrQIdeywKg</t>
    </r>
  </si>
  <si>
    <r>
      <rPr>
        <rFont val="&quot;Times New Roman&quot;"/>
        <b/>
        <color rgb="FF1155CC"/>
        <sz val="14.0"/>
        <u/>
      </rPr>
      <t>https://drive.google.com/drive/folders/1h2EEHFHlugrK-xMIDiZ66X4du41-n-E7</t>
    </r>
  </si>
  <si>
    <r>
      <rPr>
        <rFont val="&quot;Times New Roman&quot;"/>
        <b/>
        <color rgb="FF1155CC"/>
        <sz val="14.0"/>
        <u/>
      </rPr>
      <t>https://mail.google.com/mail?extsrc=sync&amp;client=docs&amp;plid=ACUX6DMrhLASQk0E6O4M3ufdo8dJo-cXcODzRjI</t>
    </r>
  </si>
  <si>
    <r>
      <rPr>
        <rFont val="&quot;Times New Roman&quot;"/>
        <b/>
        <color rgb="FF1155CC"/>
        <sz val="14.0"/>
        <u/>
      </rPr>
      <t>https://drive.google.com/drive/folders/1i76eFLaXbAlNIBaOD3hIcWdzKMy7Fjfr</t>
    </r>
  </si>
  <si>
    <r>
      <rPr>
        <rFont val="&quot;Times New Roman&quot;"/>
        <b/>
        <color rgb="FF1155CC"/>
        <sz val="14.0"/>
        <u/>
      </rPr>
      <t>https://mail.google.com/mail?extsrc=sync&amp;client=docs&amp;plid=ACUX6DOVsLyJWtMaBXUf2rHRVh5iQOS_0RCVwUI</t>
    </r>
  </si>
  <si>
    <r>
      <rPr>
        <rFont val="&quot;Times New Roman&quot;"/>
        <b/>
        <color rgb="FF1155CC"/>
        <sz val="14.0"/>
        <u/>
      </rPr>
      <t>https://drive.google.com/drive/folders/1Ww5BLvNkzoJVoVfHHDeWTqChyvES5jUK</t>
    </r>
  </si>
  <si>
    <r>
      <rPr>
        <rFont val="&quot;Times New Roman&quot;"/>
        <b/>
        <color rgb="FF1155CC"/>
        <sz val="14.0"/>
        <u/>
      </rPr>
      <t>https://mail.google.com/mail?extsrc=sync&amp;client=docs&amp;plid=ACUX6DPObo_Ddxf1v8E67g_U8KKhhvsi07hCQaw</t>
    </r>
  </si>
  <si>
    <r>
      <rPr>
        <rFont val="&quot;Times New Roman&quot;"/>
        <b/>
        <color rgb="FF1155CC"/>
        <sz val="14.0"/>
        <u/>
      </rPr>
      <t>https://drive.google.com/drive/folders/1SHJE21UHkOJhc-cHwJ8ILU4aarxWoFVT</t>
    </r>
  </si>
  <si>
    <r>
      <rPr>
        <rFont val="&quot;Times New Roman&quot;"/>
        <b/>
        <color rgb="FF1155CC"/>
        <sz val="14.0"/>
        <u/>
      </rPr>
      <t>https://mail.google.com/mail?extsrc=sync&amp;client=docs&amp;plid=ACUX6DPzSAa7x7pvA0v3IhlzwIprurEMaXZnLxI</t>
    </r>
  </si>
  <si>
    <r>
      <rPr>
        <rFont val="&quot;Times New Roman&quot;"/>
        <b/>
        <color rgb="FF1155CC"/>
        <sz val="14.0"/>
        <u/>
      </rPr>
      <t>https://drive.google.com/drive/folders/1hbaE-xkegJDz_xLZVHRz26iC7w6kLacP</t>
    </r>
  </si>
  <si>
    <r>
      <rPr>
        <rFont val="&quot;Times New Roman&quot;"/>
        <b/>
        <color rgb="FF1155CC"/>
        <sz val="14.0"/>
        <u/>
      </rPr>
      <t>https://mail.google.com/mail?extsrc=sync&amp;client=docs&amp;plid=ACUX6DNHAIldpJIeWwWjZABKRit7_7MZJqSdUMw</t>
    </r>
  </si>
  <si>
    <r>
      <rPr>
        <rFont val="&quot;Times New Roman&quot;"/>
        <b/>
        <color rgb="FF1155CC"/>
        <sz val="14.0"/>
        <u/>
      </rPr>
      <t>https://drive.google.com/drive/folders/1Jnc-shjf_Hu_Po1tjGLBx06uP9kTfMru</t>
    </r>
  </si>
  <si>
    <r>
      <rPr>
        <rFont val="&quot;Times New Roman&quot;"/>
        <b/>
        <color rgb="FF1155CC"/>
        <sz val="14.0"/>
        <u/>
      </rPr>
      <t>https://mail.google.com/mail?extsrc=sync&amp;client=docs&amp;plid=ACUX6DNXPt1uT9Jagt6pTwGCIaJMj6xjNBXkAa8</t>
    </r>
  </si>
  <si>
    <r>
      <rPr>
        <rFont val="&quot;Times New Roman&quot;"/>
        <b/>
        <color rgb="FF1155CC"/>
        <sz val="14.0"/>
        <u/>
      </rPr>
      <t>https://drive.google.com/drive/folders/1a0OITcD9gctL3HJsUJxOvabUN_HW6Q4L</t>
    </r>
  </si>
  <si>
    <r>
      <rPr>
        <rFont val="&quot;Times New Roman&quot;"/>
        <b/>
        <color rgb="FF1155CC"/>
        <sz val="14.0"/>
        <u/>
      </rPr>
      <t>https://mail.google.com/mail?extsrc=sync&amp;client=docs&amp;plid=ACUX6DMsTVwQK6Fxm3KKZMrkVfDnZsEvkCjAP8U</t>
    </r>
  </si>
  <si>
    <r>
      <rPr>
        <rFont val="&quot;Times New Roman&quot;"/>
        <b/>
        <color rgb="FF1155CC"/>
        <sz val="14.0"/>
        <u/>
      </rPr>
      <t>https://drive.google.com/drive/folders/1H6XoAUGCKIqvA7kWrl_f0w6wVJ1g7Mct</t>
    </r>
  </si>
  <si>
    <r>
      <rPr>
        <rFont val="&quot;Times New Roman&quot;"/>
        <b/>
        <color rgb="FF1155CC"/>
        <sz val="14.0"/>
        <u/>
      </rPr>
      <t>https://mail.google.com/mail?extsrc=sync&amp;client=docs&amp;plid=ACUX6DPiCQPS47xJECiJGNHgSftNaGvIOG2VtUM</t>
    </r>
  </si>
  <si>
    <r>
      <rPr>
        <rFont val="&quot;Times New Roman&quot;"/>
        <b/>
        <color rgb="FF1155CC"/>
        <sz val="14.0"/>
        <u/>
      </rPr>
      <t>https://drive.google.com/drive/folders/1tcWu9FelAMLFxpjk-8_xl1hdxax_EISz</t>
    </r>
  </si>
  <si>
    <r>
      <rPr>
        <rFont val="&quot;Times New Roman&quot;"/>
        <b/>
        <color rgb="FF1155CC"/>
        <sz val="14.0"/>
        <u/>
      </rPr>
      <t>https://mail.google.com/mail?extsrc=sync&amp;client=docs&amp;plid=ACUX6DM1cyaYyiWxTC6EcOyrq_niTpa2Go_6vjw</t>
    </r>
  </si>
  <si>
    <r>
      <rPr>
        <rFont val="&quot;Times New Roman&quot;"/>
        <b/>
        <color rgb="FF1155CC"/>
        <sz val="14.0"/>
        <u/>
      </rPr>
      <t>https://drive.google.com/drive/folders/1P1zTstxfLCt1wRCFRZIVybFG0hLoNKoA</t>
    </r>
  </si>
  <si>
    <r>
      <rPr>
        <rFont val="&quot;Times New Roman&quot;"/>
        <b/>
        <color rgb="FF1155CC"/>
        <sz val="14.0"/>
        <u/>
      </rPr>
      <t>https://mail.google.com/mail?extsrc=sync&amp;client=docs&amp;plid=ACUX6DOBQsBhr-q830BxM4ViswlWdPXqhVyeEg0</t>
    </r>
  </si>
  <si>
    <r>
      <rPr>
        <rFont val="&quot;Times New Roman&quot;"/>
        <b/>
        <color rgb="FF1155CC"/>
        <sz val="14.0"/>
        <u/>
      </rPr>
      <t>https://drive.google.com/drive/folders/1S_50G4c2JsdfF1kFSOC3a2TfFw1Cp3mo</t>
    </r>
  </si>
  <si>
    <r>
      <rPr>
        <rFont val="&quot;Times New Roman&quot;"/>
        <b/>
        <color rgb="FF1155CC"/>
        <sz val="14.0"/>
        <u/>
      </rPr>
      <t>https://mail.google.com/mail?extsrc=sync&amp;client=docs&amp;plid=ACUX6DP_m7S2aXoxN-Xo7kJTbbHZsoqeM4Hhr7s</t>
    </r>
  </si>
  <si>
    <r>
      <rPr>
        <rFont val="&quot;Times New Roman&quot;"/>
        <b/>
        <color rgb="FF1155CC"/>
        <sz val="14.0"/>
        <u/>
      </rPr>
      <t>https://drive.google.com/drive/folders/1YCXQxEJ_Bs5dQT2JZUqQip6Y0gpGIBL1</t>
    </r>
  </si>
  <si>
    <r>
      <rPr>
        <rFont val="&quot;Times New Roman&quot;"/>
        <b/>
        <color rgb="FF1155CC"/>
        <sz val="14.0"/>
        <u/>
      </rPr>
      <t>https://mail.google.com/mail?extsrc=sync&amp;client=docs&amp;plid=ACUX6DNRURlP9MjJU-guCeS7YyiYnoonkSjw6CU</t>
    </r>
  </si>
  <si>
    <t>29/03/2025</t>
  </si>
  <si>
    <r>
      <rPr>
        <rFont val="&quot;Times New Roman&quot;"/>
        <b/>
        <color rgb="FF1155CC"/>
        <sz val="14.0"/>
        <u/>
      </rPr>
      <t>https://drive.google.com/drive/folders/1dEbYhmbAxwC0Rv6Vne45NMOeYIv2Q1fj</t>
    </r>
  </si>
  <si>
    <r>
      <rPr>
        <rFont val="&quot;Times New Roman&quot;"/>
        <b/>
        <color rgb="FF1155CC"/>
        <sz val="14.0"/>
        <u/>
      </rPr>
      <t>https://mail.google.com/mail?extsrc=sync&amp;client=docs&amp;plid=ACUX6DPwmTX1US9aVTMOwkxzEcfsw-m1R3Vn3rw</t>
    </r>
  </si>
  <si>
    <r>
      <rPr>
        <rFont val="&quot;Times New Roman&quot;"/>
        <b/>
        <color rgb="FF1155CC"/>
        <sz val="14.0"/>
        <u/>
      </rPr>
      <t>https://drive.google.com/drive/folders/1FJ4UcSNwwJjTYR4Xp7s_TdAyBwCVoLSB</t>
    </r>
  </si>
  <si>
    <r>
      <rPr>
        <rFont val="&quot;Times New Roman&quot;"/>
        <b/>
        <color rgb="FF1155CC"/>
        <sz val="14.0"/>
        <u/>
      </rPr>
      <t>https://mail.google.com/mail?extsrc=sync&amp;client=docs&amp;plid=ACUX6DN0CC3NfXb0OpUahmbExNuWR63pf1xXxLA</t>
    </r>
  </si>
  <si>
    <r>
      <rPr>
        <rFont val="&quot;Times New Roman&quot;"/>
        <b/>
        <color rgb="FF1155CC"/>
        <sz val="14.0"/>
        <u/>
      </rPr>
      <t>https://drive.google.com/drive/folders/1i4H6tawKHVPEvRdkXFGLOQev-oPe21hz</t>
    </r>
  </si>
  <si>
    <r>
      <rPr>
        <rFont val="&quot;Times New Roman&quot;"/>
        <b/>
        <color rgb="FF1155CC"/>
        <sz val="14.0"/>
        <u/>
      </rPr>
      <t>https://mail.google.com/mail?extsrc=sync&amp;client=docs&amp;plid=ACUX6DO_qVpS78pQLvfCKhY3OqOr5fFz39Poo9U</t>
    </r>
  </si>
  <si>
    <r>
      <rPr>
        <rFont val="&quot;Times New Roman&quot;"/>
        <b/>
        <color rgb="FF1155CC"/>
        <sz val="14.0"/>
        <u/>
      </rPr>
      <t>https://drive.google.com/drive/folders/1xWg2YXjgMrDe9b28fdAFq2BjtwhiYqiJ</t>
    </r>
  </si>
  <si>
    <r>
      <rPr>
        <rFont val="&quot;Times New Roman&quot;"/>
        <b/>
        <color rgb="FF1155CC"/>
        <sz val="14.0"/>
        <u/>
      </rPr>
      <t>https://mail.google.com/mail?extsrc=sync&amp;client=docs&amp;plid=ACUX6DOxeQ5M9nGTPRhWQuCAupP4vsf4LwXzOYI</t>
    </r>
  </si>
  <si>
    <r>
      <rPr>
        <rFont val="&quot;Times New Roman&quot;"/>
        <b/>
        <color rgb="FF1155CC"/>
        <sz val="14.0"/>
        <u/>
      </rPr>
      <t>https://drive.google.com/drive/folders/1Qqd2NSUVihCrBtDV84b7Mse-TOA0w0xh</t>
    </r>
  </si>
  <si>
    <r>
      <rPr>
        <rFont val="&quot;Times New Roman&quot;"/>
        <b/>
        <color rgb="FF1155CC"/>
        <sz val="14.0"/>
        <u/>
      </rPr>
      <t>https://mail.google.com/mail?extsrc=sync&amp;client=docs&amp;plid=ACUX6DMZv25ktn90yuaoiMmAAWu4i82wAu5dNW0</t>
    </r>
  </si>
  <si>
    <r>
      <rPr>
        <rFont val="&quot;Times New Roman&quot;"/>
        <b/>
        <color rgb="FF1155CC"/>
        <sz val="14.0"/>
        <u/>
      </rPr>
      <t>https://drive.google.com/drive/folders/1ojrWMW4eQD1TtbtemxEnG4W9-pQUPaqR</t>
    </r>
  </si>
  <si>
    <r>
      <rPr>
        <rFont val="&quot;Times New Roman&quot;"/>
        <b/>
        <color rgb="FF1155CC"/>
        <sz val="14.0"/>
        <u/>
      </rPr>
      <t>https://mail.google.com/mail?extsrc=sync&amp;client=docs&amp;plid=ACUX6DOeOhfKGFFV5rNgprnYgt2YzCd4URftleU</t>
    </r>
  </si>
  <si>
    <r>
      <rPr>
        <rFont val="&quot;Times New Roman&quot;"/>
        <b/>
        <color rgb="FF1155CC"/>
        <sz val="14.0"/>
        <u/>
      </rPr>
      <t>https://drive.google.com/drive/folders/1poVfKgcZRzqdWYUiKi9idM3vKAb93H9w</t>
    </r>
  </si>
  <si>
    <r>
      <rPr>
        <rFont val="&quot;Times New Roman&quot;"/>
        <b/>
        <color rgb="FF1155CC"/>
        <sz val="14.0"/>
        <u/>
      </rPr>
      <t>https://mail.google.com/mail?extsrc=sync&amp;client=docs&amp;plid=ACUX6DPKYZTXbXjQtBJ2rqsbDspqtNqZHyRO_WQ</t>
    </r>
  </si>
  <si>
    <r>
      <rPr>
        <rFont val="&quot;Times New Roman&quot;"/>
        <b/>
        <color rgb="FF1155CC"/>
        <sz val="14.0"/>
        <u/>
      </rPr>
      <t>https://drive.google.com/drive/folders/1eyESnWmvG9TuEpt1sD_LK3ErxAMd3xY8</t>
    </r>
  </si>
  <si>
    <r>
      <rPr>
        <rFont val="&quot;Times New Roman&quot;"/>
        <b/>
        <color rgb="FF1155CC"/>
        <sz val="14.0"/>
        <u/>
      </rPr>
      <t>https://mail.google.com/mail?extsrc=sync&amp;client=docs&amp;plid=ACUX6DN765VpBwKxG-gdt3XgzvRQHxhN7t4-YIk</t>
    </r>
  </si>
  <si>
    <r>
      <rPr>
        <rFont val="&quot;Times New Roman&quot;"/>
        <b/>
        <color rgb="FF1155CC"/>
        <sz val="14.0"/>
        <u/>
      </rPr>
      <t>https://drive.google.com/drive/folders/1T-_YHfuw-X-x6abFraSXLl4EHyeGNJhR</t>
    </r>
  </si>
  <si>
    <r>
      <rPr>
        <rFont val="&quot;Times New Roman&quot;"/>
        <b/>
        <color rgb="FF1155CC"/>
        <sz val="14.0"/>
        <u/>
      </rPr>
      <t>https://mail.google.com/mail?extsrc=sync&amp;client=docs&amp;plid=ACUX6DMERQ5drx2pOVZJ_VBA4-PKKWxENPr0CMQ</t>
    </r>
  </si>
  <si>
    <r>
      <rPr>
        <rFont val="&quot;Times New Roman&quot;"/>
        <b/>
        <color rgb="FF1155CC"/>
        <sz val="14.0"/>
        <u/>
      </rPr>
      <t>https://drive.google.com/drive/folders/1UNLLgK7KIid_IJIWL14Lp_c29VS6FQkm</t>
    </r>
  </si>
  <si>
    <r>
      <rPr>
        <rFont val="&quot;Times New Roman&quot;"/>
        <b/>
        <color rgb="FF1155CC"/>
        <sz val="14.0"/>
        <u/>
      </rPr>
      <t>https://mail.google.com/mail?extsrc=sync&amp;client=docs&amp;plid=ACUX6DN2iSFlyKF37oSQyx2aMv1qn_6iZhlloUw</t>
    </r>
  </si>
  <si>
    <r>
      <rPr>
        <rFont val="&quot;Times New Roman&quot;"/>
        <b/>
        <color rgb="FF1155CC"/>
        <sz val="14.0"/>
        <u/>
      </rPr>
      <t>https://drive.google.com/drive/folders/1LkgYiadXxBgeikvhvXQX9bqzIwRR1thy</t>
    </r>
  </si>
  <si>
    <r>
      <rPr>
        <rFont val="&quot;Times New Roman&quot;"/>
        <b/>
        <color rgb="FF1155CC"/>
        <sz val="14.0"/>
        <u/>
      </rPr>
      <t>https://mail.google.com/mail?extsrc=sync&amp;client=docs&amp;plid=ACUX6DNXBzZBz4WNjHiVm7toXOZB4IjFsx0GMgs</t>
    </r>
  </si>
  <si>
    <r>
      <rPr>
        <rFont val="&quot;Times New Roman&quot;"/>
        <b/>
        <color rgb="FF1155CC"/>
        <sz val="14.0"/>
        <u/>
      </rPr>
      <t>https://drive.google.com/drive/folders/14p4yba-ia9v7B5c-MJhwNvTSH6LTB9E9</t>
    </r>
  </si>
  <si>
    <r>
      <rPr>
        <rFont val="&quot;Times New Roman&quot;"/>
        <b/>
        <color rgb="FF1155CC"/>
        <sz val="14.0"/>
        <u/>
      </rPr>
      <t>https://mail.google.com/mail?extsrc=sync&amp;client=docs&amp;plid=ACUX6DOsXarnBdipkKVZKM7CZ2LbzOW94Ec8UhE</t>
    </r>
  </si>
  <si>
    <r>
      <rPr>
        <rFont val="&quot;Times New Roman&quot;"/>
        <b/>
        <color rgb="FF1155CC"/>
        <sz val="14.0"/>
        <u/>
      </rPr>
      <t>https://drive.google.com/drive/folders/1bFh9LatTkt6AriThxOiMbf2ruChqQaUP</t>
    </r>
  </si>
  <si>
    <r>
      <rPr>
        <rFont val="&quot;Times New Roman&quot;"/>
        <b/>
        <color rgb="FF1155CC"/>
        <sz val="14.0"/>
        <u/>
      </rPr>
      <t>https://mail.google.com/mail?extsrc=sync&amp;client=docs&amp;plid=ACUX6DMIB4QU1mdfJcA45DVZtFKY7g8MU4MPJN8</t>
    </r>
  </si>
  <si>
    <r>
      <rPr>
        <rFont val="&quot;Times New Roman&quot;"/>
        <b/>
        <color rgb="FF1155CC"/>
        <sz val="14.0"/>
        <u/>
      </rPr>
      <t>https://drive.google.com/drive/folders/1T2dSx5pZKP6ZlCmL8BjkxSJfYny8Qk3a</t>
    </r>
  </si>
  <si>
    <r>
      <rPr>
        <rFont val="&quot;Times New Roman&quot;"/>
        <b/>
        <color rgb="FF1155CC"/>
        <sz val="14.0"/>
        <u/>
      </rPr>
      <t>https://mail.google.com/mail?extsrc=sync&amp;client=docs&amp;plid=ACUX6DPVR0dTEkgou3o2af5RwJxWhX6D2Hnd_eY</t>
    </r>
  </si>
  <si>
    <r>
      <rPr>
        <rFont val="&quot;Times New Roman&quot;"/>
        <b/>
        <color rgb="FF1155CC"/>
        <sz val="14.0"/>
        <u/>
      </rPr>
      <t>https://drive.google.com/drive/folders/1Nae77o8rqoUMDMVycLtY_hGttEnrXtap</t>
    </r>
  </si>
  <si>
    <r>
      <rPr>
        <rFont val="&quot;Times New Roman&quot;"/>
        <b/>
        <color rgb="FF1155CC"/>
        <sz val="14.0"/>
        <u/>
      </rPr>
      <t>https://mail.google.com/mail?extsrc=sync&amp;client=docs&amp;plid=ACUX6DMNssAANbkABHCXdb8ZejoQWGIwRbDTNPo</t>
    </r>
  </si>
  <si>
    <r>
      <rPr>
        <rFont val="&quot;Times New Roman&quot;"/>
        <b/>
        <color rgb="FF1155CC"/>
        <sz val="14.0"/>
        <u/>
      </rPr>
      <t>https://drive.google.com/drive/folders/1qChPN2yw4VWePWrHWDXQzsqkskLU8H1c</t>
    </r>
  </si>
  <si>
    <r>
      <rPr>
        <rFont val="&quot;Times New Roman&quot;"/>
        <b/>
        <color rgb="FF1155CC"/>
        <sz val="14.0"/>
        <u/>
      </rPr>
      <t>https://mail.google.com/mail?extsrc=sync&amp;client=docs&amp;plid=ACUX6DPkF-6GqKXAXlEcT6iFVlAIuBmNKjTWilQ</t>
    </r>
  </si>
  <si>
    <r>
      <rPr>
        <rFont val="&quot;Times New Roman&quot;"/>
        <b/>
        <color rgb="FF1155CC"/>
        <sz val="14.0"/>
        <u/>
      </rPr>
      <t>https://drive.google.com/drive/folders/1qslmkeRUNnZSoTeGKV1_C_-aR9cfLmEK</t>
    </r>
  </si>
  <si>
    <r>
      <rPr>
        <rFont val="&quot;Times New Roman&quot;"/>
        <b/>
        <color rgb="FF1155CC"/>
        <sz val="14.0"/>
        <u/>
      </rPr>
      <t>https://mail.google.com/mail?extsrc=sync&amp;client=docs&amp;plid=ACUX6DMvaGt9uUs3Hgbr4-gKQsmZ0VEwA4b419w</t>
    </r>
  </si>
  <si>
    <r>
      <rPr>
        <rFont val="&quot;Times New Roman&quot;"/>
        <b/>
        <color rgb="FF1155CC"/>
        <sz val="14.0"/>
        <u/>
      </rPr>
      <t>https://drive.google.com/drive/folders/1tCpqRR6Ydork_rWynT7mtTOQdxhDIiqL</t>
    </r>
  </si>
  <si>
    <r>
      <rPr>
        <rFont val="&quot;Times New Roman&quot;"/>
        <b/>
        <color rgb="FF1155CC"/>
        <sz val="14.0"/>
        <u/>
      </rPr>
      <t>https://mail.google.com/mail?extsrc=sync&amp;client=docs&amp;plid=ACUX6DNWI-5j0l_1Jj-ihUJz8LYauEo9eS0ujbY</t>
    </r>
  </si>
  <si>
    <r>
      <rPr>
        <rFont val="&quot;Times New Roman&quot;"/>
        <b/>
        <color rgb="FF1155CC"/>
        <sz val="14.0"/>
        <u/>
      </rPr>
      <t>https://drive.google.com/drive/folders/12JQV5ncmGn5q27Z519K9lb_dXkFA8m44</t>
    </r>
  </si>
  <si>
    <r>
      <rPr>
        <rFont val="&quot;Times New Roman&quot;"/>
        <b/>
        <color rgb="FF1155CC"/>
        <sz val="14.0"/>
        <u/>
      </rPr>
      <t>https://mail.google.com/mail?extsrc=sync&amp;client=docs&amp;plid=ACUX6DP3PxjNlJdlezoMzKvTeBQUgBP_qI3GDr0</t>
    </r>
  </si>
  <si>
    <r>
      <rPr>
        <rFont val="&quot;Times New Roman&quot;"/>
        <b/>
        <color rgb="FF1155CC"/>
        <sz val="14.0"/>
        <u/>
      </rPr>
      <t>https://drive.google.com/drive/folders/1d4jHM2KLL8U7eoKX5vNYkXUeYJ33l7BM</t>
    </r>
  </si>
  <si>
    <r>
      <rPr>
        <rFont val="&quot;Times New Roman&quot;"/>
        <b/>
        <color rgb="FF1155CC"/>
        <sz val="14.0"/>
        <u/>
      </rPr>
      <t>https://mail.google.com/mail?extsrc=sync&amp;client=docs&amp;plid=ACUX6DMI-RTYlHxmByLv6Fqmify3kNr3aoUNq58</t>
    </r>
  </si>
  <si>
    <r>
      <rPr>
        <rFont val="&quot;Times New Roman&quot;"/>
        <b/>
        <color rgb="FF1155CC"/>
        <sz val="14.0"/>
        <u/>
      </rPr>
      <t>https://drive.google.com/drive/folders/1KZERJIttFYLXZtn3MfqfaZ-YO9qsAa0a</t>
    </r>
  </si>
  <si>
    <r>
      <rPr>
        <rFont val="&quot;Times New Roman&quot;"/>
        <b/>
        <color rgb="FF1155CC"/>
        <sz val="14.0"/>
        <u/>
      </rPr>
      <t>https://mail.google.com/mail?extsrc=sync&amp;client=docs&amp;plid=ACUX6DMcJA_FyHDJM2cstKw_sJRqPHH37a2Rjco</t>
    </r>
  </si>
  <si>
    <r>
      <rPr>
        <rFont val="&quot;Times New Roman&quot;"/>
        <b/>
        <color rgb="FF1155CC"/>
        <sz val="14.0"/>
        <u/>
      </rPr>
      <t>https://drive.google.com/drive/folders/1g7mjQz1OOYWGqW2iDCwzuNkAtlTe4IWs</t>
    </r>
  </si>
  <si>
    <r>
      <rPr>
        <rFont val="&quot;Times New Roman&quot;"/>
        <b/>
        <color rgb="FF1155CC"/>
        <sz val="14.0"/>
        <u/>
      </rPr>
      <t>https://mail.google.com/mail?extsrc=sync&amp;client=docs&amp;plid=ACUX6DOMTMOtVSCWpEBMQmA00p4YxDOn0rlhD9s</t>
    </r>
  </si>
  <si>
    <r>
      <rPr>
        <rFont val="&quot;Times New Roman&quot;"/>
        <b/>
        <color rgb="FF1155CC"/>
        <sz val="14.0"/>
        <u/>
      </rPr>
      <t>https://drive.google.com/drive/folders/1SZj2lx2joE40aL60erGta9K0eRbHSb20</t>
    </r>
  </si>
  <si>
    <r>
      <rPr>
        <rFont val="&quot;Times New Roman&quot;"/>
        <b/>
        <color rgb="FF1155CC"/>
        <sz val="14.0"/>
        <u/>
      </rPr>
      <t>https://mail.google.com/mail?extsrc=sync&amp;client=docs&amp;plid=ACUX6DOd0Nc23yA1RM9uCujFY60MdQ8d_sFtaKQ</t>
    </r>
  </si>
  <si>
    <r>
      <rPr>
        <rFont val="&quot;Times New Roman&quot;"/>
        <b/>
        <color rgb="FF1155CC"/>
        <sz val="14.0"/>
        <u/>
      </rPr>
      <t>https://drive.google.com/drive/folders/1gCleRRM4qSR3KvADDqkXt-UlC71hDFOu</t>
    </r>
  </si>
  <si>
    <r>
      <rPr>
        <rFont val="&quot;Times New Roman&quot;"/>
        <b/>
        <color rgb="FF1155CC"/>
        <sz val="14.0"/>
        <u/>
      </rPr>
      <t>https://mail.google.com/mail?extsrc=sync&amp;client=docs&amp;plid=ACUX6DMm7OkyxIdUi_xgF7dTGd-5iF7cvcGNOlw</t>
    </r>
  </si>
  <si>
    <r>
      <rPr>
        <rFont val="&quot;Times New Roman&quot;"/>
        <b/>
        <color rgb="FF1155CC"/>
        <sz val="14.0"/>
        <u/>
      </rPr>
      <t>https://drive.google.com/drive/folders/1y3mMufXt-yhuAprSEW4_CsD70WDhzjuc</t>
    </r>
  </si>
  <si>
    <r>
      <rPr>
        <rFont val="&quot;Times New Roman&quot;"/>
        <b/>
        <color rgb="FF1155CC"/>
        <sz val="14.0"/>
        <u/>
      </rPr>
      <t>https://mail.google.com/mail?extsrc=sync&amp;client=docs&amp;plid=ACUX6DP6dekvfRDUcPVB0nNYNBpF6_-vw3sH7D0</t>
    </r>
  </si>
  <si>
    <r>
      <rPr>
        <rFont val="&quot;Times New Roman&quot;"/>
        <b/>
        <color rgb="FF1155CC"/>
        <sz val="14.0"/>
        <u/>
      </rPr>
      <t>https://drive.google.com/drive/folders/1SPnFaxpMokuKhVuLLvbYUGeYTvDuKEVm</t>
    </r>
  </si>
  <si>
    <r>
      <rPr>
        <rFont val="&quot;Times New Roman&quot;"/>
        <b/>
        <color rgb="FF1155CC"/>
        <sz val="14.0"/>
        <u/>
      </rPr>
      <t>https://mail.google.com/mail?extsrc=sync&amp;client=docs&amp;plid=ACUX6DNPVZjal48PhRtNosYCI-UDTidukGPMJ18</t>
    </r>
  </si>
  <si>
    <r>
      <rPr>
        <rFont val="&quot;Times New Roman&quot;"/>
        <b/>
        <color rgb="FF1155CC"/>
        <sz val="14.0"/>
        <u/>
      </rPr>
      <t>https://drive.google.com/drive/folders/1Z3iIoCg4sMa667UkmRZQcROmn8i5lgQH</t>
    </r>
  </si>
  <si>
    <r>
      <rPr>
        <rFont val="&quot;Times New Roman&quot;"/>
        <b/>
        <color rgb="FF1155CC"/>
        <sz val="14.0"/>
        <u/>
      </rPr>
      <t>https://mail.google.com/mail?extsrc=sync&amp;client=docs&amp;plid=ACUX6DMpEWQUSkiWUdQhBacWDIBhYoU_3DeKQiY</t>
    </r>
  </si>
  <si>
    <r>
      <rPr>
        <rFont val="&quot;Times New Roman&quot;"/>
        <b/>
        <color rgb="FF1155CC"/>
        <sz val="14.0"/>
        <u/>
      </rPr>
      <t>https://drive.google.com/drive/folders/1dtq_PeC7Z3U5791R9UsEubRLf8PeSaWS</t>
    </r>
  </si>
  <si>
    <r>
      <rPr>
        <rFont val="&quot;Times New Roman&quot;"/>
        <b/>
        <color rgb="FF1155CC"/>
        <sz val="14.0"/>
        <u/>
      </rPr>
      <t>https://mail.google.com/mail?extsrc=sync&amp;client=docs&amp;plid=ACUX6DM3XJCmNB4YzS6GqR1-3IQpD2HpfiiNhvA</t>
    </r>
  </si>
  <si>
    <r>
      <rPr>
        <rFont val="&quot;Times New Roman&quot;"/>
        <b/>
        <color rgb="FF1155CC"/>
        <sz val="14.0"/>
        <u/>
      </rPr>
      <t>https://drive.google.com/drive/folders/1bXEknLFYDk15N2SObg_HvOABNK0_F5pt</t>
    </r>
  </si>
  <si>
    <r>
      <rPr>
        <rFont val="&quot;Times New Roman&quot;"/>
        <b/>
        <color rgb="FF1155CC"/>
        <sz val="14.0"/>
        <u/>
      </rPr>
      <t>https://mail.google.com/mail?extsrc=sync&amp;client=docs&amp;plid=ACUX6DPAt2FBoz2JUqtIbbo_mKRHZNWBxWmTPj8</t>
    </r>
  </si>
  <si>
    <r>
      <rPr>
        <rFont val="&quot;Times New Roman&quot;"/>
        <b/>
        <color rgb="FF1155CC"/>
        <sz val="14.0"/>
        <u/>
      </rPr>
      <t>https://drive.google.com/drive/folders/1mUiHeTg0cT-wjEKZohX4pn2yiH86SScw</t>
    </r>
  </si>
  <si>
    <r>
      <rPr>
        <rFont val="&quot;Times New Roman&quot;"/>
        <b/>
        <color rgb="FF1155CC"/>
        <sz val="14.0"/>
        <u/>
      </rPr>
      <t>https://mail.google.com/mail?extsrc=sync&amp;client=docs&amp;plid=ACUX6DNx1P2zqMwcnlP2vhe35GqAbDjtOlTGkNY</t>
    </r>
  </si>
  <si>
    <r>
      <rPr>
        <rFont val="&quot;Times New Roman&quot;"/>
        <b/>
        <color rgb="FF1155CC"/>
        <sz val="14.0"/>
        <u/>
      </rPr>
      <t>https://drive.google.com/drive/folders/12zRaJ8gVtLy6PINRZE2o5neYAU0-JUoO</t>
    </r>
  </si>
  <si>
    <r>
      <rPr>
        <rFont val="&quot;Times New Roman&quot;"/>
        <b/>
        <color rgb="FF1155CC"/>
        <sz val="14.0"/>
        <u/>
      </rPr>
      <t>https://mail.google.com/mail?extsrc=sync&amp;client=docs&amp;plid=ACUX6DNIQzYPsUJQqhGooR-veyzr5MtSyEP6_9U</t>
    </r>
  </si>
  <si>
    <r>
      <rPr>
        <rFont val="&quot;Times New Roman&quot;"/>
        <b/>
        <color rgb="FF1155CC"/>
        <sz val="14.0"/>
        <u/>
      </rPr>
      <t>https://drive.google.com/drive/folders/1qvgd40DqqIAEmFP6bRmBp0ixT-VwTKf8</t>
    </r>
  </si>
  <si>
    <r>
      <rPr>
        <rFont val="&quot;Times New Roman&quot;"/>
        <b/>
        <color rgb="FF1155CC"/>
        <sz val="14.0"/>
        <u/>
      </rPr>
      <t>https://mail.google.com/mail?extsrc=sync&amp;client=docs&amp;plid=ACUX6DMrftUHhVILuMQa1PM5rziEn0v-R05xJas</t>
    </r>
  </si>
  <si>
    <r>
      <rPr>
        <rFont val="&quot;Times New Roman&quot;"/>
        <b/>
        <color rgb="FF1155CC"/>
        <sz val="14.0"/>
        <u/>
      </rPr>
      <t>https://drive.google.com/drive/folders/1qvgd40DqqIAEmFP6bRmBp0ixT-VwTKf8</t>
    </r>
  </si>
  <si>
    <r>
      <rPr>
        <rFont val="&quot;Times New Roman&quot;"/>
        <b/>
        <color rgb="FF1155CC"/>
        <sz val="14.0"/>
        <u/>
      </rPr>
      <t>https://mail.google.com/mail/u/0/?fs=1&amp;th=%23thread-f:1823294269314438130&amp;search=all&amp;tf=cv</t>
    </r>
  </si>
  <si>
    <r>
      <rPr>
        <rFont val="&quot;Times New Roman&quot;"/>
        <b/>
        <color rgb="FF1155CC"/>
        <sz val="14.0"/>
        <u/>
      </rPr>
      <t>https://drive.google.com/drive/folders/1zNf3u_VymVLDobbOQVu7KHBFr-RRNbUR</t>
    </r>
  </si>
  <si>
    <r>
      <rPr>
        <rFont val="&quot;Times New Roman&quot;"/>
        <b/>
        <color rgb="FF1155CC"/>
        <sz val="14.0"/>
        <u/>
      </rPr>
      <t>https://mail.google.com/mail?extsrc=sync&amp;client=docs&amp;plid=ACUX6DNduxyNbXFm-3gVEFXoy8awJLVgFhWSf64</t>
    </r>
  </si>
  <si>
    <r>
      <rPr>
        <rFont val="&quot;Times New Roman&quot;"/>
        <b/>
        <color rgb="FF1155CC"/>
        <sz val="14.0"/>
        <u/>
      </rPr>
      <t>https://drive.google.com/drive/folders/1Vd-KoeHe-vFytF14hapf9zyBDu_JUVxo</t>
    </r>
  </si>
  <si>
    <r>
      <rPr>
        <rFont val="&quot;Times New Roman&quot;"/>
        <b/>
        <color rgb="FF1155CC"/>
        <sz val="14.0"/>
        <u/>
      </rPr>
      <t>https://mail.google.com/mail?extsrc=sync&amp;client=docs&amp;plid=ACUX6DNsLqX3XgLf6kxLsIKQFgOYBf1LjaDpy-w</t>
    </r>
  </si>
  <si>
    <r>
      <rPr>
        <rFont val="&quot;Times New Roman&quot;"/>
        <b/>
        <color rgb="FF1155CC"/>
        <sz val="14.0"/>
        <u/>
      </rPr>
      <t>https://drive.google.com/drive/folders/1FWOxmYxGV_OcE5phaEQkopFhORSRg4wq</t>
    </r>
  </si>
  <si>
    <r>
      <rPr>
        <rFont val="&quot;Times New Roman&quot;"/>
        <b/>
        <color rgb="FF1155CC"/>
        <sz val="14.0"/>
        <u/>
      </rPr>
      <t>https://mail.google.com/mail?extsrc=sync&amp;client=docs&amp;plid=ACUX6DNqJXnWiGZv9zYamhLqsWyDioTjSuIvt58</t>
    </r>
  </si>
  <si>
    <r>
      <rPr>
        <rFont val="&quot;Times New Roman&quot;"/>
        <b/>
        <color rgb="FF1155CC"/>
        <sz val="14.0"/>
        <u/>
      </rPr>
      <t>https://drive.google.com/drive/folders/1Lhzoq470moCoocaHCXAg98P8CPrDkwTi</t>
    </r>
  </si>
  <si>
    <r>
      <rPr>
        <rFont val="&quot;Times New Roman&quot;"/>
        <b/>
        <color rgb="FF1155CC"/>
        <sz val="14.0"/>
        <u/>
      </rPr>
      <t>https://mail.google.com/mail?extsrc=sync&amp;client=docs&amp;plid=ACUX6DNRzxDs1vMN5DpgSNZiNmRwkWjVbSifsn4</t>
    </r>
  </si>
  <si>
    <r>
      <rPr>
        <rFont val="&quot;Times New Roman&quot;"/>
        <b/>
        <color rgb="FF1155CC"/>
        <sz val="14.0"/>
        <u/>
      </rPr>
      <t>https://drive.google.com/drive/folders/1sBuw_qYBXQagJAi7pAXCs7GDCE9s2rGv</t>
    </r>
  </si>
  <si>
    <r>
      <rPr>
        <rFont val="&quot;Times New Roman&quot;"/>
        <b/>
        <color rgb="FF1155CC"/>
        <sz val="14.0"/>
        <u/>
      </rPr>
      <t>https://mail.google.com/mail?extsrc=sync&amp;client=docs&amp;plid=ACUX6DMlKshswZWd7xOU50xLESDUcmO7zu37No0</t>
    </r>
  </si>
  <si>
    <r>
      <rPr>
        <rFont val="&quot;Times New Roman&quot;"/>
        <b/>
        <color rgb="FF1155CC"/>
        <sz val="14.0"/>
        <u/>
      </rPr>
      <t>https://drive.google.com/drive/folders/11BK156VddTSA1QtcXclEW05p5Kc8Li3E</t>
    </r>
  </si>
  <si>
    <r>
      <rPr>
        <rFont val="&quot;Times New Roman&quot;"/>
        <b/>
        <color rgb="FF1155CC"/>
        <sz val="14.0"/>
        <u/>
      </rPr>
      <t>https://mail.google.com/mail?extsrc=sync&amp;client=docs&amp;plid=ACUX6DMx2ZZpoR3Jfn9eQNvyTk6imwuxAtIW93o</t>
    </r>
  </si>
  <si>
    <r>
      <rPr>
        <rFont val="&quot;Times New Roman&quot;"/>
        <b/>
        <color rgb="FF1155CC"/>
        <sz val="14.0"/>
        <u/>
      </rPr>
      <t>https://drive.google.com/drive/folders/1cJjNalfXSQOz84MOrQI5WTlj9bQDMVCK</t>
    </r>
  </si>
  <si>
    <r>
      <rPr>
        <rFont val="&quot;Times New Roman&quot;"/>
        <b/>
        <color rgb="FF1155CC"/>
        <sz val="14.0"/>
        <u/>
      </rPr>
      <t>https://mail.google.com/mail?extsrc=sync&amp;client=docs&amp;plid=ACUX6DP-gbIvag4v_ATR45tpDbsGw7EnhL0qjyw</t>
    </r>
  </si>
  <si>
    <r>
      <rPr>
        <rFont val="&quot;Times New Roman&quot;"/>
        <b/>
        <color rgb="FF1155CC"/>
        <sz val="14.0"/>
        <u/>
      </rPr>
      <t>https://drive.google.com/drive/folders/1KJAHlgWZp5BAPyrzs7FPx4msZM3uo2mu</t>
    </r>
  </si>
  <si>
    <r>
      <rPr>
        <rFont val="&quot;Times New Roman&quot;"/>
        <b/>
        <color rgb="FF1155CC"/>
        <sz val="14.0"/>
        <u/>
      </rPr>
      <t>https://drive.google.com/drive/folders/1udGTM3yojZh79QJt_bdmhdB4tJyklJWQ</t>
    </r>
  </si>
  <si>
    <r>
      <rPr>
        <rFont val="&quot;Times New Roman&quot;"/>
        <b/>
        <color rgb="FF1155CC"/>
        <sz val="14.0"/>
        <u/>
      </rPr>
      <t>https://mail.google.com/mail?extsrc=sync&amp;client=docs&amp;plid=ACUX6DNuKor6D-6v9Hl80CktR9Xjc3u1kh2lpFE</t>
    </r>
  </si>
  <si>
    <r>
      <rPr>
        <rFont val="&quot;Times New Roman&quot;"/>
        <b/>
        <color rgb="FF1155CC"/>
        <sz val="14.0"/>
        <u/>
      </rPr>
      <t>https://drive.google.com/drive/folders/1Au_he1oqC2FdszRH2UyluTIrtIgPVzXr</t>
    </r>
  </si>
  <si>
    <r>
      <rPr>
        <rFont val="&quot;Times New Roman&quot;"/>
        <b/>
        <color rgb="FF1155CC"/>
        <sz val="14.0"/>
        <u/>
      </rPr>
      <t>https://mail.google.com/mail?extsrc=sync&amp;client=docs&amp;plid=ACUX6DPrNdjBc-h25IZrYpOQlgKu_-Bq6O8497o</t>
    </r>
  </si>
  <si>
    <r>
      <rPr>
        <rFont val="&quot;Times New Roman&quot;"/>
        <b/>
        <color rgb="FF1155CC"/>
        <sz val="14.0"/>
        <u/>
      </rPr>
      <t>https://drive.google.com/drive/u/1/folders/1A-3H7zKPV_qozAC1qjL_TPkWUxd6OIdi</t>
    </r>
  </si>
  <si>
    <r>
      <rPr>
        <rFont val="&quot;Times New Roman&quot;"/>
        <b/>
        <color rgb="FF1155CC"/>
        <sz val="14.0"/>
        <u/>
      </rPr>
      <t>https://mail.google.com/mail?extsrc=sync&amp;client=docs&amp;plid=ACUX6DPNjXQnKs0GvEX-cMNHJtcpJwr-yPdh578</t>
    </r>
  </si>
  <si>
    <r>
      <rPr>
        <rFont val="&quot;Times New Roman&quot;"/>
        <b/>
        <color rgb="FF1155CC"/>
        <sz val="14.0"/>
        <u/>
      </rPr>
      <t>https://drive.google.com/drive/folders/1OjpPLwpJn945aVE8ar0JFfs6_y_1snQ9</t>
    </r>
  </si>
  <si>
    <r>
      <rPr>
        <rFont val="&quot;Times New Roman&quot;"/>
        <b/>
        <color rgb="FF1155CC"/>
        <sz val="14.0"/>
        <u/>
      </rPr>
      <t>https://mail.google.com/mail?extsrc=sync&amp;client=docs&amp;plid=ACUX6DPH0LJwKCkolmQPYXiOnmDyJ9lBDfFx64I</t>
    </r>
  </si>
  <si>
    <r>
      <rPr>
        <rFont val="&quot;Times New Roman&quot;"/>
        <b/>
        <color rgb="FF1155CC"/>
        <sz val="14.0"/>
        <u/>
      </rPr>
      <t>https://drive.google.com/drive/folders/1ewq1gLCwRqkBHWsRYqGTjLJEHWZmnwpQ</t>
    </r>
  </si>
  <si>
    <r>
      <rPr>
        <rFont val="&quot;Times New Roman&quot;"/>
        <b/>
        <color rgb="FF1155CC"/>
        <sz val="14.0"/>
        <u/>
      </rPr>
      <t>https://mail.google.com/mail?extsrc=sync&amp;client=docs&amp;plid=ACUX6DPb-Q4vT09D1LrFfbIDft1AbA_TPGxogbE</t>
    </r>
  </si>
  <si>
    <r>
      <rPr>
        <rFont val="&quot;Times New Roman&quot;"/>
        <b/>
        <color rgb="FF1155CC"/>
        <sz val="14.0"/>
        <u/>
      </rPr>
      <t>https://drive.google.com/drive/folders/1hhHRQPqK8_pIAD3ncORUaPx6ki8xxvwn</t>
    </r>
  </si>
  <si>
    <r>
      <rPr>
        <rFont val="&quot;Times New Roman&quot;"/>
        <b/>
        <color rgb="FF1155CC"/>
        <sz val="14.0"/>
        <u/>
      </rPr>
      <t>https://mail.google.com/mail?extsrc=sync&amp;client=docs&amp;plid=ACUX6DOzOABTKYTeOJbc9VARUccRppmeWcahClM</t>
    </r>
  </si>
  <si>
    <r>
      <rPr>
        <rFont val="&quot;Times New Roman&quot;"/>
        <b/>
        <color rgb="FF1155CC"/>
        <sz val="14.0"/>
        <u/>
      </rPr>
      <t>https://drive.google.com/drive/folders/1JF8uz9OofNYeOmRMk1JU6tnbAw754dw2</t>
    </r>
  </si>
  <si>
    <r>
      <rPr>
        <rFont val="&quot;Times New Roman&quot;"/>
        <b/>
        <color rgb="FF1155CC"/>
        <sz val="14.0"/>
        <u/>
      </rPr>
      <t>https://mail.google.com/mail?extsrc=sync&amp;client=docs&amp;plid=ACUX6DMAML5mjtTkHi63AxNzdomHxjZfcS-mhM8</t>
    </r>
  </si>
  <si>
    <r>
      <rPr>
        <rFont val="&quot;Times New Roman&quot;"/>
        <b/>
        <color rgb="FF1155CC"/>
        <sz val="14.0"/>
        <u/>
      </rPr>
      <t>https://drive.google.com/drive/folders/1e3UNJYB3O-gXGmihlUEL-8ZaMXojAwYK</t>
    </r>
  </si>
  <si>
    <r>
      <rPr>
        <rFont val="&quot;Times New Roman&quot;"/>
        <b/>
        <color rgb="FF1155CC"/>
        <sz val="14.0"/>
        <u/>
      </rPr>
      <t>https://mail.google.com/mail?extsrc=sync&amp;client=docs&amp;plid=ACUX6DMLMqkW4VdqApUwTAdbt_GRAzqjeXKFaOk</t>
    </r>
  </si>
  <si>
    <r>
      <rPr>
        <rFont val="&quot;Times New Roman&quot;"/>
        <b/>
        <color rgb="FF1155CC"/>
        <sz val="14.0"/>
        <u/>
      </rPr>
      <t>https://drive.google.com/drive/folders/1iDtXCHpM2O5nx4Un0HCKIBt5VhVAE-wZ</t>
    </r>
  </si>
  <si>
    <r>
      <rPr>
        <rFont val="&quot;Times New Roman&quot;"/>
        <b/>
        <color rgb="FF1155CC"/>
        <sz val="14.0"/>
        <u/>
      </rPr>
      <t>https://mail.google.com/mail?extsrc=sync&amp;client=docs&amp;plid=ACUX6DPtfIdE1zDszT40mKtoYiY5RqNsmSBAgzM</t>
    </r>
  </si>
  <si>
    <r>
      <rPr>
        <rFont val="&quot;Times New Roman&quot;"/>
        <b/>
        <color rgb="FF1155CC"/>
        <sz val="14.0"/>
        <u/>
      </rPr>
      <t>https://drive.google.com/drive/folders/1hrEYNZPnSJk8hCe0bzvZJnmwNdw43Z6s</t>
    </r>
  </si>
  <si>
    <r>
      <rPr>
        <rFont val="&quot;Times New Roman&quot;"/>
        <b/>
        <color rgb="FF1155CC"/>
        <sz val="14.0"/>
        <u/>
      </rPr>
      <t>https://mail.google.com/mail?extsrc=sync&amp;client=docs&amp;plid=ACUX6DOqg5AMsctqieg_gPv6hcWbZScq4wlyHss</t>
    </r>
  </si>
  <si>
    <r>
      <rPr>
        <rFont val="&quot;Times New Roman&quot;"/>
        <b/>
        <color rgb="FF1155CC"/>
        <sz val="14.0"/>
        <u/>
      </rPr>
      <t>https://drive.google.com/drive/folders/10krGM9B1Z63mIaqnG55_E2bO0xmNuNr5</t>
    </r>
  </si>
  <si>
    <r>
      <rPr>
        <rFont val="&quot;Times New Roman&quot;"/>
        <b/>
        <color rgb="FF1155CC"/>
        <sz val="14.0"/>
        <u/>
      </rPr>
      <t>https://mail.google.com/mail?extsrc=sync&amp;client=docs&amp;plid=ACUX6DOKdlguqXdyT-bhBM3OGbS0Du_9VrZ0-PI</t>
    </r>
  </si>
  <si>
    <r>
      <rPr>
        <rFont val="&quot;Times New Roman&quot;"/>
        <b/>
        <color rgb="FF1155CC"/>
        <sz val="14.0"/>
        <u/>
      </rPr>
      <t>https://drive.google.com/drive/folders/1odVqNOtsU9b0TgEmp6L7PRHEB29kiNQK</t>
    </r>
  </si>
  <si>
    <r>
      <rPr>
        <rFont val="&quot;Times New Roman&quot;"/>
        <b/>
        <color rgb="FF1155CC"/>
        <sz val="14.0"/>
        <u/>
      </rPr>
      <t>https://mail.google.com/mail?extsrc=sync&amp;client=docs&amp;plid=ACUX6DOpxluaCEzUTdjhoqVIKoByIFgzdSkt7Xs</t>
    </r>
  </si>
  <si>
    <r>
      <rPr>
        <rFont val="&quot;Times New Roman&quot;"/>
        <b/>
        <color rgb="FF1155CC"/>
        <sz val="14.0"/>
        <u/>
      </rPr>
      <t>https://drive.google.com/drive/folders/18mxgB3ULqyPnhuWmSRzCe8wbi3a1bqvL</t>
    </r>
  </si>
  <si>
    <r>
      <rPr>
        <rFont val="&quot;Times New Roman&quot;"/>
        <b/>
        <color rgb="FF1155CC"/>
        <sz val="14.0"/>
        <u/>
      </rPr>
      <t>https://mail.google.com/mail?extsrc=sync&amp;client=docs&amp;plid=ACUX6DOvg58kARE16dgLiJk_xKygeZGASTwiCCU</t>
    </r>
  </si>
  <si>
    <r>
      <rPr>
        <rFont val="&quot;Times New Roman&quot;"/>
        <b/>
        <color rgb="FF1155CC"/>
        <sz val="14.0"/>
        <u/>
      </rPr>
      <t>https://drive.google.com/drive/folders/1FDIEI_otDQM3iZaSBLEFQfceN47IY726</t>
    </r>
  </si>
  <si>
    <r>
      <rPr>
        <rFont val="&quot;Times New Roman&quot;"/>
        <b/>
        <color rgb="FF1155CC"/>
        <sz val="14.0"/>
        <u/>
      </rPr>
      <t>https://mail.google.com/mail?extsrc=sync&amp;client=docs&amp;plid=ACUX6DPsqq6vAQCPPn19JF6rMkSvdJqA2Ja-ME4</t>
    </r>
  </si>
  <si>
    <r>
      <rPr>
        <rFont val="&quot;Times New Roman&quot;"/>
        <b/>
        <color rgb="FF1155CC"/>
        <sz val="14.0"/>
        <u/>
      </rPr>
      <t>https://drive.google.com/drive/folders/1b806U_HWEi7u55CN5NSzBOAQUMG2RpPN</t>
    </r>
  </si>
  <si>
    <r>
      <rPr>
        <rFont val="&quot;Times New Roman&quot;"/>
        <b/>
        <color rgb="FF1155CC"/>
        <sz val="14.0"/>
        <u/>
      </rPr>
      <t>https://mail.google.com/mail?extsrc=sync&amp;client=docs&amp;plid=ACUX6DPr0XBJ_ZAPT4KVk4oeB1IQVXL8x_MFaUg</t>
    </r>
  </si>
  <si>
    <r>
      <rPr>
        <rFont val="&quot;Times New Roman&quot;"/>
        <b/>
        <color rgb="FF1155CC"/>
        <sz val="14.0"/>
        <u/>
      </rPr>
      <t>https://drive.google.com/drive/folders/1j5aOel3AWHu_jRagQKqo0uOSmpom5wHB</t>
    </r>
  </si>
  <si>
    <r>
      <rPr>
        <rFont val="&quot;Times New Roman&quot;"/>
        <b/>
        <color rgb="FF1155CC"/>
        <sz val="14.0"/>
        <u/>
      </rPr>
      <t>https://mail.google.com/mail?extsrc=sync&amp;client=docs&amp;plid=ACUX6DOPUoBWUmo6hU3qYrrRiZncRLXK3Gff5gM</t>
    </r>
  </si>
  <si>
    <r>
      <rPr>
        <rFont val="&quot;Times New Roman&quot;"/>
        <b/>
        <color rgb="FF1155CC"/>
        <sz val="14.0"/>
        <u/>
      </rPr>
      <t>https://drive.google.com/drive/folders/103OBKvgc8vTqUMoiSiuEyN5gAGoVfumh</t>
    </r>
  </si>
  <si>
    <r>
      <rPr>
        <rFont val="&quot;Times New Roman&quot;"/>
        <b/>
        <color rgb="FF1155CC"/>
        <sz val="14.0"/>
        <u/>
      </rPr>
      <t>https://mail.google.com/mail?extsrc=sync&amp;client=docs&amp;plid=ACUX6DP80NVWTM0v8y42pe16sl0ZpAA39m3LXfI</t>
    </r>
  </si>
  <si>
    <r>
      <rPr>
        <rFont val="&quot;Times New Roman&quot;"/>
        <b/>
        <color rgb="FF1155CC"/>
        <sz val="14.0"/>
        <u/>
      </rPr>
      <t>https://drive.google.com/drive/folders/1BcqCVJhb7Itu_AvXhYD89EiSjfzEypqp</t>
    </r>
  </si>
  <si>
    <r>
      <rPr>
        <rFont val="&quot;Times New Roman&quot;"/>
        <b/>
        <color rgb="FF1155CC"/>
        <sz val="14.0"/>
        <u/>
      </rPr>
      <t>https://mail.google.com/mail?extsrc=sync&amp;client=docs&amp;plid=ACUX6DMqcQ8h3xTrVlY0miKuHVzZAkYpi34G2ls</t>
    </r>
  </si>
  <si>
    <r>
      <rPr>
        <rFont val="&quot;Times New Roman&quot;"/>
        <b/>
        <color rgb="FF1155CC"/>
        <sz val="14.0"/>
        <u/>
      </rPr>
      <t>https://drive.google.com/drive/folders/1gOiTltkUWVOr1pVu92N19xx_M8kmlS46</t>
    </r>
  </si>
  <si>
    <r>
      <rPr>
        <rFont val="&quot;Times New Roman&quot;"/>
        <b/>
        <color rgb="FF1155CC"/>
        <sz val="14.0"/>
        <u/>
      </rPr>
      <t>https://mail.google.com/mail?extsrc=sync&amp;client=docs&amp;plid=ACUX6DOE4-7H3uJ30uSkrcZz629m5U1-V-BGJx4</t>
    </r>
  </si>
  <si>
    <r>
      <rPr>
        <rFont val="&quot;Times New Roman&quot;"/>
        <b/>
        <color rgb="FF1155CC"/>
        <sz val="14.0"/>
        <u/>
      </rPr>
      <t>https://drive.google.com/drive/folders/1uFNXIOwqu4uBioMUuX7ByTHyetMqYOMW</t>
    </r>
  </si>
  <si>
    <r>
      <rPr>
        <rFont val="&quot;Times New Roman&quot;"/>
        <b/>
        <color rgb="FF1155CC"/>
        <sz val="14.0"/>
        <u/>
      </rPr>
      <t>https://mail.google.com/mail?extsrc=sync&amp;client=docs&amp;plid=ACUX6DOghlYNiwIjNl2NQobnMegq1HP4SI_eT8g</t>
    </r>
  </si>
  <si>
    <r>
      <rPr>
        <rFont val="&quot;Times New Roman&quot;"/>
        <b/>
        <color rgb="FF1155CC"/>
        <sz val="14.0"/>
        <u/>
      </rPr>
      <t>https://drive.google.com/drive/folders/1i7WKG0UTw_mokDhesysdA03TQgI73ACo</t>
    </r>
  </si>
  <si>
    <r>
      <rPr>
        <rFont val="&quot;Times New Roman&quot;"/>
        <b/>
        <color rgb="FF1155CC"/>
        <sz val="14.0"/>
        <u/>
      </rPr>
      <t>https://mail.google.com/mail?extsrc=sync&amp;client=docs&amp;plid=ACUX6DOedA7r1T5SaKs8zRGT1ahOaIk5k8dlZM0</t>
    </r>
  </si>
  <si>
    <r>
      <rPr>
        <rFont val="&quot;Times New Roman&quot;"/>
        <b/>
        <color rgb="FF1155CC"/>
        <sz val="14.0"/>
        <u/>
      </rPr>
      <t>https://drive.google.com/drive/folders/1xkmTQilL9clj-JQbX1DVB9c8hTdh76qi</t>
    </r>
  </si>
  <si>
    <r>
      <rPr>
        <rFont val="&quot;Times New Roman&quot;"/>
        <b/>
        <color rgb="FF1155CC"/>
        <sz val="14.0"/>
        <u/>
      </rPr>
      <t>https://mail.google.com/mail?extsrc=sync&amp;client=docs&amp;plid=ACUX6DMKwblm17gaYQkKnhprIMWaQFe7b1koh6U</t>
    </r>
  </si>
  <si>
    <r>
      <rPr>
        <rFont val="&quot;Times New Roman&quot;"/>
        <b/>
        <color rgb="FF1155CC"/>
        <sz val="14.0"/>
        <u/>
      </rPr>
      <t>https://drive.google.com/drive/folders/1PtVbXkkJs_QZfELr4xKIyJX5S5zWTKs7</t>
    </r>
  </si>
  <si>
    <r>
      <rPr>
        <rFont val="&quot;Times New Roman&quot;"/>
        <b/>
        <color rgb="FF1155CC"/>
        <sz val="14.0"/>
        <u/>
      </rPr>
      <t>https://mail.google.com/mail?extsrc=sync&amp;client=docs&amp;plid=ACUX6DNhwMpSlprSXXVz9zuQxVOlY9qFCO1R850</t>
    </r>
  </si>
  <si>
    <r>
      <rPr>
        <rFont val="&quot;Times New Roman&quot;"/>
        <b/>
        <color rgb="FF1155CC"/>
        <sz val="14.0"/>
        <u/>
      </rPr>
      <t>https://drive.google.com/drive/folders/1JxiDHbIRw0jF3d8jr7Ukz-fzcgM-U_ri</t>
    </r>
  </si>
  <si>
    <r>
      <rPr>
        <rFont val="&quot;Times New Roman&quot;"/>
        <b/>
        <color rgb="FF1155CC"/>
        <sz val="14.0"/>
        <u/>
      </rPr>
      <t>https://mail.google.com/mail?extsrc=sync&amp;client=docs&amp;plid=ACUX6DMo-ZkVVUybjBzvu2z35k0Wloyso2dWXmk</t>
    </r>
  </si>
  <si>
    <r>
      <rPr>
        <rFont val="&quot;Times New Roman&quot;"/>
        <b/>
        <color rgb="FF1155CC"/>
        <sz val="14.0"/>
        <u/>
      </rPr>
      <t>https://drive.google.com/drive/folders/1rpGYE-fJ5_tCJN4_a-Fobqb5aHcuPZhL</t>
    </r>
  </si>
  <si>
    <r>
      <rPr>
        <rFont val="&quot;Times New Roman&quot;"/>
        <b/>
        <color rgb="FF1155CC"/>
        <sz val="14.0"/>
        <u/>
      </rPr>
      <t>https://mail.google.com/mail?extsrc=sync&amp;client=docs&amp;plid=ACUX6DNmpiin6lOOn2b5YwczAu8mexXZdXB4wdo</t>
    </r>
  </si>
  <si>
    <r>
      <rPr>
        <rFont val="&quot;Times New Roman&quot;"/>
        <b/>
        <color rgb="FF1155CC"/>
        <sz val="14.0"/>
        <u/>
      </rPr>
      <t>https://drive.google.com/drive/u/1/folders/12IuV2AX_MSh6hyuRvZpPg5LzquDlL9XO</t>
    </r>
  </si>
  <si>
    <r>
      <rPr>
        <rFont val="&quot;Times New Roman&quot;"/>
        <b/>
        <color rgb="FF1155CC"/>
        <sz val="14.0"/>
        <u/>
      </rPr>
      <t>https://mail.google.com/mail?extsrc=sync&amp;client=docs&amp;plid=ACUX6DNecBzbxVQ4xWqsqCXiYFucU85paPywo7k</t>
    </r>
  </si>
  <si>
    <r>
      <rPr>
        <rFont val="&quot;Times New Roman&quot;"/>
        <b/>
        <color rgb="FF1155CC"/>
        <sz val="14.0"/>
        <u/>
      </rPr>
      <t>https://drive.google.com/drive/folders/1cqjIeM6T2Zship7UfCppMB1C4jyC5Dl6</t>
    </r>
  </si>
  <si>
    <r>
      <rPr>
        <rFont val="&quot;Times New Roman&quot;"/>
        <b/>
        <color rgb="FF1155CC"/>
        <sz val="14.0"/>
        <u/>
      </rPr>
      <t>https://mail.google.com/mail?extsrc=sync&amp;client=docs&amp;plid=ACUX6DN3husKKWoSAOKVjdrK7HQAqn3lqF5VkHM</t>
    </r>
  </si>
  <si>
    <r>
      <rPr>
        <rFont val="&quot;Times New Roman&quot;"/>
        <b/>
        <color rgb="FF1155CC"/>
        <sz val="14.0"/>
        <u/>
      </rPr>
      <t>https://drive.google.com/drive/folders/1YcXvahJN1mqdz-hmd38cQjzajegr-qBl</t>
    </r>
  </si>
  <si>
    <r>
      <rPr>
        <rFont val="&quot;Times New Roman&quot;"/>
        <b/>
        <color rgb="FF1155CC"/>
        <sz val="14.0"/>
        <u/>
      </rPr>
      <t>https://mail.google.com/mail?extsrc=sync&amp;client=docs&amp;plid=ACUX6DMl25XupIzoc6R-GjkrezRMhT3CJhaIs1w</t>
    </r>
  </si>
  <si>
    <r>
      <rPr>
        <rFont val="&quot;Times New Roman&quot;"/>
        <b/>
        <color rgb="FF1155CC"/>
        <sz val="14.0"/>
        <u/>
      </rPr>
      <t>https://drive.google.com/drive/folders/1Gi2vLVwyTp3nfZGSPMVbpYu3BzPmuyHc</t>
    </r>
  </si>
  <si>
    <r>
      <rPr>
        <rFont val="&quot;Times New Roman&quot;"/>
        <b/>
        <color rgb="FF1155CC"/>
        <sz val="14.0"/>
        <u/>
      </rPr>
      <t>https://mail.google.com/mail?extsrc=sync&amp;client=docs&amp;plid=ACUX6DOdDlPVf7jyPuMj6NX-ejfuFXy_yM0dMtg</t>
    </r>
  </si>
  <si>
    <r>
      <rPr>
        <rFont val="&quot;Times New Roman&quot;"/>
        <b/>
        <color rgb="FF1155CC"/>
        <sz val="14.0"/>
        <u/>
      </rPr>
      <t>https://drive.google.com/drive/folders/1Ijmfj-fqEI8IdzWULCBTVEQCvOkbOGhl</t>
    </r>
  </si>
  <si>
    <r>
      <rPr>
        <rFont val="&quot;Times New Roman&quot;"/>
        <b/>
        <color rgb="FF1155CC"/>
        <sz val="14.0"/>
        <u/>
      </rPr>
      <t>https://mail.google.com/mail?extsrc=sync&amp;client=docs&amp;plid=ACUX6DO8iZ7CAWK4DtJAOWKCY89COgOEOdldPA0</t>
    </r>
  </si>
  <si>
    <r>
      <rPr>
        <rFont val="&quot;Times New Roman&quot;"/>
        <b/>
        <color rgb="FF1155CC"/>
        <sz val="14.0"/>
        <u/>
      </rPr>
      <t>https://drive.google.com/drive/folders/1xMelup93CZ1GRmXl9gYLMTu19yTrzWXH</t>
    </r>
  </si>
  <si>
    <r>
      <rPr>
        <rFont val="&quot;Times New Roman&quot;"/>
        <b/>
        <color rgb="FF1155CC"/>
        <sz val="14.0"/>
        <u/>
      </rPr>
      <t>https://mail.google.com/mail?extsrc=sync&amp;client=docs&amp;plid=ACUX6DNUJkkkfIhfBVavbwBAjkWqiKVjRNybicI</t>
    </r>
  </si>
  <si>
    <r>
      <rPr>
        <rFont val="&quot;Times New Roman&quot;"/>
        <b/>
        <color rgb="FF1155CC"/>
        <sz val="14.0"/>
        <u/>
      </rPr>
      <t>https://drive.google.com/drive/folders/11lnd1tGobBjuUhdNyVRGw3VNKadA1zX_</t>
    </r>
  </si>
  <si>
    <r>
      <rPr>
        <rFont val="&quot;Times New Roman&quot;"/>
        <b/>
        <color rgb="FF1155CC"/>
        <sz val="14.0"/>
        <u/>
      </rPr>
      <t>https://mail.google.com/mail?extsrc=sync&amp;client=docs&amp;plid=ACUX6DPuKBzWl3MUSmB4HyS8GSeoFYch8kHro-Q</t>
    </r>
  </si>
  <si>
    <r>
      <rPr>
        <rFont val="&quot;Times New Roman&quot;"/>
        <b/>
        <color rgb="FF1155CC"/>
        <sz val="14.0"/>
        <u/>
      </rPr>
      <t>https://drive.google.com/drive/folders/1XGFXzSU34FXluu9PvPuVM7D5PqTrxqqW</t>
    </r>
  </si>
  <si>
    <r>
      <rPr>
        <rFont val="&quot;Times New Roman&quot;"/>
        <b/>
        <color rgb="FF1155CC"/>
        <sz val="14.0"/>
        <u/>
      </rPr>
      <t>https://mail.google.com/mail?extsrc=sync&amp;client=docs&amp;plid=ACUX6DN8EEDECKZODeZxxsh-bSrzXNmOGOTNTTI</t>
    </r>
  </si>
  <si>
    <r>
      <rPr>
        <rFont val="&quot;Times New Roman&quot;"/>
        <b/>
        <color rgb="FF1155CC"/>
        <sz val="14.0"/>
        <u/>
      </rPr>
      <t>https://drive.google.com/drive/folders/1O4bbqFe1UmcCl3Wy9-wbE93gk43kfsMK</t>
    </r>
  </si>
  <si>
    <r>
      <rPr>
        <rFont val="&quot;Times New Roman&quot;"/>
        <b/>
        <color rgb="FF1155CC"/>
        <sz val="14.0"/>
        <u/>
      </rPr>
      <t>https://mail.google.com/mail?extsrc=sync&amp;client=docs&amp;plid=ACUX6DPipzWAbpQP35mrt31rZhtPSv4Blw3Sr9s</t>
    </r>
  </si>
  <si>
    <r>
      <rPr>
        <rFont val="&quot;Times New Roman&quot;"/>
        <b/>
        <color rgb="FF1155CC"/>
        <sz val="14.0"/>
        <u/>
      </rPr>
      <t>https://drive.google.com/drive/folders/1IOIbdTWpXaFTpxyzXaBt3TcMyrlqJWo5</t>
    </r>
  </si>
  <si>
    <r>
      <rPr>
        <rFont val="&quot;Times New Roman&quot;"/>
        <b/>
        <color rgb="FF1155CC"/>
        <sz val="14.0"/>
        <u/>
      </rPr>
      <t>https://mail.google.com/mail?extsrc=sync&amp;client=docs&amp;plid=ACUX6DNEy3P9K0cuLyTAib9nvqYCbgQf9m-yxdk</t>
    </r>
  </si>
  <si>
    <r>
      <rPr>
        <rFont val="&quot;Times New Roman&quot;"/>
        <b/>
        <color rgb="FF1155CC"/>
        <sz val="14.0"/>
        <u/>
      </rPr>
      <t>https://drive.google.com/drive/folders/1ciQjhi4ZG0-Jx2vbrPb0Hm27gyxdUmHR</t>
    </r>
  </si>
  <si>
    <r>
      <rPr>
        <rFont val="&quot;Times New Roman&quot;"/>
        <b/>
        <color rgb="FF1155CC"/>
        <sz val="14.0"/>
        <u/>
      </rPr>
      <t>https://mail.google.com/mail?extsrc=sync&amp;client=docs&amp;plid=ACUX6DO8jW2nQcmqWsgb3rwmhaSsI_zwehIJ6XI</t>
    </r>
  </si>
  <si>
    <r>
      <rPr>
        <rFont val="&quot;Times New Roman&quot;"/>
        <b/>
        <color rgb="FF1155CC"/>
        <sz val="14.0"/>
        <u/>
      </rPr>
      <t>https://drive.google.com/drive/folders/1ReG-pfKFn8Vsm1IweWNM1Cmyb3bIV4qH</t>
    </r>
  </si>
  <si>
    <r>
      <rPr>
        <rFont val="&quot;Times New Roman&quot;"/>
        <b/>
        <color rgb="FF1155CC"/>
        <sz val="14.0"/>
        <u/>
      </rPr>
      <t>https://mail.google.com/mail?extsrc=sync&amp;client=docs&amp;plid=ACUX6DP-FQAL-LECYaz8S6gcLEkptHt3CjYHdcA</t>
    </r>
  </si>
  <si>
    <r>
      <rPr>
        <rFont val="&quot;Times New Roman&quot;"/>
        <b/>
        <color rgb="FF1155CC"/>
        <sz val="14.0"/>
        <u/>
      </rPr>
      <t>https://drive.google.com/drive/folders/1QTuAzFj69rUxk65GxfzsYW5WPLX8IEYm</t>
    </r>
  </si>
  <si>
    <r>
      <rPr>
        <rFont val="&quot;Times New Roman&quot;"/>
        <b/>
        <color rgb="FF1155CC"/>
        <sz val="14.0"/>
        <u/>
      </rPr>
      <t>https://mail.google.com/mail?extsrc=sync&amp;client=docs&amp;plid=ACUX6DPiWhtuK-tdUUrwRtmCgCHF1V7fGgGp8fk</t>
    </r>
  </si>
  <si>
    <r>
      <rPr>
        <rFont val="&quot;Times New Roman&quot;"/>
        <b/>
        <color rgb="FF1155CC"/>
        <sz val="14.0"/>
        <u/>
      </rPr>
      <t>https://drive.google.com/drive/folders/1zzy9A4s3atsq9bnia4SkfLfO4onU8D1Z</t>
    </r>
  </si>
  <si>
    <r>
      <rPr>
        <rFont val="&quot;Times New Roman&quot;"/>
        <b/>
        <color rgb="FF1155CC"/>
        <sz val="14.0"/>
        <u/>
      </rPr>
      <t>https://mail.google.com/mail?extsrc=sync&amp;client=docs&amp;plid=ACUX6DOff7zsYPDvk7qXXTdEivtf8_XoCx7pab4</t>
    </r>
  </si>
  <si>
    <r>
      <rPr>
        <rFont val="&quot;Times New Roman&quot;"/>
        <b/>
        <color rgb="FF1155CC"/>
        <sz val="14.0"/>
        <u/>
      </rPr>
      <t>https://drive.google.com/drive/folders/1riKSzSShCZh4BbqOSCPwEYUxt0ylYwYL</t>
    </r>
  </si>
  <si>
    <r>
      <rPr>
        <rFont val="&quot;Times New Roman&quot;"/>
        <b/>
        <color rgb="FF1155CC"/>
        <sz val="14.0"/>
        <u/>
      </rPr>
      <t>https://mail.google.com/mail?extsrc=sync&amp;client=docs&amp;plid=ACUX6DN3APcu3ZaTH3Vq5y4dptY90ykyCNdC4oc</t>
    </r>
  </si>
  <si>
    <r>
      <rPr>
        <rFont val="&quot;Times New Roman&quot;"/>
        <b/>
        <color rgb="FF1155CC"/>
        <sz val="14.0"/>
        <u/>
      </rPr>
      <t>https://drive.google.com/drive/folders/15m07VgOpTbw4nrhO6PKpBF-CYtRJzaiJ</t>
    </r>
  </si>
  <si>
    <r>
      <rPr>
        <rFont val="&quot;Times New Roman&quot;"/>
        <b/>
        <color rgb="FF1155CC"/>
        <sz val="14.0"/>
        <u/>
      </rPr>
      <t>https://mail.google.com/mail?extsrc=sync&amp;client=docs&amp;plid=ACUX6DMx8VzmD7Q5rQkx07fqfygqOXsexLvh0DU</t>
    </r>
  </si>
  <si>
    <r>
      <rPr>
        <rFont val="&quot;Times New Roman&quot;"/>
        <b/>
        <color rgb="FF1155CC"/>
        <sz val="14.0"/>
        <u/>
      </rPr>
      <t>https://drive.google.com/drive/folders/1nbl6vES7NIM0Cv8njAJZoZEeOPxZxZWj</t>
    </r>
  </si>
  <si>
    <r>
      <rPr>
        <rFont val="&quot;Times New Roman&quot;"/>
        <b/>
        <color rgb="FF1155CC"/>
        <sz val="14.0"/>
        <u/>
      </rPr>
      <t>https://mail.google.com/mail?extsrc=sync&amp;client=docs&amp;plid=ACUX6DPHVx6KF8LTdQ9nIQHXwHX85mZCXtwPNzM</t>
    </r>
  </si>
  <si>
    <r>
      <rPr>
        <rFont val="&quot;Times New Roman&quot;"/>
        <b/>
        <color rgb="FF1155CC"/>
        <sz val="14.0"/>
        <u/>
      </rPr>
      <t>https://drive.google.com/drive/folders/1vbQhkqPSTTE02dYQ2OAOyPmcPXbbE740</t>
    </r>
  </si>
  <si>
    <r>
      <rPr>
        <rFont val="&quot;Times New Roman&quot;"/>
        <b/>
        <color rgb="FF1155CC"/>
        <sz val="14.0"/>
        <u/>
      </rPr>
      <t>https://mail.google.com/mail?extsrc=sync&amp;client=docs&amp;plid=ACUX6DNQoBfAQM9VxUBHRng86OwO-DRsIzGJD0I</t>
    </r>
  </si>
  <si>
    <r>
      <rPr>
        <rFont val="&quot;Times New Roman&quot;"/>
        <b/>
        <color rgb="FF1155CC"/>
        <sz val="14.0"/>
        <u/>
      </rPr>
      <t>https://drive.google.com/drive/folders/13jGj-w6ADOtjlCR_GMkznuVhy2LcVA6b</t>
    </r>
  </si>
  <si>
    <r>
      <rPr>
        <rFont val="&quot;Times New Roman&quot;"/>
        <b/>
        <color rgb="FF1155CC"/>
        <sz val="14.0"/>
        <u/>
      </rPr>
      <t>https://mail.google.com/mail?extsrc=sync&amp;client=docs&amp;plid=ACUX6DNmsVQLwbst07QCG99Q3Fkn7rGuwzZ4BDM</t>
    </r>
  </si>
  <si>
    <r>
      <rPr>
        <rFont val="&quot;Times New Roman&quot;"/>
        <b/>
        <color rgb="FF1155CC"/>
        <sz val="14.0"/>
        <u/>
      </rPr>
      <t>https://drive.google.com/drive/folders/1yQAgINIDdus7kq0kwL8_1JnF_4lgSZXq</t>
    </r>
  </si>
  <si>
    <r>
      <rPr>
        <rFont val="&quot;Times New Roman&quot;"/>
        <b/>
        <color rgb="FF1155CC"/>
        <sz val="14.0"/>
        <u/>
      </rPr>
      <t>https://mail.google.com/mail?extsrc=sync&amp;client=docs&amp;plid=ACUX6DPTLwETAomLomTA-SO-SQ4i-zXVijNiNxI</t>
    </r>
  </si>
  <si>
    <r>
      <rPr>
        <rFont val="&quot;Times New Roman&quot;"/>
        <b/>
        <color rgb="FF1155CC"/>
        <sz val="14.0"/>
        <u/>
      </rPr>
      <t>https://drive.google.com/drive/folders/1nv7XysVqLJI552XH5fso5MqYMmI2TDfX</t>
    </r>
  </si>
  <si>
    <r>
      <rPr>
        <rFont val="&quot;Times New Roman&quot;"/>
        <b/>
        <color rgb="FF1155CC"/>
        <sz val="14.0"/>
        <u/>
      </rPr>
      <t>https://mail.google.com/mail?extsrc=sync&amp;client=docs&amp;plid=ACUX6DPjLHf2XfC6Fxti6h4K18IBqOoR3Vpjulo</t>
    </r>
  </si>
  <si>
    <r>
      <rPr>
        <rFont val="&quot;Times New Roman&quot;"/>
        <b/>
        <color rgb="FF1155CC"/>
        <sz val="14.0"/>
        <u/>
      </rPr>
      <t>https://drive.google.com/drive/folders/1Mmyf1ZwB7nbgvXHYPnF2oLZ9OWuV-zb7</t>
    </r>
  </si>
  <si>
    <r>
      <rPr>
        <rFont val="&quot;Times New Roman&quot;"/>
        <b/>
        <color rgb="FF1155CC"/>
        <sz val="14.0"/>
        <u/>
      </rPr>
      <t>https://mail.google.com/mail?extsrc=sync&amp;client=docs&amp;plid=ACUX6DMMoFclZGGlKYVZPK0m2wTcZ9yqQdJ1er4</t>
    </r>
  </si>
  <si>
    <r>
      <rPr>
        <rFont val="&quot;Times New Roman&quot;"/>
        <b/>
        <color rgb="FF1155CC"/>
        <sz val="14.0"/>
        <u/>
      </rPr>
      <t>https://drive.google.com/drive/folders/1tkXKlYWpDIvlV4pg3QLxYd5q56XZDszx</t>
    </r>
  </si>
  <si>
    <r>
      <rPr>
        <rFont val="&quot;Times New Roman&quot;"/>
        <b/>
        <color rgb="FF1155CC"/>
        <sz val="14.0"/>
        <u/>
      </rPr>
      <t>https://mail.google.com/mail?extsrc=sync&amp;client=docs&amp;plid=ACUX6DM5O-H1LeBSa2p5X9pMM42VtXXPRJJMNZo</t>
    </r>
  </si>
  <si>
    <r>
      <rPr>
        <rFont val="&quot;Times New Roman&quot;"/>
        <b/>
        <color rgb="FF1155CC"/>
        <sz val="14.0"/>
        <u/>
      </rPr>
      <t>https://drive.google.com/drive/folders/1HMeAex-2Uyv-a72uJ7QooUfD030kVuRE</t>
    </r>
  </si>
  <si>
    <r>
      <rPr>
        <rFont val="&quot;Times New Roman&quot;"/>
        <b/>
        <color rgb="FF1155CC"/>
        <sz val="14.0"/>
        <u/>
      </rPr>
      <t>https://mail.google.com/mail?extsrc=sync&amp;client=docs&amp;plid=ACUX6DNiKdOFTVfMkxKt3Zz6B_t_V2-UHZZIEiw</t>
    </r>
  </si>
  <si>
    <r>
      <rPr>
        <rFont val="&quot;Times New Roman&quot;"/>
        <b/>
        <color rgb="FF1155CC"/>
        <sz val="14.0"/>
        <u/>
      </rPr>
      <t>https://drive.google.com/drive/folders/1062jM2yZkZ9d26_XTmuR1Xl8v6zHVuWu</t>
    </r>
  </si>
  <si>
    <r>
      <rPr>
        <rFont val="&quot;Times New Roman&quot;"/>
        <b/>
        <color rgb="FF1155CC"/>
        <sz val="14.0"/>
        <u/>
      </rPr>
      <t>https://mail.google.com/mail?extsrc=sync&amp;client=docs&amp;plid=ACUX6DOUKK9M68rItFvaOVfTe-6_f76uUWdSAs4</t>
    </r>
  </si>
  <si>
    <r>
      <rPr>
        <rFont val="&quot;Times New Roman&quot;"/>
        <b/>
        <color rgb="FF1155CC"/>
        <sz val="14.0"/>
        <u/>
      </rPr>
      <t>https://drive.google.com/drive/folders/1Kw4lzdlHB8OaY4xXLm7DmKGVdU2Y07xN</t>
    </r>
  </si>
  <si>
    <r>
      <rPr>
        <rFont val="&quot;Times New Roman&quot;"/>
        <b/>
        <color rgb="FF1155CC"/>
        <sz val="14.0"/>
        <u/>
      </rPr>
      <t>https://mail.google.com/mail?extsrc=sync&amp;client=docs&amp;plid=ACUX6DOxrGZDKmJAjq4I0C0HbpQAD7kmR2b6xs4</t>
    </r>
  </si>
  <si>
    <r>
      <rPr>
        <rFont val="&quot;Times New Roman&quot;"/>
        <b/>
        <color rgb="FF1155CC"/>
        <sz val="14.0"/>
        <u/>
      </rPr>
      <t>https://drive.google.com/drive/folders/1tWyAFiqEsIaH4zDx--7LJjtdPQQNwcCm</t>
    </r>
  </si>
  <si>
    <r>
      <rPr>
        <rFont val="&quot;Times New Roman&quot;"/>
        <b/>
        <color rgb="FF1155CC"/>
        <sz val="14.0"/>
        <u/>
      </rPr>
      <t>https://mail.google.com/mail?extsrc=sync&amp;client=docs&amp;plid=ACUX6DMuc7jEXOV4zs8BlNt84_oe8N39NP2horA</t>
    </r>
  </si>
  <si>
    <r>
      <rPr>
        <rFont val="&quot;Times New Roman&quot;"/>
        <b/>
        <color rgb="FF1155CC"/>
        <sz val="14.0"/>
        <u/>
      </rPr>
      <t>https://drive.google.com/drive/folders/1wRZwJnWv5F1tiSm1PTDowonPbSzSIly_</t>
    </r>
  </si>
  <si>
    <r>
      <rPr>
        <rFont val="&quot;Times New Roman&quot;"/>
        <b/>
        <color rgb="FF1155CC"/>
        <sz val="14.0"/>
        <u/>
      </rPr>
      <t>https://mail.google.com/mail/u/1/#inbox/QgrcJHsNlSWXqRJWLvmGvBxtvKJGQbmjgXQ</t>
    </r>
  </si>
  <si>
    <r>
      <rPr>
        <rFont val="&quot;Times New Roman&quot;"/>
        <b/>
        <color rgb="FF1155CC"/>
        <sz val="14.0"/>
        <u/>
      </rPr>
      <t>https://drive.google.com/drive/folders/1EHCPTuegGLmfaKMQbScbx-zELZbIkiGY</t>
    </r>
  </si>
  <si>
    <r>
      <rPr>
        <rFont val="&quot;Times New Roman&quot;"/>
        <b/>
        <color rgb="FF1155CC"/>
        <sz val="14.0"/>
        <u/>
      </rPr>
      <t>https://mail.google.com/mail?extsrc=sync&amp;client=docs&amp;plid=ACUX6DO3ou5AEKaUJDsF_orsqCity1EwlELLj9c</t>
    </r>
  </si>
  <si>
    <r>
      <rPr>
        <rFont val="&quot;Times New Roman&quot;"/>
        <b/>
        <color rgb="FF1155CC"/>
        <sz val="14.0"/>
        <u/>
      </rPr>
      <t>https://drive.google.com/drive/folders/1S5Z6W984AN4pepcbfAKFy4rrlfxkQhrm</t>
    </r>
  </si>
  <si>
    <r>
      <rPr>
        <rFont val="&quot;Times New Roman&quot;"/>
        <b/>
        <color rgb="FF1155CC"/>
        <sz val="14.0"/>
        <u/>
      </rPr>
      <t>https://mail.google.com/mail?extsrc=sync&amp;client=docs&amp;plid=ACUX6DOS52wqWPDcac2oqPTXvjBwtdfXAeY4dSU</t>
    </r>
  </si>
  <si>
    <r>
      <rPr>
        <rFont val="&quot;Times New Roman&quot;"/>
        <b/>
        <color rgb="FF1155CC"/>
        <sz val="14.0"/>
        <u/>
      </rPr>
      <t>https://drive.google.com/drive/folders/1JjgaEdDFDYDxtp23W5KXdyu4z2i0HOo-</t>
    </r>
  </si>
  <si>
    <r>
      <rPr>
        <rFont val="&quot;Times New Roman&quot;"/>
        <b/>
        <color rgb="FF1155CC"/>
        <sz val="14.0"/>
        <u/>
      </rPr>
      <t>https://mail.google.com/mail?extsrc=sync&amp;client=docs&amp;plid=ACUX6DN3jbUGJKzywexeZENGbuYzpQqZgnefnps</t>
    </r>
  </si>
  <si>
    <r>
      <rPr>
        <rFont val="&quot;Times New Roman&quot;"/>
        <b/>
        <color rgb="FF1155CC"/>
        <sz val="14.0"/>
        <u/>
      </rPr>
      <t>https://drive.google.com/drive/folders/1YTsOHsR3ccmPP3Ct-IYsYh1_FHoIzPHB</t>
    </r>
  </si>
  <si>
    <r>
      <rPr>
        <rFont val="&quot;Times New Roman&quot;"/>
        <b/>
        <color rgb="FF1155CC"/>
        <sz val="14.0"/>
        <u/>
      </rPr>
      <t>https://mail.google.com/mail?extsrc=sync&amp;client=docs&amp;plid=ACUX6DNN6t0M8YKqp25LFBXJTPD1YV0ABh-Yy7o</t>
    </r>
  </si>
  <si>
    <r>
      <rPr>
        <rFont val="&quot;Times New Roman&quot;"/>
        <b/>
        <color rgb="FF1155CC"/>
        <sz val="14.0"/>
        <u/>
      </rPr>
      <t>https://drive.google.com/drive/folders/18ahICrENrZbZ8pdreFskn5RpkKxs9DRM</t>
    </r>
  </si>
  <si>
    <r>
      <rPr>
        <rFont val="&quot;Times New Roman&quot;"/>
        <b/>
        <color rgb="FF1155CC"/>
        <sz val="14.0"/>
        <u/>
      </rPr>
      <t>https://mail.google.com/mail?extsrc=sync&amp;client=docs&amp;plid=ACUX6DNl6G1GM16reOxLaVhgAS9QAchggIayhaM</t>
    </r>
  </si>
  <si>
    <r>
      <rPr>
        <rFont val="&quot;Times New Roman&quot;"/>
        <b/>
        <color rgb="FF1155CC"/>
        <sz val="14.0"/>
        <u/>
      </rPr>
      <t>https://drive.google.com/drive/folders/1msX-M-5NH8bGDsa1wTylO_HAzcqSBZb9</t>
    </r>
  </si>
  <si>
    <r>
      <rPr>
        <rFont val="&quot;Times New Roman&quot;"/>
        <b/>
        <color rgb="FF1155CC"/>
        <sz val="14.0"/>
        <u/>
      </rPr>
      <t>https://mail.google.com/mail?extsrc=sync&amp;client=docs&amp;plid=ACUX6DOPohqOuP-MlcXpgMHQb697RKfynj26o2A</t>
    </r>
  </si>
  <si>
    <r>
      <rPr>
        <rFont val="&quot;Times New Roman&quot;"/>
        <b/>
        <color rgb="FF1155CC"/>
        <sz val="14.0"/>
        <u/>
      </rPr>
      <t>https://drive.google.com/drive/folders/1lGWuGVrpVpf_qaYl5fe_XU6AMQhDhxH6</t>
    </r>
  </si>
  <si>
    <r>
      <rPr>
        <rFont val="&quot;Times New Roman&quot;"/>
        <b/>
        <color rgb="FF1155CC"/>
        <sz val="14.0"/>
        <u/>
      </rPr>
      <t>https://mail.google.com/mail?extsrc=sync&amp;client=docs&amp;plid=ACUX6DMAJ2Si_PAy0yTwXMsFj9d5Sd1jT8U5vTY</t>
    </r>
  </si>
  <si>
    <r>
      <rPr>
        <rFont val="&quot;Times New Roman&quot;"/>
        <b/>
        <color rgb="FF1155CC"/>
        <sz val="14.0"/>
        <u/>
      </rPr>
      <t>https://drive.google.com/drive/folders/1UWMTT9SoRs9mupa57j3KLaSzIFBoC0jM</t>
    </r>
  </si>
  <si>
    <r>
      <rPr>
        <rFont val="&quot;Times New Roman&quot;"/>
        <b/>
        <color rgb="FF1155CC"/>
        <sz val="14.0"/>
        <u/>
      </rPr>
      <t>https://mail.google.com/mail?extsrc=sync&amp;client=docs&amp;plid=ACUX6DPJc1HEhae1HYX25glhtNSWATrD68t7u3o</t>
    </r>
  </si>
  <si>
    <r>
      <rPr>
        <rFont val="&quot;Times New Roman&quot;"/>
        <b/>
        <color rgb="FF1155CC"/>
        <sz val="14.0"/>
        <u/>
      </rPr>
      <t>https://drive.google.com/drive/folders/1Ne0kKTSAMV7K5EdpHQc90I-hXauGkrRU</t>
    </r>
  </si>
  <si>
    <r>
      <rPr>
        <rFont val="&quot;Times New Roman&quot;"/>
        <b/>
        <color rgb="FF1155CC"/>
        <sz val="14.0"/>
        <u/>
      </rPr>
      <t>https://mail.google.com/mail?extsrc=sync&amp;client=docs&amp;plid=ACUX6DOiPuGYjp7897lhbi2cvTsJ_xmSQNCf7go</t>
    </r>
  </si>
  <si>
    <r>
      <rPr>
        <rFont val="&quot;Times New Roman&quot;"/>
        <b/>
        <color rgb="FF1155CC"/>
        <sz val="14.0"/>
        <u/>
      </rPr>
      <t>https://drive.google.com/drive/folders/1i4dKvfn_tWSVByd8qcHGvuxX1aLMsxBo</t>
    </r>
  </si>
  <si>
    <r>
      <rPr>
        <rFont val="&quot;Times New Roman&quot;"/>
        <b/>
        <color rgb="FF1155CC"/>
        <sz val="14.0"/>
        <u/>
      </rPr>
      <t>https://mail.google.com/mail?extsrc=sync&amp;client=docs&amp;plid=ACUX6DOOS5i7dUoqR8lWrdZ3E0lx3pump8hTfgU</t>
    </r>
  </si>
  <si>
    <r>
      <rPr>
        <rFont val="&quot;Times New Roman&quot;"/>
        <b/>
        <color rgb="FF1155CC"/>
        <sz val="14.0"/>
        <u/>
      </rPr>
      <t>https://drive.google.com/drive/folders/1KP7c3NBHdSvqnvuajl4ArxtTEeYdQV_8</t>
    </r>
  </si>
  <si>
    <r>
      <rPr>
        <rFont val="&quot;Times New Roman&quot;"/>
        <b/>
        <color rgb="FF1155CC"/>
        <sz val="14.0"/>
        <u/>
      </rPr>
      <t>https://mail.google.com/mail?extsrc=sync&amp;client=docs&amp;plid=ACUX6DOu0gyYAuVKmCIvhi1vvw7MqhtyO7_jwQU</t>
    </r>
  </si>
  <si>
    <r>
      <rPr>
        <rFont val="&quot;Times New Roman&quot;"/>
        <b/>
        <color rgb="FF1155CC"/>
        <sz val="14.0"/>
        <u/>
      </rPr>
      <t>https://drive.google.com/drive/folders/1jidYRI6hB7z9y4DRB9RHZlVcoqcCP5O0</t>
    </r>
  </si>
  <si>
    <r>
      <rPr>
        <rFont val="&quot;Times New Roman&quot;"/>
        <b/>
        <color rgb="FF1155CC"/>
        <sz val="14.0"/>
        <u/>
      </rPr>
      <t>https://mail.google.com/mail?extsrc=sync&amp;client=docs&amp;plid=ACUX6DPu_Iwa_BQGREv1-Of5B22KRr26hXucxjQ</t>
    </r>
  </si>
  <si>
    <r>
      <rPr>
        <rFont val="&quot;Times New Roman&quot;"/>
        <b/>
        <color rgb="FF1155CC"/>
        <sz val="14.0"/>
        <u/>
      </rPr>
      <t>https://drive.google.com/drive/folders/1zihMJvoZO31u2y4O_43l9uchbq-M8NUd</t>
    </r>
  </si>
  <si>
    <r>
      <rPr>
        <rFont val="&quot;Times New Roman&quot;"/>
        <b/>
        <color rgb="FF1155CC"/>
        <sz val="14.0"/>
        <u/>
      </rPr>
      <t>https://mail.google.com/mail?extsrc=sync&amp;client=docs&amp;plid=ACUX6DOXot-9NdegvdACkgBEVTwbC7cQRda-ICc</t>
    </r>
  </si>
  <si>
    <r>
      <rPr>
        <rFont val="&quot;Times New Roman&quot;"/>
        <b/>
        <color rgb="FF1155CC"/>
        <sz val="14.0"/>
        <u/>
      </rPr>
      <t>https://drive.google.com/drive/folders/1eZj8LHHI_Z_ug17Dfffwq-O5jbxiXEfH</t>
    </r>
  </si>
  <si>
    <r>
      <rPr>
        <rFont val="&quot;Times New Roman&quot;"/>
        <b/>
        <color rgb="FF1155CC"/>
        <sz val="14.0"/>
        <u/>
      </rPr>
      <t>https://mail.google.com/mail?extsrc=sync&amp;client=docs&amp;plid=ACUX6DPD0e2HtqA1xJXIvBWWJVaMStSM4iEnxck</t>
    </r>
  </si>
  <si>
    <r>
      <rPr>
        <rFont val="&quot;Times New Roman&quot;"/>
        <b/>
        <color rgb="FF1155CC"/>
        <sz val="14.0"/>
        <u/>
      </rPr>
      <t>https://drive.google.com/drive/folders/1d3ROTZK-08HKOLp4_RDRB05UsAFbSkAS</t>
    </r>
  </si>
  <si>
    <r>
      <rPr>
        <rFont val="&quot;Times New Roman&quot;"/>
        <b/>
        <color rgb="FF1155CC"/>
        <sz val="14.0"/>
        <u/>
      </rPr>
      <t>https://mail.google.com/mail?extsrc=sync&amp;client=docs&amp;plid=ACUX6DPpNdmONdftcQksEzl1z4420jeSHZMYhWo</t>
    </r>
  </si>
  <si>
    <r>
      <rPr>
        <rFont val="&quot;Times New Roman&quot;"/>
        <b/>
        <color rgb="FF1155CC"/>
        <sz val="14.0"/>
        <u/>
      </rPr>
      <t>https://drive.google.com/drive/folders/1eFxd2mUkTuxTFgOSxWXNJJ4Bv687Xee7</t>
    </r>
  </si>
  <si>
    <r>
      <rPr>
        <rFont val="&quot;Times New Roman&quot;"/>
        <b/>
        <color rgb="FF1155CC"/>
        <sz val="14.0"/>
        <u/>
      </rPr>
      <t>https://mail.google.com/mail?extsrc=sync&amp;client=docs&amp;plid=ACUX6DNtNpzz99dfqeNr_L27S6ZB22EWlj6nnyA</t>
    </r>
  </si>
  <si>
    <r>
      <rPr>
        <rFont val="&quot;Times New Roman&quot;"/>
        <b/>
        <color rgb="FF1155CC"/>
        <sz val="14.0"/>
        <u/>
      </rPr>
      <t>https://drive.google.com/drive/folders/1epdhMLYdOdrIoxKgFWlGoq1JP0oxC9Gx</t>
    </r>
  </si>
  <si>
    <r>
      <rPr>
        <rFont val="&quot;Times New Roman&quot;"/>
        <b/>
        <color rgb="FF1155CC"/>
        <sz val="14.0"/>
        <u/>
      </rPr>
      <t>https://mail.google.com/mail?extsrc=sync&amp;client=docs&amp;plid=ACUX6DO34T_MzxTtWS0ZmcA_eV8nwtyu-70PbK4</t>
    </r>
  </si>
  <si>
    <r>
      <rPr>
        <rFont val="&quot;Times New Roman&quot;"/>
        <b/>
        <color rgb="FF1155CC"/>
        <sz val="14.0"/>
        <u/>
      </rPr>
      <t>https://drive.google.com/drive/folders/1-7XGcoj__oZ1BaN9O7Z6beMngPSngKAS</t>
    </r>
  </si>
  <si>
    <r>
      <rPr>
        <rFont val="&quot;Times New Roman&quot;"/>
        <b/>
        <color rgb="FF1155CC"/>
        <sz val="14.0"/>
        <u/>
      </rPr>
      <t>https://mail.google.com/mail?extsrc=sync&amp;client=docs&amp;plid=ACUX6DNMejVc1Lg6lf3ntgf2D40Yx0ddbxK_8jE</t>
    </r>
  </si>
  <si>
    <r>
      <rPr>
        <rFont val="&quot;Times New Roman&quot;"/>
        <b/>
        <color rgb="FF1155CC"/>
        <sz val="14.0"/>
        <u/>
      </rPr>
      <t>https://drive.google.com/drive/folders/1OD_mJcgDT3el7NufeTAnQy2Z03LnRPZT</t>
    </r>
  </si>
  <si>
    <r>
      <rPr>
        <rFont val="&quot;Times New Roman&quot;"/>
        <b/>
        <color rgb="FF1155CC"/>
        <sz val="14.0"/>
        <u/>
      </rPr>
      <t>https://mail.google.com/mail?extsrc=sync&amp;client=docs&amp;plid=ACUX6DPj5pPWq7cZ8TWR9VtvHJdubp4gcAFWx-s</t>
    </r>
  </si>
  <si>
    <r>
      <rPr>
        <rFont val="&quot;Times New Roman&quot;"/>
        <b/>
        <color rgb="FF1155CC"/>
        <sz val="14.0"/>
        <u/>
      </rPr>
      <t>https://drive.google.com/drive/folders/1JZYf3smEKvr4naCgPSbeCO-k-cDcD9x4</t>
    </r>
  </si>
  <si>
    <r>
      <rPr>
        <rFont val="&quot;Times New Roman&quot;"/>
        <b/>
        <color rgb="FF1155CC"/>
        <sz val="14.0"/>
        <u/>
      </rPr>
      <t>https://mail.google.com/mail?extsrc=sync&amp;client=docs&amp;plid=ACUX6DPIQbHu2-aNEfbr73-OiXmvIqTFbaphNWw</t>
    </r>
  </si>
  <si>
    <r>
      <rPr>
        <rFont val="&quot;Times New Roman&quot;"/>
        <b/>
        <color rgb="FF1155CC"/>
        <sz val="14.0"/>
        <u/>
      </rPr>
      <t>https://drive.google.com/drive/folders/1touCx6b7dbjKZRxoRw_YKUgan2bYRlcS</t>
    </r>
  </si>
  <si>
    <r>
      <rPr>
        <rFont val="&quot;Times New Roman&quot;"/>
        <b/>
        <color rgb="FF1155CC"/>
        <sz val="14.0"/>
        <u/>
      </rPr>
      <t>https://mail.google.com/mail?extsrc=sync&amp;client=docs&amp;plid=ACUX6DMqtoaRbU3WQRLkvoDrej4i5Ytq6D7__uA</t>
    </r>
  </si>
  <si>
    <r>
      <rPr>
        <rFont val="&quot;Times New Roman&quot;"/>
        <b/>
        <color rgb="FF1155CC"/>
        <sz val="14.0"/>
        <u/>
      </rPr>
      <t>https://drive.google.com/drive/folders/1g9AUdDfcdhqjst57iLGjc6HYznx_qni-</t>
    </r>
  </si>
  <si>
    <r>
      <rPr>
        <rFont val="&quot;Times New Roman&quot;"/>
        <b/>
        <color rgb="FF1155CC"/>
        <sz val="14.0"/>
        <u/>
      </rPr>
      <t>https://mail.google.com/mail?extsrc=sync&amp;client=docs&amp;plid=ACUX6DOlbaf8kie63hGKanUJX7Hut43obn-v4KM</t>
    </r>
  </si>
  <si>
    <r>
      <rPr>
        <rFont val="&quot;Times New Roman&quot;"/>
        <b/>
        <color rgb="FF1155CC"/>
        <sz val="14.0"/>
        <u/>
      </rPr>
      <t>https://drive.google.com/drive/folders/1nM3QnulQpiskuGGo1uHgEu-mWCV0s822</t>
    </r>
  </si>
  <si>
    <r>
      <rPr>
        <rFont val="&quot;Times New Roman&quot;"/>
        <b/>
        <color rgb="FF1155CC"/>
        <sz val="14.0"/>
        <u/>
      </rPr>
      <t>https://mail.google.com/mail?extsrc=sync&amp;client=docs&amp;plid=ACUX6DM4x-2y-8iJxVsawz1GBMhqQiLpfJ_39sM</t>
    </r>
  </si>
  <si>
    <r>
      <rPr>
        <rFont val="&quot;Times New Roman&quot;"/>
        <b/>
        <color rgb="FF1155CC"/>
        <sz val="14.0"/>
        <u/>
      </rPr>
      <t>https://drive.google.com/drive/folders/1-R7N9vlELQkWE53mRuiMWyy4r-RyjiRS</t>
    </r>
  </si>
  <si>
    <r>
      <rPr>
        <rFont val="&quot;Times New Roman&quot;"/>
        <b/>
        <color rgb="FF1155CC"/>
        <sz val="14.0"/>
        <u/>
      </rPr>
      <t>https://mail.google.com/mail?extsrc=sync&amp;client=docs&amp;plid=ACUX6DM_2YhRBVxqLjYC-wYpBN2iwszzblOf6to</t>
    </r>
  </si>
  <si>
    <r>
      <rPr>
        <rFont val="&quot;Times New Roman&quot;"/>
        <b/>
        <color rgb="FF1155CC"/>
        <sz val="14.0"/>
        <u/>
      </rPr>
      <t>https://drive.google.com/drive/folders/1-bOo8jeLhsZqXLcIOepFTUD4YvJCSll3</t>
    </r>
  </si>
  <si>
    <r>
      <rPr>
        <rFont val="&quot;Times New Roman&quot;"/>
        <b/>
        <color rgb="FF1155CC"/>
        <sz val="14.0"/>
        <u/>
      </rPr>
      <t>https://mail.google.com/mail?extsrc=sync&amp;client=docs&amp;plid=ACUX6DNgWLAdCq-kk9Pq7Qmg28ZhMN8giKPzVwE</t>
    </r>
  </si>
  <si>
    <r>
      <rPr>
        <rFont val="&quot;Times New Roman&quot;"/>
        <b/>
        <color rgb="FF1155CC"/>
        <sz val="14.0"/>
        <u/>
      </rPr>
      <t>https://drive.google.com/drive/folders/1m_pfCaGoyyrGYKem_VdVBz5fQp5LAuUz</t>
    </r>
  </si>
  <si>
    <r>
      <rPr>
        <rFont val="&quot;Times New Roman&quot;"/>
        <b/>
        <color rgb="FF1155CC"/>
        <sz val="14.0"/>
        <u/>
      </rPr>
      <t>https://mail.google.com/mail?extsrc=sync&amp;client=docs&amp;plid=ACUX6DN5ni1CKdTkfZzJEVRxZFjBKkdaWKb9kMU</t>
    </r>
  </si>
  <si>
    <r>
      <rPr>
        <rFont val="&quot;Times New Roman&quot;"/>
        <b/>
        <color rgb="FF1155CC"/>
        <sz val="14.0"/>
        <u/>
      </rPr>
      <t>https://drive.google.com/drive/folders/1ToOtqEdwAhaiF4AIYIRc3EvWM70xK1zH</t>
    </r>
  </si>
  <si>
    <r>
      <rPr>
        <rFont val="&quot;Times New Roman&quot;"/>
        <b/>
        <color rgb="FF1155CC"/>
        <sz val="14.0"/>
        <u/>
      </rPr>
      <t>https://mail.google.com/mail?extsrc=sync&amp;client=docs&amp;plid=ACUX6DPXsMIFnJmJf-PZ3SP1gW-po84Gw9TFX6Q</t>
    </r>
  </si>
  <si>
    <r>
      <rPr>
        <rFont val="&quot;Times New Roman&quot;"/>
        <b/>
        <color rgb="FF1155CC"/>
        <sz val="14.0"/>
        <u/>
      </rPr>
      <t>https://drive.google.com/drive/folders/1AAi1d4tLWUapfqefnnYwKhUqqPW-Jc1v</t>
    </r>
  </si>
  <si>
    <r>
      <rPr>
        <rFont val="&quot;Times New Roman&quot;"/>
        <b/>
        <color rgb="FF1155CC"/>
        <sz val="14.0"/>
        <u/>
      </rPr>
      <t>https://mail.google.com/mail?extsrc=sync&amp;client=docs&amp;plid=ACUX6DPjrcX1VIGYiuFLz7a7UxzgOywlThg731Q</t>
    </r>
  </si>
  <si>
    <r>
      <rPr>
        <rFont val="&quot;Times New Roman&quot;"/>
        <b/>
        <color rgb="FF1155CC"/>
        <sz val="14.0"/>
        <u/>
      </rPr>
      <t>https://drive.google.com/drive/folders/1qCx3QJFIwIUvNmmdIXFLWf6wrEAzQoX8</t>
    </r>
  </si>
  <si>
    <r>
      <rPr>
        <rFont val="&quot;Times New Roman&quot;"/>
        <b/>
        <color rgb="FF1155CC"/>
        <sz val="14.0"/>
        <u/>
      </rPr>
      <t>https://mail.google.com/mail?extsrc=sync&amp;client=docs&amp;plid=ACUX6DMvfPgatw2sfsF8fdhLFZBbjCLe7Pr3bP8</t>
    </r>
  </si>
  <si>
    <r>
      <rPr>
        <rFont val="&quot;Times New Roman&quot;"/>
        <b/>
        <color rgb="FF1155CC"/>
        <sz val="14.0"/>
        <u/>
      </rPr>
      <t>https://drive.google.com/drive/folders/1wsyPaCpXJVX4v2l8sWIB2Tjsx3D8vq7q</t>
    </r>
  </si>
  <si>
    <r>
      <rPr>
        <rFont val="&quot;Times New Roman&quot;"/>
        <b/>
        <color rgb="FF1155CC"/>
        <sz val="14.0"/>
        <u/>
      </rPr>
      <t>https://mail.google.com/mail?extsrc=sync&amp;client=docs&amp;plid=ACUX6DPhS6yAvhDn0F5FIgNK8VBzLTT8s4hRu4Y</t>
    </r>
  </si>
  <si>
    <r>
      <rPr>
        <rFont val="&quot;Times New Roman&quot;"/>
        <b/>
        <color rgb="FF1155CC"/>
        <sz val="14.0"/>
        <u/>
      </rPr>
      <t>https://drive.google.com/drive/folders/11CaocIJuiX9iLCalzLpaaOCfSn47sKDQ</t>
    </r>
  </si>
  <si>
    <r>
      <rPr>
        <rFont val="&quot;Times New Roman&quot;"/>
        <b/>
        <color rgb="FF1155CC"/>
        <sz val="14.0"/>
        <u/>
      </rPr>
      <t>https://mail.google.com/mail?extsrc=sync&amp;client=docs&amp;plid=ACUX6DNYaDpQF-yKJjth_86wP1937cbuVZbtmpE</t>
    </r>
  </si>
  <si>
    <r>
      <rPr>
        <rFont val="&quot;Times New Roman&quot;"/>
        <b/>
        <color rgb="FF1155CC"/>
        <sz val="14.0"/>
        <u/>
      </rPr>
      <t>https://drive.google.com/drive/folders/1ywnncFlzqdzJoIIP55pIdOVBnTrkCQfM</t>
    </r>
  </si>
  <si>
    <r>
      <rPr>
        <rFont val="&quot;Times New Roman&quot;"/>
        <b/>
        <color rgb="FF1155CC"/>
        <sz val="14.0"/>
        <u/>
      </rPr>
      <t>https://mail.google.com/mail?extsrc=sync&amp;client=docs&amp;plid=ACUX6DPhNBJhR_rcwtHtNtX_VuVPMuyy7aju_NU</t>
    </r>
  </si>
  <si>
    <r>
      <rPr>
        <rFont val="&quot;Times New Roman&quot;"/>
        <b/>
        <color rgb="FF1155CC"/>
        <sz val="14.0"/>
        <u/>
      </rPr>
      <t>https://drive.google.com/drive/folders/1opLypz2pBHLj5XB2F11of99n-zBhEC6z</t>
    </r>
  </si>
  <si>
    <r>
      <rPr>
        <rFont val="&quot;Times New Roman&quot;"/>
        <b/>
        <color rgb="FF1155CC"/>
        <sz val="14.0"/>
        <u/>
      </rPr>
      <t>https://mail.google.com/mail?extsrc=sync&amp;client=docs&amp;plid=ACUX6DNlUpNZlfMYxr23ZxDR-xRlk-Os4woBttA</t>
    </r>
  </si>
  <si>
    <r>
      <rPr>
        <rFont val="&quot;Times New Roman&quot;"/>
        <b/>
        <color rgb="FF1155CC"/>
        <sz val="14.0"/>
        <u/>
      </rPr>
      <t>https://drive.google.com/drive/folders/1XDU_KnBifoB3RLlQvzzSqd-pKNxvWg52</t>
    </r>
  </si>
  <si>
    <r>
      <rPr>
        <rFont val="&quot;Times New Roman&quot;"/>
        <b/>
        <color rgb="FF1155CC"/>
        <sz val="14.0"/>
        <u/>
      </rPr>
      <t>https://mail.google.com/mail?extsrc=sync&amp;client=docs&amp;plid=ACUX6DMVnsMxd70FnQ2oovwzVW56GG6JXomdgRc</t>
    </r>
  </si>
  <si>
    <r>
      <rPr>
        <rFont val="&quot;Times New Roman&quot;"/>
        <b/>
        <color rgb="FF1155CC"/>
        <sz val="14.0"/>
        <u/>
      </rPr>
      <t>https://drive.google.com/drive/folders/1y7_faD8lJPgdeEOBPbopTteb2iODWk5M</t>
    </r>
  </si>
  <si>
    <r>
      <rPr>
        <rFont val="&quot;Times New Roman&quot;"/>
        <b/>
        <color rgb="FF1155CC"/>
        <sz val="14.0"/>
        <u/>
      </rPr>
      <t>https://mail.google.com/mail?extsrc=sync&amp;client=docs&amp;plid=ACUX6DNc1VC_skseQTpY_iMFlpUB03_WzQxD8y0</t>
    </r>
  </si>
  <si>
    <r>
      <rPr>
        <rFont val="&quot;Times New Roman&quot;"/>
        <b/>
        <color rgb="FF1155CC"/>
        <sz val="14.0"/>
        <u/>
      </rPr>
      <t>https://drive.google.com/drive/folders/1sbFiaCDCJsHO9ezCEOn1t6huaqxeZaew</t>
    </r>
  </si>
  <si>
    <r>
      <rPr>
        <rFont val="&quot;Times New Roman&quot;"/>
        <b/>
        <color rgb="FF1155CC"/>
        <sz val="14.0"/>
        <u/>
      </rPr>
      <t>https://mail.google.com/mail?extsrc=sync&amp;client=docs&amp;plid=ACUX6DMrR88rmWs1zU_wbCXSPFbnoHmo_80lp_4</t>
    </r>
  </si>
  <si>
    <r>
      <rPr>
        <rFont val="&quot;Times New Roman&quot;"/>
        <b/>
        <color rgb="FF1155CC"/>
        <sz val="14.0"/>
        <u/>
      </rPr>
      <t>https://drive.google.com/drive/folders/19QbXGNJwhFNfcaxZl4A487SIyRXY4maz</t>
    </r>
  </si>
  <si>
    <r>
      <rPr>
        <rFont val="&quot;Times New Roman&quot;"/>
        <b/>
        <color rgb="FF1155CC"/>
        <sz val="14.0"/>
        <u/>
      </rPr>
      <t>https://mail.google.com/mail?extsrc=sync&amp;client=docs&amp;plid=ACUX6DPoHQBQk48W0nSOXFzQ_Py6QP0PDT5ycuU</t>
    </r>
  </si>
  <si>
    <r>
      <rPr>
        <rFont val="&quot;Times New Roman&quot;"/>
        <b/>
        <color rgb="FF1155CC"/>
        <sz val="14.0"/>
        <u/>
      </rPr>
      <t>https://drive.google.com/drive/folders/19N08Lc_h6fXTpCjhuwHMNdb-kvbyhn6Y</t>
    </r>
  </si>
  <si>
    <r>
      <rPr>
        <rFont val="&quot;Times New Roman&quot;"/>
        <b/>
        <color rgb="FF1155CC"/>
        <sz val="14.0"/>
        <u/>
      </rPr>
      <t>https://mail.google.com/mail?extsrc=sync&amp;client=docs&amp;plid=ACUX6DOv3CDiEhVU8DyhmqvtI6t-LdM8NpglLe8</t>
    </r>
  </si>
  <si>
    <r>
      <rPr>
        <rFont val="&quot;Times New Roman&quot;"/>
        <b/>
        <color rgb="FF1155CC"/>
        <sz val="14.0"/>
        <u/>
      </rPr>
      <t>https://drive.google.com/drive/folders/1O6uhaWJaQ2C5RWpNzBMk9AO0IIjAr6YG</t>
    </r>
  </si>
  <si>
    <r>
      <rPr>
        <rFont val="&quot;Times New Roman&quot;"/>
        <b/>
        <color rgb="FF1155CC"/>
        <sz val="14.0"/>
        <u/>
      </rPr>
      <t>https://mail.google.com/mail?extsrc=sync&amp;client=docs&amp;plid=ACUX6DN9sASj3tSuQfQ5vc9e01Ul-b1V2YeN-0U</t>
    </r>
  </si>
  <si>
    <r>
      <rPr>
        <rFont val="&quot;Times New Roman&quot;"/>
        <b/>
        <color rgb="FF1155CC"/>
        <sz val="14.0"/>
        <u/>
      </rPr>
      <t>https://drive.google.com/drive/folders/1-AoOpSaaiBvuSiM8HmzHF2aAQNSwtMcR</t>
    </r>
  </si>
  <si>
    <r>
      <rPr>
        <rFont val="&quot;Times New Roman&quot;"/>
        <b/>
        <color rgb="FF1155CC"/>
        <sz val="14.0"/>
        <u/>
      </rPr>
      <t>https://mail.google.com/mail?extsrc=sync&amp;client=docs&amp;plid=ACUX6DN0ieV68CvZSgZ3o7H63YFs1QNQ56DuzC8</t>
    </r>
  </si>
  <si>
    <r>
      <rPr>
        <rFont val="&quot;Times New Roman&quot;"/>
        <b/>
        <color rgb="FF1155CC"/>
        <sz val="14.0"/>
        <u/>
      </rPr>
      <t>https://drive.google.com/drive/folders/17B3cmACf3RA7J7-_qZ4NFRyHiyztGc_c</t>
    </r>
  </si>
  <si>
    <r>
      <rPr>
        <rFont val="&quot;Times New Roman&quot;"/>
        <b/>
        <color rgb="FF1155CC"/>
        <sz val="14.0"/>
        <u/>
      </rPr>
      <t>https://mail.google.com/mail?extsrc=sync&amp;client=docs&amp;plid=ACUX6DNYeptawgR-sCdv5AHBRoDnJZIFLBUccgg</t>
    </r>
  </si>
  <si>
    <r>
      <rPr>
        <rFont val="&quot;Times New Roman&quot;"/>
        <b/>
        <color rgb="FF1155CC"/>
        <sz val="14.0"/>
        <u/>
      </rPr>
      <t>https://drive.google.com/drive/folders/1Lmujb8tb4QiBZiwAssyqIJGFCqgOWI22</t>
    </r>
  </si>
  <si>
    <r>
      <rPr>
        <rFont val="&quot;Times New Roman&quot;"/>
        <b/>
        <color rgb="FF1155CC"/>
        <sz val="14.0"/>
        <u/>
      </rPr>
      <t>https://mail.google.com/mail?extsrc=sync&amp;client=docs&amp;plid=ACUX6DNpgEBCkDMJRZspHeAvwmWRpgCMnp-maY4</t>
    </r>
  </si>
  <si>
    <r>
      <rPr>
        <rFont val="&quot;Times New Roman&quot;"/>
        <b/>
        <color rgb="FF1155CC"/>
        <sz val="14.0"/>
        <u/>
      </rPr>
      <t>https://drive.google.com/drive/folders/1AKWeJEuxakUyyiyDMQT5-wB3fCTwfVk3</t>
    </r>
  </si>
  <si>
    <r>
      <rPr>
        <rFont val="&quot;Times New Roman&quot;"/>
        <b/>
        <color rgb="FF1155CC"/>
        <sz val="14.0"/>
        <u/>
      </rPr>
      <t>https://mail.google.com/mail?extsrc=sync&amp;client=docs&amp;plid=ACUX6DPXniRWN635gYPCEWOf7FxI4YEZ4wnXMyU</t>
    </r>
  </si>
  <si>
    <r>
      <rPr>
        <rFont val="&quot;Times New Roman&quot;"/>
        <b/>
        <color rgb="FF1155CC"/>
        <sz val="14.0"/>
        <u/>
      </rPr>
      <t>https://drive.google.com/drive/folders/1Jnjp55V8uAxEIYg7fWtSGjF95eapD9fm</t>
    </r>
  </si>
  <si>
    <r>
      <rPr>
        <rFont val="&quot;Times New Roman&quot;"/>
        <b/>
        <color rgb="FF1155CC"/>
        <sz val="14.0"/>
        <u/>
      </rPr>
      <t>https://mail.google.com/mail?extsrc=sync&amp;client=docs&amp;plid=ACUX6DNM3xncfyxrjXwW1CMtcHfb5Un-Olq_zVI</t>
    </r>
  </si>
  <si>
    <r>
      <rPr>
        <rFont val="&quot;Times New Roman&quot;"/>
        <b/>
        <color rgb="FF1155CC"/>
        <sz val="14.0"/>
        <u/>
      </rPr>
      <t>https://drive.google.com/drive/folders/1JtoJ0xH5OkAIQdbpOWi5CSRoZECPKsHz</t>
    </r>
  </si>
  <si>
    <r>
      <rPr>
        <rFont val="&quot;Times New Roman&quot;"/>
        <b/>
        <color rgb="FF1155CC"/>
        <sz val="14.0"/>
        <u/>
      </rPr>
      <t>https://mail.google.com/mail?extsrc=sync&amp;client=docs&amp;plid=ACUX6DME15x8fYQ_y4QoTb76U0a1eNbG1KtqUZc</t>
    </r>
  </si>
  <si>
    <r>
      <rPr>
        <rFont val="&quot;Times New Roman&quot;"/>
        <b/>
        <color rgb="FF1155CC"/>
        <sz val="14.0"/>
        <u/>
      </rPr>
      <t>https://drive.google.com/drive/folders/17UwI8trExSnvu6v73yWAFeX1lrWBfxUX</t>
    </r>
  </si>
  <si>
    <r>
      <rPr>
        <rFont val="&quot;Times New Roman&quot;"/>
        <b/>
        <color rgb="FF1155CC"/>
        <sz val="14.0"/>
        <u/>
      </rPr>
      <t>https://mail.google.com/mail?extsrc=sync&amp;client=docs&amp;plid=ACUX6DNAv3zRzywOru4pkRMyt7h7hEuleZjG-GA</t>
    </r>
  </si>
  <si>
    <r>
      <rPr>
        <rFont val="&quot;Times New Roman&quot;"/>
        <b/>
        <color rgb="FF1155CC"/>
        <sz val="14.0"/>
        <u/>
      </rPr>
      <t>https://drive.google.com/drive/folders/1dnKDhs0ZOveQ0Vs_O1W7-6I6CEgrbjjd</t>
    </r>
  </si>
  <si>
    <r>
      <rPr>
        <rFont val="&quot;Times New Roman&quot;"/>
        <b/>
        <color rgb="FF1155CC"/>
        <sz val="14.0"/>
        <u/>
      </rPr>
      <t>https://mail.google.com/mail?extsrc=sync&amp;client=docs&amp;plid=ACUX6DPrhM3OiOODEyR8cSuGiFX8OVd0cV2rn78</t>
    </r>
  </si>
  <si>
    <r>
      <rPr>
        <rFont val="&quot;Times New Roman&quot;"/>
        <b/>
        <color rgb="FF1155CC"/>
        <sz val="14.0"/>
        <u/>
      </rPr>
      <t>https://drive.google.com/drive/folders/1MKhuoT2b8ZkugD-uQaJAL9lWPvyEg4iJ</t>
    </r>
  </si>
  <si>
    <r>
      <rPr>
        <rFont val="&quot;Times New Roman&quot;"/>
        <b/>
        <color rgb="FF1155CC"/>
        <sz val="14.0"/>
        <u/>
      </rPr>
      <t>https://mail.google.com/mail?extsrc=sync&amp;client=docs&amp;plid=ACUX6DMojPbE4hKPdcna4sgxvaiCjrrFW1hb5Os</t>
    </r>
  </si>
  <si>
    <r>
      <rPr>
        <rFont val="&quot;Times New Roman&quot;"/>
        <b/>
        <color rgb="FF1155CC"/>
        <sz val="14.0"/>
        <u/>
      </rPr>
      <t>https://drive.google.com/drive/folders/17LHiWyneNNoTkWeodezKEBN5RzflTOpt</t>
    </r>
  </si>
  <si>
    <r>
      <rPr>
        <rFont val="&quot;Times New Roman&quot;"/>
        <b/>
        <color rgb="FF1155CC"/>
        <sz val="14.0"/>
        <u/>
      </rPr>
      <t>https://mail.google.com/mail?extsrc=sync&amp;client=docs&amp;plid=ACUX6DNdpQmFsHnZ0GNJ2m2rZ55I3diFMyiv8nw</t>
    </r>
  </si>
  <si>
    <t>22/3/2025</t>
  </si>
  <si>
    <r>
      <rPr>
        <rFont val="&quot;Times New Roman&quot;"/>
        <b/>
        <color rgb="FF1155CC"/>
        <sz val="14.0"/>
        <u/>
      </rPr>
      <t>https://drive.google.com/drive/folders/1EjBKP3KzHDGyUNphSrejZYle98SDb3w6</t>
    </r>
  </si>
  <si>
    <r>
      <rPr>
        <rFont val="&quot;Times New Roman&quot;"/>
        <b/>
        <color rgb="FF1155CC"/>
        <sz val="14.0"/>
        <u/>
      </rPr>
      <t>https://mail.google.com/mail?extsrc=sync&amp;client=docs&amp;plid=ACUX6DPPLIKm-OZfrf0koWozX6Cox780IdF6HPQ</t>
    </r>
  </si>
  <si>
    <r>
      <rPr>
        <rFont val="&quot;Times New Roman&quot;"/>
        <b/>
        <color rgb="FF1155CC"/>
        <sz val="14.0"/>
        <u/>
      </rPr>
      <t>https://drive.google.com/drive/folders/1V3wpUjF0dBQRs1-YEKaIn7R-d0uBnX3N</t>
    </r>
  </si>
  <si>
    <r>
      <rPr>
        <rFont val="&quot;Times New Roman&quot;"/>
        <b/>
        <color rgb="FF1155CC"/>
        <sz val="14.0"/>
        <u/>
      </rPr>
      <t>https://mail.google.com/mail?extsrc=sync&amp;client=docs&amp;plid=ACUX6DNPfApPkVpi9UUJHxQoDnk7UcSLvK3_fac</t>
    </r>
  </si>
  <si>
    <r>
      <rPr>
        <rFont val="&quot;Times New Roman&quot;"/>
        <b/>
        <color rgb="FF1155CC"/>
        <sz val="14.0"/>
        <u/>
      </rPr>
      <t>https://drive.google.com/drive/folders/1sKCHZEcSK0J4Xsvk9O_OqVxkNjK24oD4</t>
    </r>
  </si>
  <si>
    <r>
      <rPr>
        <rFont val="&quot;Times New Roman&quot;"/>
        <b/>
        <color rgb="FF1155CC"/>
        <sz val="14.0"/>
        <u/>
      </rPr>
      <t>https://mail.google.com/mail?extsrc=sync&amp;client=docs&amp;plid=ACUX6DPHO83hfXgTlIeqXjloC9v6QFwDSYXwldg</t>
    </r>
  </si>
  <si>
    <r>
      <rPr>
        <rFont val="&quot;Times New Roman&quot;"/>
        <b/>
        <color rgb="FF1155CC"/>
        <sz val="14.0"/>
        <u/>
      </rPr>
      <t>https://drive.google.com/drive/folders/1hR9Q77opRAqRAGh23HVfuHHzzU9kuV99</t>
    </r>
  </si>
  <si>
    <r>
      <rPr>
        <rFont val="&quot;Times New Roman&quot;"/>
        <b/>
        <color rgb="FF1155CC"/>
        <sz val="14.0"/>
        <u/>
      </rPr>
      <t>https://mail.google.com/mail?extsrc=sync&amp;client=docs&amp;plid=ACUX6DNvTE3lad5NlVzIPCcSuwFBIFYLjtCT5K0</t>
    </r>
  </si>
  <si>
    <t>19/06/2025</t>
  </si>
  <si>
    <r>
      <rPr>
        <rFont val="&quot;Times New Roman&quot;"/>
        <b/>
        <color rgb="FF1155CC"/>
        <sz val="14.0"/>
        <u/>
      </rPr>
      <t>https://drive.google.com/drive/folders/1C7ogTbYr1f65XFuZTpjag3_MqMWdGUPl</t>
    </r>
  </si>
  <si>
    <r>
      <rPr>
        <rFont val="&quot;Times New Roman&quot;"/>
        <b/>
        <color rgb="FF1155CC"/>
        <sz val="14.0"/>
        <u/>
      </rPr>
      <t>https://mail.google.com/mail?extsrc=sync&amp;client=docs&amp;plid=ACUX6DMNnFihO9IckPZorinEK4Q3fEj4Q8PikO8</t>
    </r>
  </si>
  <si>
    <r>
      <rPr>
        <rFont val="&quot;Times New Roman&quot;"/>
        <b/>
        <color rgb="FF1155CC"/>
        <sz val="14.0"/>
        <u/>
      </rPr>
      <t>https://drive.google.com/drive/folders/1WYTJFuZjwGDQuphfSzwllahslV8UwldP</t>
    </r>
  </si>
  <si>
    <r>
      <rPr>
        <rFont val="&quot;Times New Roman&quot;"/>
        <b/>
        <color rgb="FF1155CC"/>
        <sz val="14.0"/>
        <u/>
      </rPr>
      <t>https://mail.google.com/mail?extsrc=sync&amp;client=docs&amp;plid=ACUX6DN35oXBwjeQNz20c6lGvsBFaYe0ijDD03A</t>
    </r>
  </si>
  <si>
    <r>
      <rPr>
        <rFont val="&quot;Times New Roman&quot;"/>
        <b/>
        <color rgb="FF1155CC"/>
        <sz val="14.0"/>
        <u/>
      </rPr>
      <t>https://drive.google.com/drive/folders/1KzbQppp8vuA0-8k9l9H41KgrgPNxzP9R</t>
    </r>
  </si>
  <si>
    <r>
      <rPr>
        <rFont val="&quot;Times New Roman&quot;"/>
        <b/>
        <color rgb="FF1155CC"/>
        <sz val="14.0"/>
        <u/>
      </rPr>
      <t>https://mail.google.com/mail?extsrc=sync&amp;client=docs&amp;plid=ACUX6DPG2r2Pxrtwm5LaV4kFFIyIv9H27clNvR4</t>
    </r>
  </si>
  <si>
    <r>
      <rPr>
        <rFont val="&quot;Times New Roman&quot;"/>
        <b/>
        <color rgb="FF1155CC"/>
        <sz val="14.0"/>
        <u/>
      </rPr>
      <t>https://drive.google.com/drive/folders/1BaNShDSiJ4EbZd_HoGNMly8--MBQ0iKh</t>
    </r>
  </si>
  <si>
    <r>
      <rPr>
        <rFont val="&quot;Times New Roman&quot;"/>
        <b/>
        <color rgb="FF1155CC"/>
        <sz val="14.0"/>
        <u/>
      </rPr>
      <t>https://mail.google.com/mail?extsrc=sync&amp;client=docs&amp;plid=ACUX6DOERAaig-4iPiHxkxL8jn3YW5SpjrB6apw</t>
    </r>
  </si>
  <si>
    <r>
      <rPr>
        <rFont val="&quot;Times New Roman&quot;"/>
        <b/>
        <color rgb="FF1155CC"/>
        <sz val="14.0"/>
        <u/>
      </rPr>
      <t>https://drive.google.com/drive/folders/1SiKihoVtEgCPyECWTFNDE6v4oDJrlGF_</t>
    </r>
  </si>
  <si>
    <r>
      <rPr>
        <rFont val="&quot;Times New Roman&quot;"/>
        <b/>
        <color rgb="FF1155CC"/>
        <sz val="14.0"/>
        <u/>
      </rPr>
      <t>https://mail.google.com/mail?extsrc=sync&amp;client=docs&amp;plid=ACUX6DND26YJ8cnXrjw43MGALNdtCcXj2e7gjhE</t>
    </r>
  </si>
  <si>
    <r>
      <rPr>
        <rFont val="&quot;Times New Roman&quot;"/>
        <b/>
        <color rgb="FF1155CC"/>
        <sz val="14.0"/>
        <u/>
      </rPr>
      <t>https://drive.google.com/drive/folders/1WxmN15JTX131BWWbpjSEw_7FNqpzLVJU</t>
    </r>
  </si>
  <si>
    <r>
      <rPr>
        <rFont val="&quot;Times New Roman&quot;"/>
        <b/>
        <color rgb="FF1155CC"/>
        <sz val="14.0"/>
        <u/>
      </rPr>
      <t>https://mail.google.com/mail?extsrc=sync&amp;client=docs&amp;plid=ACUX6DOFiZEEdvqgDgDxaJ_sLORjUDkUafV7X6w</t>
    </r>
  </si>
  <si>
    <r>
      <rPr>
        <rFont val="&quot;Times New Roman&quot;"/>
        <b/>
        <color rgb="FF1155CC"/>
        <sz val="14.0"/>
        <u/>
      </rPr>
      <t>https://drive.google.com/drive/folders/1wmsAPQQ2AKhys3qfR-7E8_5QJTX1h11u</t>
    </r>
  </si>
  <si>
    <r>
      <rPr>
        <rFont val="&quot;Times New Roman&quot;"/>
        <b/>
        <color rgb="FF1155CC"/>
        <sz val="14.0"/>
        <u/>
      </rPr>
      <t>https://mail.google.com/mail?extsrc=sync&amp;client=docs&amp;plid=ACUX6DNFKvDnH3-QKU3sUXG4P1fZwd9ko_lUUDk</t>
    </r>
  </si>
  <si>
    <r>
      <rPr>
        <rFont val="&quot;Times New Roman&quot;"/>
        <b/>
        <color rgb="FF1155CC"/>
        <sz val="14.0"/>
        <u/>
      </rPr>
      <t>https://drive.google.com/drive/folders/10KkTOt2fm9YkczH4R3iY4FGZkYvWZKtW</t>
    </r>
  </si>
  <si>
    <r>
      <rPr>
        <rFont val="&quot;Times New Roman&quot;"/>
        <b/>
        <color rgb="FF1155CC"/>
        <sz val="14.0"/>
        <u/>
      </rPr>
      <t>https://mail.google.com/mail?extsrc=sync&amp;client=docs&amp;plid=ACUX6DPRWtiZ_LWlUALQ6XqZ0wCvvuHIr9rvROc</t>
    </r>
  </si>
  <si>
    <r>
      <rPr>
        <rFont val="&quot;Times New Roman&quot;"/>
        <b/>
        <color rgb="FF1155CC"/>
        <sz val="14.0"/>
        <u/>
      </rPr>
      <t>https://drive.google.com/drive/folders/1Trt5i1u8wD8P90stevSmAaSC5my6dC_d</t>
    </r>
  </si>
  <si>
    <r>
      <rPr>
        <rFont val="&quot;Times New Roman&quot;"/>
        <b/>
        <color rgb="FF1155CC"/>
        <sz val="14.0"/>
        <u/>
      </rPr>
      <t>https://mail.google.com/mail?extsrc=sync&amp;client=docs&amp;plid=ACUX6DPla6t9KGSIVxGtc1t6xPwQnzY7wu3aFSg</t>
    </r>
  </si>
  <si>
    <r>
      <rPr>
        <rFont val="&quot;Times New Roman&quot;"/>
        <b/>
        <color rgb="FF1155CC"/>
        <sz val="14.0"/>
        <u/>
      </rPr>
      <t>https://drive.google.com/drive/folders/1rile_kn2PWajubbU5ybrgXrmQNO2Wvf6</t>
    </r>
  </si>
  <si>
    <r>
      <rPr>
        <rFont val="&quot;Times New Roman&quot;"/>
        <b/>
        <color rgb="FF1155CC"/>
        <sz val="14.0"/>
        <u/>
      </rPr>
      <t>https://mail.google.com/mail?extsrc=sync&amp;client=docs&amp;plid=ACUX6DNr_EUnbv5apbzJ83Tp47AjxG5dY58BcSo</t>
    </r>
  </si>
  <si>
    <r>
      <rPr>
        <rFont val="&quot;Times New Roman&quot;"/>
        <b/>
        <color rgb="FF1155CC"/>
        <sz val="14.0"/>
        <u/>
      </rPr>
      <t>https://drive.google.com/drive/folders/1Uu7VtudLQgQBdXJDOsKahvhCf8Yx-eHK</t>
    </r>
  </si>
  <si>
    <r>
      <rPr>
        <rFont val="&quot;Times New Roman&quot;"/>
        <b/>
        <color rgb="FF1155CC"/>
        <sz val="14.0"/>
        <u/>
      </rPr>
      <t>https://mail.google.com/mail?extsrc=sync&amp;client=docs&amp;plid=ACUX6DM_wMbtH4FYPJPH1tuB_nVUuTtfl-3_okA</t>
    </r>
  </si>
  <si>
    <r>
      <rPr>
        <rFont val="&quot;Times New Roman&quot;"/>
        <b/>
        <color rgb="FF1155CC"/>
        <sz val="14.0"/>
        <u/>
      </rPr>
      <t>https://drive.google.com/drive/folders/11zrMMnnJJslEyNavjE3l7UD6DJOUGUsd</t>
    </r>
  </si>
  <si>
    <r>
      <rPr>
        <rFont val="&quot;Times New Roman&quot;"/>
        <b/>
        <color rgb="FF1155CC"/>
        <sz val="14.0"/>
        <u/>
      </rPr>
      <t>https://mail.google.com/mail?extsrc=sync&amp;client=docs&amp;plid=ACUX6DMDhccbSjChBeqLb8mWz-H8q8K6I0nD2Bc</t>
    </r>
  </si>
  <si>
    <r>
      <rPr>
        <rFont val="&quot;Times New Roman&quot;"/>
        <b/>
        <color rgb="FF1155CC"/>
        <sz val="14.0"/>
        <u/>
      </rPr>
      <t>https://drive.google.com/drive/folders/1Kf555xlVr9pTy7Lh-p2cXU6SYS7iB3nC</t>
    </r>
  </si>
  <si>
    <r>
      <rPr>
        <rFont val="&quot;Times New Roman&quot;"/>
        <b/>
        <color rgb="FF1155CC"/>
        <sz val="14.0"/>
        <u/>
      </rPr>
      <t>https://mail.google.com/mail?extsrc=sync&amp;client=docs&amp;plid=ACUX6DONrjxhLplw3elqaXoY8GG0y_FLHOUFVfc</t>
    </r>
  </si>
  <si>
    <r>
      <rPr>
        <rFont val="&quot;Times New Roman&quot;"/>
        <b/>
        <color rgb="FF1155CC"/>
        <sz val="14.0"/>
        <u/>
      </rPr>
      <t>https://drive.google.com/drive/folders/1tpIf5ysrp_7qHBt8JbMmVauxK64wFrj3</t>
    </r>
  </si>
  <si>
    <r>
      <rPr>
        <rFont val="&quot;Times New Roman&quot;"/>
        <b/>
        <color rgb="FF1155CC"/>
        <sz val="14.0"/>
        <u/>
      </rPr>
      <t>https://mail.google.com/mail?extsrc=sync&amp;client=docs&amp;plid=ACUX6DN_Y5svYXcCT7nFGruclw5PdjErB_Oi9Y0</t>
    </r>
  </si>
  <si>
    <r>
      <rPr>
        <rFont val="&quot;Times New Roman&quot;"/>
        <b/>
        <color rgb="FF1155CC"/>
        <sz val="14.0"/>
        <u/>
      </rPr>
      <t>https://drive.google.com/drive/folders/1C41K9NupFuPqfphpZiGmYgAAgQtacqWS</t>
    </r>
  </si>
  <si>
    <r>
      <rPr>
        <rFont val="&quot;Times New Roman&quot;"/>
        <b/>
        <color rgb="FF1155CC"/>
        <sz val="14.0"/>
        <u/>
      </rPr>
      <t>https://mail.google.com/mail?extsrc=sync&amp;client=docs&amp;plid=ACUX6DOyJLM7JmcN9AnDBD5OnYYb8GoEqWRgibM</t>
    </r>
  </si>
  <si>
    <r>
      <rPr>
        <rFont val="&quot;Times New Roman&quot;"/>
        <b/>
        <color rgb="FF1155CC"/>
        <sz val="14.0"/>
        <u/>
      </rPr>
      <t>https://drive.google.com/drive/folders/1NkdUJTN4heIHNhNwsjONULxrgFu3db7f</t>
    </r>
  </si>
  <si>
    <r>
      <rPr>
        <rFont val="&quot;Times New Roman&quot;"/>
        <b/>
        <color rgb="FF1155CC"/>
        <sz val="14.0"/>
        <u/>
      </rPr>
      <t>https://mail.google.com/mail?extsrc=sync&amp;client=docs&amp;plid=ACUX6DPxj40LC7z8WUUb6IlTMmUoJqdYgKGn62g</t>
    </r>
  </si>
  <si>
    <r>
      <rPr>
        <rFont val="&quot;Times New Roman&quot;"/>
        <b/>
        <color rgb="FF1155CC"/>
        <sz val="14.0"/>
        <u/>
      </rPr>
      <t>https://drive.google.com/drive/folders/1Mn1zTAuJxHhwJ5nUJryQhL_7MlTXE2Fq</t>
    </r>
  </si>
  <si>
    <r>
      <rPr>
        <rFont val="&quot;Times New Roman&quot;"/>
        <b/>
        <color rgb="FF1155CC"/>
        <sz val="14.0"/>
        <u/>
      </rPr>
      <t>https://mail.google.com/mail?extsrc=sync&amp;client=docs&amp;plid=ACUX6DOgHw_GrR9PTCUEkalDNlbkePINqgI_t64</t>
    </r>
  </si>
  <si>
    <r>
      <rPr>
        <rFont val="&quot;Times New Roman&quot;"/>
        <b/>
        <color rgb="FF1155CC"/>
        <sz val="14.0"/>
        <u/>
      </rPr>
      <t>https://drive.google.com/drive/folders/1dHtvrHMmmTuZcoPf6KUHscXLM-0hR5qC</t>
    </r>
  </si>
  <si>
    <r>
      <rPr>
        <rFont val="&quot;Times New Roman&quot;"/>
        <b/>
        <color rgb="FF1155CC"/>
        <sz val="14.0"/>
        <u/>
      </rPr>
      <t>https://mail.google.com/mail?extsrc=sync&amp;client=docs&amp;plid=ACUX6DOs94UM_mS09NZrZ_gKdXVKI-cZQ6mc3oA</t>
    </r>
  </si>
  <si>
    <r>
      <rPr>
        <rFont val="&quot;Times New Roman&quot;"/>
        <b/>
        <color rgb="FF1155CC"/>
        <sz val="14.0"/>
        <u/>
      </rPr>
      <t>https://drive.google.com/drive/folders/1-qZrTBUgdYfTeot4RzdGVII2vykgu78d</t>
    </r>
  </si>
  <si>
    <r>
      <rPr>
        <rFont val="&quot;Times New Roman&quot;"/>
        <b/>
        <color rgb="FF1155CC"/>
        <sz val="14.0"/>
        <u/>
      </rPr>
      <t>https://mail.google.com/mail?extsrc=sync&amp;client=docs&amp;plid=ACUX6DMgak16z988LvDWbRC23MYv9ifNWvfzeBI</t>
    </r>
  </si>
  <si>
    <r>
      <rPr>
        <rFont val="&quot;Times New Roman&quot;"/>
        <b/>
        <color rgb="FF1155CC"/>
        <sz val="14.0"/>
        <u/>
      </rPr>
      <t>https://drive.google.com/drive/folders/1zGNW13eAKT2i63t4VovxhIF8_FdE9Pjg</t>
    </r>
  </si>
  <si>
    <r>
      <rPr>
        <rFont val="&quot;Times New Roman&quot;"/>
        <b/>
        <color rgb="FF1155CC"/>
        <sz val="14.0"/>
        <u/>
      </rPr>
      <t>https://mail.google.com/mail?extsrc=sync&amp;client=docs&amp;plid=ACUX6DNIZgVHz_vh3oytsetmzKn9dzgW0CrXIO4</t>
    </r>
  </si>
  <si>
    <r>
      <rPr>
        <rFont val="&quot;Times New Roman&quot;"/>
        <b/>
        <color rgb="FF1155CC"/>
        <sz val="14.0"/>
        <u/>
      </rPr>
      <t>https://drive.google.com/drive/folders/1_bDugVShOaFok8aHOPzfk2HyiotPsCEO</t>
    </r>
  </si>
  <si>
    <r>
      <rPr>
        <rFont val="&quot;Times New Roman&quot;"/>
        <b/>
        <color rgb="FF1155CC"/>
        <sz val="14.0"/>
        <u/>
      </rPr>
      <t>https://mail.google.com/mail?extsrc=sync&amp;client=docs&amp;plid=ACUX6DOKllFeK420tDYQ4Ro096LtxBI6cw6e3JA</t>
    </r>
  </si>
  <si>
    <r>
      <rPr>
        <rFont val="&quot;Times New Roman&quot;"/>
        <b/>
        <color rgb="FF1155CC"/>
        <sz val="14.0"/>
        <u/>
      </rPr>
      <t>https://drive.google.com/drive/folders/19oHg4KcI-dDoblEq1WLY_0XCl_mzZZ_7</t>
    </r>
  </si>
  <si>
    <r>
      <rPr>
        <rFont val="&quot;Times New Roman&quot;"/>
        <b/>
        <color rgb="FF1155CC"/>
        <sz val="14.0"/>
        <u/>
      </rPr>
      <t>https://mail.google.com/mail?extsrc=sync&amp;client=docs&amp;plid=ACUX6DO9K77hmhUTD_3AgZo9vKCfGFzgwvedFmE</t>
    </r>
  </si>
  <si>
    <r>
      <rPr>
        <rFont val="&quot;Times New Roman&quot;"/>
        <b/>
        <color rgb="FF1155CC"/>
        <sz val="14.0"/>
        <u/>
      </rPr>
      <t>https://drive.google.com/drive/folders/1IaXZDa6Tzf9jE3thStTzoyuRymiwuzXF</t>
    </r>
  </si>
  <si>
    <r>
      <rPr>
        <rFont val="&quot;Times New Roman&quot;"/>
        <b/>
        <color rgb="FF1155CC"/>
        <sz val="14.0"/>
        <u/>
      </rPr>
      <t>https://mail.google.com/mail?extsrc=sync&amp;client=docs&amp;plid=ACUX6DOHDLj26xA7PCLyNdf20SoNVZLC-zO8aYo</t>
    </r>
  </si>
  <si>
    <r>
      <rPr>
        <rFont val="&quot;Times New Roman&quot;"/>
        <b/>
        <color rgb="FF1155CC"/>
        <sz val="14.0"/>
        <u/>
      </rPr>
      <t>https://drive.google.com/drive/folders/1c7OXucjtea1QwVkLDyyv_cTMSW0UR9RP</t>
    </r>
  </si>
  <si>
    <r>
      <rPr>
        <rFont val="&quot;Times New Roman&quot;"/>
        <b/>
        <color rgb="FF1155CC"/>
        <sz val="14.0"/>
        <u/>
      </rPr>
      <t>https://mail.google.com/mail?extsrc=sync&amp;client=docs&amp;plid=ACUX6DOI7B9mhYvZDG6HY3EmsoJGE0s4fVPtYLM</t>
    </r>
  </si>
  <si>
    <r>
      <rPr>
        <rFont val="&quot;Times New Roman&quot;"/>
        <b/>
        <color rgb="FF1155CC"/>
        <sz val="14.0"/>
        <u/>
      </rPr>
      <t>https://drive.google.com/drive/folders/1z0rz_AWaTbyp8LRM4ifsqZ4E12AOOBzQ</t>
    </r>
  </si>
  <si>
    <r>
      <rPr>
        <rFont val="&quot;Times New Roman&quot;"/>
        <b/>
        <color rgb="FF1155CC"/>
        <sz val="14.0"/>
        <u/>
      </rPr>
      <t>https://mail.google.com/mail?extsrc=sync&amp;client=docs&amp;plid=ACUX6DPw3GjCJLTwGbACeJ5R5ZxhXQphu59mGIg</t>
    </r>
  </si>
  <si>
    <r>
      <rPr>
        <rFont val="&quot;Times New Roman&quot;"/>
        <b/>
        <color rgb="FF1155CC"/>
        <sz val="14.0"/>
        <u/>
      </rPr>
      <t>https://drive.google.com/drive/folders/1Dp-mShs1xQVvBd0VCT2cTXmWv_1wraFS</t>
    </r>
  </si>
  <si>
    <r>
      <rPr>
        <rFont val="&quot;Times New Roman&quot;"/>
        <b/>
        <color rgb="FF1155CC"/>
        <sz val="14.0"/>
        <u/>
      </rPr>
      <t>https://mail.google.com/mail?extsrc=sync&amp;client=docs&amp;plid=ACUX6DNcynGauqjDmul1VhHVnArQzIW_ros_KO0</t>
    </r>
  </si>
  <si>
    <r>
      <rPr>
        <rFont val="&quot;Times New Roman&quot;"/>
        <b/>
        <color rgb="FF1155CC"/>
        <sz val="14.0"/>
        <u/>
      </rPr>
      <t>https://drive.google.com/drive/folders/1i9Y1kFEL3R2GmL62EQs8cLjynMaK2FcT</t>
    </r>
  </si>
  <si>
    <r>
      <rPr>
        <rFont val="&quot;Times New Roman&quot;"/>
        <b/>
        <color rgb="FF1155CC"/>
        <sz val="14.0"/>
        <u/>
      </rPr>
      <t>https://mail.google.com/mail?extsrc=sync&amp;client=docs&amp;plid=ACUX6DM0wDVR-_au9dLOHyjV3SmOym1q912ZTjI</t>
    </r>
  </si>
  <si>
    <r>
      <rPr>
        <rFont val="&quot;Times New Roman&quot;"/>
        <b/>
        <color rgb="FF1155CC"/>
        <sz val="14.0"/>
        <u/>
      </rPr>
      <t>https://drive.google.com/drive/folders/1sdwZdZYCCQXp5oqU-OGsWXQ1bH3dtb4C</t>
    </r>
  </si>
  <si>
    <r>
      <rPr>
        <rFont val="&quot;Times New Roman&quot;"/>
        <b/>
        <color rgb="FF1155CC"/>
        <sz val="14.0"/>
        <u/>
      </rPr>
      <t>https://mail.google.com/mail?extsrc=sync&amp;client=docs&amp;plid=ACUX6DOUitTBQYBPeU7pCtc_wETFkwY0ZTmuzng</t>
    </r>
  </si>
  <si>
    <r>
      <rPr>
        <rFont val="&quot;Times New Roman&quot;"/>
        <b/>
        <color rgb="FF1155CC"/>
        <sz val="14.0"/>
        <u/>
      </rPr>
      <t>https://drive.google.com/drive/folders/16eiDm_qMDQgXrne_B1ii79ax1mcTkmop</t>
    </r>
  </si>
  <si>
    <r>
      <rPr>
        <rFont val="&quot;Times New Roman&quot;"/>
        <b/>
        <color rgb="FF1155CC"/>
        <sz val="14.0"/>
        <u/>
      </rPr>
      <t>https://mail.google.com/mail?extsrc=sync&amp;client=docs&amp;plid=ACUX6DNdw7VY4IgW2ySkaqKM0Yp7Z6PuGkOexcM</t>
    </r>
  </si>
  <si>
    <r>
      <rPr>
        <rFont val="&quot;Times New Roman&quot;"/>
        <b/>
        <color rgb="FF1155CC"/>
        <sz val="14.0"/>
        <u/>
      </rPr>
      <t>https://drive.google.com/drive/folders/1pqwleBTI0UrxC8mvwA8VBIuWS_IqHb1S</t>
    </r>
  </si>
  <si>
    <r>
      <rPr>
        <rFont val="&quot;Times New Roman&quot;"/>
        <b/>
        <color rgb="FF1155CC"/>
        <sz val="14.0"/>
        <u/>
      </rPr>
      <t>https://mail.google.com/mail?extsrc=sync&amp;client=docs&amp;plid=ACUX6DPNO1ZzINaTeWLG8LNqk3fPczgcqHLI2dU</t>
    </r>
  </si>
  <si>
    <r>
      <rPr>
        <rFont val="&quot;Times New Roman&quot;"/>
        <b/>
        <color rgb="FF1155CC"/>
        <sz val="14.0"/>
        <u/>
      </rPr>
      <t>https://drive.google.com/drive/folders/1qZjpVfRA92-6zhwPdhz4nE5c1Y8RhpiQ</t>
    </r>
  </si>
  <si>
    <r>
      <rPr>
        <rFont val="&quot;Times New Roman&quot;"/>
        <b/>
        <color rgb="FF1155CC"/>
        <sz val="14.0"/>
        <u/>
      </rPr>
      <t>https://mail.google.com/mail?extsrc=sync&amp;client=docs&amp;plid=ACUX6DOA28klOYhIUQfz1_yrkp_I4sIlluodjSQ</t>
    </r>
  </si>
  <si>
    <r>
      <rPr>
        <rFont val="&quot;Times New Roman&quot;"/>
        <b/>
        <color rgb="FF1155CC"/>
        <sz val="14.0"/>
        <u/>
      </rPr>
      <t>https://drive.google.com/drive/folders/1XmTej-W8zlMuJ2-dszm_NT1Nwv8RHFVG</t>
    </r>
  </si>
  <si>
    <r>
      <rPr>
        <rFont val="&quot;Times New Roman&quot;"/>
        <b/>
        <color rgb="FF1155CC"/>
        <sz val="14.0"/>
        <u/>
      </rPr>
      <t>https://mail.google.com/mail?extsrc=sync&amp;client=docs&amp;plid=ACUX6DMoQGFGMd-thnr5qkxmXAPZh_GU2FjLeWk</t>
    </r>
  </si>
  <si>
    <r>
      <rPr>
        <rFont val="&quot;Times New Roman&quot;"/>
        <b/>
        <color rgb="FF1155CC"/>
        <sz val="14.0"/>
        <u/>
      </rPr>
      <t>https://drive.google.com/drive/folders/1fnWCiFxbWXna6wCMgvNkiCsVY-nuem3L</t>
    </r>
  </si>
  <si>
    <r>
      <rPr>
        <rFont val="&quot;Times New Roman&quot;"/>
        <b/>
        <color rgb="FF1155CC"/>
        <sz val="14.0"/>
        <u/>
      </rPr>
      <t>https://mail.google.com/mail?extsrc=sync&amp;client=docs&amp;plid=ACUX6DNMxch1zuwcosqVzspa-qCobEaw_TskbMk</t>
    </r>
  </si>
  <si>
    <r>
      <rPr>
        <rFont val="&quot;Times New Roman&quot;"/>
        <b/>
        <color rgb="FF1155CC"/>
        <sz val="14.0"/>
        <u/>
      </rPr>
      <t>https://drive.google.com/drive/folders/1uNThOomhS-7n3_NTRwZwaspHgRQGq2ot</t>
    </r>
  </si>
  <si>
    <r>
      <rPr>
        <rFont val="&quot;Times New Roman&quot;"/>
        <b/>
        <color rgb="FF1155CC"/>
        <sz val="14.0"/>
        <u/>
      </rPr>
      <t>https://mail.google.com/mail?extsrc=sync&amp;client=docs&amp;plid=ACUX6DPoIoiI4uNVMeU9dYe4b5PwPeqDwRL3LvE</t>
    </r>
  </si>
  <si>
    <r>
      <rPr>
        <rFont val="&quot;Times New Roman&quot;"/>
        <b/>
        <color rgb="FF1155CC"/>
        <sz val="14.0"/>
        <u/>
      </rPr>
      <t>https://drive.google.com/drive/folders/15AB34K9k_b-HmKw0FS5NBLjHocaeQ2v2</t>
    </r>
  </si>
  <si>
    <r>
      <rPr>
        <rFont val="&quot;Times New Roman&quot;"/>
        <b/>
        <color rgb="FF1155CC"/>
        <sz val="14.0"/>
        <u/>
      </rPr>
      <t>https://mail.google.com/mail?extsrc=sync&amp;client=docs&amp;plid=ACUX6DMm6gTIzUuEAeIj5ap5E_Q1sWiezDif8Pk</t>
    </r>
  </si>
  <si>
    <r>
      <rPr>
        <rFont val="&quot;Times New Roman&quot;"/>
        <b/>
        <color rgb="FF1155CC"/>
        <sz val="14.0"/>
        <u/>
      </rPr>
      <t>https://drive.google.com/drive/folders/1O83Mck-jEuhtdunR1F5Ircpi8_6-s5bG</t>
    </r>
  </si>
  <si>
    <r>
      <rPr>
        <rFont val="&quot;Times New Roman&quot;"/>
        <b/>
        <color rgb="FF1155CC"/>
        <sz val="14.0"/>
        <u/>
      </rPr>
      <t>https://mail.google.com/mail?extsrc=sync&amp;client=docs&amp;plid=ACUX6DPwLOlfk_mQxA2j5Ychhj09kjbQuYTUTzQ</t>
    </r>
  </si>
  <si>
    <r>
      <rPr>
        <rFont val="&quot;Times New Roman&quot;"/>
        <b/>
        <color rgb="FF1155CC"/>
        <sz val="14.0"/>
        <u/>
      </rPr>
      <t>https://drive.google.com/drive/folders/10yu8MWdutbOBKxs-FXPuZSQrcttTrGPI</t>
    </r>
  </si>
  <si>
    <r>
      <rPr>
        <rFont val="&quot;Times New Roman&quot;"/>
        <b/>
        <color rgb="FF1155CC"/>
        <sz val="14.0"/>
        <u/>
      </rPr>
      <t>https://mail.google.com/mail?extsrc=sync&amp;client=docs&amp;plid=ACUX6DOYY8Dhl1g05ubkOVF0WSaz94UfC2-VDv0</t>
    </r>
  </si>
  <si>
    <r>
      <rPr>
        <rFont val="&quot;Times New Roman&quot;"/>
        <b/>
        <color rgb="FF1155CC"/>
        <sz val="14.0"/>
        <u/>
      </rPr>
      <t>https://drive.google.com/drive/folders/10u8y5hQ6c8llD7Kh64XQq87IQxTYq5zf</t>
    </r>
  </si>
  <si>
    <r>
      <rPr>
        <rFont val="&quot;Times New Roman&quot;"/>
        <b/>
        <color rgb="FF1155CC"/>
        <sz val="14.0"/>
        <u/>
      </rPr>
      <t>https://mail.google.com/mail?extsrc=sync&amp;client=docs&amp;plid=ACUX6DNm0G46G-AtxiXGpq7a3S8916GSDKocXNg</t>
    </r>
  </si>
  <si>
    <r>
      <rPr>
        <rFont val="&quot;Times New Roman&quot;"/>
        <b/>
        <color rgb="FF1155CC"/>
        <sz val="14.0"/>
        <u/>
      </rPr>
      <t>https://drive.google.com/drive/folders/1PsjpeaXoX1jWNwrp7XaxFQ7kp9kD7tgg</t>
    </r>
  </si>
  <si>
    <r>
      <rPr>
        <rFont val="&quot;Times New Roman&quot;"/>
        <b/>
        <color rgb="FF1155CC"/>
        <sz val="14.0"/>
        <u/>
      </rPr>
      <t>https://mail.google.com/mail?extsrc=sync&amp;client=docs&amp;plid=ACUX6DOjEf3VgI0DEktrfeAJ_r13PTI_jrpS7q8</t>
    </r>
  </si>
  <si>
    <r>
      <rPr>
        <rFont val="&quot;Times New Roman&quot;"/>
        <b/>
        <color rgb="FF1155CC"/>
        <sz val="14.0"/>
        <u/>
      </rPr>
      <t>https://drive.google.com/drive/folders/1LJninCej_Fjvz8Mg-7EvG3BDelxATMoq</t>
    </r>
  </si>
  <si>
    <r>
      <rPr>
        <rFont val="&quot;Times New Roman&quot;"/>
        <b/>
        <color rgb="FF1155CC"/>
        <sz val="14.0"/>
        <u/>
      </rPr>
      <t>https://mail.google.com/mail?extsrc=sync&amp;client=docs&amp;plid=ACUX6DO-7s8rjJTAn_gLLfCD3wNYcxY_WGpzHiQ</t>
    </r>
  </si>
  <si>
    <r>
      <rPr>
        <rFont val="&quot;Times New Roman&quot;"/>
        <b/>
        <color rgb="FF1155CC"/>
        <sz val="14.0"/>
        <u/>
      </rPr>
      <t>https://drive.google.com/drive/folders/1YWg1AzIZ3eO9PuWzIbQy7f9KsOjrWlgt</t>
    </r>
  </si>
  <si>
    <r>
      <rPr>
        <rFont val="&quot;Times New Roman&quot;"/>
        <b/>
        <color rgb="FF1155CC"/>
        <sz val="14.0"/>
        <u/>
      </rPr>
      <t>https://mail.google.com/mail?extsrc=sync&amp;client=docs&amp;plid=ACUX6DPCfiAYR4VkBYN6LXMUr0zPGr1rkkeByKg</t>
    </r>
  </si>
  <si>
    <r>
      <rPr>
        <rFont val="&quot;Times New Roman&quot;"/>
        <b/>
        <color rgb="FF1155CC"/>
        <sz val="14.0"/>
        <u/>
      </rPr>
      <t>https://drive.google.com/drive/folders/12EDIziforoMF154bd8rPBXbaa0Dqz4MB</t>
    </r>
  </si>
  <si>
    <r>
      <rPr>
        <rFont val="&quot;Times New Roman&quot;"/>
        <b/>
        <color rgb="FF1155CC"/>
        <sz val="14.0"/>
        <u/>
      </rPr>
      <t>https://mail.google.com/mail?extsrc=sync&amp;client=docs&amp;plid=ACUX6DPU13ieSDFX7BT3Ec7SXX5VswP2dbDfI3E</t>
    </r>
  </si>
  <si>
    <r>
      <rPr>
        <rFont val="&quot;Times New Roman&quot;"/>
        <b/>
        <color rgb="FF1155CC"/>
        <sz val="14.0"/>
        <u/>
      </rPr>
      <t>https://drive.google.com/drive/folders/11hLQ1i16FG3rVCXsQS4B1e0Eo3ozaIOf</t>
    </r>
  </si>
  <si>
    <r>
      <rPr>
        <rFont val="&quot;Times New Roman&quot;"/>
        <b/>
        <color rgb="FF1155CC"/>
        <sz val="14.0"/>
        <u/>
      </rPr>
      <t>https://mail.google.com/mail?extsrc=sync&amp;client=docs&amp;plid=ACUX6DNHUEDtfV8NtDOw6HMaOzJ5n-xk-KzVaqA</t>
    </r>
  </si>
  <si>
    <r>
      <rPr>
        <rFont val="&quot;Times New Roman&quot;"/>
        <b/>
        <color rgb="FF1155CC"/>
        <sz val="14.0"/>
        <u/>
      </rPr>
      <t>https://drive.google.com/drive/folders/1toZVkYGop5GEeBn13Nu5LXckIJIxKggz</t>
    </r>
  </si>
  <si>
    <r>
      <rPr>
        <rFont val="&quot;Times New Roman&quot;"/>
        <b/>
        <color rgb="FF1155CC"/>
        <sz val="14.0"/>
        <u/>
      </rPr>
      <t>https://mail.google.com/mail?extsrc=sync&amp;client=docs&amp;plid=ACUX6DMXq0QhgaRjPRp9-NZEeChV1NvkcNUswuk</t>
    </r>
  </si>
  <si>
    <r>
      <rPr>
        <rFont val="&quot;Times New Roman&quot;"/>
        <b/>
        <color rgb="FF1155CC"/>
        <sz val="14.0"/>
        <u/>
      </rPr>
      <t>https://drive.google.com/drive/folders/16JjBXSNXSOgu8AKnJpf_waVXL8cVuOXK</t>
    </r>
  </si>
  <si>
    <r>
      <rPr>
        <rFont val="&quot;Times New Roman&quot;"/>
        <b/>
        <color rgb="FF1155CC"/>
        <sz val="14.0"/>
        <u/>
      </rPr>
      <t>https://mail.google.com/mail?extsrc=sync&amp;client=docs&amp;plid=ACUX6DNCiycd0Yb_DZK5GSg0YypM7WgBXlZmGIU</t>
    </r>
  </si>
  <si>
    <r>
      <rPr>
        <rFont val="&quot;Times New Roman&quot;"/>
        <b/>
        <color rgb="FF1155CC"/>
        <sz val="14.0"/>
        <u/>
      </rPr>
      <t>https://drive.google.com/drive/folders/1g2osk1MhiyeIhjjXAfaQaVLvFpHR7r4w</t>
    </r>
  </si>
  <si>
    <r>
      <rPr>
        <rFont val="&quot;Times New Roman&quot;"/>
        <b/>
        <color rgb="FF1155CC"/>
        <sz val="14.0"/>
        <u/>
      </rPr>
      <t>https://mail.google.com/mail?extsrc=sync&amp;client=docs&amp;plid=ACUX6DNT_2ta723vRUTptaPi0vI5nToZGCBQhP0</t>
    </r>
  </si>
  <si>
    <r>
      <rPr>
        <rFont val="&quot;Times New Roman&quot;"/>
        <b/>
        <color rgb="FF1155CC"/>
        <sz val="14.0"/>
        <u/>
      </rPr>
      <t>https://drive.google.com/drive/folders/1dy_QyvF6HBpChwkrzNyJdxBG6LVnirCI</t>
    </r>
  </si>
  <si>
    <r>
      <rPr>
        <rFont val="&quot;Times New Roman&quot;"/>
        <b/>
        <color rgb="FF1155CC"/>
        <sz val="14.0"/>
        <u/>
      </rPr>
      <t>https://mail.google.com/mail?extsrc=sync&amp;client=docs&amp;plid=ACUX6DMgcIRC2cU2vR7YjblqBVB4NK84MwEEor8</t>
    </r>
  </si>
  <si>
    <r>
      <rPr>
        <rFont val="&quot;Times New Roman&quot;"/>
        <b/>
        <color rgb="FF1155CC"/>
        <sz val="14.0"/>
        <u/>
      </rPr>
      <t>https://drive.google.com/drive/folders/1hIcX3HR3PCQUqA58SADe25g3haZ9vvqk</t>
    </r>
  </si>
  <si>
    <r>
      <rPr>
        <rFont val="&quot;Times New Roman&quot;"/>
        <b/>
        <color rgb="FF1155CC"/>
        <sz val="14.0"/>
        <u/>
      </rPr>
      <t>https://mail.google.com/mail?extsrc=sync&amp;client=docs&amp;plid=ACUX6DOK5JIVVVwsBF-0k-t1jM9E2_QVpQKdYbc</t>
    </r>
  </si>
  <si>
    <r>
      <rPr>
        <rFont val="&quot;Times New Roman&quot;"/>
        <b/>
        <color rgb="FF1155CC"/>
        <sz val="14.0"/>
        <u/>
      </rPr>
      <t>https://drive.google.com/drive/folders/1LgFvH5vqPF3rQpkYm7neIHGl9K_AWoLN</t>
    </r>
  </si>
  <si>
    <r>
      <rPr>
        <rFont val="&quot;Times New Roman&quot;"/>
        <b/>
        <color rgb="FF1155CC"/>
        <sz val="14.0"/>
        <u/>
      </rPr>
      <t>https://mail.google.com/mail?extsrc=sync&amp;client=docs&amp;plid=ACUX6DMesiwTt8ER9--lZcAuj5JT7sY-kiC9aRo</t>
    </r>
  </si>
  <si>
    <r>
      <rPr>
        <rFont val="&quot;Times New Roman&quot;"/>
        <b/>
        <color rgb="FF1155CC"/>
        <sz val="14.0"/>
        <u/>
      </rPr>
      <t>https://drive.google.com/drive/folders/14C_2hSOeOz12v33tw8S8tt5Yagh3BXBe</t>
    </r>
  </si>
  <si>
    <r>
      <rPr>
        <rFont val="&quot;Times New Roman&quot;"/>
        <b/>
        <color rgb="FF1155CC"/>
        <sz val="14.0"/>
        <u/>
      </rPr>
      <t>https://mail.google.com/mail?extsrc=sync&amp;client=docs&amp;plid=ACUX6DMkLmhu4cK4Zpn5Ih4l42TU77QOHSVomjA</t>
    </r>
  </si>
  <si>
    <r>
      <rPr>
        <rFont val="&quot;Times New Roman&quot;"/>
        <b/>
        <color rgb="FF1155CC"/>
        <sz val="14.0"/>
        <u/>
      </rPr>
      <t>https://drive.google.com/drive/folders/1F0Vlgjr6058AzXacESDRVmlrfU2RAhRY</t>
    </r>
  </si>
  <si>
    <r>
      <rPr>
        <rFont val="&quot;Times New Roman&quot;"/>
        <b/>
        <color rgb="FF1155CC"/>
        <sz val="14.0"/>
        <u/>
      </rPr>
      <t>https://mail.google.com/mail?extsrc=sync&amp;client=docs&amp;plid=ACUX6DOoipM0fvkz2iE9po0CLblbhCSPYvDvFgY</t>
    </r>
  </si>
  <si>
    <r>
      <rPr>
        <rFont val="&quot;Times New Roman&quot;"/>
        <b/>
        <color rgb="FF1155CC"/>
        <sz val="14.0"/>
        <u/>
      </rPr>
      <t>https://drive.google.com/drive/folders/1qnBn-SzzHqYWq36ifJuTLR7co4MO655y</t>
    </r>
  </si>
  <si>
    <r>
      <rPr>
        <rFont val="&quot;Times New Roman&quot;"/>
        <b/>
        <color rgb="FF1155CC"/>
        <sz val="14.0"/>
        <u/>
      </rPr>
      <t>https://mail.google.com/mail?extsrc=sync&amp;client=docs&amp;plid=ACUX6DMTeURXlJhB8JiHR1fqp45uB-1lY4rV8E8</t>
    </r>
  </si>
  <si>
    <r>
      <rPr>
        <rFont val="&quot;Times New Roman&quot;"/>
        <b/>
        <color rgb="FF1155CC"/>
        <sz val="14.0"/>
        <u/>
      </rPr>
      <t>https://drive.google.com/drive/folders/12Akp2vTxijiiR_D5fmVlkEAFYikM7QU-</t>
    </r>
  </si>
  <si>
    <r>
      <rPr>
        <rFont val="&quot;Times New Roman&quot;"/>
        <b/>
        <color rgb="FF1155CC"/>
        <sz val="14.0"/>
        <u/>
      </rPr>
      <t>https://mail.google.com/mail?extsrc=sync&amp;client=docs&amp;plid=ACUX6DN5bTjDmSP_qtefN_3d7hAN6bhByA_FJQ8</t>
    </r>
  </si>
  <si>
    <r>
      <rPr>
        <rFont val="&quot;Times New Roman&quot;"/>
        <b/>
        <color rgb="FF1155CC"/>
        <sz val="14.0"/>
        <u/>
      </rPr>
      <t>https://drive.google.com/drive/folders/1r51LqqEKDitYyC4-Vp65nr_mdOMsE2nQ</t>
    </r>
  </si>
  <si>
    <r>
      <rPr>
        <rFont val="&quot;Times New Roman&quot;"/>
        <b/>
        <color rgb="FF1155CC"/>
        <sz val="14.0"/>
        <u/>
      </rPr>
      <t>https://mail.google.com/mail?extsrc=sync&amp;client=docs&amp;plid=ACUX6DOEzhX-B6sC6WFCj_K2CO-Ac6fMswNKMVA</t>
    </r>
  </si>
  <si>
    <r>
      <rPr>
        <rFont val="&quot;Times New Roman&quot;"/>
        <b/>
        <color rgb="FF1155CC"/>
        <sz val="14.0"/>
        <u/>
      </rPr>
      <t>https://drive.google.com/drive/folders/1A-BOz8jcXhJeTSc_BWdjDSHq4h__MDVD</t>
    </r>
  </si>
  <si>
    <r>
      <rPr>
        <rFont val="&quot;Times New Roman&quot;"/>
        <b/>
        <color rgb="FF1155CC"/>
        <sz val="14.0"/>
        <u/>
      </rPr>
      <t>https://mail.google.com/mail?extsrc=sync&amp;client=docs&amp;plid=ACUX6DML7B7ny0izRn9Kx1H7ELoR9Tnsf7V0j_U</t>
    </r>
  </si>
  <si>
    <r>
      <rPr>
        <rFont val="&quot;Times New Roman&quot;"/>
        <b/>
        <color rgb="FF1155CC"/>
        <sz val="14.0"/>
        <u/>
      </rPr>
      <t>https://drive.google.com/drive/folders/16rMLQAzZJWGmOgOnJenphv8FHT6epcVP</t>
    </r>
  </si>
  <si>
    <r>
      <rPr>
        <rFont val="&quot;Times New Roman&quot;"/>
        <b/>
        <color rgb="FF1155CC"/>
        <sz val="14.0"/>
        <u/>
      </rPr>
      <t>https://mail.google.com/mail?extsrc=sync&amp;client=docs&amp;plid=ACUX6DOWrftB29zOo5uZMttRs17XoEkaEFr2ITg</t>
    </r>
  </si>
  <si>
    <r>
      <rPr>
        <rFont val="&quot;Times New Roman&quot;"/>
        <b/>
        <color rgb="FF1155CC"/>
        <sz val="14.0"/>
        <u/>
      </rPr>
      <t>https://drive.google.com/drive/folders/19xbTae6j6s2Gv-FTWncjjcdXvJNyrWm8</t>
    </r>
  </si>
  <si>
    <r>
      <rPr>
        <rFont val="&quot;Times New Roman&quot;"/>
        <b/>
        <color rgb="FF1155CC"/>
        <sz val="14.0"/>
        <u/>
      </rPr>
      <t>https://mail.google.com/mail?extsrc=sync&amp;client=docs&amp;plid=ACUX6DOmZWePXh0goiOh3LAk8cR_4dmZ7jM0Gdo</t>
    </r>
  </si>
  <si>
    <r>
      <rPr>
        <rFont val="&quot;Times New Roman&quot;"/>
        <b/>
        <color rgb="FF1155CC"/>
        <sz val="14.0"/>
        <u/>
      </rPr>
      <t>https://drive.google.com/drive/folders/1sRohvOXR88DBbQdwQNWk5aV-7g5bPfBs</t>
    </r>
  </si>
  <si>
    <r>
      <rPr>
        <rFont val="&quot;Times New Roman&quot;"/>
        <b/>
        <color rgb="FF1155CC"/>
        <sz val="14.0"/>
        <u/>
      </rPr>
      <t>https://mail.google.com/mail?extsrc=sync&amp;client=docs&amp;plid=ACUX6DOUgWdGC7pZfvLqcEejgvQWqq8mNzqfdsg</t>
    </r>
  </si>
  <si>
    <r>
      <rPr>
        <rFont val="&quot;Times New Roman&quot;"/>
        <b/>
        <color rgb="FF1155CC"/>
        <sz val="14.0"/>
        <u/>
      </rPr>
      <t>https://drive.google.com/drive/folders/1urb4DTenE0LqjrIXs_9mrU8UGUCO4-3s</t>
    </r>
  </si>
  <si>
    <r>
      <rPr>
        <rFont val="&quot;Times New Roman&quot;"/>
        <b/>
        <color rgb="FF1155CC"/>
        <sz val="14.0"/>
        <u/>
      </rPr>
      <t>https://mail.google.com/mail?extsrc=sync&amp;client=docs&amp;plid=ACUX6DOy3K9b-EnDRMpnunu-UQ2JaMGIhz6HGd8</t>
    </r>
  </si>
  <si>
    <r>
      <rPr>
        <rFont val="&quot;Times New Roman&quot;"/>
        <b/>
        <color rgb="FF1155CC"/>
        <sz val="14.0"/>
        <u/>
      </rPr>
      <t>https://drive.google.com/drive/folders/13W8N_50PoQZK_BLnvaq-auEMlRBBahCL</t>
    </r>
  </si>
  <si>
    <r>
      <rPr>
        <rFont val="&quot;Times New Roman&quot;"/>
        <b/>
        <color rgb="FF1155CC"/>
        <sz val="14.0"/>
        <u/>
      </rPr>
      <t>https://mail.google.com/mail?extsrc=sync&amp;client=docs&amp;plid=ACUX6DPstPKlbIcUM-jrHbAkiPw8CTDP1urCF0M</t>
    </r>
  </si>
  <si>
    <r>
      <rPr>
        <rFont val="&quot;Times New Roman&quot;"/>
        <b/>
        <color rgb="FF1155CC"/>
        <sz val="14.0"/>
        <u/>
      </rPr>
      <t>https://drive.google.com/drive/folders/1GCfWGIen8TUBuw0uSc0uGuZBoxVxhNCT</t>
    </r>
  </si>
  <si>
    <r>
      <rPr>
        <rFont val="&quot;Times New Roman&quot;"/>
        <b/>
        <color rgb="FF1155CC"/>
        <sz val="14.0"/>
        <u/>
      </rPr>
      <t>https://mail.google.com/mail?extsrc=sync&amp;client=docs&amp;plid=ACUX6DOVzi9kdCsuXxvpQ3ye9kavcV2PI25GZrE</t>
    </r>
  </si>
  <si>
    <r>
      <rPr>
        <rFont val="&quot;Times New Roman&quot;"/>
        <b/>
        <color rgb="FF1155CC"/>
        <sz val="14.0"/>
        <u/>
      </rPr>
      <t>https://drive.google.com/drive/folders/1-7iK4SElgue_7M8WRkQ58W_wF4EHVmPm</t>
    </r>
  </si>
  <si>
    <r>
      <rPr>
        <rFont val="&quot;Times New Roman&quot;"/>
        <b/>
        <color rgb="FF1155CC"/>
        <sz val="14.0"/>
        <u/>
      </rPr>
      <t>https://mail.google.com/mail?extsrc=sync&amp;client=docs&amp;plid=ACUX6DMB2NJVInDvHMMM5jbx2-nmZWP3ZbR_djg</t>
    </r>
  </si>
  <si>
    <r>
      <rPr>
        <rFont val="&quot;Times New Roman&quot;"/>
        <b/>
        <color rgb="FF1155CC"/>
        <sz val="14.0"/>
        <u/>
      </rPr>
      <t>https://drive.google.com/drive/folders/1REv66iNu-dteedJ2R3_5JaAwGBbfBbLT</t>
    </r>
  </si>
  <si>
    <r>
      <rPr>
        <rFont val="&quot;Times New Roman&quot;"/>
        <b/>
        <color rgb="FF1155CC"/>
        <sz val="14.0"/>
        <u/>
      </rPr>
      <t>https://mail.google.com/mail?extsrc=sync&amp;client=docs&amp;plid=ACUX6DNFfSuEYXDLaR9WucLmXDvYqbqW_POTOa8</t>
    </r>
  </si>
  <si>
    <r>
      <rPr>
        <rFont val="&quot;Times New Roman&quot;"/>
        <b/>
        <color rgb="FF1155CC"/>
        <sz val="14.0"/>
        <u/>
      </rPr>
      <t>https://drive.google.com/drive/folders/1eAIC4Xi0CC5mm2ma8BDzh1KbDcqU4CLH</t>
    </r>
  </si>
  <si>
    <r>
      <rPr>
        <rFont val="&quot;Times New Roman&quot;"/>
        <b/>
        <color rgb="FF1155CC"/>
        <sz val="14.0"/>
        <u/>
      </rPr>
      <t>https://mail.google.com/mail?extsrc=sync&amp;client=docs&amp;plid=ACUX6DMCRbxQqCzYeFHdyN1vseb5Xe14A_mrC50</t>
    </r>
  </si>
  <si>
    <r>
      <rPr>
        <rFont val="&quot;Times New Roman&quot;"/>
        <b/>
        <color rgb="FF1155CC"/>
        <sz val="14.0"/>
        <u/>
      </rPr>
      <t>https://drive.google.com/drive/folders/1flxlhg8vOvoRNbbVViVgFvb1RoSTAPdP</t>
    </r>
  </si>
  <si>
    <r>
      <rPr>
        <rFont val="&quot;Times New Roman&quot;"/>
        <b/>
        <color rgb="FF1155CC"/>
        <sz val="14.0"/>
        <u/>
      </rPr>
      <t>https://mail.google.com/mail?extsrc=sync&amp;client=docs&amp;plid=ACUX6DMVMq3SlBJ7EbpJHTxrvTtsxUHMyuDag8I</t>
    </r>
  </si>
  <si>
    <r>
      <rPr>
        <rFont val="&quot;Times New Roman&quot;"/>
        <b/>
        <color rgb="FF1155CC"/>
        <sz val="14.0"/>
        <u/>
      </rPr>
      <t>https://drive.google.com/drive/folders/1PsjpeaXoX1jWNwrp7XaxFQ7kp9kD7tgg</t>
    </r>
  </si>
  <si>
    <r>
      <rPr>
        <rFont val="&quot;Times New Roman&quot;"/>
        <b/>
        <color rgb="FF1155CC"/>
        <sz val="14.0"/>
        <u/>
      </rPr>
      <t>https://mail.google.com/mail?extsrc=sync&amp;client=docs&amp;plid=ACUX6DPQxc5-aO11Psbxr01yIHCqxOT_bHrNatg</t>
    </r>
  </si>
  <si>
    <r>
      <rPr>
        <rFont val="&quot;Times New Roman&quot;"/>
        <b/>
        <color rgb="FF1155CC"/>
        <sz val="14.0"/>
        <u/>
      </rPr>
      <t>https://drive.google.com/drive/folders/1mN2HIrNC1K99_U8P0q33-LdML1iIYmOW</t>
    </r>
  </si>
  <si>
    <r>
      <rPr>
        <rFont val="&quot;Times New Roman&quot;"/>
        <b/>
        <color rgb="FF1155CC"/>
        <sz val="14.0"/>
        <u/>
      </rPr>
      <t>https://mail.google.com/mail?extsrc=sync&amp;client=docs&amp;plid=ACUX6DONESBOaaS5qMoooZbDDaFR-iHRm6Dni7U</t>
    </r>
  </si>
  <si>
    <r>
      <rPr>
        <rFont val="&quot;Times New Roman&quot;"/>
        <b/>
        <color rgb="FF1155CC"/>
        <sz val="14.0"/>
        <u/>
      </rPr>
      <t>https://drive.google.com/drive/folders/1gvx458RJg1MvsgNVRX9ONH5EtfSCu7X1</t>
    </r>
  </si>
  <si>
    <r>
      <rPr>
        <rFont val="&quot;Times New Roman&quot;"/>
        <b/>
        <color rgb="FF1155CC"/>
        <sz val="14.0"/>
        <u/>
      </rPr>
      <t>https://mail.google.com/mail?extsrc=sync&amp;client=docs&amp;plid=ACUX6DNcMVMX45xvm3kGAth11jmb6wfOXpuJ9CE</t>
    </r>
  </si>
  <si>
    <r>
      <rPr>
        <rFont val="&quot;Times New Roman&quot;"/>
        <b/>
        <color rgb="FF1155CC"/>
        <sz val="14.0"/>
        <u/>
      </rPr>
      <t>https://drive.google.com/drive/folders/1WBGMJuEEUw4r6XLtvjLZND2vLCdgodbp</t>
    </r>
  </si>
  <si>
    <r>
      <rPr>
        <rFont val="&quot;Times New Roman&quot;"/>
        <b/>
        <color rgb="FF1155CC"/>
        <sz val="14.0"/>
        <u/>
      </rPr>
      <t>https://mail.google.com/mail?extsrc=sync&amp;client=docs&amp;plid=ACUX6DPvl8JhHvO62y1xWlpyfAgOaaDSPKxAnGo</t>
    </r>
  </si>
  <si>
    <r>
      <rPr>
        <rFont val="&quot;Times New Roman&quot;"/>
        <b/>
        <color rgb="FF1155CC"/>
        <sz val="14.0"/>
        <u/>
      </rPr>
      <t>https://drive.google.com/drive/folders/1g7VIbkMTVbz-EvBoOyrTFkIRjKVPCpQ8</t>
    </r>
  </si>
  <si>
    <r>
      <rPr>
        <rFont val="&quot;Times New Roman&quot;"/>
        <b/>
        <color rgb="FF1155CC"/>
        <sz val="14.0"/>
        <u/>
      </rPr>
      <t>https://mail.google.com/mail?extsrc=sync&amp;client=docs&amp;plid=ACUX6DN4groqbXMdrQtM7RrU2u5aK6-j38o3txE</t>
    </r>
  </si>
  <si>
    <r>
      <rPr>
        <rFont val="&quot;Times New Roman&quot;"/>
        <b/>
        <color rgb="FF1155CC"/>
        <sz val="14.0"/>
        <u/>
      </rPr>
      <t>https://drive.google.com/drive/folders/1DV0eO6o_9JqD59G0NY8N6SzLJePGtrI6</t>
    </r>
  </si>
  <si>
    <r>
      <rPr>
        <rFont val="&quot;Times New Roman&quot;"/>
        <b/>
        <color rgb="FF1155CC"/>
        <sz val="14.0"/>
        <u/>
      </rPr>
      <t>https://mail.google.com/mail?extsrc=sync&amp;client=docs&amp;plid=ACUX6DN9KoP3Bt82AyWPD8bgtkAwDIGQgU4INw0</t>
    </r>
  </si>
  <si>
    <r>
      <rPr>
        <rFont val="&quot;Times New Roman&quot;"/>
        <b/>
        <color rgb="FF1155CC"/>
        <sz val="14.0"/>
        <u/>
      </rPr>
      <t>https://drive.google.com/drive/folders/11QoNe0TT2yMzuS8m_6mAXipOTka5I67O</t>
    </r>
  </si>
  <si>
    <r>
      <rPr>
        <rFont val="&quot;Times New Roman&quot;"/>
        <b/>
        <color rgb="FF1155CC"/>
        <sz val="14.0"/>
        <u/>
      </rPr>
      <t>https://mail.google.com/mail?extsrc=sync&amp;client=docs&amp;plid=ACUX6DPODuwFvLjvjoQFIbMtnxHV0POIqcFvvZM</t>
    </r>
  </si>
  <si>
    <r>
      <rPr>
        <rFont val="&quot;Times New Roman&quot;"/>
        <b/>
        <color rgb="FF1155CC"/>
        <sz val="14.0"/>
        <u/>
      </rPr>
      <t>https://drive.google.com/drive/folders/1z9-2hB-vfMp5R326mszxVYt7FhaVFKLp</t>
    </r>
  </si>
  <si>
    <r>
      <rPr>
        <rFont val="&quot;Times New Roman&quot;"/>
        <b/>
        <color rgb="FF1155CC"/>
        <sz val="14.0"/>
        <u/>
      </rPr>
      <t>https://mail.google.com/mail?extsrc=sync&amp;client=docs&amp;plid=ACUX6DN3mRNWmW1sSvz3UPWhIjImZ-hWRJXE74g</t>
    </r>
  </si>
  <si>
    <r>
      <rPr>
        <rFont val="&quot;Times New Roman&quot;"/>
        <b/>
        <color rgb="FF1155CC"/>
        <sz val="14.0"/>
        <u/>
      </rPr>
      <t>https://drive.google.com/drive/folders/1FkROk_yzfuVsSamyWF94WnswYenSUEbv</t>
    </r>
  </si>
  <si>
    <r>
      <rPr>
        <rFont val="&quot;Times New Roman&quot;"/>
        <b/>
        <color rgb="FF1155CC"/>
        <sz val="14.0"/>
        <u/>
      </rPr>
      <t>https://mail.google.com/mail?extsrc=sync&amp;client=docs&amp;plid=ACUX6DOjqQmL0DeHKyn4hnILCVpbTqOg72i78EY</t>
    </r>
  </si>
  <si>
    <r>
      <rPr>
        <rFont val="&quot;Times New Roman&quot;"/>
        <b/>
        <color rgb="FF1155CC"/>
        <sz val="14.0"/>
        <u/>
      </rPr>
      <t>https://drive.google.com/drive/folders/1iRyAtMwpQfzpvKnp1HobEc9Aog7n1kIH</t>
    </r>
  </si>
  <si>
    <r>
      <rPr>
        <rFont val="&quot;Times New Roman&quot;"/>
        <b/>
        <color rgb="FF1155CC"/>
        <sz val="14.0"/>
        <u/>
      </rPr>
      <t>https://mail.google.com/mail?extsrc=sync&amp;client=docs&amp;plid=ACUX6DP7czQ8cHhzBJa-PEIyDV3LXGMQQm0AZow</t>
    </r>
  </si>
  <si>
    <r>
      <rPr>
        <rFont val="&quot;Times New Roman&quot;"/>
        <b/>
        <color rgb="FF1155CC"/>
        <sz val="14.0"/>
        <u/>
      </rPr>
      <t>https://drive.google.com/drive/folders/1avozLPL8d606HCy04lMdbYYIcYRZm5cJ</t>
    </r>
  </si>
  <si>
    <r>
      <rPr>
        <rFont val="&quot;Times New Roman&quot;"/>
        <b/>
        <color rgb="FF1155CC"/>
        <sz val="14.0"/>
        <u/>
      </rPr>
      <t>https://mail.google.com/mail?extsrc=sync&amp;client=docs&amp;plid=ACUX6DMn1tWj4FftEZmYk3kDf3WYNIwkvG_qm88</t>
    </r>
  </si>
  <si>
    <r>
      <rPr>
        <rFont val="&quot;Times New Roman&quot;"/>
        <b/>
        <color rgb="FF1155CC"/>
        <sz val="14.0"/>
        <u/>
      </rPr>
      <t>https://drive.google.com/drive/folders/1FZFwDUSXvb4XlscfMOKf3pFpbZcVGrdY</t>
    </r>
  </si>
  <si>
    <r>
      <rPr>
        <rFont val="&quot;Times New Roman&quot;"/>
        <b/>
        <color rgb="FF1155CC"/>
        <sz val="14.0"/>
        <u/>
      </rPr>
      <t>https://mail.google.com/mail?extsrc=sync&amp;client=docs&amp;plid=ACUX6DMabxk39cVFa10L9yTMva-k1mLOJTQwm4g</t>
    </r>
  </si>
  <si>
    <r>
      <rPr>
        <rFont val="&quot;Times New Roman&quot;"/>
        <b/>
        <color rgb="FF1155CC"/>
        <sz val="14.0"/>
        <u/>
      </rPr>
      <t>https://drive.google.com/drive/folders/1WcGm4gde7zI6D7WZlpnm1r5R0531iwxc</t>
    </r>
  </si>
  <si>
    <r>
      <rPr>
        <rFont val="&quot;Times New Roman&quot;"/>
        <b/>
        <color rgb="FF1155CC"/>
        <sz val="14.0"/>
        <u/>
      </rPr>
      <t>https://mail.google.com/mail?extsrc=sync&amp;client=docs&amp;plid=ACUX6DPpLMUflhUi4GL5NLKta0PLDZbAsp3sZEE</t>
    </r>
  </si>
  <si>
    <r>
      <rPr>
        <rFont val="&quot;Times New Roman&quot;"/>
        <b/>
        <color rgb="FF1155CC"/>
        <sz val="14.0"/>
        <u/>
      </rPr>
      <t>https://drive.google.com/drive/folders/1jvX6mc6b0uU6JeiopZXdgeaauzaltRIH</t>
    </r>
  </si>
  <si>
    <r>
      <rPr>
        <rFont val="&quot;Times New Roman&quot;"/>
        <b/>
        <color rgb="FF1155CC"/>
        <sz val="14.0"/>
        <u/>
      </rPr>
      <t>https://mail.google.com/mail?extsrc=sync&amp;client=docs&amp;plid=ACUX6DMMrolFhQaahut4sH6-F_648GJDqUf-yEM</t>
    </r>
  </si>
  <si>
    <r>
      <rPr>
        <rFont val="&quot;Times New Roman&quot;"/>
        <b/>
        <color rgb="FF1155CC"/>
        <sz val="14.0"/>
        <u/>
      </rPr>
      <t>https://drive.google.com/drive/folders/1Fe0D8lBV9hMGAQI-pGHGpgQzyIyqqpoj</t>
    </r>
  </si>
  <si>
    <r>
      <rPr>
        <rFont val="&quot;Times New Roman&quot;"/>
        <b/>
        <color rgb="FF1155CC"/>
        <sz val="14.0"/>
        <u/>
      </rPr>
      <t>https://mail.google.com/mail?extsrc=sync&amp;client=docs&amp;plid=ACUX6DMgjLzrtrRR7Cj4RMvaeSKBzruUFshgoIU</t>
    </r>
  </si>
  <si>
    <r>
      <rPr>
        <rFont val="&quot;Times New Roman&quot;"/>
        <b/>
        <color rgb="FF1155CC"/>
        <sz val="14.0"/>
        <u/>
      </rPr>
      <t>https://drive.google.com/drive/folders/1CcjJZLefm-8Tin7JNzTFwYrItd4LXEiB</t>
    </r>
  </si>
  <si>
    <r>
      <rPr>
        <rFont val="&quot;Times New Roman&quot;"/>
        <b/>
        <color rgb="FF1155CC"/>
        <sz val="14.0"/>
        <u/>
      </rPr>
      <t>https://mail.google.com/mail?extsrc=sync&amp;client=docs&amp;plid=ACUX6DO4W9O_sQgzzoN6cJslAkR44PBZlzSmnmo</t>
    </r>
  </si>
  <si>
    <r>
      <rPr>
        <rFont val="&quot;Times New Roman&quot;"/>
        <b/>
        <color rgb="FF1155CC"/>
        <sz val="14.0"/>
        <u/>
      </rPr>
      <t>https://drive.google.com/drive/folders/17PoJF3R3V-digr6_8M6jZ5Dz4KrLjoHJ</t>
    </r>
  </si>
  <si>
    <r>
      <rPr>
        <rFont val="&quot;Times New Roman&quot;"/>
        <b/>
        <color rgb="FF1155CC"/>
        <sz val="14.0"/>
        <u/>
      </rPr>
      <t>https://mail.google.com/mail?extsrc=sync&amp;client=docs&amp;plid=ACUX6DNVzQ-bqk1Zyqyx9TIg7Lma-xTQvpNaCtM</t>
    </r>
  </si>
  <si>
    <r>
      <rPr>
        <rFont val="&quot;Times New Roman&quot;"/>
        <b/>
        <color rgb="FF1155CC"/>
        <sz val="14.0"/>
        <u/>
      </rPr>
      <t>https://drive.google.com/drive/folders/1sQGDKREx0TIFoEUcoHFjqMg3piuBOBWb</t>
    </r>
  </si>
  <si>
    <r>
      <rPr>
        <rFont val="&quot;Times New Roman&quot;"/>
        <b/>
        <color rgb="FF1155CC"/>
        <sz val="14.0"/>
        <u/>
      </rPr>
      <t>https://mail.google.com/mail?extsrc=sync&amp;client=docs&amp;plid=ACUX6DOLm25J5lpKD2wa7AQ7ZIos34F8wtAj2g8</t>
    </r>
  </si>
  <si>
    <r>
      <rPr>
        <rFont val="&quot;Times New Roman&quot;"/>
        <b/>
        <color rgb="FF1155CC"/>
        <sz val="14.0"/>
        <u/>
      </rPr>
      <t>https://drive.google.com/drive/folders/1lDSG-wf_zNJTizAI6IK12NVJs8dCdsJ0</t>
    </r>
  </si>
  <si>
    <r>
      <rPr>
        <rFont val="&quot;Times New Roman&quot;"/>
        <b/>
        <color rgb="FF1155CC"/>
        <sz val="14.0"/>
        <u/>
      </rPr>
      <t>https://mail.google.com/mail?extsrc=sync&amp;client=docs&amp;plid=ACUX6DPSY9rbCri9ZCJEBhAZ_W4Nm-fkP0DdqKA</t>
    </r>
  </si>
  <si>
    <r>
      <rPr>
        <rFont val="&quot;Times New Roman&quot;"/>
        <b/>
        <color rgb="FF1155CC"/>
        <sz val="14.0"/>
        <u/>
      </rPr>
      <t>https://drive.google.com/drive/folders/1K636p-FtgzU9UmdPhtEDTYTBiI4bBdhC</t>
    </r>
  </si>
  <si>
    <r>
      <rPr>
        <rFont val="&quot;Times New Roman&quot;"/>
        <b/>
        <color rgb="FF1155CC"/>
        <sz val="14.0"/>
        <u/>
      </rPr>
      <t>https://mail.google.com/mail?extsrc=sync&amp;client=docs&amp;plid=ACUX6DO8NDASTbrLOfSG2-3XeNj-pdzPXSRzTL4</t>
    </r>
  </si>
  <si>
    <r>
      <rPr>
        <rFont val="&quot;Times New Roman&quot;"/>
        <b/>
        <color rgb="FF1155CC"/>
        <sz val="14.0"/>
        <u/>
      </rPr>
      <t>https://drive.google.com/drive/folders/1lRziB05BRylHdg6SA_7WwwR2LjiWuwwq</t>
    </r>
  </si>
  <si>
    <r>
      <rPr>
        <rFont val="&quot;Times New Roman&quot;"/>
        <b/>
        <color rgb="FF1155CC"/>
        <sz val="14.0"/>
        <u/>
      </rPr>
      <t>https://mail.google.com/mail?extsrc=sync&amp;client=docs&amp;plid=ACUX6DMrb7Do2GXA7BsCpPN5N9oP6Nbsru-Ptpo</t>
    </r>
  </si>
  <si>
    <r>
      <rPr>
        <rFont val="&quot;Times New Roman&quot;"/>
        <b/>
        <color rgb="FF1155CC"/>
        <sz val="14.0"/>
        <u/>
      </rPr>
      <t>https://drive.google.com/drive/folders/1KMDzyOPwubjQAL3RQznsNjej2ZaDj0By</t>
    </r>
  </si>
  <si>
    <r>
      <rPr>
        <rFont val="&quot;Times New Roman&quot;"/>
        <b/>
        <color rgb="FF1155CC"/>
        <sz val="14.0"/>
        <u/>
      </rPr>
      <t>https://mail.google.com/mail?extsrc=sync&amp;client=docs&amp;plid=ACUX6DOnphPGFLxFin0GmXy1Iqf-1w2knkxVL8Y</t>
    </r>
  </si>
  <si>
    <r>
      <rPr>
        <rFont val="&quot;Times New Roman&quot;"/>
        <b/>
        <color rgb="FF1155CC"/>
        <sz val="14.0"/>
        <u/>
      </rPr>
      <t>https://drive.google.com/drive/folders/1cFp8K228mvbcqvY-OyBTyZvdkQSWM6-o</t>
    </r>
  </si>
  <si>
    <r>
      <rPr>
        <rFont val="&quot;Times New Roman&quot;"/>
        <b/>
        <color rgb="FF1155CC"/>
        <sz val="14.0"/>
        <u/>
      </rPr>
      <t>https://mail.google.com/mail?extsrc=sync&amp;client=docs&amp;plid=ACUX6DMMCNrjtYD4zWTfZ8ajQy7891HN2I0LsnU</t>
    </r>
  </si>
  <si>
    <r>
      <rPr>
        <rFont val="&quot;Times New Roman&quot;"/>
        <b/>
        <color rgb="FF1155CC"/>
        <sz val="14.0"/>
        <u/>
      </rPr>
      <t>https://drive.google.com/drive/folders/1IOOhDHXemMrDu8jdeSUQ9nUUNjn7lTS1</t>
    </r>
  </si>
  <si>
    <r>
      <rPr>
        <rFont val="&quot;Times New Roman&quot;"/>
        <b/>
        <color rgb="FF1155CC"/>
        <sz val="14.0"/>
        <u/>
      </rPr>
      <t>https://mail.google.com/mail?extsrc=sync&amp;client=docs&amp;plid=ACUX6DNw2HD8BzhuwAUMBbJO8_HGV4xVKjZPSlw</t>
    </r>
  </si>
  <si>
    <r>
      <rPr>
        <rFont val="&quot;Times New Roman&quot;"/>
        <b/>
        <color rgb="FF1155CC"/>
        <sz val="14.0"/>
        <u/>
      </rPr>
      <t>https://drive.google.com/drive/folders/1le55VLKE2e5jqHSb4wYjqHqQbSgiUWN_</t>
    </r>
  </si>
  <si>
    <r>
      <rPr>
        <rFont val="&quot;Times New Roman&quot;"/>
        <b/>
        <color rgb="FF1155CC"/>
        <sz val="14.0"/>
        <u/>
      </rPr>
      <t>https://mail.google.com/mail?extsrc=sync&amp;client=docs&amp;plid=ACUX6DN1N9P5q2QGagLnYCXX3jrO3aN5khl1fQY</t>
    </r>
  </si>
  <si>
    <r>
      <rPr>
        <rFont val="&quot;Times New Roman&quot;"/>
        <b/>
        <color rgb="FF1155CC"/>
        <sz val="14.0"/>
        <u/>
      </rPr>
      <t>https://drive.google.com/drive/folders/1PxVfzdDG6z12azDqbkgGfj_Aw7CoE0xM</t>
    </r>
  </si>
  <si>
    <r>
      <rPr>
        <rFont val="&quot;Times New Roman&quot;"/>
        <b/>
        <color rgb="FF1155CC"/>
        <sz val="14.0"/>
        <u/>
      </rPr>
      <t>https://mail.google.com/mail?extsrc=sync&amp;client=docs&amp;plid=ACUX6DMdQat3Vvzi85aGz3mXvn28HxxJvfV6AEc</t>
    </r>
  </si>
  <si>
    <r>
      <rPr>
        <rFont val="&quot;Times New Roman&quot;"/>
        <b/>
        <color rgb="FF1155CC"/>
        <sz val="14.0"/>
        <u/>
      </rPr>
      <t>https://drive.google.com/drive/folders/1sKnCnVmkBGW142pdfFS8TkFXei8K1NYv</t>
    </r>
  </si>
  <si>
    <r>
      <rPr>
        <rFont val="&quot;Times New Roman&quot;"/>
        <b/>
        <color rgb="FF1155CC"/>
        <sz val="14.0"/>
        <u/>
      </rPr>
      <t>https://mail.google.com/mail?extsrc=sync&amp;client=docs&amp;plid=ACUX6DOIVkP7htpGZ_X-JLRaZ1J36EGDViQ9I_4</t>
    </r>
  </si>
  <si>
    <r>
      <rPr>
        <rFont val="&quot;Times New Roman&quot;"/>
        <b/>
        <color rgb="FF1155CC"/>
        <sz val="14.0"/>
        <u/>
      </rPr>
      <t>https://drive.google.com/drive/folders/19ehZj5nY5kJpyYeoo-UAb8LsDyANVHUZ</t>
    </r>
  </si>
  <si>
    <r>
      <rPr>
        <rFont val="&quot;Times New Roman&quot;"/>
        <b/>
        <color rgb="FF1155CC"/>
        <sz val="14.0"/>
        <u/>
      </rPr>
      <t>https://mail.google.com/mail?extsrc=sync&amp;client=docs&amp;plid=ACUX6DM6f4JqSXLT1rdC6XenQr6ZVdpP9MT8fw8</t>
    </r>
  </si>
  <si>
    <r>
      <rPr>
        <rFont val="&quot;Times New Roman&quot;"/>
        <b/>
        <color rgb="FF1155CC"/>
        <sz val="14.0"/>
        <u/>
      </rPr>
      <t>https://drive.google.com/drive/folders/11BiHZRU64QGL7Vo-YmLJEonVgY1pZqpp</t>
    </r>
  </si>
  <si>
    <r>
      <rPr>
        <rFont val="&quot;Times New Roman&quot;"/>
        <b/>
        <color rgb="FF1155CC"/>
        <sz val="14.0"/>
        <u/>
      </rPr>
      <t>https://mail.google.com/mail?extsrc=sync&amp;client=docs&amp;plid=ACUX6DO1Fi8xv0HlRujz1W54-_ypLK5KS4NsUes</t>
    </r>
  </si>
  <si>
    <r>
      <rPr>
        <rFont val="&quot;Times New Roman&quot;"/>
        <b/>
        <color rgb="FF1155CC"/>
        <sz val="14.0"/>
        <u/>
      </rPr>
      <t>https://drive.google.com/drive/folders/1w-pqg_r9DfqtsanxhUmRtOv_ynAAdGFF</t>
    </r>
  </si>
  <si>
    <r>
      <rPr>
        <rFont val="&quot;Times New Roman&quot;"/>
        <b/>
        <color rgb="FF1155CC"/>
        <sz val="14.0"/>
        <u/>
      </rPr>
      <t>https://mail.google.com/mail?extsrc=sync&amp;client=docs&amp;plid=ACUX6DPYLy0gmuBFq2ZUu0hU_mLcAIl_hLLAAIM</t>
    </r>
  </si>
  <si>
    <r>
      <rPr>
        <rFont val="&quot;Times New Roman&quot;"/>
        <b/>
        <color rgb="FF1155CC"/>
        <sz val="14.0"/>
        <u/>
      </rPr>
      <t>https://drive.google.com/drive/folders/12hmvNpvctRUidxzNBCJbblPO0J2oCPfb</t>
    </r>
  </si>
  <si>
    <r>
      <rPr>
        <rFont val="&quot;Times New Roman&quot;"/>
        <b/>
        <color rgb="FF1155CC"/>
        <sz val="14.0"/>
        <u/>
      </rPr>
      <t>https://mail.google.com/mail?extsrc=sync&amp;client=docs&amp;plid=ACUX6DNTRfwzQEm6a6OWlZwSQGK8kKIUstzHizo</t>
    </r>
  </si>
  <si>
    <r>
      <rPr>
        <rFont val="&quot;Times New Roman&quot;"/>
        <b/>
        <color rgb="FF1155CC"/>
        <sz val="14.0"/>
        <u/>
      </rPr>
      <t>https://drive.google.com/drive/folders/1jUR6NZOttHp4utXcwggl-B9P_ThIFPRR</t>
    </r>
  </si>
  <si>
    <r>
      <rPr>
        <rFont val="&quot;Times New Roman&quot;"/>
        <b/>
        <color rgb="FF1155CC"/>
        <sz val="14.0"/>
        <u/>
      </rPr>
      <t>https://mail.google.com/mail?extsrc=sync&amp;client=docs&amp;plid=ACUX6DNhUoJLYwUHkDVVU49K5G24bMI2-woP4mk</t>
    </r>
  </si>
  <si>
    <r>
      <rPr>
        <rFont val="&quot;Times New Roman&quot;"/>
        <b/>
        <color rgb="FF1155CC"/>
        <sz val="14.0"/>
        <u/>
      </rPr>
      <t>https://drive.google.com/drive/folders/1eBHGhlSdx1ldrQFt5zfOJ0HgWZjOQRvZ</t>
    </r>
  </si>
  <si>
    <r>
      <rPr>
        <rFont val="&quot;Times New Roman&quot;"/>
        <b/>
        <color rgb="FF1155CC"/>
        <sz val="14.0"/>
        <u/>
      </rPr>
      <t>https://mail.google.com/mail?extsrc=sync&amp;client=docs&amp;plid=ACUX6DPbge2WdWhzSnnEc4WpaRnU3rc1rlaPCGo</t>
    </r>
  </si>
  <si>
    <r>
      <rPr>
        <rFont val="&quot;Times New Roman&quot;"/>
        <b/>
        <color rgb="FF1155CC"/>
        <sz val="14.0"/>
        <u/>
      </rPr>
      <t>https://drive.google.com/drive/folders/1Bk3kRQUwVDlMn6BRwmfe9wDYLMU85LZW</t>
    </r>
  </si>
  <si>
    <r>
      <rPr>
        <rFont val="&quot;Times New Roman&quot;"/>
        <b/>
        <color rgb="FF1155CC"/>
        <sz val="14.0"/>
        <u/>
      </rPr>
      <t>https://mail.google.com/mail?extsrc=sync&amp;client=docs&amp;plid=ACUX6DMnSrigyHwCJDOtk-xwEgSulXefxt-E5-I</t>
    </r>
  </si>
  <si>
    <r>
      <rPr>
        <rFont val="&quot;Times New Roman&quot;"/>
        <b/>
        <color rgb="FF1155CC"/>
        <sz val="14.0"/>
        <u/>
      </rPr>
      <t>https://drive.google.com/drive/folders/1yD2FnT9DtFTPovHZR79F6LtfKiPGnvYk</t>
    </r>
  </si>
  <si>
    <r>
      <rPr>
        <rFont val="&quot;Times New Roman&quot;"/>
        <b/>
        <color rgb="FF1155CC"/>
        <sz val="14.0"/>
        <u/>
      </rPr>
      <t>https://mail.google.com/mail?extsrc=sync&amp;client=docs&amp;plid=ACUX6DOpbTZVjHQkum3cff-10J7wbzqfql8pZgA</t>
    </r>
  </si>
  <si>
    <r>
      <rPr>
        <rFont val="&quot;Times New Roman&quot;"/>
        <b/>
        <color rgb="FF1155CC"/>
        <sz val="14.0"/>
        <u/>
      </rPr>
      <t>https://drive.google.com/drive/folders/1pF9zcaospxsgGPvXBvAeS0lTFyb8raq5</t>
    </r>
  </si>
  <si>
    <r>
      <rPr>
        <rFont val="&quot;Times New Roman&quot;"/>
        <b/>
        <color rgb="FF1155CC"/>
        <sz val="14.0"/>
        <u/>
      </rPr>
      <t>https://mail.google.com/mail?extsrc=sync&amp;client=docs&amp;plid=ACUX6DOKJyZt6kwWCwkkOnPbVcGteCcpRdF4NY8</t>
    </r>
  </si>
  <si>
    <r>
      <rPr>
        <rFont val="&quot;Times New Roman&quot;"/>
        <b/>
        <color rgb="FF1155CC"/>
        <sz val="14.0"/>
        <u/>
      </rPr>
      <t>https://drive.google.com/drive/folders/13BUgnU1JzqYhHovcSeLg20G2j_oSn08N</t>
    </r>
  </si>
  <si>
    <r>
      <rPr>
        <rFont val="&quot;Times New Roman&quot;"/>
        <b/>
        <color rgb="FF1155CC"/>
        <sz val="14.0"/>
        <u/>
      </rPr>
      <t>https://mail.google.com/mail?extsrc=sync&amp;client=docs&amp;plid=ACUX6DMbp18jjEXslziy2uPF596JJh_R5txBdK0</t>
    </r>
  </si>
  <si>
    <r>
      <rPr>
        <rFont val="&quot;Times New Roman&quot;"/>
        <b/>
        <color rgb="FF1155CC"/>
        <sz val="14.0"/>
        <u/>
      </rPr>
      <t>https://drive.google.com/drive/folders/15jAF6aOp_u17e7OwuCvru2u1VCZHq68l</t>
    </r>
  </si>
  <si>
    <r>
      <rPr>
        <rFont val="&quot;Times New Roman&quot;"/>
        <b/>
        <color rgb="FF1155CC"/>
        <sz val="14.0"/>
        <u/>
      </rPr>
      <t>https://mail.google.com/mail?extsrc=sync&amp;client=docs&amp;plid=ACUX6DOhmIlwqbWwutXtNLJI5NqKBELAZtkdbn4</t>
    </r>
  </si>
  <si>
    <r>
      <rPr>
        <rFont val="&quot;Times New Roman&quot;"/>
        <b/>
        <color rgb="FF1155CC"/>
        <sz val="14.0"/>
        <u/>
      </rPr>
      <t>https://drive.google.com/drive/folders/1jh7apFDX6sOHxMvYtxo_uiaNWvsd8lEs</t>
    </r>
  </si>
  <si>
    <r>
      <rPr>
        <rFont val="&quot;Times New Roman&quot;"/>
        <b/>
        <color rgb="FF1155CC"/>
        <sz val="14.0"/>
        <u/>
      </rPr>
      <t>https://mail.google.com/mail?extsrc=sync&amp;client=docs&amp;plid=ACUX6DM62o9M0pHBEXGC0DpA4olMjlWY5LNZR6c</t>
    </r>
  </si>
  <si>
    <r>
      <rPr>
        <rFont val="&quot;Times New Roman&quot;"/>
        <b/>
        <color rgb="FF1155CC"/>
        <sz val="14.0"/>
        <u/>
      </rPr>
      <t>https://drive.google.com/drive/folders/1inI10Ou5aST96ovgLVhZjl2sdmNs9h-2</t>
    </r>
  </si>
  <si>
    <r>
      <rPr>
        <rFont val="&quot;Times New Roman&quot;"/>
        <b/>
        <color rgb="FF1155CC"/>
        <sz val="14.0"/>
        <u/>
      </rPr>
      <t>https://mail.google.com/mail?extsrc=sync&amp;client=docs&amp;plid=ACUX6DPEpY-viZvXhU9fEUOIjBny_4LcneYe_14</t>
    </r>
  </si>
  <si>
    <r>
      <rPr>
        <rFont val="&quot;Times New Roman&quot;"/>
        <b/>
        <color rgb="FF1155CC"/>
        <sz val="14.0"/>
        <u/>
      </rPr>
      <t>https://drive.google.com/drive/folders/1fTdx2_EgSOBZnwgUNnJkSih9kzhWDJwo</t>
    </r>
  </si>
  <si>
    <r>
      <rPr>
        <rFont val="&quot;Times New Roman&quot;"/>
        <b/>
        <color rgb="FF1155CC"/>
        <sz val="14.0"/>
        <u/>
      </rPr>
      <t>https://mail.google.com/mail?extsrc=sync&amp;client=docs&amp;plid=ACUX6DPA6ArgRZA8rVizzk0_4haQWyyFODuK4_I</t>
    </r>
  </si>
  <si>
    <r>
      <rPr>
        <rFont val="&quot;Times New Roman&quot;"/>
        <b/>
        <color rgb="FF1155CC"/>
        <sz val="14.0"/>
        <u/>
      </rPr>
      <t>https://drive.google.com/drive/folders/1T9Zzar3zJ9SJkCCJkdEJ9DZREBj2jBtI</t>
    </r>
  </si>
  <si>
    <r>
      <rPr>
        <rFont val="&quot;Times New Roman&quot;"/>
        <b/>
        <color rgb="FF1155CC"/>
        <sz val="14.0"/>
        <u/>
      </rPr>
      <t>https://mail.google.com/mail?extsrc=sync&amp;client=docs&amp;plid=ACUX6DPzGuM9km3Mqh0S8ICGOTJYhjhDpE51cC4</t>
    </r>
  </si>
  <si>
    <r>
      <rPr>
        <rFont val="&quot;Times New Roman&quot;"/>
        <b/>
        <color rgb="FF1155CC"/>
        <sz val="14.0"/>
        <u/>
      </rPr>
      <t>https://drive.google.com/drive/folders/1N2XifFZqigSdnB_c9nuzPhP2hKj7g_5A</t>
    </r>
  </si>
  <si>
    <r>
      <rPr>
        <rFont val="&quot;Times New Roman&quot;"/>
        <b/>
        <color rgb="FF1155CC"/>
        <sz val="14.0"/>
        <u/>
      </rPr>
      <t>https://mail.google.com/mail?extsrc=sync&amp;client=docs&amp;plid=ACUX6DPfdMiaJN3l0ZeDN4Trmrws-6oPzNPLKsI</t>
    </r>
  </si>
  <si>
    <r>
      <rPr>
        <rFont val="&quot;Times New Roman&quot;"/>
        <b/>
        <color rgb="FF1155CC"/>
        <sz val="14.0"/>
        <u/>
      </rPr>
      <t>https://drive.google.com/drive/folders/1V-ZdLWZUypesUh40WwuTfg4kxx3I6KQs</t>
    </r>
  </si>
  <si>
    <r>
      <rPr>
        <rFont val="&quot;Times New Roman&quot;"/>
        <b/>
        <color rgb="FF1155CC"/>
        <sz val="14.0"/>
        <u/>
      </rPr>
      <t>https://mail.google.com/mail?extsrc=sync&amp;client=docs&amp;plid=ACUX6DMx8A7VhiziXNIZN6sFy33dc_m3AbkvhsY</t>
    </r>
  </si>
  <si>
    <r>
      <rPr>
        <rFont val="&quot;Times New Roman&quot;"/>
        <b/>
        <color rgb="FF1155CC"/>
        <sz val="14.0"/>
        <u/>
      </rPr>
      <t>https://drive.google.com/drive/folders/1kMnqzGBhnMIL4vs_PQ6Mgrji2108XUu-</t>
    </r>
  </si>
  <si>
    <r>
      <rPr>
        <rFont val="&quot;Times New Roman&quot;"/>
        <b/>
        <color rgb="FF1155CC"/>
        <sz val="14.0"/>
        <u/>
      </rPr>
      <t>https://mail.google.com/mail?extsrc=sync&amp;client=docs&amp;plid=ACUX6DMOuPej2KdSKOronH0FP5kk26NkYKBUWHM</t>
    </r>
  </si>
  <si>
    <r>
      <rPr>
        <rFont val="&quot;Times New Roman&quot;"/>
        <b/>
        <color rgb="FF1155CC"/>
        <sz val="14.0"/>
        <u/>
      </rPr>
      <t>https://drive.google.com/drive/folders/1gJVGDoxA2FbALea2_tYMi-QXM5B8q_HV</t>
    </r>
  </si>
  <si>
    <r>
      <rPr>
        <rFont val="&quot;Times New Roman&quot;"/>
        <b/>
        <color rgb="FF1155CC"/>
        <sz val="14.0"/>
        <u/>
      </rPr>
      <t>https://mail.google.com/mail?extsrc=sync&amp;client=docs&amp;plid=ACUX6DNuVfHc2QIeVqhMz8aPyl1Tor7fs-hBi98</t>
    </r>
  </si>
  <si>
    <r>
      <rPr>
        <rFont val="&quot;Times New Roman&quot;"/>
        <b/>
        <color rgb="FF1155CC"/>
        <sz val="14.0"/>
        <u/>
      </rPr>
      <t>https://drive.google.com/drive/folders/13TtNHQo0nICzff8Y3gb6qNl8IWjU12uw</t>
    </r>
  </si>
  <si>
    <r>
      <rPr>
        <rFont val="&quot;Times New Roman&quot;"/>
        <b/>
        <color rgb="FF1155CC"/>
        <sz val="14.0"/>
        <u/>
      </rPr>
      <t>https://mail.google.com/mail?extsrc=sync&amp;client=docs&amp;plid=ACUX6DMSJEMG8veoyArimw1Xh0lGSEaTry0hCZg</t>
    </r>
  </si>
  <si>
    <r>
      <rPr>
        <rFont val="&quot;Times New Roman&quot;"/>
        <b/>
        <color rgb="FF1155CC"/>
        <sz val="14.0"/>
        <u/>
      </rPr>
      <t>https://drive.google.com/drive/folders/18lgZu8fvKg75AasI06vRi1OeGM7c_XbP</t>
    </r>
  </si>
  <si>
    <r>
      <rPr>
        <rFont val="&quot;Times New Roman&quot;"/>
        <b/>
        <color rgb="FF1155CC"/>
        <sz val="14.0"/>
        <u/>
      </rPr>
      <t>https://mail.google.com/mail?extsrc=sync&amp;client=docs&amp;plid=ACUX6DMpKXYmQp265eq9RG1O2UTWd8ZdBkJn62w</t>
    </r>
  </si>
  <si>
    <r>
      <rPr>
        <rFont val="&quot;Times New Roman&quot;"/>
        <b/>
        <color rgb="FF1155CC"/>
        <sz val="14.0"/>
        <u/>
      </rPr>
      <t>https://drive.google.com/drive/folders/1tKmqFb2_gNJLNYgMpD_v_VcxSnAIN4cb</t>
    </r>
  </si>
  <si>
    <r>
      <rPr>
        <rFont val="&quot;Times New Roman&quot;"/>
        <b/>
        <color rgb="FF1155CC"/>
        <sz val="14.0"/>
        <u/>
      </rPr>
      <t>https://drive.google.com/drive/folders/1sm98ri5VFtn_zGMWQZcWoax9S7UanJIk</t>
    </r>
  </si>
  <si>
    <r>
      <rPr>
        <rFont val="&quot;Times New Roman&quot;"/>
        <b/>
        <color rgb="FF1155CC"/>
        <sz val="14.0"/>
        <u/>
      </rPr>
      <t>https://mail.google.com/mail?extsrc=sync&amp;client=docs&amp;plid=ACUX6DNyhfyvg69ZRxDiDeKGsPNxIx9TavGMCmE</t>
    </r>
  </si>
  <si>
    <r>
      <rPr>
        <rFont val="&quot;Times New Roman&quot;"/>
        <b/>
        <color rgb="FF1155CC"/>
        <sz val="14.0"/>
        <u/>
      </rPr>
      <t>https://drive.google.com/drive/folders/1KP-uk6kNoZcvY_HK-jqTRFneA6_dLbSq</t>
    </r>
  </si>
  <si>
    <r>
      <rPr>
        <rFont val="&quot;Times New Roman&quot;"/>
        <b/>
        <color rgb="FF1155CC"/>
        <sz val="14.0"/>
        <u/>
      </rPr>
      <t>https://mail.google.com/mail?extsrc=sync&amp;client=docs&amp;plid=ACUX6DOxhzo_xoKBpyGCIHPghkuBZxoFLr45zHw</t>
    </r>
  </si>
  <si>
    <r>
      <rPr>
        <rFont val="&quot;Times New Roman&quot;"/>
        <b/>
        <color rgb="FF1155CC"/>
        <sz val="14.0"/>
        <u/>
      </rPr>
      <t>https://drive.google.com/drive/folders/1E_73VRiPmVKEjsg9a1VvsYwFnCduHOgN</t>
    </r>
  </si>
  <si>
    <r>
      <rPr>
        <rFont val="&quot;Times New Roman&quot;"/>
        <b/>
        <color rgb="FF1155CC"/>
        <sz val="14.0"/>
        <u/>
      </rPr>
      <t>https://mail.google.com/mail?extsrc=sync&amp;client=docs&amp;plid=ACUX6DNqsreOiyYRggwPcWTXEhGwWyc3AQ5uGFU</t>
    </r>
  </si>
  <si>
    <r>
      <rPr>
        <rFont val="&quot;Times New Roman&quot;"/>
        <b/>
        <color rgb="FF1155CC"/>
        <sz val="14.0"/>
        <u/>
      </rPr>
      <t>https://drive.google.com/drive/folders/1mGw4_DCpKuolPeMVps1qHV6tROXhF5Rh</t>
    </r>
  </si>
  <si>
    <r>
      <rPr>
        <rFont val="&quot;Times New Roman&quot;"/>
        <b/>
        <color rgb="FF1155CC"/>
        <sz val="14.0"/>
        <u/>
      </rPr>
      <t>https://mail.google.com/mail?extsrc=sync&amp;client=docs&amp;plid=ACUX6DModlq4-02dsj6eLXkk5sDwIRqy8PfaLec</t>
    </r>
  </si>
  <si>
    <r>
      <rPr>
        <rFont val="&quot;Times New Roman&quot;"/>
        <b/>
        <color rgb="FF1155CC"/>
        <sz val="14.0"/>
        <u/>
      </rPr>
      <t>https://drive.google.com/drive/folders/1lzlsASsqBfVmadM44L-VCaf9zq5h1Q42</t>
    </r>
  </si>
  <si>
    <r>
      <rPr>
        <rFont val="&quot;Times New Roman&quot;"/>
        <b/>
        <color rgb="FF1155CC"/>
        <sz val="14.0"/>
        <u/>
      </rPr>
      <t>https://mail.google.com/mail?extsrc=sync&amp;client=docs&amp;plid=ACUX6DNPl-o2nGNe6KCv0oL6pdpokvQ_50HYxvk</t>
    </r>
  </si>
  <si>
    <r>
      <rPr>
        <rFont val="&quot;Times New Roman&quot;"/>
        <b/>
        <color rgb="FF1155CC"/>
        <sz val="14.0"/>
        <u/>
      </rPr>
      <t>https://drive.google.com/drive/folders/1xK-i69WcPje_m4RM6SM03jYv4rvDS7Ah</t>
    </r>
  </si>
  <si>
    <r>
      <rPr>
        <rFont val="&quot;Times New Roman&quot;"/>
        <b/>
        <color rgb="FF1155CC"/>
        <sz val="14.0"/>
        <u/>
      </rPr>
      <t>https://mail.google.com/mail?extsrc=sync&amp;client=docs&amp;plid=ACUX6DNY0btVG5hzfgpxtJfWXHAz0Io5NuagM4o</t>
    </r>
  </si>
  <si>
    <r>
      <rPr>
        <rFont val="&quot;Times New Roman&quot;"/>
        <b/>
        <color rgb="FF1155CC"/>
        <sz val="14.0"/>
        <u/>
      </rPr>
      <t>https://drive.google.com/drive/folders/1683ccQRcgNBI8WICa6uaCDZBv7M651gu</t>
    </r>
  </si>
  <si>
    <r>
      <rPr>
        <rFont val="&quot;Times New Roman&quot;"/>
        <b/>
        <color rgb="FF1155CC"/>
        <sz val="14.0"/>
        <u/>
      </rPr>
      <t>https://mail.google.com/mail?extsrc=sync&amp;client=docs&amp;plid=ACUX6DNfmmKAnVMHBwAbIfku4_pO37ZISmbear4</t>
    </r>
  </si>
  <si>
    <r>
      <rPr>
        <rFont val="&quot;Times New Roman&quot;"/>
        <b/>
        <color rgb="FF1155CC"/>
        <sz val="14.0"/>
        <u/>
      </rPr>
      <t>https://drive.google.com/drive/folders/1MwDFX8FdveIbNe72Ee7cQ4nFCNt0rFcs</t>
    </r>
  </si>
  <si>
    <r>
      <rPr>
        <rFont val="&quot;Times New Roman&quot;"/>
        <b/>
        <color rgb="FF1155CC"/>
        <sz val="14.0"/>
        <u/>
      </rPr>
      <t>https://mail.google.com/mail?extsrc=sync&amp;client=docs&amp;plid=ACUX6DPXwr4Pc7fHgWFc-5t7jWUzFiIvlgu4lu8</t>
    </r>
  </si>
  <si>
    <r>
      <rPr>
        <rFont val="&quot;Times New Roman&quot;"/>
        <b/>
        <color rgb="FF1155CC"/>
        <sz val="14.0"/>
        <u/>
      </rPr>
      <t>https://drive.google.com/drive/folders/1FY7CM6TByZIN7m_SjiuBQJLzLKp2Sn2h</t>
    </r>
  </si>
  <si>
    <r>
      <rPr>
        <rFont val="&quot;Times New Roman&quot;"/>
        <b/>
        <color rgb="FF1155CC"/>
        <sz val="14.0"/>
        <u/>
      </rPr>
      <t>https://mail.google.com/mail?extsrc=sync&amp;client=docs&amp;plid=ACUX6DOuOCQwJqPdkSejNyygIQhCaXxjaqD5Mv0</t>
    </r>
  </si>
  <si>
    <r>
      <rPr>
        <rFont val="&quot;Times New Roman&quot;"/>
        <b/>
        <color rgb="FF1155CC"/>
        <sz val="14.0"/>
        <u/>
      </rPr>
      <t>https://drive.google.com/drive/folders/1LcfMOxCtZ6FUHiAY--rUNo0JYJhU4RuO</t>
    </r>
  </si>
  <si>
    <r>
      <rPr>
        <rFont val="&quot;Times New Roman&quot;"/>
        <b/>
        <color rgb="FF1155CC"/>
        <sz val="14.0"/>
        <u/>
      </rPr>
      <t>https://mail.google.com/mail?extsrc=sync&amp;client=docs&amp;plid=ACUX6DMxMaEBUWwPy8P-zGzzKAJyDBpfPa_peOI</t>
    </r>
  </si>
  <si>
    <r>
      <rPr>
        <rFont val="&quot;Times New Roman&quot;"/>
        <b/>
        <color rgb="FF1155CC"/>
        <sz val="14.0"/>
        <u/>
      </rPr>
      <t>https://drive.google.com/drive/folders/1xDnyKqCI0zNpm2BmdJ1myabkYUl6DNh7</t>
    </r>
  </si>
  <si>
    <r>
      <rPr>
        <rFont val="&quot;Times New Roman&quot;"/>
        <b/>
        <color rgb="FF1155CC"/>
        <sz val="14.0"/>
        <u/>
      </rPr>
      <t>https://mail.google.com/mail?extsrc=sync&amp;client=docs&amp;plid=ACUX6DNwlJfbZ5hUKZE9qLfjG6P4i70BGqHlQsc</t>
    </r>
  </si>
  <si>
    <r>
      <rPr>
        <rFont val="&quot;Times New Roman&quot;"/>
        <b/>
        <color rgb="FF1155CC"/>
        <sz val="14.0"/>
        <u/>
      </rPr>
      <t>https://drive.google.com/drive/folders/1IdOCGMZl3f_WhbqZWWhR_Ep6lcg7XdyD</t>
    </r>
  </si>
  <si>
    <r>
      <rPr>
        <rFont val="&quot;Times New Roman&quot;"/>
        <b/>
        <color rgb="FF1155CC"/>
        <sz val="14.0"/>
        <u/>
      </rPr>
      <t>https://mail.google.com/mail?extsrc=sync&amp;client=docs&amp;plid=ACUX6DMTBYLS9PwtjNAQKmimXqxn35qq7Q6JCQk</t>
    </r>
  </si>
  <si>
    <r>
      <rPr>
        <rFont val="&quot;Times New Roman&quot;"/>
        <b/>
        <color rgb="FF1155CC"/>
        <sz val="14.0"/>
        <u/>
      </rPr>
      <t>https://drive.google.com/drive/folders/1T-GV80Z8qStTU4uX2sEctUq7fNdWa25A</t>
    </r>
  </si>
  <si>
    <r>
      <rPr>
        <rFont val="&quot;Times New Roman&quot;"/>
        <b/>
        <color rgb="FF1155CC"/>
        <sz val="14.0"/>
        <u/>
      </rPr>
      <t>https://mail.google.com/mail?extsrc=sync&amp;client=docs&amp;plid=ACUX6DNmmZ08OuWq3Z2FCjaOp0YcN5HF1HjjNx4</t>
    </r>
  </si>
  <si>
    <r>
      <rPr>
        <rFont val="&quot;Times New Roman&quot;"/>
        <b/>
        <color rgb="FF1155CC"/>
        <sz val="14.0"/>
        <u/>
      </rPr>
      <t>https://drive.google.com/drive/folders/1vj52-vZKAyJ5hljX8NSJQe_8S5ZnLe43</t>
    </r>
  </si>
  <si>
    <r>
      <rPr>
        <rFont val="&quot;Times New Roman&quot;"/>
        <b/>
        <color rgb="FF1155CC"/>
        <sz val="14.0"/>
        <u/>
      </rPr>
      <t>https://mail.google.com/mail?extsrc=sync&amp;client=docs&amp;plid=ACUX6DOOD9kBzOGFZ8TIU5w7DhwxpyO6HPgF4zo</t>
    </r>
  </si>
  <si>
    <r>
      <rPr>
        <rFont val="&quot;Times New Roman&quot;"/>
        <b/>
        <color rgb="FF1155CC"/>
        <sz val="14.0"/>
        <u/>
      </rPr>
      <t>https://drive.google.com/drive/folders/1BeLXccAywWf8Gwa97Vq44o_0zQjsK0qc</t>
    </r>
  </si>
  <si>
    <r>
      <rPr>
        <rFont val="&quot;Times New Roman&quot;"/>
        <b/>
        <color rgb="FF1155CC"/>
        <sz val="14.0"/>
        <u/>
      </rPr>
      <t>https://mail.google.com/mail?extsrc=sync&amp;client=docs&amp;plid=ACUX6DOHs8GJDjNjdMnflim9A8CvL8EakpDL31g</t>
    </r>
  </si>
  <si>
    <r>
      <rPr>
        <rFont val="&quot;Times New Roman&quot;"/>
        <b/>
        <color rgb="FF1155CC"/>
        <sz val="14.0"/>
        <u/>
      </rPr>
      <t>https://drive.google.com/drive/folders/1FEVPH21AUaWF_eqMgy0Z8GyLFbhz8fzS</t>
    </r>
  </si>
  <si>
    <r>
      <rPr>
        <rFont val="&quot;Times New Roman&quot;"/>
        <b/>
        <color rgb="FF1155CC"/>
        <sz val="14.0"/>
        <u/>
      </rPr>
      <t>https://mail.google.com/mail?extsrc=sync&amp;client=docs&amp;plid=ACUX6DO51oRGJeuXDqloe8nQMxQZ8IHzkCalPK0</t>
    </r>
  </si>
  <si>
    <r>
      <rPr>
        <rFont val="&quot;Times New Roman&quot;"/>
        <b/>
        <color rgb="FF1155CC"/>
        <sz val="14.0"/>
        <u/>
      </rPr>
      <t>https://drive.google.com/drive/folders/1Qoz4olIKn5TqfzUDnS2IbdPeWmQjZukq</t>
    </r>
  </si>
  <si>
    <r>
      <rPr>
        <rFont val="&quot;Times New Roman&quot;"/>
        <b/>
        <color rgb="FF1155CC"/>
        <sz val="14.0"/>
        <u/>
      </rPr>
      <t>https://mail.google.com/mail?extsrc=sync&amp;client=docs&amp;plid=ACUX6DOB-WyUYxPoWanN_W_UgDdyeIM6ZDMecms</t>
    </r>
  </si>
  <si>
    <r>
      <rPr>
        <rFont val="&quot;Times New Roman&quot;"/>
        <b/>
        <color rgb="FF1155CC"/>
        <sz val="14.0"/>
        <u/>
      </rPr>
      <t>https://drive.google.com/drive/folders/142Tudfbzbd27gYIN_ja4S9WbytouW3bU</t>
    </r>
  </si>
  <si>
    <r>
      <rPr>
        <rFont val="&quot;Times New Roman&quot;"/>
        <b/>
        <color rgb="FF1155CC"/>
        <sz val="14.0"/>
        <u/>
      </rPr>
      <t>https://mail.google.com/mail?extsrc=sync&amp;client=docs&amp;plid=ACUX6DPeYQA7BhRmOsrzQCJxFqyZ1oOby6MNgE4</t>
    </r>
  </si>
  <si>
    <r>
      <rPr>
        <rFont val="&quot;Times New Roman&quot;"/>
        <b/>
        <color rgb="FF1155CC"/>
        <sz val="14.0"/>
        <u/>
      </rPr>
      <t>https://drive.google.com/drive/folders/1b9FrHhWoKXbTabDGoynV2jxz8xnr7kWR</t>
    </r>
  </si>
  <si>
    <r>
      <rPr>
        <rFont val="&quot;Times New Roman&quot;"/>
        <b/>
        <color rgb="FF1155CC"/>
        <sz val="14.0"/>
        <u/>
      </rPr>
      <t>https://mail.google.com/mail?extsrc=sync&amp;client=docs&amp;plid=ACUX6DM84jQH_die6dzktPdWA1_Dtr4FjyWPH4M</t>
    </r>
  </si>
  <si>
    <r>
      <rPr>
        <rFont val="&quot;Times New Roman&quot;"/>
        <b/>
        <color rgb="FF1155CC"/>
        <sz val="14.0"/>
        <u/>
      </rPr>
      <t>https://drive.google.com/drive/folders/1WYr7l8oRlq0_YbdVIkGj2ZEaK04OSdoH</t>
    </r>
  </si>
  <si>
    <r>
      <rPr>
        <rFont val="&quot;Times New Roman&quot;"/>
        <b/>
        <color rgb="FF1155CC"/>
        <sz val="14.0"/>
        <u/>
      </rPr>
      <t>https://mail.google.com/mail?extsrc=sync&amp;client=docs&amp;plid=ACUX6DPq3A2en3nclvChDCQODw2Ik2rL18FNEBU</t>
    </r>
  </si>
  <si>
    <r>
      <rPr>
        <rFont val="&quot;Times New Roman&quot;"/>
        <b/>
        <color rgb="FF1155CC"/>
        <sz val="14.0"/>
        <u/>
      </rPr>
      <t>https://drive.google.com/drive/folders/1yIttJher3FAhOnBOZD_81BjbRiAtC7dn</t>
    </r>
  </si>
  <si>
    <r>
      <rPr>
        <rFont val="&quot;Times New Roman&quot;"/>
        <b/>
        <color rgb="FF1155CC"/>
        <sz val="14.0"/>
        <u/>
      </rPr>
      <t>https://mail.google.com/mail?extsrc=sync&amp;client=docs&amp;plid=ACUX6DNLRqwc1A1OWCknabbbY0-fbaDVPRcfQSQ</t>
    </r>
  </si>
  <si>
    <r>
      <rPr>
        <rFont val="&quot;Times New Roman&quot;"/>
        <b/>
        <color rgb="FF1155CC"/>
        <sz val="14.0"/>
        <u/>
      </rPr>
      <t>https://drive.google.com/drive/folders/10Sh4tBS_TxP7WGr4nshEDqhBC7nJvcUU</t>
    </r>
  </si>
  <si>
    <r>
      <rPr>
        <rFont val="&quot;Times New Roman&quot;"/>
        <b/>
        <color rgb="FF1155CC"/>
        <sz val="14.0"/>
        <u/>
      </rPr>
      <t>https://mail.google.com/mail?extsrc=sync&amp;client=docs&amp;plid=ACUX6DNyrVyuURyGVXwkRnBmAe2pedX_B1JHzHM</t>
    </r>
  </si>
  <si>
    <r>
      <rPr>
        <rFont val="&quot;Times New Roman&quot;"/>
        <b/>
        <color rgb="FF1155CC"/>
        <sz val="14.0"/>
        <u/>
      </rPr>
      <t>https://drive.google.com/drive/folders/1PHdilzouMbqkpmz7ehpZnqrAzxCqbCHH</t>
    </r>
  </si>
  <si>
    <r>
      <rPr>
        <rFont val="&quot;Times New Roman&quot;"/>
        <b/>
        <color rgb="FF1155CC"/>
        <sz val="14.0"/>
        <u/>
      </rPr>
      <t>https://mail.google.com/mail?extsrc=sync&amp;client=docs&amp;plid=ACUX6DPibs2NQd3MdHP7blCmIHjd3CuZZnWDcS4</t>
    </r>
  </si>
  <si>
    <r>
      <rPr>
        <rFont val="&quot;Times New Roman&quot;"/>
        <b/>
        <color rgb="FF1155CC"/>
        <sz val="14.0"/>
        <u/>
      </rPr>
      <t>https://drive.google.com/drive/folders/1m8o1AAi1hiritRvAs0jaiWpM_rWJHSd-</t>
    </r>
  </si>
  <si>
    <r>
      <rPr>
        <rFont val="&quot;Times New Roman&quot;"/>
        <b/>
        <color rgb="FF1155CC"/>
        <sz val="14.0"/>
        <u/>
      </rPr>
      <t>https://mail.google.com/mail?extsrc=sync&amp;client=docs&amp;plid=ACUX6DNIugLkf9t8quLVeb3zRSnfn2lsa4RY5DE</t>
    </r>
  </si>
  <si>
    <r>
      <rPr>
        <rFont val="&quot;Times New Roman&quot;"/>
        <b/>
        <color rgb="FF1155CC"/>
        <sz val="14.0"/>
        <u/>
      </rPr>
      <t>https://drive.google.com/drive/folders/1Y9Er1eYPaJgEQN2dvZIbZzx_9qT-ISA0</t>
    </r>
  </si>
  <si>
    <r>
      <rPr>
        <rFont val="&quot;Times New Roman&quot;"/>
        <b/>
        <color rgb="FF1155CC"/>
        <sz val="14.0"/>
        <u/>
      </rPr>
      <t>https://mail.google.com/mail?extsrc=sync&amp;client=docs&amp;plid=ACUX6DMwPrvHZHIwKKKPwrSYr4HXh2VxJQ79MWY</t>
    </r>
  </si>
  <si>
    <r>
      <rPr>
        <rFont val="&quot;Times New Roman&quot;"/>
        <b/>
        <color rgb="FF1155CC"/>
        <sz val="14.0"/>
        <u/>
      </rPr>
      <t>https://drive.google.com/drive/folders/1EsC2UVKKY4rNA83xKRTTMwYvatWg85kz</t>
    </r>
  </si>
  <si>
    <r>
      <rPr>
        <rFont val="&quot;Times New Roman&quot;"/>
        <b/>
        <color rgb="FF1155CC"/>
        <sz val="14.0"/>
        <u/>
      </rPr>
      <t>https://mail.google.com/mail?extsrc=sync&amp;client=docs&amp;plid=ACUX6DNOaETjlsz8TSwd-al01mFS9XGjwmNzSTg</t>
    </r>
  </si>
  <si>
    <r>
      <rPr>
        <rFont val="&quot;Times New Roman&quot;"/>
        <b/>
        <color rgb="FF1155CC"/>
        <sz val="14.0"/>
        <u/>
      </rPr>
      <t>https://drive.google.com/drive/folders/1-gpKpZvW9CSl0F8goz4IhqVwu9Ezs9-J</t>
    </r>
  </si>
  <si>
    <r>
      <rPr>
        <rFont val="&quot;Times New Roman&quot;"/>
        <b/>
        <color rgb="FF1155CC"/>
        <sz val="14.0"/>
        <u/>
      </rPr>
      <t>https://mail.google.com/mail?extsrc=sync&amp;client=docs&amp;plid=ACUX6DPBLsLgyl-haxB25uWG4wUDg6lFuW-yuYE</t>
    </r>
  </si>
  <si>
    <r>
      <rPr>
        <rFont val="&quot;Times New Roman&quot;"/>
        <b/>
        <color rgb="FF1155CC"/>
        <sz val="14.0"/>
        <u/>
      </rPr>
      <t>https://drive.google.com/drive/folders/1_zVPEAs7GrN6MXxOYn2mbY0ok7EhUMbY</t>
    </r>
  </si>
  <si>
    <r>
      <rPr>
        <rFont val="&quot;Times New Roman&quot;"/>
        <b/>
        <color rgb="FF1155CC"/>
        <sz val="14.0"/>
        <u/>
      </rPr>
      <t>https://mail.google.com/mail?extsrc=sync&amp;client=docs&amp;plid=ACUX6DMN-Ik0D58Jf1pduKY7q_krNn-tNx2KLoU</t>
    </r>
  </si>
  <si>
    <r>
      <rPr>
        <rFont val="&quot;Times New Roman&quot;"/>
        <b/>
        <color rgb="FF1155CC"/>
        <sz val="14.0"/>
        <u/>
      </rPr>
      <t>https://drive.google.com/drive/folders/1tUW22PFWBUKsjRzW6wf3to-ythYujwAU</t>
    </r>
  </si>
  <si>
    <r>
      <rPr>
        <rFont val="&quot;Times New Roman&quot;"/>
        <b/>
        <color rgb="FF1155CC"/>
        <sz val="14.0"/>
        <u/>
      </rPr>
      <t>https://mail.google.com/mail?extsrc=sync&amp;client=docs&amp;plid=ACUX6DNXYW-U4Ig7xt381aFoQGlrrbvNcoP4cPE</t>
    </r>
  </si>
  <si>
    <r>
      <rPr>
        <rFont val="&quot;Times New Roman&quot;"/>
        <b/>
        <color rgb="FF1155CC"/>
        <sz val="14.0"/>
        <u/>
      </rPr>
      <t>https://drive.google.com/drive/folders/1vIy7DuVyesZ0cIXF3dK63clUsjhDYInF</t>
    </r>
  </si>
  <si>
    <r>
      <rPr>
        <rFont val="&quot;Times New Roman&quot;"/>
        <b/>
        <color rgb="FF1155CC"/>
        <sz val="14.0"/>
        <u/>
      </rPr>
      <t>https://mail.google.com/mail?extsrc=sync&amp;client=docs&amp;plid=ACUX6DMGPTGZw367qEKtjPtdfUUY3ZE783PGSMY</t>
    </r>
  </si>
  <si>
    <r>
      <rPr>
        <rFont val="&quot;Times New Roman&quot;"/>
        <b/>
        <color rgb="FF1155CC"/>
        <sz val="14.0"/>
        <u/>
      </rPr>
      <t>https://drive.google.com/drive/folders/1rZG3TYM-KB-XfAO5_pXU0AGk4DlakOio</t>
    </r>
  </si>
  <si>
    <r>
      <rPr>
        <rFont val="&quot;Times New Roman&quot;"/>
        <b/>
        <color rgb="FF1155CC"/>
        <sz val="14.0"/>
        <u/>
      </rPr>
      <t>https://mail.google.com/mail?extsrc=sync&amp;client=docs&amp;plid=ACUX6DNeDoK6RMbCx7DCANGIFcp3IBzH6adwl9A</t>
    </r>
  </si>
  <si>
    <r>
      <rPr>
        <rFont val="&quot;Times New Roman&quot;"/>
        <b/>
        <color rgb="FF1155CC"/>
        <sz val="14.0"/>
        <u/>
      </rPr>
      <t>https://drive.google.com/drive/folders/1FgWeVRxlH1LQt6Srlzm9_n9lWUmaSMQn</t>
    </r>
  </si>
  <si>
    <r>
      <rPr>
        <rFont val="&quot;Times New Roman&quot;"/>
        <b/>
        <color rgb="FF1155CC"/>
        <sz val="14.0"/>
        <u/>
      </rPr>
      <t>https://mail.google.com/mail?extsrc=sync&amp;client=docs&amp;plid=ACUX6DOMsSNZ1-xyc8t_1bXV8lwTdfXMfko41UE</t>
    </r>
  </si>
  <si>
    <r>
      <rPr>
        <rFont val="&quot;Times New Roman&quot;"/>
        <b/>
        <color rgb="FF1155CC"/>
        <sz val="14.0"/>
        <u/>
      </rPr>
      <t>https://drive.google.com/drive/folders/1GzKvtu0nAX9NRkOcfRBoK1RGbYGAtbnJ</t>
    </r>
  </si>
  <si>
    <r>
      <rPr>
        <rFont val="&quot;Times New Roman&quot;"/>
        <b/>
        <color rgb="FF1155CC"/>
        <sz val="14.0"/>
        <u/>
      </rPr>
      <t>https://mail.google.com/mail?extsrc=sync&amp;client=docs&amp;plid=ACUX6DNNTt4xFOlRuW9YPqS0ZsTIftAMQ67XyR0</t>
    </r>
  </si>
  <si>
    <r>
      <rPr>
        <rFont val="&quot;Times New Roman&quot;"/>
        <b/>
        <color rgb="FF1155CC"/>
        <sz val="14.0"/>
        <u/>
      </rPr>
      <t>https://drive.google.com/drive/folders/1xH9dn_gZ8HfIsOC6XhLEQHnFtxl25IQH</t>
    </r>
  </si>
  <si>
    <r>
      <rPr>
        <rFont val="&quot;Times New Roman&quot;"/>
        <b/>
        <color rgb="FF1155CC"/>
        <sz val="14.0"/>
        <u/>
      </rPr>
      <t>https://mail.google.com/mail?extsrc=sync&amp;client=docs&amp;plid=ACUX6DN9f7ooTqpmzoRK9hWttrkiiAMir3Zz_2A</t>
    </r>
  </si>
  <si>
    <r>
      <rPr>
        <rFont val="&quot;Times New Roman&quot;"/>
        <b/>
        <color rgb="FF1155CC"/>
        <sz val="14.0"/>
        <u/>
      </rPr>
      <t>https://drive.google.com/drive/folders/1ZekSFf4ttl6PCOmGckaM4RwNHTzMKtdp</t>
    </r>
  </si>
  <si>
    <r>
      <rPr>
        <rFont val="&quot;Times New Roman&quot;"/>
        <b/>
        <color rgb="FF1155CC"/>
        <sz val="14.0"/>
        <u/>
      </rPr>
      <t>https://mail.google.com/mail?extsrc=sync&amp;client=docs&amp;plid=ACUX6DOtaaOd-hV5mIlGRWQM9RpZwdeR7085kBg</t>
    </r>
  </si>
  <si>
    <r>
      <rPr>
        <rFont val="&quot;Times New Roman&quot;"/>
        <b/>
        <color rgb="FF1155CC"/>
        <sz val="14.0"/>
        <u/>
      </rPr>
      <t>https://drive.google.com/drive/folders/1h_07gsmsUYyXAmSGhANC92DZ_65XPSSN</t>
    </r>
  </si>
  <si>
    <r>
      <rPr>
        <rFont val="&quot;Times New Roman&quot;"/>
        <b/>
        <color rgb="FF1155CC"/>
        <sz val="14.0"/>
        <u/>
      </rPr>
      <t>https://mail.google.com/mail?extsrc=sync&amp;client=docs&amp;plid=ACUX6DOmyNuZ0gi-_wygwCgrzPX64YTjn4a0lZc</t>
    </r>
  </si>
  <si>
    <r>
      <rPr>
        <rFont val="&quot;Times New Roman&quot;"/>
        <b/>
        <color rgb="FF1155CC"/>
        <sz val="14.0"/>
        <u/>
      </rPr>
      <t>https://drive.google.com/drive/folders/1jg_TyMYK7dGl7RR5v_TxK49lkxEBKhy1</t>
    </r>
  </si>
  <si>
    <r>
      <rPr>
        <rFont val="&quot;Times New Roman&quot;"/>
        <b/>
        <color rgb="FF1155CC"/>
        <sz val="14.0"/>
        <u/>
      </rPr>
      <t>https://mail.google.com/mail?extsrc=sync&amp;client=docs&amp;plid=ACUX6DN5Wvl9P8GcAJPWiCwCkzW9tL8bIJ1o8ug</t>
    </r>
  </si>
  <si>
    <r>
      <rPr>
        <rFont val="&quot;Times New Roman&quot;"/>
        <b/>
        <color rgb="FF1155CC"/>
        <sz val="14.0"/>
        <u/>
      </rPr>
      <t>https://drive.google.com/drive/folders/1o3z5iG5Q2AVM0294zsGXYFVRe4u9-bWV</t>
    </r>
  </si>
  <si>
    <r>
      <rPr>
        <rFont val="&quot;Times New Roman&quot;"/>
        <b/>
        <color rgb="FF1155CC"/>
        <sz val="14.0"/>
        <u/>
      </rPr>
      <t>https://mail.google.com/mail?extsrc=sync&amp;client=docs&amp;plid=ACUX6DPiQRkVrziqUKhA9nDgB9fGbibMjyqSNJU</t>
    </r>
  </si>
  <si>
    <r>
      <rPr>
        <rFont val="&quot;Times New Roman&quot;"/>
        <b/>
        <color rgb="FF1155CC"/>
        <sz val="14.0"/>
        <u/>
      </rPr>
      <t>https://drive.google.com/drive/folders/1bILrPMTt6IWBGIhtneDgzM2V32PT1_i0</t>
    </r>
  </si>
  <si>
    <r>
      <rPr>
        <rFont val="&quot;Times New Roman&quot;"/>
        <b/>
        <color rgb="FF1155CC"/>
        <sz val="14.0"/>
        <u/>
      </rPr>
      <t>https://mail.google.com/mail?extsrc=sync&amp;client=docs&amp;plid=ACUX6DMIl1qU6yHKcxr7RjCQdJAXrMx22-pg0i0</t>
    </r>
  </si>
  <si>
    <r>
      <rPr>
        <rFont val="&quot;Times New Roman&quot;"/>
        <b/>
        <color rgb="FF1155CC"/>
        <sz val="14.0"/>
        <u/>
      </rPr>
      <t>https://drive.google.com/drive/folders/1qcSVVWMt01X2F5LL-azhud3Zjr16-E6V</t>
    </r>
  </si>
  <si>
    <r>
      <rPr>
        <rFont val="&quot;Times New Roman&quot;"/>
        <b/>
        <color rgb="FF1155CC"/>
        <sz val="14.0"/>
        <u/>
      </rPr>
      <t>https://mail.google.com/mail?extsrc=sync&amp;client=docs&amp;plid=ACUX6DPkzutqf0wjp3AxmlRIzaiMqPwPj0VWpy4</t>
    </r>
  </si>
  <si>
    <r>
      <rPr>
        <rFont val="&quot;Times New Roman&quot;"/>
        <b/>
        <color rgb="FF1155CC"/>
        <sz val="14.0"/>
        <u/>
      </rPr>
      <t>https://drive.google.com/drive/folders/1PvrxlqzwZnus0S1QSqb4yLNzkz6DJNDu</t>
    </r>
  </si>
  <si>
    <r>
      <rPr>
        <rFont val="&quot;Times New Roman&quot;"/>
        <b/>
        <color rgb="FF1155CC"/>
        <sz val="14.0"/>
        <u/>
      </rPr>
      <t>https://mail.google.com/mail?extsrc=sync&amp;client=docs&amp;plid=ACUX6DP0nMMXx5z6eruqdI-OTiJl4jX39UGjQbw</t>
    </r>
  </si>
  <si>
    <r>
      <rPr>
        <rFont val="&quot;Times New Roman&quot;"/>
        <b/>
        <color rgb="FF1155CC"/>
        <sz val="14.0"/>
        <u/>
      </rPr>
      <t>https://drive.google.com/drive/folders/1DDU8EfV9p_dOywNR4FKI92bQQUa1IKuU</t>
    </r>
  </si>
  <si>
    <r>
      <rPr>
        <rFont val="&quot;Times New Roman&quot;"/>
        <b/>
        <color rgb="FF1155CC"/>
        <sz val="14.0"/>
        <u/>
      </rPr>
      <t>https://mail.google.com/mail?extsrc=sync&amp;client=docs&amp;plid=ACUX6DNPk0C49s7creFitglwEaWUbonY7jlrO1A</t>
    </r>
  </si>
  <si>
    <r>
      <rPr>
        <rFont val="&quot;Times New Roman&quot;"/>
        <b/>
        <color rgb="FF1155CC"/>
        <sz val="14.0"/>
        <u/>
      </rPr>
      <t>https://drive.google.com/drive/folders/1omzjPWQUnjX1fmxTzvBfllepn5oSiLzv</t>
    </r>
  </si>
  <si>
    <r>
      <rPr>
        <rFont val="&quot;Times New Roman&quot;"/>
        <b/>
        <color rgb="FF1155CC"/>
        <sz val="14.0"/>
        <u/>
      </rPr>
      <t>https://mail.google.com/mail?extsrc=sync&amp;client=docs&amp;plid=ACUX6DN4Su-qWzfSXdXbgBFl9T1c-B3xcxJtv6I</t>
    </r>
  </si>
  <si>
    <r>
      <rPr>
        <rFont val="&quot;Times New Roman&quot;"/>
        <b/>
        <color rgb="FF1155CC"/>
        <sz val="14.0"/>
        <u/>
      </rPr>
      <t>https://drive.google.com/drive/folders/13AOQzYeNGRqpKfmgzEty-mhDLfdTgUEg</t>
    </r>
  </si>
  <si>
    <r>
      <rPr>
        <rFont val="&quot;Times New Roman&quot;"/>
        <b/>
        <color rgb="FF1155CC"/>
        <sz val="14.0"/>
        <u/>
      </rPr>
      <t>https://mail.google.com/mail?extsrc=sync&amp;client=docs&amp;plid=ACUX6DOTFMs9uQiznfL9FvSwtKr3qbLmLX_Hbzw</t>
    </r>
  </si>
  <si>
    <r>
      <rPr>
        <rFont val="&quot;Times New Roman&quot;"/>
        <b/>
        <color rgb="FF1155CC"/>
        <sz val="14.0"/>
        <u/>
      </rPr>
      <t>https://drive.google.com/drive/folders/1NDxw9QApw4ydXOWUklm1u8RyKvg00L6H</t>
    </r>
  </si>
  <si>
    <r>
      <rPr>
        <rFont val="&quot;Times New Roman&quot;"/>
        <b/>
        <color rgb="FF1155CC"/>
        <sz val="14.0"/>
        <u/>
      </rPr>
      <t>https://mail.google.com/mail?extsrc=sync&amp;client=docs&amp;plid=ACUX6DOEh-HltQkYd-ozzoFMqlipg28CS-B6jmM</t>
    </r>
  </si>
  <si>
    <r>
      <rPr>
        <rFont val="&quot;Times New Roman&quot;"/>
        <b/>
        <color rgb="FF1155CC"/>
        <sz val="14.0"/>
        <u/>
      </rPr>
      <t>https://drive.google.com/drive/folders/1IwYC42-xYxTVMujkaNbM-GSax_vsXVcA</t>
    </r>
  </si>
  <si>
    <r>
      <rPr>
        <rFont val="&quot;Times New Roman&quot;"/>
        <b/>
        <color rgb="FF1155CC"/>
        <sz val="14.0"/>
        <u/>
      </rPr>
      <t>https://mail.google.com/mail?extsrc=sync&amp;client=docs&amp;plid=ACUX6DP4RUlt329AY-0eidljyTCJpQP7x3SNw8w</t>
    </r>
  </si>
  <si>
    <r>
      <rPr>
        <rFont val="&quot;Times New Roman&quot;"/>
        <b/>
        <color rgb="FF1155CC"/>
        <sz val="14.0"/>
        <u/>
      </rPr>
      <t>https://drive.google.com/drive/folders/1fBtCHUo4uLm8n40Jv7wFEWcPnw_VHDRH</t>
    </r>
  </si>
  <si>
    <r>
      <rPr>
        <rFont val="&quot;Times New Roman&quot;"/>
        <b/>
        <color rgb="FF1155CC"/>
        <sz val="14.0"/>
        <u/>
      </rPr>
      <t>https://mail.google.com/mail?extsrc=sync&amp;client=docs&amp;plid=ACUX6DO2hJhdEFv9YWhvVnpv4RZyMvYl3QKJTFs</t>
    </r>
  </si>
  <si>
    <r>
      <rPr>
        <rFont val="&quot;Times New Roman&quot;"/>
        <b/>
        <color rgb="FF1155CC"/>
        <sz val="14.0"/>
        <u/>
      </rPr>
      <t>https://drive.google.com/drive/folders/1oD1X4S1DCw5lA_kiWJGYUFib_l6zFF3e</t>
    </r>
  </si>
  <si>
    <r>
      <rPr>
        <rFont val="&quot;Times New Roman&quot;"/>
        <b/>
        <color rgb="FF1155CC"/>
        <sz val="14.0"/>
        <u/>
      </rPr>
      <t>https://mail.google.com/mail?extsrc=sync&amp;client=docs&amp;plid=ACUX6DPtLUmguHFUr4loW0WhxSWX-A3E_8wcboA</t>
    </r>
  </si>
  <si>
    <r>
      <rPr>
        <rFont val="&quot;Times New Roman&quot;"/>
        <b/>
        <color rgb="FF1155CC"/>
        <sz val="14.0"/>
        <u/>
      </rPr>
      <t>https://drive.google.com/drive/folders/17jYQxkI33p7uDf8OLu5w_7f2s9hqUJ28</t>
    </r>
  </si>
  <si>
    <r>
      <rPr>
        <rFont val="&quot;Times New Roman&quot;"/>
        <b/>
        <color rgb="FF1155CC"/>
        <sz val="14.0"/>
        <u/>
      </rPr>
      <t>https://mail.google.com/mail?extsrc=sync&amp;client=docs&amp;plid=ACUX6DOo-5HdonP7PN30h7YW0on2JysYzBXt5ao</t>
    </r>
  </si>
  <si>
    <r>
      <rPr>
        <rFont val="&quot;Times New Roman&quot;"/>
        <b/>
        <color rgb="FF1155CC"/>
        <sz val="14.0"/>
        <u/>
      </rPr>
      <t>https://drive.google.com/drive/folders/1E6TlK6bvYkx6ySsmSRMVgG8RLUxUEprk</t>
    </r>
  </si>
  <si>
    <r>
      <rPr>
        <rFont val="&quot;Times New Roman&quot;"/>
        <b/>
        <color rgb="FF1155CC"/>
        <sz val="14.0"/>
        <u/>
      </rPr>
      <t>https://mail.google.com/mail?extsrc=sync&amp;client=docs&amp;plid=ACUX6DM1DJOg6aI4AWtMleDpzMJc9K8wqCVELwE</t>
    </r>
  </si>
  <si>
    <r>
      <rPr>
        <rFont val="&quot;Times New Roman&quot;"/>
        <b/>
        <color rgb="FF1155CC"/>
        <sz val="14.0"/>
        <u/>
      </rPr>
      <t>https://drive.google.com/drive/folders/1i-9JqJMi7AkYghCy6YQgGEcvouIgap66</t>
    </r>
  </si>
  <si>
    <r>
      <rPr>
        <rFont val="&quot;Times New Roman&quot;"/>
        <b/>
        <color rgb="FF1155CC"/>
        <sz val="14.0"/>
        <u/>
      </rPr>
      <t>https://mail.google.com/mail?extsrc=sync&amp;client=docs&amp;plid=ACUX6DMhAWJ_7AlZeb5g-pT5DWtPvcIe913LBlk</t>
    </r>
  </si>
  <si>
    <r>
      <rPr>
        <rFont val="&quot;Times New Roman&quot;"/>
        <b/>
        <color rgb="FF1155CC"/>
        <sz val="14.0"/>
        <u/>
      </rPr>
      <t>https://drive.google.com/drive/folders/1iVC4r_SZ2VMaegjaDEK6C6HsVzbnqJlU</t>
    </r>
  </si>
  <si>
    <r>
      <rPr>
        <rFont val="&quot;Times New Roman&quot;"/>
        <b/>
        <color rgb="FF1155CC"/>
        <sz val="14.0"/>
        <u/>
      </rPr>
      <t>https://mail.google.com/mail?extsrc=sync&amp;client=docs&amp;plid=ACUX6DN4FD-osuVyBg6HKKPiZdT0e3uDAjvb9jo</t>
    </r>
  </si>
  <si>
    <r>
      <rPr>
        <rFont val="&quot;Times New Roman&quot;"/>
        <b/>
        <color rgb="FF1155CC"/>
        <sz val="14.0"/>
        <u/>
      </rPr>
      <t>https://drive.google.com/drive/folders/1aAZ16QLmlutHLfp8i2to4uwr5MzGwIIP</t>
    </r>
  </si>
  <si>
    <r>
      <rPr>
        <rFont val="&quot;Times New Roman&quot;"/>
        <b/>
        <color rgb="FF1155CC"/>
        <sz val="14.0"/>
        <u/>
      </rPr>
      <t>https://mail.google.com/mail?extsrc=sync&amp;client=docs&amp;plid=ACUX6DM8walNeL-x5Nc_cN969acCgCCRWBr9iOs</t>
    </r>
  </si>
  <si>
    <r>
      <rPr>
        <rFont val="&quot;Times New Roman&quot;"/>
        <b/>
        <color rgb="FF1155CC"/>
        <sz val="14.0"/>
        <u/>
      </rPr>
      <t>https://drive.google.com/drive/folders/1oTzrmGQmhSIwqDzSKUthTqZdtm8ax2bw</t>
    </r>
  </si>
  <si>
    <r>
      <rPr>
        <rFont val="&quot;Times New Roman&quot;"/>
        <b/>
        <color rgb="FF1155CC"/>
        <sz val="14.0"/>
        <u/>
      </rPr>
      <t>https://mail.google.com/mail?extsrc=sync&amp;client=docs&amp;plid=ACUX6DN8Dq89hRx_DVZzENN31lIy31l2n2ydAnk</t>
    </r>
  </si>
  <si>
    <r>
      <rPr>
        <rFont val="&quot;Times New Roman&quot;"/>
        <b/>
        <color rgb="FF1155CC"/>
        <sz val="14.0"/>
        <u/>
      </rPr>
      <t>https://drive.google.com/drive/folders/1snFEPDuQsWErp-Iia5W14JRvyUznTXnB</t>
    </r>
  </si>
  <si>
    <r>
      <rPr>
        <rFont val="&quot;Times New Roman&quot;"/>
        <b/>
        <color rgb="FF1155CC"/>
        <sz val="14.0"/>
        <u/>
      </rPr>
      <t>https://mail.google.com/mail?extsrc=sync&amp;client=docs&amp;plid=ACUX6DNbTCdX-P7mVCJZKu9MIMsxk1zeJmaxKV8</t>
    </r>
  </si>
  <si>
    <r>
      <rPr>
        <rFont val="&quot;Times New Roman&quot;"/>
        <b/>
        <color rgb="FF1155CC"/>
        <sz val="14.0"/>
        <u/>
      </rPr>
      <t>https://drive.google.com/drive/folders/1UhkEPedEfMYRF4lq4iYWh5FOLciHKpIO</t>
    </r>
  </si>
  <si>
    <r>
      <rPr>
        <rFont val="&quot;Times New Roman&quot;"/>
        <b/>
        <color rgb="FF1155CC"/>
        <sz val="14.0"/>
        <u/>
      </rPr>
      <t>https://mail.google.com/mail?extsrc=sync&amp;client=docs&amp;plid=ACUX6DPokU660HPWaGQ4y0Q3rJSmMIqChDHHCGc</t>
    </r>
  </si>
  <si>
    <r>
      <rPr>
        <rFont val="&quot;Times New Roman&quot;"/>
        <b/>
        <color rgb="FF1155CC"/>
        <sz val="14.0"/>
        <u/>
      </rPr>
      <t>https://drive.google.com/drive/folders/1wl3VqFEekiws1_dGDM3JKUcJbdtO5gEu</t>
    </r>
  </si>
  <si>
    <r>
      <rPr>
        <rFont val="&quot;Times New Roman&quot;"/>
        <b/>
        <color rgb="FF1155CC"/>
        <sz val="14.0"/>
        <u/>
      </rPr>
      <t>https://mail.google.com/mail?extsrc=sync&amp;client=docs&amp;plid=ACUX6DPY7K24sj7ITDoVJstnN0rHeKTznfDQ-cI</t>
    </r>
  </si>
  <si>
    <t>21/06/2025</t>
  </si>
  <si>
    <r>
      <rPr>
        <rFont val="&quot;Times New Roman&quot;"/>
        <b/>
        <color rgb="FF1155CC"/>
        <sz val="14.0"/>
        <u/>
      </rPr>
      <t>https://drive.google.com/drive/folders/1ZfiMc8SFJ56heSUZFHgktpe6lDh0WQu4</t>
    </r>
  </si>
  <si>
    <r>
      <rPr>
        <rFont val="&quot;Times New Roman&quot;"/>
        <b/>
        <color rgb="FF1155CC"/>
        <sz val="14.0"/>
        <u/>
      </rPr>
      <t>https://mail.google.com/mail?extsrc=sync&amp;client=docs&amp;plid=ACUX6DNVtXgDdAGAY80KpoZ-Dt-NwP8nh7jSZYw</t>
    </r>
  </si>
  <si>
    <r>
      <rPr>
        <rFont val="&quot;Times New Roman&quot;"/>
        <b/>
        <color rgb="FF1155CC"/>
        <sz val="14.0"/>
        <u/>
      </rPr>
      <t>https://drive.google.com/drive/folders/1sNUf8LkiGOFC7DAVA1Vuj8-pAFVizNAs</t>
    </r>
  </si>
  <si>
    <r>
      <rPr>
        <rFont val="&quot;Times New Roman&quot;"/>
        <b/>
        <color rgb="FF1155CC"/>
        <sz val="14.0"/>
        <u/>
      </rPr>
      <t>https://mail.google.com/mail?extsrc=sync&amp;client=docs&amp;plid=ACUX6DOeBon_pVtCKTAv2vtV7iAJHs9rJwKDkx8</t>
    </r>
  </si>
  <si>
    <r>
      <rPr>
        <rFont val="&quot;Times New Roman&quot;"/>
        <b/>
        <color rgb="FF1155CC"/>
        <sz val="14.0"/>
        <u/>
      </rPr>
      <t>https://drive.google.com/drive/folders/19RuCnK8ZxDFbHNH_460-BZTiZKv9U5Gb</t>
    </r>
  </si>
  <si>
    <r>
      <rPr>
        <rFont val="&quot;Times New Roman&quot;"/>
        <b/>
        <color rgb="FF1155CC"/>
        <sz val="14.0"/>
        <u/>
      </rPr>
      <t>https://mail.google.com/mail?extsrc=sync&amp;client=docs&amp;plid=ACUX6DNxlxyMyiPCCaUiFPimjFTIkvIBhpxWhdo</t>
    </r>
  </si>
  <si>
    <r>
      <rPr>
        <rFont val="&quot;Times New Roman&quot;"/>
        <b/>
        <color rgb="FF1155CC"/>
        <sz val="14.0"/>
        <u/>
      </rPr>
      <t>https://drive.google.com/drive/folders/1WhHHzzkIA_rQc7abiPcwwVcXm8T_WrX-</t>
    </r>
  </si>
  <si>
    <r>
      <rPr>
        <rFont val="&quot;Times New Roman&quot;"/>
        <b/>
        <color rgb="FF1155CC"/>
        <sz val="14.0"/>
        <u/>
      </rPr>
      <t>https://mail.google.com/mail?extsrc=sync&amp;client=docs&amp;plid=ACUX6DNC2AB0XByCukTRYs1fV1DevlG3HqaTrxI</t>
    </r>
  </si>
  <si>
    <r>
      <rPr>
        <rFont val="&quot;Times New Roman&quot;"/>
        <b/>
        <color rgb="FF1155CC"/>
        <sz val="14.0"/>
        <u/>
      </rPr>
      <t>https://drive.google.com/drive/folders/1cT8aM8k097bTABRi5N2VpKdFXjr2YCxP</t>
    </r>
  </si>
  <si>
    <r>
      <rPr>
        <rFont val="&quot;Times New Roman&quot;"/>
        <b/>
        <color rgb="FF1155CC"/>
        <sz val="14.0"/>
        <u/>
      </rPr>
      <t>https://mail.google.com/mail?extsrc=sync&amp;client=docs&amp;plid=ACUX6DN6fMp8X0N2Ci1p7B9EaYrJ_NHFJoeI0yQ</t>
    </r>
  </si>
  <si>
    <r>
      <rPr>
        <rFont val="&quot;Times New Roman&quot;"/>
        <b/>
        <color rgb="FF1155CC"/>
        <sz val="14.0"/>
        <u/>
      </rPr>
      <t>https://drive.google.com/drive/folders/1XvnAfCvX4kd8nfw5baUZb5rlRZe-0Khp</t>
    </r>
  </si>
  <si>
    <r>
      <rPr>
        <rFont val="&quot;Times New Roman&quot;"/>
        <b/>
        <color rgb="FF1155CC"/>
        <sz val="14.0"/>
        <u/>
      </rPr>
      <t>https://mail.google.com/mail?extsrc=sync&amp;client=docs&amp;plid=ACUX6DM5_fWY6lzxUhBp8TLXvrMxmgA7e3ycJz4</t>
    </r>
  </si>
  <si>
    <r>
      <rPr>
        <rFont val="&quot;Times New Roman&quot;"/>
        <b/>
        <color rgb="FF1155CC"/>
        <sz val="14.0"/>
        <u/>
      </rPr>
      <t>https://drive.google.com/drive/folders/1uimPrMMlwFgqGCp7CvhRjJ2wh2yRcEfu</t>
    </r>
  </si>
  <si>
    <r>
      <rPr>
        <rFont val="&quot;Times New Roman&quot;"/>
        <b/>
        <color rgb="FF1155CC"/>
        <sz val="14.0"/>
        <u/>
      </rPr>
      <t>https://mail.google.com/mail?extsrc=sync&amp;client=docs&amp;plid=ACUX6DMwlL3eou3XPMYbhDBJYRZqSpy6Q7HU9xQ</t>
    </r>
  </si>
  <si>
    <r>
      <rPr>
        <rFont val="&quot;Times New Roman&quot;"/>
        <b/>
        <color rgb="FF1155CC"/>
        <sz val="14.0"/>
        <u/>
      </rPr>
      <t>https://drive.google.com/drive/folders/15XqZxywPeHxPChQHoqhQ_M9BTJRvqiHG</t>
    </r>
  </si>
  <si>
    <r>
      <rPr>
        <rFont val="&quot;Times New Roman&quot;"/>
        <b/>
        <color rgb="FF1155CC"/>
        <sz val="14.0"/>
        <u/>
      </rPr>
      <t>https://mail.google.com/mail?extsrc=sync&amp;client=docs&amp;plid=ACUX6DNeOGf9QXWZQmP-xO2VkGVoU1rah8ByPsE</t>
    </r>
  </si>
  <si>
    <r>
      <rPr>
        <rFont val="&quot;Times New Roman&quot;"/>
        <b/>
        <color rgb="FF1155CC"/>
        <sz val="14.0"/>
        <u/>
      </rPr>
      <t>https://drive.google.com/drive/folders/1dWnuZ-XUfBTWTVLaZMun2CsNnRVD8XKz</t>
    </r>
  </si>
  <si>
    <r>
      <rPr>
        <rFont val="&quot;Times New Roman&quot;"/>
        <b/>
        <color rgb="FF1155CC"/>
        <sz val="14.0"/>
        <u/>
      </rPr>
      <t>https://mail.google.com/mail?extsrc=sync&amp;client=docs&amp;plid=ACUX6DP1ej0aHHIHmOkJNydV3evalo-pyX08wx8</t>
    </r>
  </si>
  <si>
    <r>
      <rPr>
        <rFont val="&quot;Times New Roman&quot;"/>
        <b/>
        <color rgb="FF1155CC"/>
        <sz val="14.0"/>
        <u/>
      </rPr>
      <t>https://drive.google.com/drive/folders/13TDByixjSOayQ8GiqKcr5K8r4AQv9IKJ</t>
    </r>
  </si>
  <si>
    <r>
      <rPr>
        <rFont val="&quot;Times New Roman&quot;"/>
        <b/>
        <color rgb="FF1155CC"/>
        <sz val="14.0"/>
        <u/>
      </rPr>
      <t>https://mail.google.com/mail?extsrc=sync&amp;client=docs&amp;plid=ACUX6DMCAWFR_nN9B7fB7qMO72edXvT5lEWUyG4</t>
    </r>
  </si>
  <si>
    <r>
      <rPr>
        <rFont val="&quot;Times New Roman&quot;"/>
        <b/>
        <color rgb="FF1155CC"/>
        <sz val="14.0"/>
        <u/>
      </rPr>
      <t>https://drive.google.com/drive/folders/1uPPT1MQVHloagOH6iKXQlvw5dpao-IKp</t>
    </r>
  </si>
  <si>
    <r>
      <rPr>
        <rFont val="&quot;Times New Roman&quot;"/>
        <b/>
        <color rgb="FF1155CC"/>
        <sz val="14.0"/>
        <u/>
      </rPr>
      <t>https://mail.google.com/mail?extsrc=sync&amp;client=docs&amp;plid=ACUX6DMW2QzG5ux3C618n1rGApzeVTzyagWifQQ</t>
    </r>
  </si>
  <si>
    <r>
      <rPr>
        <rFont val="&quot;Times New Roman&quot;"/>
        <b/>
        <color rgb="FF1155CC"/>
        <sz val="14.0"/>
        <u/>
      </rPr>
      <t>https://drive.google.com/drive/folders/1hWRvWSHH_NJ02CtKdjU3W3pFOyOYp851</t>
    </r>
  </si>
  <si>
    <r>
      <rPr>
        <rFont val="&quot;Times New Roman&quot;"/>
        <b/>
        <color rgb="FF1155CC"/>
        <sz val="14.0"/>
        <u/>
      </rPr>
      <t>https://mail.google.com/mail?extsrc=sync&amp;client=docs&amp;plid=ACUX6DMu1B5fjV2fdLf-m_Kgc2ECC_Q7mHLFcZw</t>
    </r>
  </si>
  <si>
    <r>
      <rPr>
        <rFont val="&quot;Times New Roman&quot;"/>
        <b/>
        <color rgb="FF1155CC"/>
        <sz val="14.0"/>
        <u/>
      </rPr>
      <t>https://drive.google.com/drive/folders/1OU7_Wesm0DoBhEWqzZMatAeVPiAn9yKP</t>
    </r>
  </si>
  <si>
    <r>
      <rPr>
        <rFont val="&quot;Times New Roman&quot;"/>
        <b/>
        <color rgb="FF1155CC"/>
        <sz val="14.0"/>
        <u/>
      </rPr>
      <t>https://mail.google.com/mail?extsrc=sync&amp;client=docs&amp;plid=ACUX6DP3Zrje094qKnLHvcjmgMHx3JkT8vDYza8</t>
    </r>
  </si>
  <si>
    <r>
      <rPr>
        <rFont val="&quot;Times New Roman&quot;"/>
        <b/>
        <color rgb="FF1155CC"/>
        <sz val="14.0"/>
        <u/>
      </rPr>
      <t>https://drive.google.com/drive/folders/1aJ86ZyGTk6UWergXCzXeOI-yNRrznBUp</t>
    </r>
  </si>
  <si>
    <r>
      <rPr>
        <rFont val="&quot;Times New Roman&quot;"/>
        <b/>
        <color rgb="FF1155CC"/>
        <sz val="14.0"/>
        <u/>
      </rPr>
      <t>https://mail.google.com/mail?extsrc=sync&amp;client=docs&amp;plid=ACUX6DPHhYcD7O0w8w4oHNihzjb0peRMmXPzIAY</t>
    </r>
  </si>
  <si>
    <r>
      <rPr>
        <rFont val="&quot;Times New Roman&quot;"/>
        <b/>
        <color rgb="FF1155CC"/>
        <sz val="14.0"/>
        <u/>
      </rPr>
      <t>https://drive.google.com/drive/folders/1Wl0vXmk9HfdgdPhZ3c75zGjuU1aIDBgw</t>
    </r>
  </si>
  <si>
    <r>
      <rPr>
        <rFont val="&quot;Times New Roman&quot;"/>
        <b/>
        <color rgb="FF1155CC"/>
        <sz val="14.0"/>
        <u/>
      </rPr>
      <t>https://mail.google.com/mail?extsrc=sync&amp;client=docs&amp;plid=ACUX6DMpm0abxpGqY3JBon1e-WcSvhY81ou_f2Q</t>
    </r>
  </si>
  <si>
    <r>
      <rPr>
        <rFont val="&quot;Times New Roman&quot;"/>
        <b/>
        <color rgb="FF1155CC"/>
        <sz val="14.0"/>
        <u/>
      </rPr>
      <t>https://drive.google.com/drive/folders/16htzo_OWmoWT2vPiIkv0HuHTPwdXMCMi</t>
    </r>
  </si>
  <si>
    <r>
      <rPr>
        <rFont val="&quot;Times New Roman&quot;"/>
        <b/>
        <color rgb="FF1155CC"/>
        <sz val="14.0"/>
        <u/>
      </rPr>
      <t>https://mail.google.com/mail?extsrc=sync&amp;client=docs&amp;plid=ACUX6DORGkvSbG2HUgOk9Zj4NVXPRrAGOrKkZPE</t>
    </r>
  </si>
  <si>
    <r>
      <rPr>
        <rFont val="&quot;Times New Roman&quot;"/>
        <b/>
        <color rgb="FF1155CC"/>
        <sz val="14.0"/>
        <u/>
      </rPr>
      <t>https://drive.google.com/drive/folders/1cAJ3KU2PI_esSpLcz7wp_EnvHq-soYyO</t>
    </r>
  </si>
  <si>
    <r>
      <rPr>
        <rFont val="&quot;Times New Roman&quot;"/>
        <b/>
        <color rgb="FF1155CC"/>
        <sz val="14.0"/>
        <u/>
      </rPr>
      <t>https://mail.google.com/mail?extsrc=sync&amp;client=docs&amp;plid=ACUX6DMlBPwLfaYieXeIujD77GB7w3fORPFE6vc</t>
    </r>
  </si>
  <si>
    <r>
      <rPr>
        <rFont val="&quot;Times New Roman&quot;"/>
        <b/>
        <color rgb="FF1155CC"/>
        <sz val="14.0"/>
        <u/>
      </rPr>
      <t>https://drive.google.com/drive/folders/1nK_uveXmfMUPKKbt3laCi6ZG9UZy5RL8</t>
    </r>
  </si>
  <si>
    <r>
      <rPr>
        <rFont val="&quot;Times New Roman&quot;"/>
        <b/>
        <color rgb="FF1155CC"/>
        <sz val="14.0"/>
        <u/>
      </rPr>
      <t>https://mail.google.com/mail?extsrc=sync&amp;client=docs&amp;plid=ACUX6DNLyjIq10diw7Tp3u2Ost_cECfnEt4Lqa0</t>
    </r>
  </si>
  <si>
    <r>
      <rPr>
        <rFont val="&quot;Times New Roman&quot;"/>
        <b/>
        <color rgb="FF1155CC"/>
        <sz val="14.0"/>
        <u/>
      </rPr>
      <t>https://drive.google.com/drive/folders/1rEBV_T4f92K_5h31uag6W-mhohd1bm1h</t>
    </r>
  </si>
  <si>
    <r>
      <rPr>
        <rFont val="&quot;Times New Roman&quot;"/>
        <b/>
        <color rgb="FF1155CC"/>
        <sz val="14.0"/>
        <u/>
      </rPr>
      <t>https://mail.google.com/mail?extsrc=sync&amp;client=docs&amp;plid=ACUX6DOxeYOVpA4-G1Ox1As-tZTfQZ7D_8RpicU</t>
    </r>
  </si>
  <si>
    <r>
      <rPr>
        <rFont val="&quot;Times New Roman&quot;"/>
        <b/>
        <color rgb="FF1155CC"/>
        <sz val="14.0"/>
        <u/>
      </rPr>
      <t>https://drive.google.com/drive/folders/1v5rByPXNqmKnTY1Wz_9mdDvlENv2wLnN</t>
    </r>
  </si>
  <si>
    <r>
      <rPr>
        <rFont val="&quot;Times New Roman&quot;"/>
        <b/>
        <color rgb="FF1155CC"/>
        <sz val="14.0"/>
        <u/>
      </rPr>
      <t>https://mail.google.com/mail?extsrc=sync&amp;client=docs&amp;plid=ACUX6DPVnxu7qEstH-xzlImWD2CAOrLHkwSVKF0</t>
    </r>
  </si>
  <si>
    <r>
      <rPr>
        <rFont val="&quot;Times New Roman&quot;"/>
        <b/>
        <color rgb="FF1155CC"/>
        <sz val="14.0"/>
        <u/>
      </rPr>
      <t>https://drive.google.com/drive/folders/1fHW42TVgaDYTVnXWehb5TfwMf4ffRVnr</t>
    </r>
  </si>
  <si>
    <r>
      <rPr>
        <rFont val="&quot;Times New Roman&quot;"/>
        <b/>
        <color rgb="FF1155CC"/>
        <sz val="14.0"/>
        <u/>
      </rPr>
      <t>https://mail.google.com/mail?extsrc=sync&amp;client=docs&amp;plid=ACUX6DPC6OXIxLcvTGGlOMxUusC1vInowyVjRoE</t>
    </r>
  </si>
  <si>
    <r>
      <rPr>
        <rFont val="&quot;Times New Roman&quot;"/>
        <b/>
        <color rgb="FF1155CC"/>
        <sz val="14.0"/>
        <u/>
      </rPr>
      <t>https://drive.google.com/drive/folders/1osxxWU362FchQoePF-Q1H-mecq_OHav-</t>
    </r>
  </si>
  <si>
    <r>
      <rPr>
        <rFont val="&quot;Times New Roman&quot;"/>
        <b/>
        <color rgb="FF1155CC"/>
        <sz val="14.0"/>
        <u/>
      </rPr>
      <t>https://mail.google.com/mail?extsrc=sync&amp;client=docs&amp;plid=ACUX6DPLH4yTn9DiV7j_LP_6ddrfv3hEVDki21Y</t>
    </r>
  </si>
  <si>
    <r>
      <rPr>
        <rFont val="&quot;Times New Roman&quot;"/>
        <b/>
        <color rgb="FF1155CC"/>
        <sz val="14.0"/>
        <u/>
      </rPr>
      <t>https://drive.google.com/drive/folders/1jwbc5hX_rmEfRtM9_7hCRyA-HPLbpaAY</t>
    </r>
  </si>
  <si>
    <r>
      <rPr>
        <rFont val="&quot;Times New Roman&quot;"/>
        <b/>
        <color rgb="FF1155CC"/>
        <sz val="14.0"/>
        <u/>
      </rPr>
      <t>https://mail.google.com/mail?extsrc=sync&amp;client=docs&amp;plid=ACUX6DNvBr22fO6bw4hGI3ylXio9a8mKsb6pRuI</t>
    </r>
  </si>
  <si>
    <r>
      <rPr>
        <rFont val="&quot;Times New Roman&quot;"/>
        <b/>
        <color rgb="FF1155CC"/>
        <sz val="14.0"/>
        <u/>
      </rPr>
      <t>https://drive.google.com/drive/folders/1oj4PFcH1J-phebiEiGgZ4d3iWIPTM_xr</t>
    </r>
  </si>
  <si>
    <r>
      <rPr>
        <rFont val="&quot;Times New Roman&quot;"/>
        <b/>
        <color rgb="FF1155CC"/>
        <sz val="14.0"/>
        <u/>
      </rPr>
      <t>https://mail.google.com/mail?extsrc=sync&amp;client=docs&amp;plid=ACUX6DM2rMLwrvF_WxvixiGclWrHq8w6Fr6Z_QI</t>
    </r>
  </si>
  <si>
    <r>
      <rPr>
        <rFont val="&quot;Times New Roman&quot;"/>
        <b/>
        <color rgb="FF1155CC"/>
        <sz val="14.0"/>
        <u/>
      </rPr>
      <t>https://drive.google.com/drive/folders/1Fx4FQEBXEiONm9YEumoZEq_nHpQoOBIn</t>
    </r>
  </si>
  <si>
    <r>
      <rPr>
        <rFont val="&quot;Times New Roman&quot;"/>
        <b/>
        <color rgb="FF1155CC"/>
        <sz val="14.0"/>
        <u/>
      </rPr>
      <t>https://mail.google.com/mail?extsrc=sync&amp;client=docs&amp;plid=ACUX6DOXbEKEJYrX9MJvBTTpFOYhx-gmfzm5sqU</t>
    </r>
  </si>
  <si>
    <r>
      <rPr>
        <rFont val="&quot;Times New Roman&quot;"/>
        <b/>
        <color rgb="FF1155CC"/>
        <sz val="14.0"/>
        <u/>
      </rPr>
      <t>https://drive.google.com/drive/folders/1_3XaM2dXYFrFXBQp15IfcNGaE0q_Z-w8</t>
    </r>
  </si>
  <si>
    <r>
      <rPr>
        <rFont val="&quot;Times New Roman&quot;"/>
        <b/>
        <color rgb="FF1155CC"/>
        <sz val="14.0"/>
        <u/>
      </rPr>
      <t>https://mail.google.com/mail?extsrc=sync&amp;client=docs&amp;plid=ACUX6DOghP2NNYLPpO_hlbj_7m9zUOLSamBDoF0</t>
    </r>
  </si>
  <si>
    <r>
      <rPr>
        <rFont val="&quot;Times New Roman&quot;"/>
        <b/>
        <color rgb="FF1155CC"/>
        <sz val="14.0"/>
        <u/>
      </rPr>
      <t>https://drive.google.com/drive/folders/1BfXMtoTAQpSVLfHOy3FyhlRNr44VUNOZ</t>
    </r>
  </si>
  <si>
    <r>
      <rPr>
        <rFont val="&quot;Times New Roman&quot;"/>
        <b/>
        <color rgb="FF1155CC"/>
        <sz val="14.0"/>
        <u/>
      </rPr>
      <t>https://mail.google.com/mail?extsrc=sync&amp;client=docs&amp;plid=ACUX6DPyJPkr_TWONi4CXHpxt1fc1YcqHXcWr94</t>
    </r>
  </si>
  <si>
    <r>
      <rPr>
        <rFont val="&quot;Times New Roman&quot;"/>
        <b/>
        <color rgb="FF1155CC"/>
        <sz val="14.0"/>
        <u/>
      </rPr>
      <t>https://drive.google.com/drive/folders/1pxQ0er2FR8mNbXfzTufcrZ76cKXN7wah</t>
    </r>
  </si>
  <si>
    <r>
      <rPr>
        <rFont val="&quot;Times New Roman&quot;"/>
        <b/>
        <color rgb="FF1155CC"/>
        <sz val="14.0"/>
        <u/>
      </rPr>
      <t>https://mail.google.com/mail?extsrc=sync&amp;client=docs&amp;plid=ACUX6DOXezOEtaNOUITV7rzB7X1b84ae3bHuGqE</t>
    </r>
  </si>
  <si>
    <r>
      <rPr>
        <rFont val="&quot;Times New Roman&quot;"/>
        <b/>
        <color rgb="FF1155CC"/>
        <sz val="14.0"/>
        <u/>
      </rPr>
      <t>https://drive.google.com/drive/folders/1PqaZlfZNCNKaMPOBs3ouM9QD3Q56Efat</t>
    </r>
  </si>
  <si>
    <r>
      <rPr>
        <rFont val="&quot;Times New Roman&quot;"/>
        <b/>
        <color rgb="FF1155CC"/>
        <sz val="14.0"/>
        <u/>
      </rPr>
      <t>https://mail.google.com/mail?extsrc=sync&amp;client=docs&amp;plid=ACUX6DMCOsQhSxRgIwKBrVsYKQ0_hKWwSaoBkaE</t>
    </r>
  </si>
  <si>
    <r>
      <rPr>
        <rFont val="&quot;Times New Roman&quot;"/>
        <b/>
        <color rgb="FF1155CC"/>
        <sz val="14.0"/>
        <u/>
      </rPr>
      <t>https://drive.google.com/drive/folders/1zLbFArc7hDLevDS8Hqrpnezf1ahZC7pM</t>
    </r>
  </si>
  <si>
    <r>
      <rPr>
        <rFont val="&quot;Times New Roman&quot;"/>
        <b/>
        <color rgb="FF1155CC"/>
        <sz val="14.0"/>
        <u/>
      </rPr>
      <t>https://mail.google.com/mail?extsrc=sync&amp;client=docs&amp;plid=ACUX6DO6WIsHX82EHIe8vJToyN-ULBbx-kRC4Yc</t>
    </r>
  </si>
  <si>
    <r>
      <rPr>
        <rFont val="&quot;Times New Roman&quot;"/>
        <b/>
        <color rgb="FF1155CC"/>
        <sz val="14.0"/>
        <u/>
      </rPr>
      <t>https://drive.google.com/drive/folders/1ih2oGs2KtDJeGlIMXGoqO-wOjuJiqN5S</t>
    </r>
  </si>
  <si>
    <r>
      <rPr>
        <rFont val="&quot;Times New Roman&quot;"/>
        <b/>
        <color rgb="FF1155CC"/>
        <sz val="14.0"/>
        <u/>
      </rPr>
      <t>https://mail.google.com/mail?extsrc=sync&amp;client=docs&amp;plid=ACUX6DNhegtB34S2MFXxv5mP1Xy-h_yZ9w18N8A</t>
    </r>
  </si>
  <si>
    <r>
      <rPr>
        <rFont val="&quot;Times New Roman&quot;"/>
        <b/>
        <color rgb="FF1155CC"/>
        <sz val="14.0"/>
        <u/>
      </rPr>
      <t>https://drive.google.com/drive/folders/1HfahUnc_ycTSfk0cpcHDybuxQqFDV6BT</t>
    </r>
  </si>
  <si>
    <r>
      <rPr>
        <rFont val="&quot;Times New Roman&quot;"/>
        <b/>
        <color rgb="FF1155CC"/>
        <sz val="14.0"/>
        <u/>
      </rPr>
      <t>https://mail.google.com/mail?extsrc=sync&amp;client=docs&amp;plid=ACUX6DOb4z-Rs-_GQxCz-XbC9SJ8RjAR0rMdJDc</t>
    </r>
  </si>
  <si>
    <r>
      <rPr>
        <rFont val="&quot;Times New Roman&quot;"/>
        <b/>
        <color rgb="FF1155CC"/>
        <sz val="14.0"/>
        <u/>
      </rPr>
      <t>https://drive.google.com/drive/folders/1q0SK6hxKPH5mQCrCq6oGzuwAKuGUSvQc</t>
    </r>
  </si>
  <si>
    <r>
      <rPr>
        <rFont val="&quot;Times New Roman&quot;"/>
        <b/>
        <color rgb="FF1155CC"/>
        <sz val="14.0"/>
        <u/>
      </rPr>
      <t>https://mail.google.com/mail?extsrc=sync&amp;client=docs&amp;plid=ACUX6DPRh06WGDE7Jc2uvPC3ZJ1yHxQnLrlTNmQ</t>
    </r>
  </si>
  <si>
    <r>
      <rPr>
        <rFont val="&quot;Times New Roman&quot;"/>
        <b/>
        <color rgb="FF1155CC"/>
        <sz val="14.0"/>
        <u/>
      </rPr>
      <t>https://drive.google.com/drive/folders/1Qrzzk4Ryp7rDiop926jZ-YBeVNVzRU0f</t>
    </r>
  </si>
  <si>
    <r>
      <rPr>
        <rFont val="&quot;Times New Roman&quot;"/>
        <b/>
        <color rgb="FF1155CC"/>
        <sz val="14.0"/>
        <u/>
      </rPr>
      <t>https://mail.google.com/mail?extsrc=sync&amp;client=docs&amp;plid=ACUX6DPSMaM9XO6MAZb_cuZmKhFQkKOgZ2ehxvk</t>
    </r>
  </si>
  <si>
    <r>
      <rPr>
        <rFont val="&quot;Times New Roman&quot;"/>
        <b/>
        <color rgb="FF1155CC"/>
        <sz val="14.0"/>
        <u/>
      </rPr>
      <t>https://drive.google.com/drive/folders/1bfWnNjqjBf0gnjN9tiT2tYg3ZMRFxdhj</t>
    </r>
  </si>
  <si>
    <r>
      <rPr>
        <rFont val="&quot;Times New Roman&quot;"/>
        <b/>
        <color rgb="FF1155CC"/>
        <sz val="14.0"/>
        <u/>
      </rPr>
      <t>https://mail.google.com/mail?extsrc=sync&amp;client=docs&amp;plid=ACUX6DOYgLS2RE8H2tbyh_Bo-F21rnRKVSoMOn0</t>
    </r>
  </si>
  <si>
    <r>
      <rPr>
        <rFont val="&quot;Times New Roman&quot;"/>
        <b/>
        <color rgb="FF1155CC"/>
        <sz val="14.0"/>
        <u/>
      </rPr>
      <t>https://drive.google.com/drive/folders/1X_9qtaUlttYhJiJb17g3y_hHAP9UHesK</t>
    </r>
  </si>
  <si>
    <r>
      <rPr>
        <rFont val="&quot;Times New Roman&quot;"/>
        <b/>
        <color rgb="FF1155CC"/>
        <sz val="14.0"/>
        <u/>
      </rPr>
      <t>https://mail.google.com/mail?extsrc=sync&amp;client=docs&amp;plid=ACUX6DP3pCREiFad2zg-9PYqNF2vm6S3SL3RwZQ</t>
    </r>
  </si>
  <si>
    <r>
      <rPr>
        <rFont val="&quot;Times New Roman&quot;"/>
        <b/>
        <color rgb="FF1155CC"/>
        <sz val="14.0"/>
        <u/>
      </rPr>
      <t>https://drive.google.com/drive/folders/1tUyHEURgqJMvNmZEz8Wp8gfRSvFKH35d</t>
    </r>
  </si>
  <si>
    <r>
      <rPr>
        <rFont val="&quot;Times New Roman&quot;"/>
        <b/>
        <color rgb="FF1155CC"/>
        <sz val="14.0"/>
        <u/>
      </rPr>
      <t>https://mail.google.com/mail?extsrc=sync&amp;client=docs&amp;plid=ACUX6DMRbrpjtEhQkpBU0Ki0okod1zHN-lODLbs</t>
    </r>
  </si>
  <si>
    <r>
      <rPr>
        <rFont val="&quot;Times New Roman&quot;"/>
        <b/>
        <color rgb="FF1155CC"/>
        <sz val="14.0"/>
        <u/>
      </rPr>
      <t>https://drive.google.com/drive/folders/1Ypdh3MJ5Lhqnc2Ge7Uc03TKJ0FFJlZ6c</t>
    </r>
  </si>
  <si>
    <r>
      <rPr>
        <rFont val="&quot;Times New Roman&quot;"/>
        <b/>
        <color rgb="FF1155CC"/>
        <sz val="14.0"/>
        <u/>
      </rPr>
      <t>https://mail.google.com/mail?extsrc=sync&amp;client=docs&amp;plid=ACUX6DMwtg8nuP85nOqpgQ57u377_Nc5Eje2Kp4</t>
    </r>
  </si>
  <si>
    <r>
      <rPr>
        <rFont val="&quot;Times New Roman&quot;"/>
        <b/>
        <color rgb="FF1155CC"/>
        <sz val="14.0"/>
        <u/>
      </rPr>
      <t>https://drive.google.com/drive/folders/1I_KZO0e4nepL9YZVNb6Zxlijq8ZbpuJx</t>
    </r>
  </si>
  <si>
    <r>
      <rPr>
        <rFont val="&quot;Times New Roman&quot;"/>
        <b/>
        <color rgb="FF1155CC"/>
        <sz val="14.0"/>
        <u/>
      </rPr>
      <t>https://mail.google.com/mail?extsrc=sync&amp;client=docs&amp;plid=ACUX6DNXjZfeJ0ypZmxE-wxEfOUq_2ZWw51JZ18</t>
    </r>
  </si>
  <si>
    <r>
      <rPr>
        <rFont val="&quot;Times New Roman&quot;"/>
        <b/>
        <color rgb="FF1155CC"/>
        <sz val="14.0"/>
        <u/>
      </rPr>
      <t>https://drive.google.com/drive/folders/1MyNd21WmHa8Xs5AOen6XtX3FokZIVbkV</t>
    </r>
  </si>
  <si>
    <r>
      <rPr>
        <rFont val="&quot;Times New Roman&quot;"/>
        <b/>
        <color rgb="FF1155CC"/>
        <sz val="14.0"/>
        <u/>
      </rPr>
      <t>https://mail.google.com/mail?extsrc=sync&amp;client=docs&amp;plid=ACUX6DMw6dyUe3akXcx7wdYC0Wr9QnolUnxukfU</t>
    </r>
  </si>
  <si>
    <r>
      <rPr>
        <rFont val="&quot;Times New Roman&quot;"/>
        <b/>
        <color rgb="FF1155CC"/>
        <sz val="14.0"/>
        <u/>
      </rPr>
      <t>https://drive.google.com/drive/folders/170Q7dJrkadd4hBPVPDaEi5_kgGfXsub8</t>
    </r>
  </si>
  <si>
    <r>
      <rPr>
        <rFont val="&quot;Times New Roman&quot;"/>
        <b/>
        <color rgb="FF1155CC"/>
        <sz val="14.0"/>
        <u/>
      </rPr>
      <t>https://mail.google.com/mail?extsrc=sync&amp;client=docs&amp;plid=ACUX6DNTbGBgmqOwqhUQgna_viyEUIEIsrmesig</t>
    </r>
  </si>
  <si>
    <r>
      <rPr>
        <rFont val="&quot;Times New Roman&quot;"/>
        <b/>
        <color rgb="FF1155CC"/>
        <sz val="14.0"/>
        <u/>
      </rPr>
      <t>https://drive.google.com/drive/folders/1hIYQspbBxP1yS1O5Z_fO28fae-bQbXEf</t>
    </r>
  </si>
  <si>
    <r>
      <rPr>
        <rFont val="&quot;Times New Roman&quot;"/>
        <b/>
        <color rgb="FF1155CC"/>
        <sz val="14.0"/>
        <u/>
      </rPr>
      <t>https://mail.google.com/mail?extsrc=sync&amp;client=docs&amp;plid=ACUX6DOK1VAFq34okB_zGNvk4G_doqF9cUdvUM0</t>
    </r>
  </si>
  <si>
    <r>
      <rPr>
        <rFont val="&quot;Times New Roman&quot;"/>
        <b/>
        <color rgb="FF1155CC"/>
        <sz val="14.0"/>
        <u/>
      </rPr>
      <t>https://drive.google.com/drive/folders/1dLl_VW8i1CwOU_ecSmc6g9j9dy_I1hgM</t>
    </r>
  </si>
  <si>
    <r>
      <rPr>
        <rFont val="&quot;Times New Roman&quot;"/>
        <b/>
        <color rgb="FF1155CC"/>
        <sz val="14.0"/>
        <u/>
      </rPr>
      <t>https://mail.google.com/mail?extsrc=sync&amp;client=docs&amp;plid=ACUX6DNL8pY_TFtTT4hCY_pjawKUCA5SA3zGFsw</t>
    </r>
  </si>
  <si>
    <r>
      <rPr>
        <rFont val="&quot;Times New Roman&quot;"/>
        <b/>
        <color rgb="FF1155CC"/>
        <sz val="14.0"/>
        <u/>
      </rPr>
      <t>https://drive.google.com/drive/folders/1zvejv0ds3PURJ0AH0Lj2crUJPmcncPAD</t>
    </r>
  </si>
  <si>
    <r>
      <rPr>
        <rFont val="&quot;Times New Roman&quot;"/>
        <b/>
        <color rgb="FF1155CC"/>
        <sz val="14.0"/>
        <u/>
      </rPr>
      <t>https://mail.google.com/mail?extsrc=sync&amp;client=docs&amp;plid=ACUX6DOT8X1mPohiqDR7dfY4lytpjUfX95s1-dw</t>
    </r>
  </si>
  <si>
    <r>
      <rPr>
        <rFont val="&quot;Times New Roman&quot;"/>
        <b/>
        <color rgb="FF1155CC"/>
        <sz val="14.0"/>
        <u/>
      </rPr>
      <t>https://drive.google.com/drive/folders/1BEehkD7gPHMDi2lU3bXqJ4h79inqoVgp</t>
    </r>
  </si>
  <si>
    <r>
      <rPr>
        <rFont val="&quot;Times New Roman&quot;"/>
        <b/>
        <color rgb="FF1155CC"/>
        <sz val="14.0"/>
        <u/>
      </rPr>
      <t>https://mail.google.com/mail?extsrc=sync&amp;client=docs&amp;plid=ACUX6DP0BTolV1ndj3_OLAOO5HG0e07F5v6PcSQ</t>
    </r>
  </si>
  <si>
    <r>
      <rPr>
        <rFont val="&quot;Times New Roman&quot;"/>
        <b/>
        <color rgb="FF1155CC"/>
        <sz val="14.0"/>
        <u/>
      </rPr>
      <t>https://drive.google.com/drive/folders/18Hg6FiO95jT18s15SbYFTSeyxom8jaOA</t>
    </r>
  </si>
  <si>
    <r>
      <rPr>
        <rFont val="&quot;Times New Roman&quot;"/>
        <b/>
        <color rgb="FF1155CC"/>
        <sz val="14.0"/>
        <u/>
      </rPr>
      <t>https://mail.google.com/mail?extsrc=sync&amp;client=docs&amp;plid=ACUX6DNG58RzeB5h3kNvgZ90ogHCz0TpUI-xINs</t>
    </r>
  </si>
  <si>
    <r>
      <rPr>
        <rFont val="&quot;Times New Roman&quot;"/>
        <b/>
        <color rgb="FF1155CC"/>
        <sz val="14.0"/>
        <u/>
      </rPr>
      <t>https://drive.google.com/drive/folders/1482e25mVoBPbpdRV8buAYzuGGwP7zUJu</t>
    </r>
  </si>
  <si>
    <r>
      <rPr>
        <rFont val="&quot;Times New Roman&quot;"/>
        <b/>
        <color rgb="FF1155CC"/>
        <sz val="14.0"/>
        <u/>
      </rPr>
      <t>https://mail.google.com/mail?extsrc=sync&amp;client=docs&amp;plid=ACUX6DOEHjBpD-AqVO1JxUZfEs6OV2FvAkt0atA</t>
    </r>
  </si>
  <si>
    <r>
      <rPr>
        <rFont val="&quot;Times New Roman&quot;"/>
        <b/>
        <color rgb="FF1155CC"/>
        <sz val="14.0"/>
        <u/>
      </rPr>
      <t>https://drive.google.com/drive/folders/1c-v1JJUUKnQ3EQ3VzrOXIRNRd-6Bjav9</t>
    </r>
  </si>
  <si>
    <r>
      <rPr>
        <rFont val="&quot;Times New Roman&quot;"/>
        <b/>
        <color rgb="FF1155CC"/>
        <sz val="14.0"/>
        <u/>
      </rPr>
      <t>https://mail.google.com/mail?extsrc=sync&amp;client=docs&amp;plid=ACUX6DNjuQKP4gRsEqv3O4YvTyC1gU8xzxndIUU</t>
    </r>
  </si>
  <si>
    <r>
      <rPr>
        <rFont val="&quot;Times New Roman&quot;"/>
        <b/>
        <color rgb="FF1155CC"/>
        <sz val="14.0"/>
        <u/>
      </rPr>
      <t>https://drive.google.com/drive/folders/1KSPRneuAs-vxlkS-wZi6iWW34htuD6n2</t>
    </r>
  </si>
  <si>
    <r>
      <rPr>
        <rFont val="&quot;Times New Roman&quot;"/>
        <b/>
        <color rgb="FF1155CC"/>
        <sz val="14.0"/>
        <u/>
      </rPr>
      <t>https://mail.google.com/mail?extsrc=sync&amp;client=docs&amp;plid=ACUX6DOlbiLXtrIY-e85t-LBfSZJYA5BrcCJuk0</t>
    </r>
  </si>
  <si>
    <r>
      <rPr>
        <rFont val="&quot;Times New Roman&quot;"/>
        <b/>
        <color rgb="FF1155CC"/>
        <sz val="14.0"/>
        <u/>
      </rPr>
      <t>https://drive.google.com/drive/folders/1RElmM-d4dm9OGkZk3BjkKmUKvwHIZSTf</t>
    </r>
  </si>
  <si>
    <r>
      <rPr>
        <rFont val="&quot;Times New Roman&quot;"/>
        <b/>
        <color rgb="FF1155CC"/>
        <sz val="14.0"/>
        <u/>
      </rPr>
      <t>https://mail.google.com/mail?extsrc=sync&amp;client=docs&amp;plid=ACUX6DM72MKV5aAYtKbyKvFAzNeiJaEgG-fQCGM</t>
    </r>
  </si>
  <si>
    <r>
      <rPr>
        <rFont val="&quot;Times New Roman&quot;"/>
        <b/>
        <color rgb="FF1155CC"/>
        <sz val="14.0"/>
        <u/>
      </rPr>
      <t>https://drive.google.com/drive/folders/1BmJLBvAgcUJrAt_Ar8zNb5ODF0kQDC9Q</t>
    </r>
  </si>
  <si>
    <r>
      <rPr>
        <rFont val="&quot;Times New Roman&quot;"/>
        <b/>
        <color rgb="FF1155CC"/>
        <sz val="14.0"/>
        <u/>
      </rPr>
      <t>https://mail.google.com/mail?extsrc=sync&amp;client=docs&amp;plid=ACUX6DO3_SfR_VE03aJTi7wiPrnZl1TD4MJ2Z6o</t>
    </r>
  </si>
  <si>
    <r>
      <rPr>
        <rFont val="&quot;Times New Roman&quot;"/>
        <b/>
        <color rgb="FF1155CC"/>
        <sz val="14.0"/>
        <u/>
      </rPr>
      <t>https://drive.google.com/drive/folders/1HmCBs_QM8zQOVSVPsaV3xMQtJT8Zs2fp</t>
    </r>
  </si>
  <si>
    <r>
      <rPr>
        <rFont val="&quot;Times New Roman&quot;"/>
        <b/>
        <color rgb="FF1155CC"/>
        <sz val="14.0"/>
        <u/>
      </rPr>
      <t>https://mail.google.com/mail?extsrc=sync&amp;client=docs&amp;plid=ACUX6DMoolZFVax2Znq4ZCrFSAp0g4Nl30pImfk</t>
    </r>
  </si>
  <si>
    <r>
      <rPr>
        <rFont val="&quot;Times New Roman&quot;"/>
        <b/>
        <color rgb="FF1155CC"/>
        <sz val="14.0"/>
        <u/>
      </rPr>
      <t>https://drive.google.com/drive/folders/1FPq94nGgl54z7MB7dDxpkZK57jJ2xIPw</t>
    </r>
  </si>
  <si>
    <r>
      <rPr>
        <rFont val="&quot;Times New Roman&quot;"/>
        <b/>
        <color rgb="FF1155CC"/>
        <sz val="14.0"/>
        <u/>
      </rPr>
      <t>https://mail.google.com/mail?extsrc=sync&amp;client=docs&amp;plid=ACUX6DP1ROEAVahXM5jwSK2Zxs0yLaZjoxIx76k</t>
    </r>
  </si>
  <si>
    <r>
      <rPr>
        <rFont val="&quot;Times New Roman&quot;"/>
        <b/>
        <color rgb="FF1155CC"/>
        <sz val="14.0"/>
        <u/>
      </rPr>
      <t>https://drive.google.com/drive/folders/1hJSi0_l6g7q0tadzZopJnGpouh0XOkd8</t>
    </r>
  </si>
  <si>
    <r>
      <rPr>
        <rFont val="&quot;Times New Roman&quot;"/>
        <b/>
        <color rgb="FF1155CC"/>
        <sz val="14.0"/>
        <u/>
      </rPr>
      <t>https://mail.google.com/mail?extsrc=sync&amp;client=docs&amp;plid=ACUX6DPT-eefOnVerf_ly8x2FM-hO4ye-NVsByI</t>
    </r>
  </si>
  <si>
    <r>
      <rPr>
        <rFont val="&quot;Times New Roman&quot;"/>
        <b/>
        <color rgb="FF1155CC"/>
        <sz val="14.0"/>
        <u/>
      </rPr>
      <t>https://drive.google.com/drive/folders/1vcuTxiON4zzVs6LWMF21o23pfPlfDeDM</t>
    </r>
  </si>
  <si>
    <r>
      <rPr>
        <rFont val="&quot;Times New Roman&quot;"/>
        <b/>
        <color rgb="FF1155CC"/>
        <sz val="14.0"/>
        <u/>
      </rPr>
      <t>https://mail.google.com/mail?extsrc=sync&amp;client=docs&amp;plid=ACUX6DMoJ33XubcSiHxEAMxn9hreB-gdDNlnhY4</t>
    </r>
  </si>
  <si>
    <r>
      <rPr>
        <rFont val="&quot;Times New Roman&quot;"/>
        <b/>
        <color rgb="FF1155CC"/>
        <sz val="14.0"/>
        <u/>
      </rPr>
      <t>https://drive.google.com/drive/folders/1u1NffzR1YvmtM3SMiTxiEWVoOYUcwWI_</t>
    </r>
  </si>
  <si>
    <r>
      <rPr>
        <rFont val="&quot;Times New Roman&quot;"/>
        <b/>
        <color rgb="FF1155CC"/>
        <sz val="14.0"/>
        <u/>
      </rPr>
      <t>https://mail.google.com/mail?extsrc=sync&amp;client=docs&amp;plid=ACUX6DMi_DYmZ6BdF1uWyS3YnewYeT8GgXcUHxo</t>
    </r>
  </si>
  <si>
    <r>
      <rPr>
        <rFont val="&quot;Times New Roman&quot;"/>
        <b/>
        <color rgb="FF1155CC"/>
        <sz val="14.0"/>
        <u/>
      </rPr>
      <t>https://drive.google.com/drive/folders/1jM9mV6bgmfm4tlA7b9zTY3PN5jsMlc3d</t>
    </r>
  </si>
  <si>
    <r>
      <rPr>
        <rFont val="&quot;Times New Roman&quot;"/>
        <b/>
        <color rgb="FF1155CC"/>
        <sz val="14.0"/>
        <u/>
      </rPr>
      <t>https://mail.google.com/mail?extsrc=sync&amp;client=docs&amp;plid=ACUX6DP17xlthz7fBheExntNTKg-fbXfV9EL-t0</t>
    </r>
  </si>
  <si>
    <r>
      <rPr>
        <rFont val="&quot;Times New Roman&quot;"/>
        <b/>
        <color rgb="FF1155CC"/>
        <sz val="14.0"/>
        <u/>
      </rPr>
      <t>https://drive.google.com/drive/folders/1XT0rdek-YvTjlVqvmcZlp6h2ap5SPOqP</t>
    </r>
  </si>
  <si>
    <r>
      <rPr>
        <rFont val="&quot;Times New Roman&quot;"/>
        <b/>
        <color rgb="FF1155CC"/>
        <sz val="14.0"/>
        <u/>
      </rPr>
      <t>https://mail.google.com/mail?extsrc=sync&amp;client=docs&amp;plid=ACUX6DOaJyfIeNGNvgv2Hq_Qmg91l7t5dTxmU9I</t>
    </r>
  </si>
  <si>
    <r>
      <rPr>
        <rFont val="&quot;Times New Roman&quot;"/>
        <b/>
        <color rgb="FF1155CC"/>
        <sz val="14.0"/>
        <u/>
      </rPr>
      <t>https://drive.google.com/drive/folders/1H8Osbdg4ABY6JbHrWHHkQ2jGNsESpyUR</t>
    </r>
  </si>
  <si>
    <r>
      <rPr>
        <rFont val="&quot;Times New Roman&quot;"/>
        <b/>
        <color rgb="FF1155CC"/>
        <sz val="14.0"/>
        <u/>
      </rPr>
      <t>https://mail.google.com/mail?extsrc=sync&amp;client=docs&amp;plid=ACUX6DNFOFzSGegxPYEPzaKy4BN9F18-nrSAr94</t>
    </r>
  </si>
  <si>
    <r>
      <rPr>
        <rFont val="&quot;Times New Roman&quot;"/>
        <b/>
        <color rgb="FF1155CC"/>
        <sz val="14.0"/>
        <u/>
      </rPr>
      <t>https://drive.google.com/drive/folders/1Y_1hpIGj2xO4ESz637XOrWjnnW96oGCk</t>
    </r>
  </si>
  <si>
    <r>
      <rPr>
        <rFont val="&quot;Times New Roman&quot;"/>
        <b/>
        <color rgb="FF1155CC"/>
        <sz val="14.0"/>
        <u/>
      </rPr>
      <t>https://mail.google.com/mail?extsrc=sync&amp;client=docs&amp;plid=ACUX6DNiQdUiJDUI2LdiccnNtDOZ20BwG8x8ZSA</t>
    </r>
  </si>
  <si>
    <r>
      <rPr>
        <rFont val="&quot;Times New Roman&quot;"/>
        <b/>
        <color rgb="FF1155CC"/>
        <sz val="14.0"/>
        <u/>
      </rPr>
      <t>https://drive.google.com/drive/folders/1iSgIDZyZY1_cYzkV9W7Wy1xMZIbFuCjG</t>
    </r>
  </si>
  <si>
    <r>
      <rPr>
        <rFont val="&quot;Times New Roman&quot;"/>
        <b/>
        <color rgb="FF1155CC"/>
        <sz val="14.0"/>
        <u/>
      </rPr>
      <t>https://mail.google.com/mail?extsrc=sync&amp;client=docs&amp;plid=ACUX6DNb-oppVu39R__PmKL7oT-sZq8IWKKk8SM</t>
    </r>
  </si>
  <si>
    <r>
      <rPr>
        <rFont val="&quot;Times New Roman&quot;"/>
        <b/>
        <color rgb="FF1155CC"/>
        <sz val="14.0"/>
        <u/>
      </rPr>
      <t>https://drive.google.com/drive/folders/1PU0jiwbalavYnCIoDyJ5iLVneuZpmNhY</t>
    </r>
  </si>
  <si>
    <r>
      <rPr>
        <rFont val="&quot;Times New Roman&quot;"/>
        <b/>
        <color rgb="FF1155CC"/>
        <sz val="14.0"/>
        <u/>
      </rPr>
      <t>https://mail.google.com/mail?extsrc=sync&amp;client=docs&amp;plid=ACUX6DPyqWCn_9anNumbFrPyhZSkdzv8Sfy1ABk</t>
    </r>
  </si>
  <si>
    <r>
      <rPr>
        <rFont val="&quot;Times New Roman&quot;"/>
        <b/>
        <color rgb="FF1155CC"/>
        <sz val="14.0"/>
        <u/>
      </rPr>
      <t>https://drive.google.com/drive/folders/12HkTbrp94Q5kWYcXgrve4Eg9g__5tpnf</t>
    </r>
  </si>
  <si>
    <r>
      <rPr>
        <rFont val="&quot;Times New Roman&quot;"/>
        <b/>
        <color rgb="FF1155CC"/>
        <sz val="14.0"/>
        <u/>
      </rPr>
      <t>https://mail.google.com/mail?extsrc=sync&amp;client=docs&amp;plid=ACUX6DPlsKwO4mVYgJmscvk7-ZxlPIamhtDyC68</t>
    </r>
  </si>
  <si>
    <r>
      <rPr>
        <rFont val="&quot;Times New Roman&quot;"/>
        <b/>
        <color rgb="FF1155CC"/>
        <sz val="14.0"/>
        <u/>
      </rPr>
      <t>https://drive.google.com/drive/folders/1tLpMCiM48yLwPID0VtS3HEYan7-P4wHa</t>
    </r>
  </si>
  <si>
    <r>
      <rPr>
        <rFont val="&quot;Times New Roman&quot;"/>
        <b/>
        <color rgb="FF1155CC"/>
        <sz val="14.0"/>
        <u/>
      </rPr>
      <t>https://mail.google.com/mail?extsrc=sync&amp;client=docs&amp;plid=ACUX6DOCCWj87xqI__c_RJ0c5h4I0IKJOOMSomk</t>
    </r>
  </si>
  <si>
    <r>
      <rPr>
        <rFont val="&quot;Times New Roman&quot;"/>
        <b/>
        <color rgb="FF1155CC"/>
        <sz val="14.0"/>
        <u/>
      </rPr>
      <t>https://drive.google.com/drive/folders/1bEVTGZ3VJ0PL5_JwNxkkfr4IYzGWKwBV</t>
    </r>
  </si>
  <si>
    <r>
      <rPr>
        <rFont val="&quot;Times New Roman&quot;"/>
        <b/>
        <color rgb="FF1155CC"/>
        <sz val="14.0"/>
        <u/>
      </rPr>
      <t>https://mail.google.com/mail?extsrc=sync&amp;client=docs&amp;plid=ACUX6DMZxu63v5FkFLmto-EtBy6zpGXpPSQ6AlE</t>
    </r>
  </si>
  <si>
    <r>
      <rPr>
        <rFont val="&quot;Times New Roman&quot;"/>
        <b/>
        <color rgb="FF1155CC"/>
        <sz val="14.0"/>
        <u/>
      </rPr>
      <t>https://drive.google.com/drive/folders/1jvMGi6TkE4EecxGaaZZNf-B1vLR1pmc2</t>
    </r>
  </si>
  <si>
    <r>
      <rPr>
        <rFont val="&quot;Times New Roman&quot;"/>
        <b/>
        <color rgb="FF1155CC"/>
        <sz val="14.0"/>
        <u/>
      </rPr>
      <t>https://mail.google.com/mail?extsrc=sync&amp;client=docs&amp;plid=ACUX6DMnk0-UqozMO-tT1-PrObZSVEETCnZi6mk</t>
    </r>
  </si>
  <si>
    <r>
      <rPr>
        <rFont val="&quot;Times New Roman&quot;"/>
        <b/>
        <color rgb="FF1155CC"/>
        <sz val="14.0"/>
        <u/>
      </rPr>
      <t>https://drive.google.com/drive/folders/1zIMSWMNpyEs26GoG3qPnl6Q7GJXEKG-B</t>
    </r>
  </si>
  <si>
    <r>
      <rPr>
        <rFont val="&quot;Times New Roman&quot;"/>
        <b/>
        <color rgb="FF1155CC"/>
        <sz val="14.0"/>
        <u/>
      </rPr>
      <t>https://mail.google.com/mail?extsrc=sync&amp;client=docs&amp;plid=ACUX6DOgPYQdIhrP_r2MHBV9EOppGiKzP-4WPtc</t>
    </r>
  </si>
  <si>
    <r>
      <rPr>
        <rFont val="&quot;Times New Roman&quot;"/>
        <b/>
        <color rgb="FF1155CC"/>
        <sz val="14.0"/>
        <u/>
      </rPr>
      <t>https://drive.google.com/drive/folders/14Gh7-XwmWJthENW51tqPlUxkty1aU5v6</t>
    </r>
  </si>
  <si>
    <r>
      <rPr>
        <rFont val="&quot;Times New Roman&quot;"/>
        <b/>
        <color rgb="FF1155CC"/>
        <sz val="14.0"/>
        <u/>
      </rPr>
      <t>https://mail.google.com/mail?extsrc=sync&amp;client=docs&amp;plid=ACUX6DPWGonmr6uGyz8eT4aehadmgNFV-PUSt9M</t>
    </r>
  </si>
  <si>
    <r>
      <rPr>
        <rFont val="&quot;Times New Roman&quot;"/>
        <b/>
        <color rgb="FF1155CC"/>
        <sz val="14.0"/>
        <u/>
      </rPr>
      <t>https://drive.google.com/drive/folders/1Hrzc0U2EIe5Ilp4J_Ms_ueqoa3UzosNr</t>
    </r>
  </si>
  <si>
    <r>
      <rPr>
        <rFont val="&quot;Times New Roman&quot;"/>
        <b/>
        <color rgb="FF1155CC"/>
        <sz val="14.0"/>
        <u/>
      </rPr>
      <t>https://mail.google.com/mail?extsrc=sync&amp;client=docs&amp;plid=ACUX6DOKPAHnOTerPnD0e_rnBPPwqwqhaAT7TZ4</t>
    </r>
  </si>
  <si>
    <r>
      <rPr>
        <rFont val="&quot;Times New Roman&quot;"/>
        <b/>
        <color rgb="FF1155CC"/>
        <sz val="14.0"/>
        <u/>
      </rPr>
      <t>https://drive.google.com/drive/folders/1lSfLnBgdGmPQqhm8bwV1QNjN8eN86dbr</t>
    </r>
  </si>
  <si>
    <r>
      <rPr>
        <rFont val="&quot;Times New Roman&quot;"/>
        <b/>
        <color rgb="FF1155CC"/>
        <sz val="14.0"/>
        <u/>
      </rPr>
      <t>https://mail.google.com/mail?extsrc=sync&amp;client=docs&amp;plid=ACUX6DPeuD2ymv4jfZuxEXMROpfZPfPC3mwtEgE</t>
    </r>
  </si>
  <si>
    <r>
      <rPr>
        <rFont val="&quot;Times New Roman&quot;"/>
        <b/>
        <color rgb="FF1155CC"/>
        <sz val="14.0"/>
        <u/>
      </rPr>
      <t>https://drive.google.com/drive/folders/1d7gK-2mefD216YMO7KzQCsqNWVKWo9EJ</t>
    </r>
  </si>
  <si>
    <r>
      <rPr>
        <rFont val="&quot;Times New Roman&quot;"/>
        <b/>
        <color rgb="FF1155CC"/>
        <sz val="14.0"/>
        <u/>
      </rPr>
      <t>https://mail.google.com/mail?extsrc=sync&amp;client=docs&amp;plid=ACUX6DO2lxSyg7TC21OW5xnYA6y9bvNIOcTSwuA</t>
    </r>
  </si>
  <si>
    <r>
      <rPr>
        <rFont val="&quot;Times New Roman&quot;"/>
        <b/>
        <color rgb="FF1155CC"/>
        <sz val="14.0"/>
        <u/>
      </rPr>
      <t>https://drive.google.com/drive/folders/1EwLb9Vz_kAmtHlX0geMZ7awooDGKCRkR</t>
    </r>
  </si>
  <si>
    <r>
      <rPr>
        <rFont val="&quot;Times New Roman&quot;"/>
        <b/>
        <color rgb="FF1155CC"/>
        <sz val="14.0"/>
        <u/>
      </rPr>
      <t>https://mail.google.com/mail?extsrc=sync&amp;client=docs&amp;plid=ACUX6DMImpon0lZ-p4GoMLk3B9cnMtIkez-UWLA</t>
    </r>
  </si>
  <si>
    <r>
      <rPr>
        <rFont val="&quot;Times New Roman&quot;"/>
        <b/>
        <color rgb="FF1155CC"/>
        <sz val="14.0"/>
        <u/>
      </rPr>
      <t>https://drive.google.com/drive/folders/1Iu1Cytzf1O2zo7ECI-6eZWliddBkEXPK</t>
    </r>
  </si>
  <si>
    <r>
      <rPr>
        <rFont val="&quot;Times New Roman&quot;"/>
        <b/>
        <color rgb="FF1155CC"/>
        <sz val="14.0"/>
        <u/>
      </rPr>
      <t>https://mail.google.com/mail?extsrc=sync&amp;client=docs&amp;plid=ACUX6DO0aFxluEMC0BmySyHRST6sd50UEkGhzxk</t>
    </r>
  </si>
  <si>
    <r>
      <rPr>
        <rFont val="&quot;Times New Roman&quot;"/>
        <b/>
        <color rgb="FF1155CC"/>
        <sz val="14.0"/>
        <u/>
      </rPr>
      <t>https://drive.google.com/drive/folders/1DYJE3oyZWsOadcNe6JzN0Pqt4UZPIIMQ</t>
    </r>
  </si>
  <si>
    <r>
      <rPr>
        <rFont val="&quot;Times New Roman&quot;"/>
        <b/>
        <color rgb="FF1155CC"/>
        <sz val="14.0"/>
        <u/>
      </rPr>
      <t>https://mail.google.com/mail?extsrc=sync&amp;client=docs&amp;plid=ACUX6DOYs-ZLaAXPmDLwPW0LAOiBK6gKKW5KJ2E</t>
    </r>
  </si>
  <si>
    <r>
      <rPr>
        <rFont val="&quot;Times New Roman&quot;"/>
        <b/>
        <color rgb="FF1155CC"/>
        <sz val="14.0"/>
        <u/>
      </rPr>
      <t>https://drive.google.com/drive/folders/1BnJ25oIcxf82nGRqnVjcPk6Su9Cm2OiB</t>
    </r>
  </si>
  <si>
    <r>
      <rPr>
        <rFont val="&quot;Times New Roman&quot;"/>
        <b/>
        <color rgb="FF1155CC"/>
        <sz val="14.0"/>
        <u/>
      </rPr>
      <t>https://mail.google.com/mail?extsrc=sync&amp;client=docs&amp;plid=ACUX6DMsyqx7HDXCtJSzkAZxCSf3W-D4qgfC1u0</t>
    </r>
  </si>
  <si>
    <r>
      <rPr>
        <rFont val="&quot;Times New Roman&quot;"/>
        <b/>
        <color rgb="FF1155CC"/>
        <sz val="14.0"/>
        <u/>
      </rPr>
      <t>https://drive.google.com/drive/folders/15vuVAkYor9OjWtf5LJMP2EYj40HxPBDQ</t>
    </r>
  </si>
  <si>
    <r>
      <rPr>
        <rFont val="&quot;Times New Roman&quot;"/>
        <b/>
        <color rgb="FF1155CC"/>
        <sz val="14.0"/>
        <u/>
      </rPr>
      <t>https://mail.google.com/mail?extsrc=sync&amp;client=docs&amp;plid=ACUX6DOSxWiYOmD0GTexTMGC6ms_Q7Z8D48xilY</t>
    </r>
  </si>
  <si>
    <r>
      <rPr>
        <rFont val="&quot;Times New Roman&quot;"/>
        <b/>
        <color rgb="FF1155CC"/>
        <sz val="14.0"/>
        <u/>
      </rPr>
      <t>https://drive.google.com/drive/folders/1SDgZtXBLHm_tz-tpxrz2ClEpQmghnG8j</t>
    </r>
  </si>
  <si>
    <r>
      <rPr>
        <rFont val="&quot;Times New Roman&quot;"/>
        <b/>
        <color rgb="FF1155CC"/>
        <sz val="14.0"/>
        <u/>
      </rPr>
      <t>https://mail.google.com/mail?extsrc=sync&amp;client=docs&amp;plid=ACUX6DP9U1M2E4fylGiH2_fzlA0q8dLvJixc3rY</t>
    </r>
  </si>
  <si>
    <r>
      <rPr>
        <rFont val="&quot;Times New Roman&quot;"/>
        <b/>
        <color rgb="FF1155CC"/>
        <sz val="14.0"/>
        <u/>
      </rPr>
      <t>https://drive.google.com/drive/folders/1RZ48wBsNCZbbnYCGY5QbKfxzmGJTSm8G</t>
    </r>
  </si>
  <si>
    <r>
      <rPr>
        <rFont val="&quot;Times New Roman&quot;"/>
        <b/>
        <color rgb="FF1155CC"/>
        <sz val="14.0"/>
        <u/>
      </rPr>
      <t>https://mail.google.com/mail?extsrc=sync&amp;client=docs&amp;plid=ACUX6DMAqYn-um2bgknT1e1YTvK4_fsVZ0VKq58</t>
    </r>
  </si>
  <si>
    <r>
      <rPr>
        <rFont val="&quot;Times New Roman&quot;"/>
        <b/>
        <color rgb="FF1155CC"/>
        <sz val="14.0"/>
        <u/>
      </rPr>
      <t>https://drive.google.com/drive/folders/1QyL5Kh_CW4CLNqBOxjSsxeFd5LQ8VTY2</t>
    </r>
  </si>
  <si>
    <r>
      <rPr>
        <rFont val="&quot;Times New Roman&quot;"/>
        <b/>
        <color rgb="FF1155CC"/>
        <sz val="14.0"/>
        <u/>
      </rPr>
      <t>https://mail.google.com/mail?extsrc=sync&amp;client=docs&amp;plid=ACUX6DMfU5x208GAuJG9ug8idkNS-DgyS6tvm1s</t>
    </r>
  </si>
  <si>
    <r>
      <rPr>
        <rFont val="&quot;Times New Roman&quot;"/>
        <b/>
        <color rgb="FF1155CC"/>
        <sz val="14.0"/>
        <u/>
      </rPr>
      <t>https://drive.google.com/drive/folders/1cvYW9hJcbGfPSbYBq2EqK8JkSkNXpUww</t>
    </r>
  </si>
  <si>
    <r>
      <rPr>
        <rFont val="&quot;Times New Roman&quot;"/>
        <b/>
        <color rgb="FF1155CC"/>
        <sz val="14.0"/>
        <u/>
      </rPr>
      <t>https://mail.google.com/mail?extsrc=sync&amp;client=docs&amp;plid=ACUX6DP_TXH6YqxaYBusNBifDIoixmodBCjy4_8</t>
    </r>
  </si>
  <si>
    <r>
      <rPr>
        <rFont val="&quot;Times New Roman&quot;"/>
        <b/>
        <color rgb="FF1155CC"/>
        <sz val="14.0"/>
        <u/>
      </rPr>
      <t>https://drive.google.com/drive/folders/1BrUcCnGvb4nOTGHq7xhqICwkuioWv0pl</t>
    </r>
  </si>
  <si>
    <r>
      <rPr>
        <rFont val="&quot;Times New Roman&quot;"/>
        <b/>
        <color rgb="FF1155CC"/>
        <sz val="14.0"/>
        <u/>
      </rPr>
      <t>https://mail.google.com/mail?extsrc=sync&amp;client=docs&amp;plid=ACUX6DOcaDhcvu6tpbl5PgMbdyixbY3bnFVP0Io</t>
    </r>
  </si>
  <si>
    <r>
      <rPr>
        <rFont val="&quot;Times New Roman&quot;"/>
        <b/>
        <color rgb="FF1155CC"/>
        <sz val="14.0"/>
        <u/>
      </rPr>
      <t>https://drive.google.com/drive/folders/1KHIOcUsTtsKDufS1DOj-44aHDtFNSwAU</t>
    </r>
  </si>
  <si>
    <r>
      <rPr>
        <rFont val="&quot;Times New Roman&quot;"/>
        <b/>
        <color rgb="FF1155CC"/>
        <sz val="14.0"/>
        <u/>
      </rPr>
      <t>https://mail.google.com/mail?extsrc=sync&amp;client=docs&amp;plid=ACUX6DOT43N7HbeItcTEu8t6FUzsmmNwmoPTDCI</t>
    </r>
  </si>
  <si>
    <r>
      <rPr>
        <rFont val="&quot;Times New Roman&quot;"/>
        <b/>
        <color rgb="FF1155CC"/>
        <sz val="14.0"/>
        <u/>
      </rPr>
      <t>https://drive.google.com/drive/folders/19SkIRuygCnKuUPlPQjfxalkspl1AVNFS</t>
    </r>
  </si>
  <si>
    <r>
      <rPr>
        <rFont val="&quot;Times New Roman&quot;"/>
        <b/>
        <color rgb="FF1155CC"/>
        <sz val="14.0"/>
        <u/>
      </rPr>
      <t>https://mail.google.com/mail?extsrc=sync&amp;client=docs&amp;plid=ACUX6DO_hNYOsnRS_trPYIqblypBVLrOdQLziy0</t>
    </r>
  </si>
  <si>
    <r>
      <rPr>
        <rFont val="&quot;Times New Roman&quot;"/>
        <b/>
        <color rgb="FF1155CC"/>
        <sz val="14.0"/>
        <u/>
      </rPr>
      <t>https://drive.google.com/drive/folders/1M17CRqNR43Wzus7FaASPspCSMWQooAgh</t>
    </r>
  </si>
  <si>
    <r>
      <rPr>
        <rFont val="&quot;Times New Roman&quot;"/>
        <b/>
        <color rgb="FF1155CC"/>
        <sz val="14.0"/>
        <u/>
      </rPr>
      <t>https://mail.google.com/mail?extsrc=sync&amp;client=docs&amp;plid=ACUX6DPVpg5PDGSaJEZcWHXm6Qp8PGFYIqaDKLE</t>
    </r>
  </si>
  <si>
    <r>
      <rPr>
        <rFont val="&quot;Times New Roman&quot;"/>
        <b/>
        <color rgb="FF1155CC"/>
        <sz val="14.0"/>
        <u/>
      </rPr>
      <t>https://drive.google.com/drive/folders/1rlIdvBvov24Cktc0FWrUWZsiQefimMd9</t>
    </r>
  </si>
  <si>
    <r>
      <rPr>
        <rFont val="&quot;Times New Roman&quot;"/>
        <b/>
        <color rgb="FF1155CC"/>
        <sz val="14.0"/>
        <u/>
      </rPr>
      <t>https://mail.google.com/mail?extsrc=sync&amp;client=docs&amp;plid=ACUX6DOeL7fCQOufePxWRAubSnsxFZhAoDvMbU0</t>
    </r>
  </si>
  <si>
    <r>
      <rPr>
        <rFont val="&quot;Times New Roman&quot;"/>
        <b/>
        <color rgb="FF1155CC"/>
        <sz val="14.0"/>
        <u/>
      </rPr>
      <t>https://drive.google.com/drive/folders/16jSZAHoUx9O6Ja6U_NZwbiwBB3f-JGQB</t>
    </r>
  </si>
  <si>
    <r>
      <rPr>
        <rFont val="&quot;Times New Roman&quot;"/>
        <b/>
        <color rgb="FF1155CC"/>
        <sz val="14.0"/>
        <u/>
      </rPr>
      <t>https://mail.google.com/mail?extsrc=sync&amp;client=docs&amp;plid=ACUX6DNzd-GfCVkBsKE58rk03va464AiN_2iHOk</t>
    </r>
  </si>
  <si>
    <r>
      <rPr>
        <rFont val="&quot;Times New Roman&quot;"/>
        <b/>
        <color rgb="FF1155CC"/>
        <sz val="14.0"/>
        <u/>
      </rPr>
      <t>https://drive.google.com/drive/folders/17kApPrVnwVg75jTOxsbVo8gQr_rpOnKR</t>
    </r>
  </si>
  <si>
    <r>
      <rPr>
        <rFont val="&quot;Times New Roman&quot;"/>
        <b/>
        <color rgb="FF1155CC"/>
        <sz val="14.0"/>
        <u/>
      </rPr>
      <t>https://mail.google.com/mail?extsrc=sync&amp;client=docs&amp;plid=ACUX6DPoC7BLAtUDTThlxZyq2RAP4Hd-La50eJE</t>
    </r>
  </si>
  <si>
    <r>
      <rPr>
        <rFont val="&quot;Times New Roman&quot;"/>
        <b/>
        <color rgb="FF1155CC"/>
        <sz val="14.0"/>
        <u/>
      </rPr>
      <t>https://drive.google.com/drive/folders/1WPnUJmGb0kK2D1gZ-SDgFRqDIkUER0v6</t>
    </r>
  </si>
  <si>
    <r>
      <rPr>
        <rFont val="&quot;Times New Roman&quot;"/>
        <b/>
        <color rgb="FF1155CC"/>
        <sz val="14.0"/>
        <u/>
      </rPr>
      <t>https://mail.google.com/mail?extsrc=sync&amp;client=docs&amp;plid=ACUX6DMSoP8dfDUxmqO2lbuzZL8MKo_OHeaHNf0</t>
    </r>
  </si>
  <si>
    <r>
      <rPr>
        <rFont val="&quot;Times New Roman&quot;"/>
        <b/>
        <color rgb="FF1155CC"/>
        <sz val="14.0"/>
        <u/>
      </rPr>
      <t>https://drive.google.com/drive/folders/13UR-G-DEajre3xTIs67bNPgg593mrj7n</t>
    </r>
  </si>
  <si>
    <r>
      <rPr>
        <rFont val="&quot;Times New Roman&quot;"/>
        <b/>
        <color rgb="FF1155CC"/>
        <sz val="14.0"/>
        <u/>
      </rPr>
      <t>https://mail.google.com/mail?extsrc=sync&amp;client=docs&amp;plid=ACUX6DM7lRfHa51mz1nWoVEYb1TW_6RHs9DJ5TI</t>
    </r>
  </si>
  <si>
    <r>
      <rPr>
        <rFont val="&quot;Times New Roman&quot;"/>
        <b/>
        <color rgb="FF1155CC"/>
        <sz val="14.0"/>
        <u/>
      </rPr>
      <t>https://drive.google.com/drive/folders/1udVLwIW-7YWCQCcwjLZXV6SRtB3XsJGD</t>
    </r>
  </si>
  <si>
    <r>
      <rPr>
        <rFont val="&quot;Times New Roman&quot;"/>
        <b/>
        <color rgb="FF1155CC"/>
        <sz val="14.0"/>
        <u/>
      </rPr>
      <t>https://mail.google.com/mail?extsrc=sync&amp;client=docs&amp;plid=ACUX6DN4g3pOm13gidd1qOLtWU4j2No5u9kXpVI</t>
    </r>
  </si>
  <si>
    <r>
      <rPr>
        <rFont val="&quot;Times New Roman&quot;"/>
        <b/>
        <color rgb="FF1155CC"/>
        <sz val="14.0"/>
        <u/>
      </rPr>
      <t>https://drive.google.com/drive/folders/1z7wjw3Tprgl6nl0DaMU1g7o9XWvyk9aI</t>
    </r>
  </si>
  <si>
    <r>
      <rPr>
        <rFont val="&quot;Times New Roman&quot;"/>
        <b/>
        <color rgb="FF1155CC"/>
        <sz val="14.0"/>
        <u/>
      </rPr>
      <t>https://mail.google.com/mail?extsrc=sync&amp;client=docs&amp;plid=ACUX6DPiRCJ43B436dQHG9e5NqFZ0KK-x7dm0e8</t>
    </r>
  </si>
  <si>
    <r>
      <rPr>
        <rFont val="&quot;Times New Roman&quot;"/>
        <b/>
        <color rgb="FF1155CC"/>
        <sz val="14.0"/>
        <u/>
      </rPr>
      <t>https://drive.google.com/drive/folders/1RiofQ-Ek2a5dK7lgDb-zHUcgo7ujGl1B</t>
    </r>
  </si>
  <si>
    <r>
      <rPr>
        <rFont val="&quot;Times New Roman&quot;"/>
        <b/>
        <color rgb="FF1155CC"/>
        <sz val="14.0"/>
        <u/>
      </rPr>
      <t>https://mail.google.com/mail?extsrc=sync&amp;client=docs&amp;plid=ACUX6DORgQAW29LSK13l57bDtJGJNf6yCk7CAKg</t>
    </r>
  </si>
  <si>
    <r>
      <rPr>
        <rFont val="&quot;Times New Roman&quot;"/>
        <b/>
        <color rgb="FF1155CC"/>
        <sz val="14.0"/>
        <u/>
      </rPr>
      <t>https://drive.google.com/drive/folders/1aEiC4XwAQ6KmYoERSzKjpEt1LVZq6aWB</t>
    </r>
  </si>
  <si>
    <r>
      <rPr>
        <rFont val="&quot;Times New Roman&quot;"/>
        <b/>
        <color rgb="FF1155CC"/>
        <sz val="14.0"/>
        <u/>
      </rPr>
      <t>https://mail.google.com/mail?extsrc=sync&amp;client=docs&amp;plid=ACUX6DNuidKQERAe4qHU5K03WAHcAdXw_0VWQmw</t>
    </r>
  </si>
  <si>
    <r>
      <rPr>
        <rFont val="&quot;Times New Roman&quot;"/>
        <b/>
        <color rgb="FF1155CC"/>
        <sz val="14.0"/>
        <u/>
      </rPr>
      <t>https://drive.google.com/drive/folders/1SKieNjibGdGASp8TydlhgDi44LMJxx61</t>
    </r>
  </si>
  <si>
    <r>
      <rPr>
        <rFont val="&quot;Times New Roman&quot;"/>
        <b/>
        <color rgb="FF1155CC"/>
        <sz val="14.0"/>
        <u/>
      </rPr>
      <t>https://mail.google.com/mail?extsrc=sync&amp;client=docs&amp;plid=ACUX6DNuYnYrJM-LCXaNDE2XgJY4R6rMCr12sgo</t>
    </r>
  </si>
  <si>
    <r>
      <rPr>
        <rFont val="&quot;Times New Roman&quot;"/>
        <b/>
        <color rgb="FF1155CC"/>
        <sz val="14.0"/>
        <u/>
      </rPr>
      <t>https://drive.google.com/drive/folders/1EEysJoPkuqkWVyP9ybLdya0pT19sf85c</t>
    </r>
  </si>
  <si>
    <r>
      <rPr>
        <rFont val="&quot;Times New Roman&quot;"/>
        <b/>
        <color rgb="FF1155CC"/>
        <sz val="14.0"/>
        <u/>
      </rPr>
      <t>https://mail.google.com/mail?extsrc=sync&amp;client=docs&amp;plid=ACUX6DP1xGW_HoxgbxPqV9gn0QdW9O68bR_4qXU</t>
    </r>
  </si>
  <si>
    <r>
      <rPr>
        <rFont val="&quot;Times New Roman&quot;"/>
        <b/>
        <color rgb="FF1155CC"/>
        <sz val="14.0"/>
        <u/>
      </rPr>
      <t>https://drive.google.com/drive/folders/1PX2boopvEU1kDKu6KDAqCIAR1WKqtZCu</t>
    </r>
  </si>
  <si>
    <r>
      <rPr>
        <rFont val="&quot;Times New Roman&quot;"/>
        <b/>
        <color rgb="FF1155CC"/>
        <sz val="14.0"/>
        <u/>
      </rPr>
      <t>https://mail.google.com/mail?extsrc=sync&amp;client=docs&amp;plid=ACUX6DOQhlAB_LQA6NpQGCL-Qn4ALZrTFBEKVWQ</t>
    </r>
  </si>
  <si>
    <r>
      <rPr>
        <rFont val="&quot;Times New Roman&quot;"/>
        <b/>
        <color rgb="FF1155CC"/>
        <sz val="14.0"/>
        <u/>
      </rPr>
      <t>https://drive.google.com/drive/folders/1qJ_NUSi2wVVRB5cCjXQEk9RqIhLydM5E</t>
    </r>
  </si>
  <si>
    <r>
      <rPr>
        <rFont val="&quot;Times New Roman&quot;"/>
        <b/>
        <color rgb="FF1155CC"/>
        <sz val="14.0"/>
        <u/>
      </rPr>
      <t>https://mail.google.com/mail?extsrc=sync&amp;client=docs&amp;plid=ACUX6DODBTuoLwyXzMaxmJbK-9UzfuOBPZtkeR0</t>
    </r>
  </si>
  <si>
    <r>
      <rPr>
        <rFont val="&quot;Times New Roman&quot;"/>
        <b/>
        <color rgb="FF1155CC"/>
        <sz val="14.0"/>
        <u/>
      </rPr>
      <t>https://drive.google.com/drive/folders/14ljCWrWUoMeZxUfmgTseQS8XFfpVxv0A</t>
    </r>
  </si>
  <si>
    <r>
      <rPr>
        <rFont val="&quot;Times New Roman&quot;"/>
        <b/>
        <color rgb="FF1155CC"/>
        <sz val="14.0"/>
        <u/>
      </rPr>
      <t>https://mail.google.com/mail?extsrc=sync&amp;client=docs&amp;plid=ACUX6DPyKgw6cCj21W7PkJxlBVNNoWwpLxaljYE</t>
    </r>
  </si>
  <si>
    <r>
      <rPr>
        <rFont val="&quot;Times New Roman&quot;"/>
        <b/>
        <color rgb="FF1155CC"/>
        <sz val="14.0"/>
        <u/>
      </rPr>
      <t>https://drive.google.com/drive/folders/1SAHTFSJZtsEQxZIsz1sFEHoR2CHtDnIb</t>
    </r>
  </si>
  <si>
    <r>
      <rPr>
        <rFont val="&quot;Times New Roman&quot;"/>
        <b/>
        <color rgb="FF1155CC"/>
        <sz val="14.0"/>
        <u/>
      </rPr>
      <t>https://mail.google.com/mail?extsrc=sync&amp;client=docs&amp;plid=ACUX6DPAY2UbUaRMKhuk4OH_Ti0R3OBkhbBYOpk</t>
    </r>
  </si>
  <si>
    <r>
      <rPr>
        <rFont val="&quot;Times New Roman&quot;"/>
        <b/>
        <color rgb="FF1155CC"/>
        <sz val="14.0"/>
        <u/>
      </rPr>
      <t>https://drive.google.com/drive/folders/1vp7Bp0W-r07xn5l67lt73SwpoCKTKnQb</t>
    </r>
  </si>
  <si>
    <r>
      <rPr>
        <rFont val="&quot;Times New Roman&quot;"/>
        <b/>
        <color rgb="FF1155CC"/>
        <sz val="14.0"/>
        <u/>
      </rPr>
      <t>https://mail.google.com/mail?extsrc=sync&amp;client=docs&amp;plid=ACUX6DNcT6LMRlO4Dr3R7B5JingJfpZWdVB9tSw</t>
    </r>
  </si>
  <si>
    <r>
      <rPr>
        <rFont val="&quot;Times New Roman&quot;"/>
        <b/>
        <color rgb="FF1155CC"/>
        <sz val="14.0"/>
        <u/>
      </rPr>
      <t>https://drive.google.com/drive/folders/1n_XpR2LFrNxDORLnCA_lqyJME7r72zOh</t>
    </r>
  </si>
  <si>
    <r>
      <rPr>
        <rFont val="&quot;Times New Roman&quot;"/>
        <b/>
        <color rgb="FF1155CC"/>
        <sz val="14.0"/>
        <u/>
      </rPr>
      <t>https://mail.google.com/mail?extsrc=sync&amp;client=docs&amp;plid=ACUX6DNViHMycw7O6f12X7fbJaPNlfea3i1a-KA</t>
    </r>
  </si>
  <si>
    <r>
      <rPr>
        <rFont val="&quot;Times New Roman&quot;"/>
        <b/>
        <color rgb="FF1155CC"/>
        <sz val="14.0"/>
        <u/>
      </rPr>
      <t>https://drive.google.com/drive/folders/1SuRkMTNx4FuII2OFdk6zo0twg9dVFb01</t>
    </r>
  </si>
  <si>
    <r>
      <rPr>
        <rFont val="&quot;Times New Roman&quot;"/>
        <b/>
        <color rgb="FF1155CC"/>
        <sz val="14.0"/>
        <u/>
      </rPr>
      <t>https://mail.google.com/mail?extsrc=sync&amp;client=docs&amp;plid=ACUX6DOtqyvDAwzv267Qn1laGJraGhfIXqjQRTs</t>
    </r>
  </si>
  <si>
    <t>19/05/2025</t>
  </si>
  <si>
    <r>
      <rPr>
        <rFont val="&quot;Times New Roman&quot;"/>
        <b/>
        <color rgb="FF1155CC"/>
        <sz val="14.0"/>
        <u/>
      </rPr>
      <t>https://drive.google.com/drive/folders/1FIut95aAY0OdBAmnPsPd2E5xvcJPyI1T</t>
    </r>
  </si>
  <si>
    <r>
      <rPr>
        <rFont val="&quot;Times New Roman&quot;"/>
        <b/>
        <color rgb="FF1155CC"/>
        <sz val="14.0"/>
        <u/>
      </rPr>
      <t>https://mail.google.com/mail?extsrc=sync&amp;client=docs&amp;plid=ACUX6DOHHUG7yqpU1dschIFMBn0puSGMFmgIiFw</t>
    </r>
  </si>
  <si>
    <r>
      <rPr>
        <rFont val="&quot;Times New Roman&quot;"/>
        <b/>
        <color rgb="FF1155CC"/>
        <sz val="14.0"/>
        <u/>
      </rPr>
      <t>https://drive.google.com/drive/folders/1G_b47o5zN-3YSrkR8lR_kyteIzevfQ5e</t>
    </r>
  </si>
  <si>
    <r>
      <rPr>
        <rFont val="&quot;Times New Roman&quot;"/>
        <b/>
        <color rgb="FF1155CC"/>
        <sz val="14.0"/>
        <u/>
      </rPr>
      <t>https://mail.google.com/mail?extsrc=sync&amp;client=docs&amp;plid=ACUX6DMpYXX4TLFt_srBygdxNVJ5-Ph7ADUSW4Y</t>
    </r>
  </si>
  <si>
    <r>
      <rPr>
        <rFont val="&quot;Times New Roman&quot;"/>
        <b/>
        <color rgb="FF1155CC"/>
        <sz val="14.0"/>
        <u/>
      </rPr>
      <t>https://drive.google.com/drive/folders/1etLplr-sIFyxuOt2rBBn3iTDsYN2Kzvl</t>
    </r>
  </si>
  <si>
    <r>
      <rPr>
        <rFont val="&quot;Times New Roman&quot;"/>
        <b/>
        <color rgb="FF1155CC"/>
        <sz val="14.0"/>
        <u/>
      </rPr>
      <t>https://mail.google.com/mail?extsrc=sync&amp;client=docs&amp;plid=ACUX6DOxpL7BmYrotIgdiOVqXWAn0j6ybZjEx9M</t>
    </r>
  </si>
  <si>
    <r>
      <rPr>
        <rFont val="&quot;Times New Roman&quot;"/>
        <b/>
        <color rgb="FF1155CC"/>
        <sz val="14.0"/>
        <u/>
      </rPr>
      <t>https://drive.google.com/drive/folders/1hwjYYGcGS2stVKgEqkvePqWnT8rqrfuV</t>
    </r>
  </si>
  <si>
    <r>
      <rPr>
        <rFont val="&quot;Times New Roman&quot;"/>
        <b/>
        <color rgb="FF1155CC"/>
        <sz val="14.0"/>
        <u/>
      </rPr>
      <t>https://mail.google.com/mail?extsrc=sync&amp;client=docs&amp;plid=ACUX6DMuBC2ryUt1zWx70TbS0AbEgtaWoy4uZkA</t>
    </r>
  </si>
  <si>
    <r>
      <rPr>
        <rFont val="&quot;Times New Roman&quot;"/>
        <b/>
        <color rgb="FF1155CC"/>
        <sz val="14.0"/>
        <u/>
      </rPr>
      <t>https://drive.google.com/drive/folders/1liLNDzatYU0Kw86p-uxo-7kwKSdrN64x</t>
    </r>
  </si>
  <si>
    <r>
      <rPr>
        <rFont val="&quot;Times New Roman&quot;"/>
        <b/>
        <color rgb="FF1155CC"/>
        <sz val="14.0"/>
        <u/>
      </rPr>
      <t>https://mail.google.com/mail?extsrc=sync&amp;client=docs&amp;plid=ACUX6DNpl_5Ut3ESdJovIFuXj894GbiidEhTMGQ</t>
    </r>
  </si>
  <si>
    <r>
      <rPr>
        <rFont val="&quot;Times New Roman&quot;"/>
        <b/>
        <color rgb="FF1155CC"/>
        <sz val="14.0"/>
        <u/>
      </rPr>
      <t>https://drive.google.com/drive/folders/1IQVsD-EVwiLIJkRgCOysxgIZ5wQUFr-z</t>
    </r>
  </si>
  <si>
    <r>
      <rPr>
        <rFont val="&quot;Times New Roman&quot;"/>
        <b/>
        <color rgb="FF1155CC"/>
        <sz val="14.0"/>
        <u/>
      </rPr>
      <t>https://mail.google.com/mail?extsrc=sync&amp;client=docs&amp;plid=ACUX6DNv5PF-SBv8l-X5kwVHMDxYxNoc2ohoC6U</t>
    </r>
  </si>
  <si>
    <r>
      <rPr>
        <rFont val="&quot;Times New Roman&quot;"/>
        <b/>
        <color rgb="FF1155CC"/>
        <sz val="14.0"/>
        <u/>
      </rPr>
      <t>https://drive.google.com/drive/folders/1Z5Hrrx1E2lhrLp3PXk1Meb9oTCLv_Bu0</t>
    </r>
  </si>
  <si>
    <r>
      <rPr>
        <rFont val="&quot;Times New Roman&quot;"/>
        <b/>
        <color rgb="FF1155CC"/>
        <sz val="14.0"/>
        <u/>
      </rPr>
      <t>https://mail.google.com/mail?extsrc=sync&amp;client=docs&amp;plid=ACUX6DP14q2DYCUmo1QMiL_xIzXOrW22EI6vnME</t>
    </r>
  </si>
  <si>
    <r>
      <rPr>
        <rFont val="&quot;Times New Roman&quot;"/>
        <b/>
        <color rgb="FF1155CC"/>
        <sz val="14.0"/>
        <u/>
      </rPr>
      <t>https://drive.google.com/drive/folders/1l79vMtNG-FOj19BGJD_PmUKVuSdLDrEW</t>
    </r>
  </si>
  <si>
    <r>
      <rPr>
        <rFont val="&quot;Times New Roman&quot;"/>
        <b/>
        <color rgb="FF1155CC"/>
        <sz val="14.0"/>
        <u/>
      </rPr>
      <t>https://mail.google.com/mail?extsrc=sync&amp;client=docs&amp;plid=ACUX6DM_G5bDi_kr_uXW9VkB6wXwFJL09WWrLb8</t>
    </r>
  </si>
  <si>
    <r>
      <rPr>
        <rFont val="&quot;Times New Roman&quot;"/>
        <b/>
        <color rgb="FF1155CC"/>
        <sz val="14.0"/>
        <u/>
      </rPr>
      <t>https://drive.google.com/drive/folders/1MLFdXWgPhVF63-QuS4L7uHxfYGe_22x0</t>
    </r>
  </si>
  <si>
    <r>
      <rPr>
        <rFont val="&quot;Times New Roman&quot;"/>
        <b/>
        <color rgb="FF1155CC"/>
        <sz val="14.0"/>
        <u/>
      </rPr>
      <t>https://mail.google.com/mail?extsrc=sync&amp;client=docs&amp;plid=ACUX6DM-Dc6eaOUBkjOD1GNK7VYOFLt55g_PUrQ</t>
    </r>
  </si>
  <si>
    <r>
      <rPr>
        <rFont val="&quot;Times New Roman&quot;"/>
        <b/>
        <color rgb="FF1155CC"/>
        <sz val="14.0"/>
        <u/>
      </rPr>
      <t>https://drive.google.com/drive/folders/10Ot2clhhCdHVZcgdSZCsAjrPEcO69itX</t>
    </r>
  </si>
  <si>
    <r>
      <rPr>
        <rFont val="&quot;Times New Roman&quot;"/>
        <b/>
        <color rgb="FF1155CC"/>
        <sz val="14.0"/>
        <u/>
      </rPr>
      <t>https://mail.google.com/mail?extsrc=sync&amp;client=docs&amp;plid=ACUX6DOM3aGaOcPyi0kNjRgQtOAlhzR3qxMtZ6E</t>
    </r>
  </si>
  <si>
    <r>
      <rPr>
        <rFont val="&quot;Times New Roman&quot;"/>
        <b/>
        <color rgb="FF1155CC"/>
        <sz val="14.0"/>
        <u/>
      </rPr>
      <t>https://drive.google.com/drive/folders/128zXLs4Dqpk9sq8T0h7L67toHHbee9Du</t>
    </r>
  </si>
  <si>
    <r>
      <rPr>
        <rFont val="&quot;Times New Roman&quot;"/>
        <b/>
        <color rgb="FF1155CC"/>
        <sz val="14.0"/>
        <u/>
      </rPr>
      <t>https://mail.google.com/mail?extsrc=sync&amp;client=docs&amp;plid=ACUX6DOPSx5uEDmAYlQPWNdnqc3m_h-CEYFLG4A</t>
    </r>
  </si>
  <si>
    <r>
      <rPr>
        <rFont val="&quot;Times New Roman&quot;"/>
        <b/>
        <color rgb="FF1155CC"/>
        <sz val="14.0"/>
        <u/>
      </rPr>
      <t>https://drive.google.com/drive/folders/1qNX6LIBknFs8lc2pvAOoMLMaD-9B4uv1</t>
    </r>
  </si>
  <si>
    <r>
      <rPr>
        <rFont val="&quot;Times New Roman&quot;"/>
        <b/>
        <color rgb="FF1155CC"/>
        <sz val="14.0"/>
        <u/>
      </rPr>
      <t>https://mail.google.com/mail?extsrc=sync&amp;client=docs&amp;plid=ACUX6DP8YbL8whj4YY8PWPuiyezNWwncGUgED0c</t>
    </r>
  </si>
  <si>
    <r>
      <rPr>
        <rFont val="&quot;Times New Roman&quot;"/>
        <b/>
        <color rgb="FF1155CC"/>
        <sz val="14.0"/>
        <u/>
      </rPr>
      <t>https://drive.google.com/drive/folders/1J0awodU3Ch7LYv_fAwxGv9uvoNvuxZe6</t>
    </r>
  </si>
  <si>
    <r>
      <rPr>
        <rFont val="&quot;Times New Roman&quot;"/>
        <b/>
        <color rgb="FF1155CC"/>
        <sz val="14.0"/>
        <u/>
      </rPr>
      <t>https://mail.google.com/mail?extsrc=sync&amp;client=docs&amp;plid=ACUX6DOD_x0cWB8lM9iTp4XTXuKj40fXjwxz38k</t>
    </r>
  </si>
  <si>
    <r>
      <rPr>
        <rFont val="&quot;Times New Roman&quot;"/>
        <b/>
        <color rgb="FF1155CC"/>
        <sz val="14.0"/>
        <u/>
      </rPr>
      <t>https://drive.google.com/drive/folders/1qnZJt16KZlmc6r1ZcJOAYGWbm3CFKCNH</t>
    </r>
  </si>
  <si>
    <r>
      <rPr>
        <rFont val="&quot;Times New Roman&quot;"/>
        <b/>
        <color rgb="FF1155CC"/>
        <sz val="14.0"/>
        <u/>
      </rPr>
      <t>https://mail.google.com/mail?extsrc=sync&amp;client=docs&amp;plid=ACUX6DP9rSvmhaHPzh6EhheN6Q8asdWXDmrXtmw</t>
    </r>
  </si>
  <si>
    <r>
      <rPr>
        <rFont val="&quot;Times New Roman&quot;"/>
        <b/>
        <color rgb="FF1155CC"/>
        <sz val="14.0"/>
        <u/>
      </rPr>
      <t>https://drive.google.com/drive/folders/1wy_z2xj2QITw5uIdvlQgD3_dTCIb9Cd3</t>
    </r>
  </si>
  <si>
    <r>
      <rPr>
        <rFont val="&quot;Times New Roman&quot;"/>
        <b/>
        <color rgb="FF1155CC"/>
        <sz val="14.0"/>
        <u/>
      </rPr>
      <t>https://mail.google.com/mail?extsrc=sync&amp;client=docs&amp;plid=ACUX6DN_oV5cwvvVrzO6TzwBdmjbClXOVFsZhe8</t>
    </r>
  </si>
  <si>
    <r>
      <rPr>
        <rFont val="&quot;Times New Roman&quot;"/>
        <b/>
        <color rgb="FF1155CC"/>
        <sz val="14.0"/>
        <u/>
      </rPr>
      <t>https://drive.google.com/drive/folders/1Ak76tyUnwrEguHiqpXn0pYWHjqD-Qyb2</t>
    </r>
  </si>
  <si>
    <r>
      <rPr>
        <rFont val="&quot;Times New Roman&quot;"/>
        <b/>
        <color rgb="FF1155CC"/>
        <sz val="14.0"/>
        <u/>
      </rPr>
      <t>https://mail.google.com/mail?extsrc=sync&amp;client=docs&amp;plid=ACUX6DP-bz9ZA_O_Nswp5tcYgijg02xOO3qsEK8</t>
    </r>
  </si>
  <si>
    <r>
      <rPr>
        <rFont val="&quot;Times New Roman&quot;"/>
        <b/>
        <color rgb="FF1155CC"/>
        <sz val="14.0"/>
        <u/>
      </rPr>
      <t>https://drive.google.com/drive/folders/1IY7_BX4lytGqiOzwW2VcCyvgeJVnvn_P</t>
    </r>
  </si>
  <si>
    <r>
      <rPr>
        <rFont val="&quot;Times New Roman&quot;"/>
        <b/>
        <color rgb="FF1155CC"/>
        <sz val="14.0"/>
        <u/>
      </rPr>
      <t>https://mail.google.com/mail?extsrc=sync&amp;client=docs&amp;plid=ACUX6DOc8fVuckMvG70b7DcZuzX6RXnpnj6-P_Q</t>
    </r>
  </si>
  <si>
    <r>
      <rPr>
        <rFont val="&quot;Times New Roman&quot;"/>
        <b/>
        <color rgb="FF1155CC"/>
        <sz val="14.0"/>
        <u/>
      </rPr>
      <t>https://drive.google.com/drive/folders/1RvS2-kYSyN0AubsoXcKzYhmwj0kVIm9S</t>
    </r>
  </si>
  <si>
    <r>
      <rPr>
        <rFont val="&quot;Times New Roman&quot;"/>
        <b/>
        <color rgb="FF1155CC"/>
        <sz val="14.0"/>
        <u/>
      </rPr>
      <t>https://mail.google.com/mail?extsrc=sync&amp;client=docs&amp;plid=ACUX6DOonucyUwcGP4Z9UWLGrQa-DF6sm5GkvKI</t>
    </r>
  </si>
  <si>
    <r>
      <rPr>
        <rFont val="&quot;Times New Roman&quot;"/>
        <b/>
        <color rgb="FF1155CC"/>
        <sz val="14.0"/>
        <u/>
      </rPr>
      <t>https://drive.google.com/drive/folders/1EKta2k-BZ-EZY0WInrzm8q1KiQ1cm4_v</t>
    </r>
  </si>
  <si>
    <r>
      <rPr>
        <rFont val="&quot;Times New Roman&quot;"/>
        <b/>
        <color rgb="FF1155CC"/>
        <sz val="14.0"/>
        <u/>
      </rPr>
      <t>https://mail.google.com/mail?extsrc=sync&amp;client=docs&amp;plid=ACUX6DN8ksZcNnJIy--G7-bb0z0lHFyg4n6fUDY</t>
    </r>
  </si>
  <si>
    <r>
      <rPr>
        <rFont val="&quot;Times New Roman&quot;"/>
        <b/>
        <color rgb="FF1155CC"/>
        <sz val="14.0"/>
        <u/>
      </rPr>
      <t>https://drive.google.com/drive/folders/1PPEHiFBJrZ3SgXlZtOCJsSuBgPQTE3JO</t>
    </r>
  </si>
  <si>
    <r>
      <rPr>
        <rFont val="&quot;Times New Roman&quot;"/>
        <b/>
        <color rgb="FF1155CC"/>
        <sz val="14.0"/>
        <u/>
      </rPr>
      <t>https://mail.google.com/mail?extsrc=sync&amp;client=docs&amp;plid=ACUX6DPBbdATt8qbT_b-YJCew7wZHakAJYdMerk</t>
    </r>
  </si>
  <si>
    <r>
      <rPr>
        <rFont val="&quot;Times New Roman&quot;"/>
        <b/>
        <color rgb="FF1155CC"/>
        <sz val="14.0"/>
        <u/>
      </rPr>
      <t>https://drive.google.com/drive/folders/1fQEZyWD3yYXhrFHSXrQaNPm3juDx2-9l</t>
    </r>
  </si>
  <si>
    <r>
      <rPr>
        <rFont val="&quot;Times New Roman&quot;"/>
        <b/>
        <color rgb="FF1155CC"/>
        <sz val="14.0"/>
        <u/>
      </rPr>
      <t>https://mail.google.com/mail?extsrc=sync&amp;client=docs&amp;plid=ACUX6DNmSzai0uurnr9AaNVSOJSQjeV8BVtJ_Ec</t>
    </r>
  </si>
  <si>
    <r>
      <rPr>
        <rFont val="&quot;Times New Roman&quot;"/>
        <b/>
        <color rgb="FF1155CC"/>
        <sz val="14.0"/>
        <u/>
      </rPr>
      <t>https://drive.google.com/drive/folders/1EOyQ_ZYt6sdZOK1eh2oyKzvyZSfSoFzv</t>
    </r>
  </si>
  <si>
    <r>
      <rPr>
        <rFont val="&quot;Times New Roman&quot;"/>
        <b/>
        <color rgb="FF1155CC"/>
        <sz val="14.0"/>
        <u/>
      </rPr>
      <t>https://mail.google.com/mail?extsrc=sync&amp;client=docs&amp;plid=ACUX6DNqAbIGDf6o9aUVsL2sDYOQeYkjlItSsTQ</t>
    </r>
  </si>
  <si>
    <r>
      <rPr>
        <rFont val="&quot;Times New Roman&quot;"/>
        <b/>
        <color rgb="FF1155CC"/>
        <sz val="14.0"/>
        <u/>
      </rPr>
      <t>https://drive.google.com/drive/folders/1JrMHV5OdGUztTGJ5KdwXepyCAl6yNumg</t>
    </r>
  </si>
  <si>
    <r>
      <rPr>
        <rFont val="&quot;Times New Roman&quot;"/>
        <b/>
        <color rgb="FF1155CC"/>
        <sz val="14.0"/>
        <u/>
      </rPr>
      <t>https://mail.google.com/mail?extsrc=sync&amp;client=docs&amp;plid=ACUX6DOEpqAR0sWj8ZK8F5xUcI0V1_D9epFP_uc</t>
    </r>
  </si>
  <si>
    <r>
      <rPr>
        <rFont val="&quot;Times New Roman&quot;"/>
        <b/>
        <color rgb="FF1155CC"/>
        <sz val="14.0"/>
        <u/>
      </rPr>
      <t>https://drive.google.com/drive/folders/19NvMWUczJETCSck4B-qovdPbHx07-aJj</t>
    </r>
  </si>
  <si>
    <r>
      <rPr>
        <rFont val="&quot;Times New Roman&quot;"/>
        <b/>
        <color rgb="FF1155CC"/>
        <sz val="14.0"/>
        <u/>
      </rPr>
      <t>https://mail.google.com/mail?extsrc=sync&amp;client=docs&amp;plid=ACUX6DMgcDBjegO7MsvVpILP2FgulLjqpRayTVc</t>
    </r>
  </si>
  <si>
    <r>
      <rPr>
        <rFont val="&quot;Times New Roman&quot;"/>
        <b/>
        <color rgb="FF1155CC"/>
        <sz val="14.0"/>
        <u/>
      </rPr>
      <t>https://drive.google.com/drive/folders/1FAFkvbRsZU25ie46pWP34B-WU4IRjVpt</t>
    </r>
  </si>
  <si>
    <r>
      <rPr>
        <rFont val="&quot;Times New Roman&quot;"/>
        <b/>
        <color rgb="FF1155CC"/>
        <sz val="14.0"/>
        <u/>
      </rPr>
      <t>https://mail.google.com/mail?extsrc=sync&amp;client=docs&amp;plid=ACUX6DNHCTbKB2pEYquDRWz9H2dQAwbzbnEeOM8</t>
    </r>
  </si>
  <si>
    <r>
      <rPr>
        <rFont val="&quot;Times New Roman&quot;"/>
        <b/>
        <color rgb="FF1155CC"/>
        <sz val="14.0"/>
        <u/>
      </rPr>
      <t>https://drive.google.com/drive/folders/1rwT22zdMCHfHQ9AuRn3mZtzRlaNSggkj</t>
    </r>
  </si>
  <si>
    <r>
      <rPr>
        <rFont val="&quot;Times New Roman&quot;"/>
        <b/>
        <color rgb="FF1155CC"/>
        <sz val="14.0"/>
        <u/>
      </rPr>
      <t>https://mail.google.com/mail?extsrc=sync&amp;client=docs&amp;plid=ACUX6DMtMZ8UOmKHX78tlOClkDO5mRwBw_NjQDY</t>
    </r>
  </si>
  <si>
    <r>
      <rPr>
        <rFont val="&quot;Times New Roman&quot;"/>
        <b/>
        <color rgb="FF1155CC"/>
        <sz val="14.0"/>
        <u/>
      </rPr>
      <t>https://drive.google.com/drive/folders/1HUA2xHs1otvPx7dRsVIRkdVOQK3pVXQO</t>
    </r>
  </si>
  <si>
    <r>
      <rPr>
        <rFont val="&quot;Times New Roman&quot;"/>
        <b/>
        <color rgb="FF1155CC"/>
        <sz val="14.0"/>
        <u/>
      </rPr>
      <t>https://mail.google.com/mail?extsrc=sync&amp;client=docs&amp;plid=ACUX6DOtrcUtILxY3wlq5EZhH_9qexDk6WH11V0</t>
    </r>
  </si>
  <si>
    <r>
      <rPr>
        <rFont val="&quot;Times New Roman&quot;"/>
        <b/>
        <color rgb="FF1155CC"/>
        <sz val="14.0"/>
        <u/>
      </rPr>
      <t>https://drive.google.com/drive/folders/1sbESu6S2Q2oUxd0ysnLEdb1DFj3Rfrq0</t>
    </r>
  </si>
  <si>
    <r>
      <rPr>
        <rFont val="&quot;Times New Roman&quot;"/>
        <b/>
        <color rgb="FF1155CC"/>
        <sz val="14.0"/>
        <u/>
      </rPr>
      <t>https://mail.google.com/mail?extsrc=sync&amp;client=docs&amp;plid=ACUX6DM4hsJe2mYt6tooprPnrpfM2vOfSGsQvXU</t>
    </r>
  </si>
  <si>
    <r>
      <rPr>
        <rFont val="&quot;Times New Roman&quot;"/>
        <b/>
        <color rgb="FF1155CC"/>
        <sz val="14.0"/>
        <u/>
      </rPr>
      <t>https://drive.google.com/drive/folders/1j7oxzdhX0bl6cBZDQczH-ZlyaP7Ok0bI</t>
    </r>
  </si>
  <si>
    <r>
      <rPr>
        <rFont val="&quot;Times New Roman&quot;"/>
        <b/>
        <color rgb="FF1155CC"/>
        <sz val="14.0"/>
        <u/>
      </rPr>
      <t>https://mail.google.com/mail?extsrc=sync&amp;client=docs&amp;plid=ACUX6DOxYBETw_T-Lm31uKuIKb3NA9hMAq9zHBo</t>
    </r>
  </si>
  <si>
    <r>
      <rPr>
        <rFont val="&quot;Times New Roman&quot;"/>
        <b/>
        <color rgb="FF1155CC"/>
        <sz val="14.0"/>
        <u/>
      </rPr>
      <t>https://drive.google.com/drive/folders/1PNiMglfnKyI1MaIHEp5RUbFfJR9SRXN2</t>
    </r>
  </si>
  <si>
    <r>
      <rPr>
        <rFont val="&quot;Times New Roman&quot;"/>
        <b/>
        <color rgb="FF1155CC"/>
        <sz val="14.0"/>
        <u/>
      </rPr>
      <t>https://mail.google.com/mail?extsrc=sync&amp;client=docs&amp;plid=ACUX6DMEnZ7nSOjSWfJqCC16-MiAq8tFvlmeQng</t>
    </r>
  </si>
  <si>
    <r>
      <rPr>
        <rFont val="&quot;Times New Roman&quot;"/>
        <b/>
        <color rgb="FF1155CC"/>
        <sz val="14.0"/>
        <u/>
      </rPr>
      <t>https://drive.google.com/drive/folders/1cZoR3CGpZ4m2pngmliyzdu8nJZE7Dwp9</t>
    </r>
  </si>
  <si>
    <r>
      <rPr>
        <rFont val="&quot;Times New Roman&quot;"/>
        <b/>
        <color rgb="FF1155CC"/>
        <sz val="14.0"/>
        <u/>
      </rPr>
      <t>https://mail.google.com/mail?extsrc=sync&amp;client=docs&amp;plid=ACUX6DPn0rEZK74huvJ1sGmbV0cvkQqoFuhsLLc</t>
    </r>
  </si>
  <si>
    <r>
      <rPr>
        <rFont val="&quot;Times New Roman&quot;"/>
        <b/>
        <color rgb="FF1155CC"/>
        <sz val="14.0"/>
        <u/>
      </rPr>
      <t>https://drive.google.com/drive/folders/1Ux206mSE684ecnIqZVT3zpTUqT1OiOnE</t>
    </r>
  </si>
  <si>
    <r>
      <rPr>
        <rFont val="&quot;Times New Roman&quot;"/>
        <b/>
        <color rgb="FF1155CC"/>
        <sz val="14.0"/>
        <u/>
      </rPr>
      <t>https://mail.google.com/mail?extsrc=sync&amp;client=docs&amp;plid=ACUX6DM94thsV7DCXKsEMtVDW0X3nSM3MrDZmYk</t>
    </r>
  </si>
  <si>
    <r>
      <rPr>
        <rFont val="&quot;Times New Roman&quot;"/>
        <b/>
        <color rgb="FF1155CC"/>
        <sz val="14.0"/>
        <u/>
      </rPr>
      <t>https://drive.google.com/drive/folders/1J_We1UoirwEd9-Qn0MPVu_3-eZ9Y1pwE</t>
    </r>
  </si>
  <si>
    <r>
      <rPr>
        <rFont val="&quot;Times New Roman&quot;"/>
        <b/>
        <color rgb="FF1155CC"/>
        <sz val="14.0"/>
        <u/>
      </rPr>
      <t>https://mail.google.com/mail?extsrc=sync&amp;client=docs&amp;plid=ACUX6DPCvrYIHhIPPZEUtgZSDP5eDb9-mnkspfM</t>
    </r>
  </si>
  <si>
    <r>
      <rPr>
        <rFont val="&quot;Times New Roman&quot;"/>
        <b/>
        <color rgb="FF1155CC"/>
        <sz val="14.0"/>
        <u/>
      </rPr>
      <t>https://drive.google.com/drive/folders/1WbON9KU-_D_DeHQ83glpACz6u_CfoZAp</t>
    </r>
  </si>
  <si>
    <r>
      <rPr>
        <rFont val="&quot;Times New Roman&quot;"/>
        <b/>
        <color rgb="FF1155CC"/>
        <sz val="14.0"/>
        <u/>
      </rPr>
      <t>https://mail.google.com/mail?extsrc=sync&amp;client=docs&amp;plid=ACUX6DNX0ei-QQD07QWomgc1rSn3I16hIhOLJes</t>
    </r>
  </si>
  <si>
    <r>
      <rPr>
        <rFont val="&quot;Times New Roman&quot;"/>
        <b/>
        <color rgb="FF1155CC"/>
        <sz val="14.0"/>
        <u/>
      </rPr>
      <t>https://drive.google.com/drive/folders/1hFujcGdd0muZtmaS7pSRki0gDfgcUiSE</t>
    </r>
  </si>
  <si>
    <r>
      <rPr>
        <rFont val="&quot;Times New Roman&quot;"/>
        <b/>
        <color rgb="FF1155CC"/>
        <sz val="14.0"/>
        <u/>
      </rPr>
      <t>https://mail.google.com/mail?extsrc=sync&amp;client=docs&amp;plid=ACUX6DOdFEjL9SSPQjBXMPbckWegL2hDMJ0VKFQ</t>
    </r>
  </si>
  <si>
    <r>
      <rPr>
        <rFont val="&quot;Times New Roman&quot;"/>
        <b/>
        <color rgb="FF1155CC"/>
        <sz val="14.0"/>
        <u/>
      </rPr>
      <t>https://drive.google.com/drive/folders/1e9kK5fOBwJEec5I1sRJJD5s_iGpP9w6V</t>
    </r>
  </si>
  <si>
    <r>
      <rPr>
        <rFont val="&quot;Times New Roman&quot;"/>
        <b/>
        <color rgb="FF1155CC"/>
        <sz val="14.0"/>
        <u/>
      </rPr>
      <t>https://mail.google.com/mail?extsrc=sync&amp;client=docs&amp;plid=ACUX6DOQxMWF3kHOQ1AazU7IH0Or04lnasO2XDg</t>
    </r>
  </si>
  <si>
    <r>
      <rPr>
        <rFont val="&quot;Times New Roman&quot;"/>
        <b/>
        <color rgb="FF1155CC"/>
        <sz val="14.0"/>
        <u/>
      </rPr>
      <t>https://drive.google.com/drive/folders/14rJ7IBw4tGyGyDknjcDZegFjbHYjwy2f</t>
    </r>
  </si>
  <si>
    <r>
      <rPr>
        <rFont val="&quot;Times New Roman&quot;"/>
        <b/>
        <color rgb="FF1155CC"/>
        <sz val="14.0"/>
        <u/>
      </rPr>
      <t>https://mail.google.com/mail?extsrc=sync&amp;client=docs&amp;plid=ACUX6DPEj_NlTTlHsGq_dexw_T83ScWX4Y6yMtg</t>
    </r>
  </si>
  <si>
    <r>
      <rPr>
        <rFont val="&quot;Times New Roman&quot;"/>
        <b/>
        <color rgb="FF1155CC"/>
        <sz val="14.0"/>
        <u/>
      </rPr>
      <t>https://drive.google.com/drive/folders/1i2RVBhI_34cJLAOmu9ZYcSp0RsTkoR8p</t>
    </r>
  </si>
  <si>
    <r>
      <rPr>
        <rFont val="&quot;Times New Roman&quot;"/>
        <b/>
        <color rgb="FF1155CC"/>
        <sz val="14.0"/>
        <u/>
      </rPr>
      <t>https://mail.google.com/mail?extsrc=sync&amp;client=docs&amp;plid=ACUX6DO07kXGfypmoHkdW94b_t4U4jpIxi1798g</t>
    </r>
  </si>
  <si>
    <r>
      <rPr>
        <rFont val="&quot;Times New Roman&quot;"/>
        <b/>
        <color rgb="FF1155CC"/>
        <sz val="14.0"/>
        <u/>
      </rPr>
      <t>https://drive.google.com/drive/folders/18NRV2li1fEhdoiHl4aywmXY7fkh0uOaz</t>
    </r>
  </si>
  <si>
    <r>
      <rPr>
        <rFont val="&quot;Times New Roman&quot;"/>
        <b/>
        <color rgb="FF1155CC"/>
        <sz val="14.0"/>
        <u/>
      </rPr>
      <t>https://mail.google.com/mail?extsrc=sync&amp;client=docs&amp;plid=ACUX6DPYqq0pajtAtb3N98p9EvT9PYQg3NKUk3k</t>
    </r>
  </si>
  <si>
    <r>
      <rPr>
        <rFont val="&quot;Times New Roman&quot;"/>
        <b/>
        <color rgb="FF1155CC"/>
        <sz val="14.0"/>
        <u/>
      </rPr>
      <t>https://drive.google.com/drive/folders/1gtZ82SEcSLGrcLDJQYXk0qrJcKs-upBc</t>
    </r>
  </si>
  <si>
    <r>
      <rPr>
        <rFont val="&quot;Times New Roman&quot;"/>
        <b/>
        <color rgb="FF1155CC"/>
        <sz val="14.0"/>
        <u/>
      </rPr>
      <t>https://mail.google.com/mail?extsrc=sync&amp;client=docs&amp;plid=ACUX6DPQq5VqPhxljimon8Dc7YLNPWtJYOJRSCo</t>
    </r>
  </si>
  <si>
    <r>
      <rPr>
        <rFont val="&quot;Times New Roman&quot;"/>
        <b/>
        <color rgb="FF1155CC"/>
        <sz val="14.0"/>
        <u/>
      </rPr>
      <t>https://drive.google.com/drive/folders/1SYs-Jrg8DLYXuyzRje1kvVf-fARkP4bm</t>
    </r>
  </si>
  <si>
    <r>
      <rPr>
        <rFont val="&quot;Times New Roman&quot;"/>
        <b/>
        <color rgb="FF1155CC"/>
        <sz val="14.0"/>
        <u/>
      </rPr>
      <t>https://mail.google.com/mail?extsrc=sync&amp;client=docs&amp;plid=ACUX6DM1_cIucf9yytHa6fTDfrOTbhwWDT4dgVY</t>
    </r>
  </si>
  <si>
    <r>
      <rPr>
        <rFont val="&quot;Times New Roman&quot;"/>
        <b/>
        <color rgb="FF1155CC"/>
        <sz val="14.0"/>
        <u/>
      </rPr>
      <t>https://drive.google.com/drive/folders/1wRqqc66h515ctPJsYkR64EPZvEOvgYNl</t>
    </r>
  </si>
  <si>
    <r>
      <rPr>
        <rFont val="&quot;Times New Roman&quot;"/>
        <b/>
        <color rgb="FF1155CC"/>
        <sz val="14.0"/>
        <u/>
      </rPr>
      <t>https://mail.google.com/mail?extsrc=sync&amp;client=docs&amp;plid=ACUX6DPOJHulzid5C6pWrURoo7Ttm7Z9LymYLo8</t>
    </r>
  </si>
  <si>
    <r>
      <rPr>
        <rFont val="&quot;Times New Roman&quot;"/>
        <b/>
        <color rgb="FF1155CC"/>
        <sz val="14.0"/>
        <u/>
      </rPr>
      <t>https://drive.google.com/drive/folders/1-jyJCJW5b0pTvBOJ_3-W8abkWP2W8G3r</t>
    </r>
  </si>
  <si>
    <r>
      <rPr>
        <rFont val="&quot;Times New Roman&quot;"/>
        <b/>
        <color rgb="FF1155CC"/>
        <sz val="14.0"/>
        <u/>
      </rPr>
      <t>https://mail.google.com/mail?extsrc=sync&amp;client=docs&amp;plid=ACUX6DMRs3CvulS-fNPXIUFPhwoVbhmXeS20zLU</t>
    </r>
  </si>
  <si>
    <r>
      <rPr>
        <rFont val="&quot;Times New Roman&quot;"/>
        <b/>
        <color rgb="FF1155CC"/>
        <sz val="14.0"/>
        <u/>
      </rPr>
      <t>https://drive.google.com/drive/folders/1lNSy56CmiqtYIHUa5ZNZG9rSF1aRXTww</t>
    </r>
  </si>
  <si>
    <r>
      <rPr>
        <rFont val="&quot;Times New Roman&quot;"/>
        <b/>
        <color rgb="FF1155CC"/>
        <sz val="14.0"/>
        <u/>
      </rPr>
      <t>https://mail.google.com/mail?extsrc=sync&amp;client=docs&amp;plid=ACUX6DPKY9FJpCNW0Y6xkMiHb8TXGyD3cFcMq90</t>
    </r>
  </si>
  <si>
    <r>
      <rPr>
        <rFont val="&quot;Times New Roman&quot;"/>
        <b/>
        <color rgb="FF1155CC"/>
        <sz val="14.0"/>
        <u/>
      </rPr>
      <t>https://drive.google.com/drive/folders/1fHcEqmyfhtFE3K2fe1tfgYiUt7shR1C1</t>
    </r>
  </si>
  <si>
    <r>
      <rPr>
        <rFont val="&quot;Times New Roman&quot;"/>
        <b/>
        <color rgb="FF1155CC"/>
        <sz val="14.0"/>
        <u/>
      </rPr>
      <t>https://mail.google.com/mail?extsrc=sync&amp;client=docs&amp;plid=ACUX6DP2FkxGsfZk34GwKczDLEBWj6_M_w2d2-0</t>
    </r>
  </si>
  <si>
    <r>
      <rPr>
        <rFont val="&quot;Times New Roman&quot;"/>
        <b/>
        <color rgb="FF1155CC"/>
        <sz val="14.0"/>
        <u/>
      </rPr>
      <t>https://drive.google.com/drive/folders/19mSpUZgM-k_JP6aleIN93HXgY-yfgkJi</t>
    </r>
  </si>
  <si>
    <r>
      <rPr>
        <rFont val="&quot;Times New Roman&quot;"/>
        <b/>
        <color rgb="FF1155CC"/>
        <sz val="14.0"/>
        <u/>
      </rPr>
      <t>https://mail.google.com/mail?extsrc=sync&amp;client=docs&amp;plid=ACUX6DO4OHIYCppM2c4FGIFtiIBfY3iv6Wjl4C8</t>
    </r>
  </si>
  <si>
    <r>
      <rPr>
        <rFont val="&quot;Times New Roman&quot;"/>
        <b/>
        <color rgb="FF1155CC"/>
        <sz val="14.0"/>
        <u/>
      </rPr>
      <t>https://drive.google.com/drive/folders/1W9cAEHaWRtnnkUloLuIKE4LF8fFJiMa0</t>
    </r>
  </si>
  <si>
    <r>
      <rPr>
        <rFont val="&quot;Times New Roman&quot;"/>
        <b/>
        <color rgb="FF1155CC"/>
        <sz val="14.0"/>
        <u/>
      </rPr>
      <t>https://mail.google.com/mail?extsrc=sync&amp;client=docs&amp;plid=ACUX6DPfZsqMUi0IU1ZxOXkPj7in5jGdaRGNpNg</t>
    </r>
  </si>
  <si>
    <r>
      <rPr>
        <rFont val="&quot;Times New Roman&quot;"/>
        <b/>
        <color rgb="FF1155CC"/>
        <sz val="14.0"/>
        <u/>
      </rPr>
      <t>https://drive.google.com/drive/folders/1BblB2SrFEuMIfGGWofNFbuawGquQP2IX</t>
    </r>
  </si>
  <si>
    <r>
      <rPr>
        <rFont val="&quot;Times New Roman&quot;"/>
        <b/>
        <color rgb="FF1155CC"/>
        <sz val="14.0"/>
        <u/>
      </rPr>
      <t>https://mail.google.com/mail?extsrc=sync&amp;client=docs&amp;plid=ACUX6DPjZ5oi2sexxvRrOmk-FZDrNLo34kgtM2E</t>
    </r>
  </si>
  <si>
    <r>
      <rPr>
        <rFont val="&quot;Times New Roman&quot;"/>
        <b/>
        <color rgb="FF1155CC"/>
        <sz val="14.0"/>
        <u/>
      </rPr>
      <t>https://drive.google.com/drive/folders/19RwEJCP7Z_aheYm9YK_kMs_R-7LhK1uv</t>
    </r>
  </si>
  <si>
    <r>
      <rPr>
        <rFont val="&quot;Times New Roman&quot;"/>
        <b/>
        <color rgb="FF1155CC"/>
        <sz val="14.0"/>
        <u/>
      </rPr>
      <t>https://mail.google.com/mail?extsrc=sync&amp;client=docs&amp;plid=ACUX6DOLit06TIn69Qm5YjtAux5VxYF5WLztPuE</t>
    </r>
  </si>
  <si>
    <r>
      <rPr>
        <rFont val="&quot;Times New Roman&quot;"/>
        <b/>
        <color rgb="FF1155CC"/>
        <sz val="14.0"/>
        <u/>
      </rPr>
      <t>https://drive.google.com/drive/folders/10GXmvHsnmlSTshaxlyTu3uAdnzrsLr4S</t>
    </r>
  </si>
  <si>
    <r>
      <rPr>
        <rFont val="&quot;Times New Roman&quot;"/>
        <b/>
        <color rgb="FF1155CC"/>
        <sz val="14.0"/>
        <u/>
      </rPr>
      <t>https://mail.google.com/mail?extsrc=sync&amp;client=docs&amp;plid=ACUX6DNPUtQVZOrY8I4ZDxxB54bIJBjWKaZBf2Q</t>
    </r>
  </si>
  <si>
    <r>
      <rPr>
        <rFont val="&quot;Times New Roman&quot;"/>
        <b/>
        <color rgb="FF1155CC"/>
        <sz val="14.0"/>
        <u/>
      </rPr>
      <t>https://drive.google.com/drive/folders/1GWjttcVmTK07-CEx4ggyaco0HO_OD41y</t>
    </r>
  </si>
  <si>
    <r>
      <rPr>
        <rFont val="&quot;Times New Roman&quot;"/>
        <b/>
        <color rgb="FF1155CC"/>
        <sz val="14.0"/>
        <u/>
      </rPr>
      <t>https://mail.google.com/mail?extsrc=sync&amp;client=docs&amp;plid=ACUX6DONuOhSD9RHhL_lkcRIjbJWOvMHtqX1CLM</t>
    </r>
  </si>
  <si>
    <r>
      <rPr>
        <rFont val="&quot;Times New Roman&quot;"/>
        <b/>
        <color rgb="FF1155CC"/>
        <sz val="14.0"/>
        <u/>
      </rPr>
      <t>https://drive.google.com/drive/folders/161tnJXLoAy5AUogJC6PUWrTftRK_e-NL</t>
    </r>
  </si>
  <si>
    <r>
      <rPr>
        <rFont val="&quot;Times New Roman&quot;"/>
        <b/>
        <color rgb="FF1155CC"/>
        <sz val="14.0"/>
        <u/>
      </rPr>
      <t>https://mail.google.com/mail?extsrc=sync&amp;client=docs&amp;plid=ACUX6DPUWWKHZWkF8naXzkZGtJkOG_ZSyVyPOyo</t>
    </r>
  </si>
  <si>
    <r>
      <rPr>
        <rFont val="&quot;Times New Roman&quot;"/>
        <b/>
        <color rgb="FF1155CC"/>
        <sz val="14.0"/>
        <u/>
      </rPr>
      <t>https://drive.google.com/drive/folders/1cqRAR4jM23Nln8WPlghalj2e1g2ss0XD</t>
    </r>
  </si>
  <si>
    <r>
      <rPr>
        <rFont val="&quot;Times New Roman&quot;"/>
        <b/>
        <color rgb="FF1155CC"/>
        <sz val="14.0"/>
        <u/>
      </rPr>
      <t>https://mail.google.com/mail?extsrc=sync&amp;client=docs&amp;plid=ACUX6DMpzxMNJY9FFR8TkkTUwoRDhRrz0Sv-2Ww</t>
    </r>
  </si>
  <si>
    <r>
      <rPr>
        <rFont val="&quot;Times New Roman&quot;"/>
        <b/>
        <color rgb="FF1155CC"/>
        <sz val="14.0"/>
        <u/>
      </rPr>
      <t>https://drive.google.com/drive/folders/1nFT_c78oK2Lr1xV6gEmTZqTJiwAgHRuU</t>
    </r>
  </si>
  <si>
    <r>
      <rPr>
        <rFont val="&quot;Times New Roman&quot;"/>
        <b/>
        <color rgb="FF1155CC"/>
        <sz val="14.0"/>
        <u/>
      </rPr>
      <t>https://mail.google.com/mail?extsrc=sync&amp;client=docs&amp;plid=ACUX6DNR7DTKhkOfoUO5bi9JlmXYYo0U3RcS3fk</t>
    </r>
  </si>
  <si>
    <r>
      <rPr>
        <rFont val="&quot;Times New Roman&quot;"/>
        <b/>
        <color rgb="FF1155CC"/>
        <sz val="14.0"/>
        <u/>
      </rPr>
      <t>https://drive.google.com/drive/folders/1kULxr1CF6QTgBx1NR__tkf9g4_Vi8C0y</t>
    </r>
  </si>
  <si>
    <r>
      <rPr>
        <rFont val="&quot;Times New Roman&quot;"/>
        <b/>
        <color rgb="FF1155CC"/>
        <sz val="14.0"/>
        <u/>
      </rPr>
      <t>https://mail.google.com/mail?extsrc=sync&amp;client=docs&amp;plid=ACUX6DOfs-xgLsWOodVFLRqFk9mx1uQ1r12yNvE</t>
    </r>
  </si>
  <si>
    <r>
      <rPr>
        <rFont val="&quot;Times New Roman&quot;"/>
        <b/>
        <color rgb="FF1155CC"/>
        <sz val="14.0"/>
        <u/>
      </rPr>
      <t>https://drive.google.com/drive/folders/1yorQOcBfRVjmNMPTqKcDS7-8VrWr5bzD</t>
    </r>
  </si>
  <si>
    <r>
      <rPr>
        <rFont val="&quot;Times New Roman&quot;"/>
        <b/>
        <color rgb="FF1155CC"/>
        <sz val="14.0"/>
        <u/>
      </rPr>
      <t>https://mail.google.com/mail?extsrc=sync&amp;client=docs&amp;plid=ACUX6DMHBfmD7InLHOucnQ6NLsWpU4Vcq5eV7Kg</t>
    </r>
  </si>
  <si>
    <r>
      <rPr>
        <rFont val="&quot;Times New Roman&quot;"/>
        <b/>
        <color rgb="FF1155CC"/>
        <sz val="14.0"/>
        <u/>
      </rPr>
      <t>https://drive.google.com/drive/folders/1JiRh_vL_gTLsNwwGInf7KorD2EzdGOCV</t>
    </r>
  </si>
  <si>
    <r>
      <rPr>
        <rFont val="&quot;Times New Roman&quot;"/>
        <b/>
        <color rgb="FF1155CC"/>
        <sz val="14.0"/>
        <u/>
      </rPr>
      <t>https://mail.google.com/mail?extsrc=sync&amp;client=docs&amp;plid=ACUX6DP4fjJBJ2V5r7eo4LNu4PDrTeNwSRfzcMI</t>
    </r>
  </si>
  <si>
    <r>
      <rPr>
        <rFont val="&quot;Times New Roman&quot;"/>
        <b/>
        <color rgb="FF1155CC"/>
        <sz val="14.0"/>
        <u/>
      </rPr>
      <t>https://drive.google.com/drive/folders/1f5macW5WFc55gqMvdWX5KGxis4JGniLU</t>
    </r>
  </si>
  <si>
    <r>
      <rPr>
        <rFont val="&quot;Times New Roman&quot;"/>
        <b/>
        <color rgb="FF1155CC"/>
        <sz val="14.0"/>
        <u/>
      </rPr>
      <t>https://mail.google.com/mail?extsrc=sync&amp;client=docs&amp;plid=ACUX6DMn86AcWRm7FF8OwWtJTwfaofRZ5EiqcCA</t>
    </r>
  </si>
  <si>
    <r>
      <rPr>
        <rFont val="&quot;Times New Roman&quot;"/>
        <b/>
        <color rgb="FF1155CC"/>
        <sz val="14.0"/>
        <u/>
      </rPr>
      <t>https://drive.google.com/drive/folders/1zCvORMkpatqkuiBaEKu3i3eRXaydYqZY</t>
    </r>
  </si>
  <si>
    <r>
      <rPr>
        <rFont val="&quot;Times New Roman&quot;"/>
        <b/>
        <color rgb="FF1155CC"/>
        <sz val="14.0"/>
        <u/>
      </rPr>
      <t>https://mail.google.com/mail?extsrc=sync&amp;client=docs&amp;plid=ACUX6DMjl8LoNFR5TQTxvw7l3nMUCdG51oBKKvI</t>
    </r>
  </si>
  <si>
    <r>
      <rPr>
        <rFont val="&quot;Times New Roman&quot;"/>
        <b/>
        <color rgb="FF1155CC"/>
        <sz val="14.0"/>
        <u/>
      </rPr>
      <t>https://drive.google.com/drive/folders/1VFAVmOJrNqOmwju1eJZkGy2zp_3gB0Ix</t>
    </r>
  </si>
  <si>
    <r>
      <rPr>
        <rFont val="&quot;Times New Roman&quot;"/>
        <b/>
        <color rgb="FF1155CC"/>
        <sz val="14.0"/>
        <u/>
      </rPr>
      <t>https://mail.google.com/mail?extsrc=sync&amp;client=docs&amp;plid=ACUX6DMyXl7I2Pns9KxfQZRPUzicDnqr8z9ADxk</t>
    </r>
  </si>
  <si>
    <r>
      <rPr>
        <rFont val="&quot;Times New Roman&quot;"/>
        <b/>
        <color rgb="FF1155CC"/>
        <sz val="14.0"/>
        <u/>
      </rPr>
      <t>https://drive.google.com/drive/folders/1Op-qj_8XDnBKVpakOki5DMG-InYfMhRm</t>
    </r>
  </si>
  <si>
    <r>
      <rPr>
        <rFont val="&quot;Times New Roman&quot;"/>
        <b/>
        <color rgb="FF1155CC"/>
        <sz val="14.0"/>
        <u/>
      </rPr>
      <t>https://mail.google.com/mail?extsrc=sync&amp;client=docs&amp;plid=ACUX6DN4nB4f4yBJyhNrx8atWUPOmuUIKvIeMeo</t>
    </r>
  </si>
  <si>
    <r>
      <rPr>
        <rFont val="&quot;Times New Roman&quot;"/>
        <b/>
        <color rgb="FF1155CC"/>
        <sz val="14.0"/>
        <u/>
      </rPr>
      <t>https://drive.google.com/drive/folders/1ArhjUB8pTEFPT8PzMc9i-eEaD-E5P9z1</t>
    </r>
  </si>
  <si>
    <r>
      <rPr>
        <rFont val="&quot;Times New Roman&quot;"/>
        <b/>
        <color rgb="FF1155CC"/>
        <sz val="14.0"/>
        <u/>
      </rPr>
      <t>https://mail.google.com/mail?extsrc=sync&amp;client=docs&amp;plid=ACUX6DNrcz-9ZmTL_jJmy1BQDjCwTL1LLOw6gUU</t>
    </r>
  </si>
  <si>
    <r>
      <rPr>
        <rFont val="&quot;Times New Roman&quot;"/>
        <b/>
        <color rgb="FF1155CC"/>
        <sz val="14.0"/>
        <u/>
      </rPr>
      <t>https://drive.google.com/drive/folders/1OV9kBTI5FamPrhzMf-XHXtRQyDQ7Wtn_</t>
    </r>
  </si>
  <si>
    <r>
      <rPr>
        <rFont val="&quot;Times New Roman&quot;"/>
        <b/>
        <color rgb="FF1155CC"/>
        <sz val="14.0"/>
        <u/>
      </rPr>
      <t>https://mail.google.com/mail?extsrc=sync&amp;client=docs&amp;plid=ACUX6DNggora3S3vmrWOIxd8vaIaXP7WTXPh_rE</t>
    </r>
  </si>
  <si>
    <r>
      <rPr>
        <rFont val="&quot;Times New Roman&quot;"/>
        <b/>
        <color rgb="FF1155CC"/>
        <sz val="14.0"/>
        <u/>
      </rPr>
      <t>https://drive.google.com/drive/folders/1xLHXvit7zMCPs8_k7CGrrCT0abUs3XT4</t>
    </r>
  </si>
  <si>
    <r>
      <rPr>
        <rFont val="&quot;Times New Roman&quot;"/>
        <b/>
        <color rgb="FF1155CC"/>
        <sz val="14.0"/>
        <u/>
      </rPr>
      <t>https://mail.google.com/mail?extsrc=sync&amp;client=docs&amp;plid=ACUX6DP_5FHOaDPBQY-FSxjo9SrMkFPx7EXARTs</t>
    </r>
  </si>
  <si>
    <r>
      <rPr>
        <rFont val="&quot;Times New Roman&quot;"/>
        <b/>
        <color rgb="FF1155CC"/>
        <sz val="14.0"/>
        <u/>
      </rPr>
      <t>https://drive.google.com/drive/folders/1pQ-dTGoQlqWJnyG-ujuhZ_GoQj6q7O5S</t>
    </r>
  </si>
  <si>
    <r>
      <rPr>
        <rFont val="&quot;Times New Roman&quot;"/>
        <b/>
        <color rgb="FF1155CC"/>
        <sz val="14.0"/>
        <u/>
      </rPr>
      <t>https://mail.google.com/mail?extsrc=sync&amp;client=docs&amp;plid=ACUX6DMnPGc6MZMjFONP0nZA8XSeYbbLbLR0PY4</t>
    </r>
  </si>
  <si>
    <r>
      <rPr>
        <rFont val="&quot;Times New Roman&quot;"/>
        <b/>
        <color rgb="FF1155CC"/>
        <sz val="14.0"/>
        <u/>
      </rPr>
      <t>https://drive.google.com/drive/folders/1EQkvoRDDADV1KWI5XOdxcFF7IFgbhVsy</t>
    </r>
  </si>
  <si>
    <r>
      <rPr>
        <rFont val="&quot;Times New Roman&quot;"/>
        <b/>
        <color rgb="FF1155CC"/>
        <sz val="14.0"/>
        <u/>
      </rPr>
      <t>https://mail.google.com/mail?extsrc=sync&amp;client=docs&amp;plid=ACUX6DMuMOPn1KiH6JIiMEkqenwHHkF3pdKGIPo</t>
    </r>
  </si>
  <si>
    <r>
      <rPr>
        <rFont val="&quot;Times New Roman&quot;"/>
        <b/>
        <color rgb="FF1155CC"/>
        <sz val="14.0"/>
        <u/>
      </rPr>
      <t>https://drive.google.com/drive/folders/1Q43IWBu1vmRm9HoE-nviso-395N18izr</t>
    </r>
  </si>
  <si>
    <r>
      <rPr>
        <rFont val="&quot;Times New Roman&quot;"/>
        <b/>
        <color rgb="FF1155CC"/>
        <sz val="14.0"/>
        <u/>
      </rPr>
      <t>https://mail.google.com/mail?extsrc=sync&amp;client=docs&amp;plid=ACUX6DOZtyu7ZrZFnntlqxgCSEjPlkQ12w6NXDw</t>
    </r>
  </si>
  <si>
    <r>
      <rPr>
        <rFont val="&quot;Times New Roman&quot;"/>
        <b/>
        <color rgb="FF1155CC"/>
        <sz val="14.0"/>
        <u/>
      </rPr>
      <t>https://drive.google.com/drive/folders/1eX91E1_f7oYKoBZ33akPRPTBKRrExz7H</t>
    </r>
  </si>
  <si>
    <r>
      <rPr>
        <rFont val="&quot;Times New Roman&quot;"/>
        <b/>
        <color rgb="FF1155CC"/>
        <sz val="14.0"/>
        <u/>
      </rPr>
      <t>https://mail.google.com/mail?extsrc=sync&amp;client=docs&amp;plid=ACUX6DNIyeOhg7BsyCSl2dY6inTj5dh8TtvWGFE</t>
    </r>
  </si>
  <si>
    <r>
      <rPr>
        <rFont val="&quot;Times New Roman&quot;"/>
        <b/>
        <color rgb="FF1155CC"/>
        <sz val="14.0"/>
        <u/>
      </rPr>
      <t>https://drive.google.com/drive/folders/1eAFgASvSh07Rg3uzTjZUZx7qhhlyiQuD</t>
    </r>
  </si>
  <si>
    <r>
      <rPr>
        <rFont val="&quot;Times New Roman&quot;"/>
        <b/>
        <color rgb="FF1155CC"/>
        <sz val="14.0"/>
        <u/>
      </rPr>
      <t>https://mail.google.com/mail?extsrc=sync&amp;client=docs&amp;plid=ACUX6DM5ICUkRov5Mt3B7Tyt-GFCo-bswSeOYHk</t>
    </r>
  </si>
  <si>
    <r>
      <rPr>
        <rFont val="&quot;Times New Roman&quot;"/>
        <b/>
        <color rgb="FF1155CC"/>
        <sz val="14.0"/>
        <u/>
      </rPr>
      <t>https://drive.google.com/drive/folders/1XpaCVg3SIASBwh9vYahM7gFNV1Y9ynBr</t>
    </r>
  </si>
  <si>
    <r>
      <rPr>
        <rFont val="&quot;Times New Roman&quot;"/>
        <b/>
        <color rgb="FF1155CC"/>
        <sz val="14.0"/>
        <u/>
      </rPr>
      <t>https://mail.google.com/mail?extsrc=sync&amp;client=docs&amp;plid=ACUX6DOjSO5fuKklo2P3TscvVfIo9OP7JG38158</t>
    </r>
  </si>
  <si>
    <r>
      <rPr>
        <rFont val="&quot;Times New Roman&quot;"/>
        <b/>
        <color rgb="FF1155CC"/>
        <sz val="14.0"/>
        <u/>
      </rPr>
      <t>https://drive.google.com/drive/folders/1n3Sivyuq2S0KBIUy2jfmR7jyKdfz1nz-</t>
    </r>
  </si>
  <si>
    <r>
      <rPr>
        <rFont val="&quot;Times New Roman&quot;"/>
        <b/>
        <color rgb="FF1155CC"/>
        <sz val="14.0"/>
        <u/>
      </rPr>
      <t>https://mail.google.com/mail?extsrc=sync&amp;client=docs&amp;plid=ACUX6DPOwtOIzdCaw4wrDzA0C8eCdkzqfA1oKPc</t>
    </r>
  </si>
  <si>
    <r>
      <rPr>
        <rFont val="&quot;Times New Roman&quot;"/>
        <b/>
        <color rgb="FF1155CC"/>
        <sz val="14.0"/>
        <u/>
      </rPr>
      <t>https://drive.google.com/drive/folders/1oIvxTnyreOLfjumoz6Y2l9DfJNcOAFHI</t>
    </r>
  </si>
  <si>
    <r>
      <rPr>
        <rFont val="&quot;Times New Roman&quot;"/>
        <b/>
        <color rgb="FF1155CC"/>
        <sz val="14.0"/>
        <u/>
      </rPr>
      <t>https://mail.google.com/mail?extsrc=sync&amp;client=docs&amp;plid=ACUX6DOAP62hDYYs1u1BIt_hdyH2WU_3WBdPVmA</t>
    </r>
  </si>
  <si>
    <r>
      <rPr>
        <rFont val="&quot;Times New Roman&quot;"/>
        <b/>
        <color rgb="FF1155CC"/>
        <sz val="14.0"/>
        <u/>
      </rPr>
      <t>https://drive.google.com/drive/folders/1R6rzkgdpKAsyBiU6MyS3RptagqXVG0PL</t>
    </r>
  </si>
  <si>
    <r>
      <rPr>
        <rFont val="&quot;Times New Roman&quot;"/>
        <b/>
        <color rgb="FF1155CC"/>
        <sz val="14.0"/>
        <u/>
      </rPr>
      <t>https://mail.google.com/mail?extsrc=sync&amp;client=docs&amp;plid=ACUX6DM8T_aO3jmz9sGt9sOhIrmPHf9R4Bg_mf0</t>
    </r>
  </si>
  <si>
    <r>
      <rPr>
        <rFont val="&quot;Times New Roman&quot;"/>
        <b/>
        <color rgb="FF1155CC"/>
        <sz val="14.0"/>
        <u/>
      </rPr>
      <t>https://drive.google.com/drive/folders/1ZjVq101HtKCYjit4dlhG0zowvZGLf-MG</t>
    </r>
  </si>
  <si>
    <r>
      <rPr>
        <rFont val="&quot;Times New Roman&quot;"/>
        <b/>
        <color rgb="FF1155CC"/>
        <sz val="14.0"/>
        <u/>
      </rPr>
      <t>https://mail.google.com/mail?extsrc=sync&amp;client=docs&amp;plid=ACUX6DO3a3X9oeQN0EAHRrmneJ6j2ANjB8qdTSE</t>
    </r>
  </si>
  <si>
    <r>
      <rPr>
        <rFont val="&quot;Times New Roman&quot;"/>
        <b/>
        <color rgb="FF1155CC"/>
        <sz val="14.0"/>
        <u/>
      </rPr>
      <t>https://drive.google.com/drive/folders/1XpE4PDxOBst_gmp7jBUmRyTqX4XCHbFv</t>
    </r>
  </si>
  <si>
    <r>
      <rPr>
        <rFont val="&quot;Times New Roman&quot;"/>
        <b/>
        <color rgb="FF1155CC"/>
        <sz val="14.0"/>
        <u/>
      </rPr>
      <t>https://mail.google.com/mail?extsrc=sync&amp;client=docs&amp;plid=ACUX6DMXNmsAzPUA56jI70xT3GjMS_ZfYevVc7I</t>
    </r>
  </si>
  <si>
    <r>
      <rPr>
        <rFont val="&quot;Times New Roman&quot;"/>
        <b/>
        <color rgb="FF1155CC"/>
        <sz val="14.0"/>
        <u/>
      </rPr>
      <t>https://drive.google.com/drive/folders/1Lu0glMYiTa10J9w1KCEXlZeHAAEgGa2m</t>
    </r>
  </si>
  <si>
    <r>
      <rPr>
        <rFont val="&quot;Times New Roman&quot;"/>
        <b/>
        <color rgb="FF1155CC"/>
        <sz val="14.0"/>
        <u/>
      </rPr>
      <t>https://mail.google.com/mail?extsrc=sync&amp;client=docs&amp;plid=ACUX6DMF206iyyShc3dXYT0VttYiPdXiXt6jwXI</t>
    </r>
  </si>
  <si>
    <r>
      <rPr>
        <rFont val="&quot;Times New Roman&quot;"/>
        <b/>
        <color rgb="FF1155CC"/>
        <sz val="14.0"/>
        <u/>
      </rPr>
      <t>https://drive.google.com/drive/folders/1fMfw-OeX2tdflbrJUKvC08bXqEvQ524F</t>
    </r>
  </si>
  <si>
    <r>
      <rPr>
        <rFont val="&quot;Times New Roman&quot;"/>
        <b/>
        <color rgb="FF1155CC"/>
        <sz val="14.0"/>
        <u/>
      </rPr>
      <t>https://mail.google.com/mail?extsrc=sync&amp;client=docs&amp;plid=ACUX6DPh_j4uh90HR9LcFNeGVhz3U9DjK2dSxEA</t>
    </r>
  </si>
  <si>
    <r>
      <rPr>
        <rFont val="&quot;Times New Roman&quot;"/>
        <b/>
        <color rgb="FF1155CC"/>
        <sz val="14.0"/>
        <u/>
      </rPr>
      <t>https://drive.google.com/drive/folders/1XqmzjK3LUZCMgOmRWR_6oalhz1apemqr</t>
    </r>
  </si>
  <si>
    <r>
      <rPr>
        <rFont val="&quot;Times New Roman&quot;"/>
        <b/>
        <color rgb="FF1155CC"/>
        <sz val="14.0"/>
        <u/>
      </rPr>
      <t>https://mail.google.com/mail?extsrc=sync&amp;client=docs&amp;plid=ACUX6DMvp-lWKdDWGbvmfbZEWyKoseZdnn7_6SU</t>
    </r>
  </si>
  <si>
    <r>
      <rPr>
        <rFont val="&quot;Times New Roman&quot;"/>
        <b/>
        <color rgb="FF1155CC"/>
        <sz val="14.0"/>
        <u/>
      </rPr>
      <t>https://drive.google.com/drive/folders/12GZKkCEWLnWG05VqOi8_uUut9ww9Kf2X</t>
    </r>
  </si>
  <si>
    <r>
      <rPr>
        <rFont val="&quot;Times New Roman&quot;"/>
        <b/>
        <color rgb="FF1155CC"/>
        <sz val="14.0"/>
        <u/>
      </rPr>
      <t>https://mail.google.com/mail?extsrc=sync&amp;client=docs&amp;plid=ACUX6DP2P2DaIG47j5M-qdChO2iQqyhpaVvB6_Q</t>
    </r>
  </si>
  <si>
    <r>
      <rPr>
        <rFont val="&quot;Times New Roman&quot;"/>
        <b/>
        <color rgb="FF1155CC"/>
        <sz val="14.0"/>
        <u/>
      </rPr>
      <t>https://drive.google.com/drive/folders/16XIo03rr1SrJIgnCFBM7vopi9cUgMPHM</t>
    </r>
  </si>
  <si>
    <r>
      <rPr>
        <rFont val="&quot;Times New Roman&quot;"/>
        <b/>
        <color rgb="FF1155CC"/>
        <sz val="14.0"/>
        <u/>
      </rPr>
      <t>https://mail.google.com/mail?extsrc=sync&amp;client=docs&amp;plid=ACUX6DOJxihln9La1eYL1HeNfftpdu-zFkltOjA</t>
    </r>
  </si>
  <si>
    <r>
      <rPr>
        <rFont val="&quot;Times New Roman&quot;"/>
        <b/>
        <color rgb="FF1155CC"/>
        <sz val="14.0"/>
        <u/>
      </rPr>
      <t>https://drive.google.com/drive/folders/1-f_43Okbbb6VP5_lfwZc-sn5fb6mkUui</t>
    </r>
  </si>
  <si>
    <r>
      <rPr>
        <rFont val="&quot;Times New Roman&quot;"/>
        <b/>
        <color rgb="FF1155CC"/>
        <sz val="14.0"/>
        <u/>
      </rPr>
      <t>https://mail.google.com/mail?extsrc=sync&amp;client=docs&amp;plid=ACUX6DOfKeMg8kpqO63ap5Z7Mt0YTjTC4qJF0l0</t>
    </r>
  </si>
  <si>
    <r>
      <rPr>
        <rFont val="&quot;Times New Roman&quot;"/>
        <b/>
        <color rgb="FF1155CC"/>
        <sz val="14.0"/>
        <u/>
      </rPr>
      <t>https://drive.google.com/drive/folders/1U7E8iqKSrYU4O9cKykbE02ZWwrow2PPi</t>
    </r>
  </si>
  <si>
    <r>
      <rPr>
        <rFont val="&quot;Times New Roman&quot;"/>
        <b/>
        <color rgb="FF1155CC"/>
        <sz val="14.0"/>
        <u/>
      </rPr>
      <t>https://drive.google.com/drive/folders/1i5ZwAyuXJVpUx9JsmJ6s0-6LeztBcAML</t>
    </r>
  </si>
  <si>
    <r>
      <rPr>
        <rFont val="&quot;Times New Roman&quot;"/>
        <b/>
        <color rgb="FF1155CC"/>
        <sz val="14.0"/>
        <u/>
      </rPr>
      <t>https://mail.google.com/mail?extsrc=sync&amp;client=docs&amp;plid=ACUX6DO-p0IHPmcnlYgt7tBsqdONS1jop2gEgg4</t>
    </r>
  </si>
  <si>
    <r>
      <rPr>
        <rFont val="&quot;Times New Roman&quot;"/>
        <b/>
        <color rgb="FF1155CC"/>
        <sz val="14.0"/>
        <u/>
      </rPr>
      <t>https://drive.google.com/drive/folders/1dYmZgF40tUZ0tgGY2Vemji2ZDaCAJSeQ</t>
    </r>
  </si>
  <si>
    <r>
      <rPr>
        <rFont val="&quot;Times New Roman&quot;"/>
        <b/>
        <color rgb="FF1155CC"/>
        <sz val="14.0"/>
        <u/>
      </rPr>
      <t>https://mail.google.com/mail?extsrc=sync&amp;client=docs&amp;plid=ACUX6DO9LASh8812fQQCb0GVmJWPJzogGwpAk4M</t>
    </r>
  </si>
  <si>
    <r>
      <rPr>
        <rFont val="&quot;Times New Roman&quot;"/>
        <b/>
        <color rgb="FF1155CC"/>
        <sz val="14.0"/>
        <u/>
      </rPr>
      <t>https://drive.google.com/drive/folders/1rFP9xIMEtaSge1NfKl3k1x7y6elzL5HT</t>
    </r>
  </si>
  <si>
    <r>
      <rPr>
        <rFont val="&quot;Times New Roman&quot;"/>
        <b/>
        <color rgb="FF1155CC"/>
        <sz val="14.0"/>
        <u/>
      </rPr>
      <t>https://mail.google.com/mail?extsrc=sync&amp;client=docs&amp;plid=ACUX6DPTrAryxMpJkMfv2zFJMJzIEKpXIjQYS_g</t>
    </r>
  </si>
  <si>
    <r>
      <rPr>
        <rFont val="&quot;Times New Roman&quot;"/>
        <b/>
        <color rgb="FF1155CC"/>
        <sz val="14.0"/>
        <u/>
      </rPr>
      <t>https://drive.google.com/drive/folders/1PwlnHnnjNOfD9ALNoSudUDkkBLZxJQ4-</t>
    </r>
  </si>
  <si>
    <r>
      <rPr>
        <rFont val="&quot;Times New Roman&quot;"/>
        <b/>
        <color rgb="FF1155CC"/>
        <sz val="14.0"/>
        <u/>
      </rPr>
      <t>https://mail.google.com/mail?extsrc=sync&amp;client=docs&amp;plid=ACUX6DOJRER5_q0R51VbZP_w7vZMqm7LXc23mAQ</t>
    </r>
  </si>
  <si>
    <r>
      <rPr>
        <rFont val="&quot;Times New Roman&quot;"/>
        <b/>
        <color rgb="FF1155CC"/>
        <sz val="14.0"/>
        <u/>
      </rPr>
      <t>https://drive.google.com/drive/folders/1iQE1MyPSFbk7CbbjKUAF4djXWq3eBqen</t>
    </r>
  </si>
  <si>
    <r>
      <rPr>
        <rFont val="&quot;Times New Roman&quot;"/>
        <b/>
        <color rgb="FF1155CC"/>
        <sz val="14.0"/>
        <u/>
      </rPr>
      <t>https://mail.google.com/mail?extsrc=sync&amp;client=docs&amp;plid=ACUX6DPjo1LzaVeUKn8oaw3iTDExX9Fq08USe3w</t>
    </r>
  </si>
  <si>
    <r>
      <rPr>
        <rFont val="&quot;Times New Roman&quot;"/>
        <b/>
        <color rgb="FF1155CC"/>
        <sz val="14.0"/>
        <u/>
      </rPr>
      <t>https://drive.google.com/drive/folders/1yuO6wT2HA3fjDEFZnvN2AHi4d3MMqlWp</t>
    </r>
  </si>
  <si>
    <r>
      <rPr>
        <rFont val="&quot;Times New Roman&quot;"/>
        <b/>
        <color rgb="FF1155CC"/>
        <sz val="14.0"/>
        <u/>
      </rPr>
      <t>https://mail.google.com/mail?extsrc=sync&amp;client=docs&amp;plid=ACUX6DONI4-dyRnTGNKVojngqswZOCLJ56726uM</t>
    </r>
  </si>
  <si>
    <r>
      <rPr>
        <rFont val="&quot;Times New Roman&quot;"/>
        <b/>
        <color rgb="FF1155CC"/>
        <sz val="14.0"/>
        <u/>
      </rPr>
      <t>https://drive.google.com/drive/folders/14nDW0ZNQPuoNv9dg2RoNbkMOeJG0Sv7M</t>
    </r>
  </si>
  <si>
    <r>
      <rPr>
        <rFont val="&quot;Times New Roman&quot;"/>
        <b/>
        <color rgb="FF1155CC"/>
        <sz val="14.0"/>
        <u/>
      </rPr>
      <t>https://mail.google.com/mail?extsrc=sync&amp;client=docs&amp;plid=ACUX6DPko_D6kkI-CUrx-Zu0rTwTbP_Ec4sUYWY</t>
    </r>
  </si>
  <si>
    <r>
      <rPr>
        <rFont val="&quot;Times New Roman&quot;"/>
        <b/>
        <color rgb="FF1155CC"/>
        <sz val="14.0"/>
        <u/>
      </rPr>
      <t>https://drive.google.com/drive/folders/1wa18DSpqYUIREJGwAtwXb-spMI03uUUg</t>
    </r>
  </si>
  <si>
    <r>
      <rPr>
        <rFont val="&quot;Times New Roman&quot;"/>
        <b/>
        <color rgb="FF1155CC"/>
        <sz val="14.0"/>
        <u/>
      </rPr>
      <t>https://mail.google.com/mail?extsrc=sync&amp;client=docs&amp;plid=ACUX6DNiz9i3HEwuN2ytFVwb_MiU3XVgTJ7o50c</t>
    </r>
  </si>
  <si>
    <r>
      <rPr>
        <rFont val="&quot;Times New Roman&quot;"/>
        <b/>
        <color rgb="FF1155CC"/>
        <sz val="14.0"/>
        <u/>
      </rPr>
      <t>https://drive.google.com/drive/folders/1xjFMlLa5U5hgT6luJlhTwtL9Qj0vZFmC</t>
    </r>
  </si>
  <si>
    <r>
      <rPr>
        <rFont val="&quot;Times New Roman&quot;"/>
        <b/>
        <color rgb="FF1155CC"/>
        <sz val="14.0"/>
        <u/>
      </rPr>
      <t>https://mail.google.com/mail?extsrc=sync&amp;client=docs&amp;plid=ACUX6DM2MAY7oKghH_ZH1hKXm0ufvTpAEdSzfps</t>
    </r>
  </si>
  <si>
    <r>
      <rPr>
        <rFont val="&quot;Times New Roman&quot;"/>
        <b/>
        <color rgb="FF1155CC"/>
        <sz val="14.0"/>
        <u/>
      </rPr>
      <t>https://drive.google.com/drive/folders/1UgWGzP31BrZbcamND2QeuljJM4rzRKM4</t>
    </r>
  </si>
  <si>
    <r>
      <rPr>
        <rFont val="&quot;Times New Roman&quot;"/>
        <b/>
        <color rgb="FF1155CC"/>
        <sz val="14.0"/>
        <u/>
      </rPr>
      <t>https://mail.google.com/mail?extsrc=sync&amp;client=docs&amp;plid=ACUX6DO09znpKd_TKQiymKUjJIC1SHM-Y_X5oXk</t>
    </r>
  </si>
  <si>
    <r>
      <rPr>
        <rFont val="&quot;Times New Roman&quot;"/>
        <b/>
        <color rgb="FF1155CC"/>
        <sz val="14.0"/>
        <u/>
      </rPr>
      <t>https://drive.google.com/drive/folders/1NQPyQY75ntPiiY0FHjAlFwkV3l0mHAzk</t>
    </r>
  </si>
  <si>
    <r>
      <rPr>
        <rFont val="&quot;Times New Roman&quot;"/>
        <b/>
        <color rgb="FF1155CC"/>
        <sz val="14.0"/>
        <u/>
      </rPr>
      <t>https://mail.google.com/mail?extsrc=sync&amp;client=docs&amp;plid=ACUX6DPER1ENxCu9sVE6KdUO_vAsa3paD_XpMxw</t>
    </r>
  </si>
  <si>
    <r>
      <rPr>
        <rFont val="&quot;Times New Roman&quot;"/>
        <b/>
        <color rgb="FF1155CC"/>
        <sz val="14.0"/>
        <u/>
      </rPr>
      <t>https://drive.google.com/drive/folders/1SlDYO_1wIRIA0yynqcZ44BtuhUWbsHRB</t>
    </r>
  </si>
  <si>
    <r>
      <rPr>
        <rFont val="&quot;Times New Roman&quot;"/>
        <b/>
        <color rgb="FF1155CC"/>
        <sz val="14.0"/>
        <u/>
      </rPr>
      <t>https://mail.google.com/mail?extsrc=sync&amp;client=docs&amp;plid=ACUX6DOVx8a7d9aZAYkL2mJIeFQrpvyrE8tjG3w</t>
    </r>
  </si>
  <si>
    <r>
      <rPr>
        <rFont val="&quot;Times New Roman&quot;"/>
        <b/>
        <color rgb="FF1155CC"/>
        <sz val="14.0"/>
        <u/>
      </rPr>
      <t>https://drive.google.com/drive/folders/1ItwmNxizv_zFzlBwugRW1Z3SO8glwts9</t>
    </r>
  </si>
  <si>
    <r>
      <rPr>
        <rFont val="&quot;Times New Roman&quot;"/>
        <b/>
        <color rgb="FF1155CC"/>
        <sz val="14.0"/>
        <u/>
      </rPr>
      <t>https://mail.google.com/mail?extsrc=sync&amp;client=docs&amp;plid=ACUX6DOtAjIlJpAYDiUYK1_PA6PhQd8oroTdzrY</t>
    </r>
  </si>
  <si>
    <r>
      <rPr>
        <rFont val="&quot;Times New Roman&quot;"/>
        <b/>
        <color rgb="FF1155CC"/>
        <sz val="14.0"/>
        <u/>
      </rPr>
      <t>https://drive.google.com/drive/folders/1RweNpOZ4yunYN9Xy__MsHHF3wIpjdiSy</t>
    </r>
  </si>
  <si>
    <r>
      <rPr>
        <rFont val="&quot;Times New Roman&quot;"/>
        <b/>
        <color rgb="FF1155CC"/>
        <sz val="14.0"/>
        <u/>
      </rPr>
      <t>https://mail.google.com/mail?extsrc=sync&amp;client=docs&amp;plid=ACUX6DM7Awn4XQPecYsL8HzFeFFT8uXI6rloXQ4</t>
    </r>
  </si>
  <si>
    <r>
      <rPr>
        <rFont val="&quot;Times New Roman&quot;"/>
        <b/>
        <color rgb="FF1155CC"/>
        <sz val="14.0"/>
        <u/>
      </rPr>
      <t>https://drive.google.com/drive/folders/1cglOG-ketKRjMtQjhx50OH1pg0a98UU3</t>
    </r>
  </si>
  <si>
    <r>
      <rPr>
        <rFont val="&quot;Times New Roman&quot;"/>
        <b/>
        <color rgb="FF1155CC"/>
        <sz val="14.0"/>
        <u/>
      </rPr>
      <t>https://mail.google.com/mail?extsrc=sync&amp;client=docs&amp;plid=ACUX6DPg97grvp0GF4uTQvWEYbAMMfWwEd4o3mA</t>
    </r>
  </si>
  <si>
    <r>
      <rPr>
        <rFont val="&quot;Times New Roman&quot;"/>
        <b/>
        <color rgb="FF1155CC"/>
        <sz val="14.0"/>
        <u/>
      </rPr>
      <t>https://drive.google.com/drive/folders/1JByXZnXiaycOKGESn6RQV-_ckkVw1uPX</t>
    </r>
  </si>
  <si>
    <r>
      <rPr>
        <rFont val="&quot;Times New Roman&quot;"/>
        <b/>
        <color rgb="FF1155CC"/>
        <sz val="14.0"/>
        <u/>
      </rPr>
      <t>https://mail.google.com/mail?extsrc=sync&amp;client=docs&amp;plid=ACUX6DNFmGU5Brc94oXlDft7xTZKkDS7_OEzqOo</t>
    </r>
  </si>
  <si>
    <r>
      <rPr>
        <rFont val="&quot;Times New Roman&quot;"/>
        <b/>
        <color rgb="FF1155CC"/>
        <sz val="14.0"/>
        <u/>
      </rPr>
      <t>https://drive.google.com/drive/folders/1G27EUfg_ti0NQJaVHJQZz7yCoW9RCGqE</t>
    </r>
  </si>
  <si>
    <r>
      <rPr>
        <rFont val="&quot;Times New Roman&quot;"/>
        <b/>
        <color rgb="FF1155CC"/>
        <sz val="14.0"/>
        <u/>
      </rPr>
      <t>https://mail.google.com/mail?extsrc=sync&amp;client=docs&amp;plid=ACUX6DPyK6CAp5Dy5s_5jj8--DDEYkj8jVactv8</t>
    </r>
  </si>
  <si>
    <r>
      <rPr>
        <rFont val="&quot;Times New Roman&quot;"/>
        <b/>
        <color rgb="FF1155CC"/>
        <sz val="14.0"/>
        <u/>
      </rPr>
      <t>https://drive.google.com/drive/folders/1oxe6t5C3dbk3UIcUCW2O6srsTCyNnYU5</t>
    </r>
  </si>
  <si>
    <r>
      <rPr>
        <rFont val="&quot;Times New Roman&quot;"/>
        <b/>
        <color rgb="FF1155CC"/>
        <sz val="14.0"/>
        <u/>
      </rPr>
      <t>https://mail.google.com/mail?extsrc=sync&amp;client=docs&amp;plid=ACUX6DMahd1Aap53iQMyPYj19CFyOb88nU5RwpQ</t>
    </r>
  </si>
  <si>
    <r>
      <rPr>
        <rFont val="&quot;Times New Roman&quot;"/>
        <b/>
        <color rgb="FF1155CC"/>
        <sz val="14.0"/>
        <u/>
      </rPr>
      <t>https://drive.google.com/drive/folders/1gSELwLPSwLnGaDJgf7Am3Sy67Vs8AFDO</t>
    </r>
  </si>
  <si>
    <r>
      <rPr>
        <rFont val="&quot;Times New Roman&quot;"/>
        <b/>
        <color rgb="FF1155CC"/>
        <sz val="14.0"/>
        <u/>
      </rPr>
      <t>https://mail.google.com/mail?extsrc=sync&amp;client=docs&amp;plid=ACUX6DPAIZAciLjwScvDEeeqKKvb43r7BMki3dY</t>
    </r>
  </si>
  <si>
    <r>
      <rPr>
        <rFont val="&quot;Times New Roman&quot;"/>
        <b/>
        <color rgb="FF1155CC"/>
        <sz val="14.0"/>
        <u/>
      </rPr>
      <t>https://drive.google.com/drive/folders/1lOrKtmmdN_MgN84VxM4dqE9ZKshUzAWU</t>
    </r>
  </si>
  <si>
    <r>
      <rPr>
        <rFont val="&quot;Times New Roman&quot;"/>
        <b/>
        <color rgb="FF1155CC"/>
        <sz val="14.0"/>
        <u/>
      </rPr>
      <t>https://mail.google.com/mail?extsrc=sync&amp;client=docs&amp;plid=ACUX6DM6V9BM-MkNw1eR1MhALRiu-jo_xPm5yks</t>
    </r>
  </si>
  <si>
    <r>
      <rPr>
        <rFont val="&quot;Times New Roman&quot;"/>
        <b/>
        <color rgb="FF1155CC"/>
        <sz val="14.0"/>
        <u/>
      </rPr>
      <t>https://drive.google.com/drive/folders/1TlNC8XnVmGFnIRtsIiGz5mG5YoP5Nbct</t>
    </r>
  </si>
  <si>
    <r>
      <rPr>
        <rFont val="&quot;Times New Roman&quot;"/>
        <b/>
        <color rgb="FF1155CC"/>
        <sz val="14.0"/>
        <u/>
      </rPr>
      <t>https://mail.google.com/mail?extsrc=sync&amp;client=docs&amp;plid=ACUX6DOSLH0pKsaxSZzx6Q7A3v1lWOVVkM-85Ak</t>
    </r>
  </si>
  <si>
    <r>
      <rPr>
        <rFont val="&quot;Times New Roman&quot;"/>
        <b/>
        <color rgb="FF1155CC"/>
        <sz val="14.0"/>
        <u/>
      </rPr>
      <t>https://drive.google.com/drive/folders/164EHR-1gV7a2kg3_pLBce31W-AQVoHQ-</t>
    </r>
  </si>
  <si>
    <r>
      <rPr>
        <rFont val="&quot;Times New Roman&quot;"/>
        <b/>
        <color rgb="FF1155CC"/>
        <sz val="14.0"/>
        <u/>
      </rPr>
      <t>https://mail.google.com/mail?extsrc=sync&amp;client=docs&amp;plid=ACUX6DND5yu4fmkMRjcS7ilWjwvcDUHcQCRekNY</t>
    </r>
  </si>
  <si>
    <r>
      <rPr>
        <rFont val="&quot;Times New Roman&quot;"/>
        <b/>
        <color rgb="FF1155CC"/>
        <sz val="14.0"/>
        <u/>
      </rPr>
      <t>https://drive.google.com/drive/folders/13j0G_N23YhjiNyEkLdF4Y3LoLXhJF3hj</t>
    </r>
  </si>
  <si>
    <r>
      <rPr>
        <rFont val="&quot;Times New Roman&quot;"/>
        <b/>
        <color rgb="FF1155CC"/>
        <sz val="14.0"/>
        <u/>
      </rPr>
      <t>https://mail.google.com/mail?extsrc=sync&amp;client=docs&amp;plid=ACUX6DM2NcHb7uVAx4XvLIwTCOFjViEr9Bew_w8</t>
    </r>
  </si>
  <si>
    <r>
      <rPr>
        <rFont val="&quot;Times New Roman&quot;"/>
        <b/>
        <color rgb="FF1155CC"/>
        <sz val="14.0"/>
        <u/>
      </rPr>
      <t>https://drive.google.com/drive/folders/16HIABSkn5vfJlxe984U4DaiTyVQWyXPf</t>
    </r>
  </si>
  <si>
    <r>
      <rPr>
        <rFont val="&quot;Times New Roman&quot;"/>
        <b/>
        <color rgb="FF1155CC"/>
        <sz val="14.0"/>
        <u/>
      </rPr>
      <t>https://mail.google.com/mail?extsrc=sync&amp;client=docs&amp;plid=ACUX6DNpoDk3XBjXIbBnA1kG4npse8U8uHBA9Bs</t>
    </r>
  </si>
  <si>
    <r>
      <rPr>
        <rFont val="&quot;Times New Roman&quot;"/>
        <b/>
        <color rgb="FF1155CC"/>
        <sz val="14.0"/>
        <u/>
      </rPr>
      <t>https://drive.google.com/drive/folders/1mtjOvXQIy1dMdez0HgjpP5lcrDGMODI1</t>
    </r>
  </si>
  <si>
    <r>
      <rPr>
        <rFont val="&quot;Times New Roman&quot;"/>
        <b/>
        <color rgb="FF1155CC"/>
        <sz val="14.0"/>
        <u/>
      </rPr>
      <t>https://mail.google.com/mail?extsrc=sync&amp;client=docs&amp;plid=ACUX6DPL46128bHx-zyG-xC4f5fo-IqNvUWBQLc</t>
    </r>
  </si>
  <si>
    <r>
      <rPr>
        <rFont val="&quot;Times New Roman&quot;"/>
        <b/>
        <color rgb="FF1155CC"/>
        <sz val="14.0"/>
        <u/>
      </rPr>
      <t>https://drive.google.com/drive/folders/12dHhXrwhwXUZE7rmMYy5_nnZzvFwHq2q</t>
    </r>
  </si>
  <si>
    <r>
      <rPr>
        <rFont val="&quot;Times New Roman&quot;"/>
        <b/>
        <color rgb="FF1155CC"/>
        <sz val="14.0"/>
        <u/>
      </rPr>
      <t>https://mail.google.com/mail?extsrc=sync&amp;client=docs&amp;plid=ACUX6DNmAAb3V3CkfgxtBHtkEZFrKcgZocbDIoQ</t>
    </r>
  </si>
  <si>
    <r>
      <rPr>
        <rFont val="&quot;Times New Roman&quot;"/>
        <b/>
        <color rgb="FF1155CC"/>
        <sz val="14.0"/>
        <u/>
      </rPr>
      <t>https://drive.google.com/drive/folders/1g4vd9O8Id1g8zm-Gr8_ujCFrzM1q4jKI</t>
    </r>
  </si>
  <si>
    <r>
      <rPr>
        <rFont val="&quot;Times New Roman&quot;"/>
        <b/>
        <color rgb="FF1155CC"/>
        <sz val="14.0"/>
        <u/>
      </rPr>
      <t>https://mail.google.com/mail?extsrc=sync&amp;client=docs&amp;plid=ACUX6DPb7p2Y_f6OMHz_EeddQMcxqkLt2u0C-jM</t>
    </r>
  </si>
  <si>
    <r>
      <rPr>
        <rFont val="&quot;Times New Roman&quot;"/>
        <b/>
        <color rgb="FF1155CC"/>
        <sz val="14.0"/>
        <u/>
      </rPr>
      <t>https://drive.google.com/drive/folders/1LEaQL51g84pFJEoD-SNC5iwV1XPdlstJ</t>
    </r>
  </si>
  <si>
    <r>
      <rPr>
        <rFont val="&quot;Times New Roman&quot;"/>
        <b/>
        <color rgb="FF1155CC"/>
        <sz val="14.0"/>
        <u/>
      </rPr>
      <t>https://mail.google.com/mail?extsrc=sync&amp;client=docs&amp;plid=ACUX6DN0R5JNkcrz5B3l6KHEJ0s53PO5by7q6eQ</t>
    </r>
  </si>
  <si>
    <r>
      <rPr>
        <rFont val="&quot;Times New Roman&quot;"/>
        <b/>
        <color rgb="FF1155CC"/>
        <sz val="14.0"/>
        <u/>
      </rPr>
      <t>https://drive.google.com/drive/folders/1aurvoAL0OZRbIqPD_MvzxtMyzFZgnROj</t>
    </r>
  </si>
  <si>
    <r>
      <rPr>
        <rFont val="&quot;Times New Roman&quot;"/>
        <b/>
        <color rgb="FF1155CC"/>
        <sz val="14.0"/>
        <u/>
      </rPr>
      <t>https://mail.google.com/mail?extsrc=sync&amp;client=docs&amp;plid=ACUX6DPpXMvv15xkJmqGE0X8F2uvgBMheegnj7U</t>
    </r>
  </si>
  <si>
    <r>
      <rPr>
        <rFont val="&quot;Times New Roman&quot;"/>
        <b/>
        <color rgb="FF1155CC"/>
        <sz val="14.0"/>
        <u/>
      </rPr>
      <t>https://drive.google.com/drive/folders/14BbywkPlm1zG6Yytc5qefymRrliScs4X</t>
    </r>
  </si>
  <si>
    <r>
      <rPr>
        <rFont val="&quot;Times New Roman&quot;"/>
        <b/>
        <color rgb="FF1155CC"/>
        <sz val="14.0"/>
        <u/>
      </rPr>
      <t>https://mail.google.com/mail?extsrc=sync&amp;client=docs&amp;plid=ACUX6DOKmvTBawGn7lY3URqFBRsDyNGncfCmULU</t>
    </r>
  </si>
  <si>
    <r>
      <rPr>
        <rFont val="&quot;Times New Roman&quot;"/>
        <b/>
        <color rgb="FF1155CC"/>
        <sz val="14.0"/>
        <u/>
      </rPr>
      <t>https://drive.google.com/drive/folders/1hjyefzm-4jJ_7Efz3I4TyTm1fKDlljiN</t>
    </r>
  </si>
  <si>
    <r>
      <rPr>
        <rFont val="&quot;Times New Roman&quot;"/>
        <b/>
        <color rgb="FF1155CC"/>
        <sz val="14.0"/>
        <u/>
      </rPr>
      <t>https://mail.google.com/mail?extsrc=sync&amp;client=docs&amp;plid=ACUX6DMk3IaOPnvB5OBcWn9WsFU-hswlewQrqDA</t>
    </r>
  </si>
  <si>
    <r>
      <rPr>
        <rFont val="&quot;Times New Roman&quot;"/>
        <b/>
        <color rgb="FF1155CC"/>
        <sz val="14.0"/>
        <u/>
      </rPr>
      <t>https://drive.google.com/drive/folders/1eoRE7r1SIcSgcyQs8Qh-_J0DmFV8NYbE</t>
    </r>
  </si>
  <si>
    <r>
      <rPr>
        <rFont val="&quot;Times New Roman&quot;"/>
        <b/>
        <color rgb="FF1155CC"/>
        <sz val="14.0"/>
        <u/>
      </rPr>
      <t>https://mail.google.com/mail?extsrc=sync&amp;client=docs&amp;plid=ACUX6DNsn7Hb5ClIUmFNpwJRPFQKeXASqaDmqj0</t>
    </r>
  </si>
  <si>
    <t>13/05/2025</t>
  </si>
  <si>
    <r>
      <rPr>
        <rFont val="&quot;Times New Roman&quot;"/>
        <b/>
        <color rgb="FF1155CC"/>
        <sz val="14.0"/>
        <u/>
      </rPr>
      <t>https://drive.google.com/drive/folders/1tpDYdL8bgITdN69eRbfAjbXKeeLF6sQi</t>
    </r>
  </si>
  <si>
    <r>
      <rPr>
        <rFont val="&quot;Times New Roman&quot;"/>
        <b/>
        <color rgb="FF1155CC"/>
        <sz val="14.0"/>
        <u/>
      </rPr>
      <t>https://mail.google.com/mail?extsrc=sync&amp;client=docs&amp;plid=ACUX6DOLX-kHxl0DMYFUzSQ9lwNZ8S4lHYrg_PY</t>
    </r>
  </si>
  <si>
    <r>
      <rPr>
        <rFont val="&quot;Times New Roman&quot;"/>
        <b/>
        <color rgb="FF1155CC"/>
        <sz val="14.0"/>
        <u/>
      </rPr>
      <t>https://drive.google.com/drive/folders/1eFher6xNqnomcMrxJC-qkkMVXYuNLdiA</t>
    </r>
  </si>
  <si>
    <r>
      <rPr>
        <rFont val="&quot;Times New Roman&quot;"/>
        <b/>
        <color rgb="FF1155CC"/>
        <sz val="14.0"/>
        <u/>
      </rPr>
      <t>https://mail.google.com/mail?extsrc=sync&amp;client=docs&amp;plid=ACUX6DMoPReIMpWnzxgortUBusVU47WXvknPywI</t>
    </r>
  </si>
  <si>
    <r>
      <rPr>
        <rFont val="&quot;Times New Roman&quot;"/>
        <b/>
        <color rgb="FF1155CC"/>
        <sz val="14.0"/>
        <u/>
      </rPr>
      <t>https://drive.google.com/drive/folders/1ZYZG_LBfYvDSCYdkN5CWjnTkTdp8Nwd4</t>
    </r>
  </si>
  <si>
    <r>
      <rPr>
        <rFont val="&quot;Times New Roman&quot;"/>
        <b/>
        <color rgb="FF1155CC"/>
        <sz val="14.0"/>
        <u/>
      </rPr>
      <t>https://mail.google.com/mail?extsrc=sync&amp;client=docs&amp;plid=ACUX6DNnTnOa1Az-HGMawkrey3s1dv3InLU6SvU</t>
    </r>
  </si>
  <si>
    <r>
      <rPr>
        <rFont val="&quot;Times New Roman&quot;"/>
        <b/>
        <color rgb="FF1155CC"/>
        <sz val="14.0"/>
        <u/>
      </rPr>
      <t>https://drive.google.com/drive/folders/1LW7CAbLWv3B6gIhTHfxlm7htpoJhZHY9</t>
    </r>
  </si>
  <si>
    <r>
      <rPr>
        <rFont val="&quot;Times New Roman&quot;"/>
        <b/>
        <color rgb="FF1155CC"/>
        <sz val="14.0"/>
        <u/>
      </rPr>
      <t>https://mail.google.com/mail?extsrc=sync&amp;client=docs&amp;plid=ACUX6DOk0TDS-Q_iXyxcY4hpbQsfBRUd-EULvcg</t>
    </r>
  </si>
  <si>
    <r>
      <rPr>
        <rFont val="&quot;Times New Roman&quot;"/>
        <b/>
        <color rgb="FF1155CC"/>
        <sz val="14.0"/>
        <u/>
      </rPr>
      <t>https://drive.google.com/drive/folders/18dPl-aNYLzccNtXgNwcoBL-L0Cvph785</t>
    </r>
  </si>
  <si>
    <r>
      <rPr>
        <rFont val="&quot;Times New Roman&quot;"/>
        <b/>
        <color rgb="FF1155CC"/>
        <sz val="14.0"/>
        <u/>
      </rPr>
      <t>https://mail.google.com/mail?extsrc=sync&amp;client=docs&amp;plid=ACUX6DNRldZPHWPhXeSKqXfog4evtYMz7CJb-kU</t>
    </r>
  </si>
  <si>
    <r>
      <rPr>
        <rFont val="&quot;Times New Roman&quot;"/>
        <b/>
        <color rgb="FF1155CC"/>
        <sz val="14.0"/>
        <u/>
      </rPr>
      <t>https://drive.google.com/drive/folders/1VmXADyt9Q8_l1osUg0z-Ifs8NQA8qDYZ</t>
    </r>
  </si>
  <si>
    <r>
      <rPr>
        <rFont val="&quot;Times New Roman&quot;"/>
        <b/>
        <color rgb="FF1155CC"/>
        <sz val="14.0"/>
        <u/>
      </rPr>
      <t>https://mail.google.com/mail?extsrc=sync&amp;client=docs&amp;plid=ACUX6DPj7aSw8IWTx0cZUNrBGNr8jVpaxqqPZrs</t>
    </r>
  </si>
  <si>
    <r>
      <rPr>
        <rFont val="&quot;Times New Roman&quot;"/>
        <b/>
        <color rgb="FF1155CC"/>
        <sz val="14.0"/>
        <u/>
      </rPr>
      <t>https://drive.google.com/drive/folders/1KQ6BuqrKqnhjwi8PRT4xOcLv7jAJxuJe</t>
    </r>
  </si>
  <si>
    <r>
      <rPr>
        <rFont val="&quot;Times New Roman&quot;"/>
        <b/>
        <color rgb="FF1155CC"/>
        <sz val="14.0"/>
        <u/>
      </rPr>
      <t>https://mail.google.com/mail?extsrc=sync&amp;client=docs&amp;plid=ACUX6DMGorT9NvIZjRcMqWe34n7So0ldtQ-J63E</t>
    </r>
  </si>
  <si>
    <r>
      <rPr>
        <rFont val="&quot;Times New Roman&quot;"/>
        <b/>
        <color rgb="FF1155CC"/>
        <sz val="14.0"/>
        <u/>
      </rPr>
      <t>https://drive.google.com/drive/folders/14P8Iqe57YqkjNgT6G2QcujuyWDr6gIxn</t>
    </r>
  </si>
  <si>
    <r>
      <rPr>
        <rFont val="&quot;Times New Roman&quot;"/>
        <b/>
        <color rgb="FF1155CC"/>
        <sz val="14.0"/>
        <u/>
      </rPr>
      <t>https://mail.google.com/mail?extsrc=sync&amp;client=docs&amp;plid=ACUX6DOOg2eah6Uk765ue-JTIceYWNjgjt92EXw</t>
    </r>
  </si>
  <si>
    <r>
      <rPr>
        <rFont val="&quot;Times New Roman&quot;"/>
        <b/>
        <color rgb="FF1155CC"/>
        <sz val="14.0"/>
        <u/>
      </rPr>
      <t>https://drive.google.com/drive/folders/1uFn3Q42nmYyeeJ0LUk0aBTLEYfSj1w7G</t>
    </r>
  </si>
  <si>
    <r>
      <rPr>
        <rFont val="&quot;Times New Roman&quot;"/>
        <b/>
        <color rgb="FF1155CC"/>
        <sz val="14.0"/>
        <u/>
      </rPr>
      <t>https://mail.google.com/mail?extsrc=sync&amp;client=docs&amp;plid=ACUX6DPqDM2u0-hf6g9eeFIfiV2ahK-L1E0YeQI</t>
    </r>
  </si>
  <si>
    <r>
      <rPr>
        <rFont val="&quot;Times New Roman&quot;"/>
        <b/>
        <color rgb="FF1155CC"/>
        <sz val="14.0"/>
        <u/>
      </rPr>
      <t>https://drive.google.com/drive/folders/191j1caJvn10gKixKD5loF4tJwVoZ0AJU</t>
    </r>
  </si>
  <si>
    <r>
      <rPr>
        <rFont val="&quot;Times New Roman&quot;"/>
        <b/>
        <color rgb="FF1155CC"/>
        <sz val="14.0"/>
        <u/>
      </rPr>
      <t>https://mail.google.com/mail?extsrc=sync&amp;client=docs&amp;plid=ACUX6DPLpcRTJ_jqQg4A-1KAj9pZUey6dURaaIA</t>
    </r>
  </si>
  <si>
    <r>
      <rPr>
        <rFont val="&quot;Times New Roman&quot;"/>
        <b/>
        <color rgb="FF1155CC"/>
        <sz val="14.0"/>
        <u/>
      </rPr>
      <t>https://drive.google.com/drive/folders/19Wi0oPfc4CkjizMCt-hM8CHk11b884NW</t>
    </r>
  </si>
  <si>
    <r>
      <rPr>
        <rFont val="&quot;Times New Roman&quot;"/>
        <b/>
        <color rgb="FF1155CC"/>
        <sz val="14.0"/>
        <u/>
      </rPr>
      <t>https://mail.google.com/mail?extsrc=sync&amp;client=docs&amp;plid=ACUX6DMcrwbLfEcfxa5Bl57YLmyAEFyDSpacrNc</t>
    </r>
  </si>
  <si>
    <r>
      <rPr>
        <rFont val="&quot;Times New Roman&quot;"/>
        <b/>
        <color rgb="FF1155CC"/>
        <sz val="14.0"/>
        <u/>
      </rPr>
      <t>https://drive.google.com/drive/folders/123ERoffbXyNzMvD6GLrNEWzareBZ8JWH</t>
    </r>
  </si>
  <si>
    <r>
      <rPr>
        <rFont val="&quot;Times New Roman&quot;"/>
        <b/>
        <color rgb="FF1155CC"/>
        <sz val="14.0"/>
        <u/>
      </rPr>
      <t>https://mail.google.com/mail?extsrc=sync&amp;client=docs&amp;plid=ACUX6DMkFPZ_WZzpciB2S2QkBe8Pe0r8GKWUa4c</t>
    </r>
  </si>
  <si>
    <r>
      <rPr>
        <rFont val="&quot;Times New Roman&quot;"/>
        <b/>
        <color rgb="FF1155CC"/>
        <sz val="14.0"/>
        <u/>
      </rPr>
      <t>https://drive.google.com/drive/folders/1HoovsBVtD2ODBKd7TCGrrfkII4pkZgH0</t>
    </r>
  </si>
  <si>
    <r>
      <rPr>
        <rFont val="&quot;Times New Roman&quot;"/>
        <b/>
        <color rgb="FF1155CC"/>
        <sz val="14.0"/>
        <u/>
      </rPr>
      <t>https://mail.google.com/mail?extsrc=sync&amp;client=docs&amp;plid=ACUX6DMRx4xpPHSeJpQ_yYdynG_dL102FbhRKYY</t>
    </r>
  </si>
  <si>
    <r>
      <rPr>
        <rFont val="&quot;Times New Roman&quot;"/>
        <b/>
        <color rgb="FF1155CC"/>
        <sz val="14.0"/>
        <u/>
      </rPr>
      <t>https://drive.google.com/drive/folders/1tGYvSUoDEZSnD6mj6fFDgix9QHsTiqpZ</t>
    </r>
  </si>
  <si>
    <r>
      <rPr>
        <rFont val="&quot;Times New Roman&quot;"/>
        <b/>
        <color rgb="FF1155CC"/>
        <sz val="14.0"/>
        <u/>
      </rPr>
      <t>https://mail.google.com/mail?extsrc=sync&amp;client=docs&amp;plid=ACUX6DNNHe_9zj_X33ROSgK0zLm1OYnzgmcN1Gs</t>
    </r>
  </si>
  <si>
    <r>
      <rPr>
        <rFont val="&quot;Times New Roman&quot;"/>
        <b/>
        <color rgb="FF1155CC"/>
        <sz val="14.0"/>
        <u/>
      </rPr>
      <t>https://drive.google.com/drive/folders/1nSlMkpucQvfb-aq3hwdNCQMxTdN752bh</t>
    </r>
  </si>
  <si>
    <r>
      <rPr>
        <rFont val="&quot;Times New Roman&quot;"/>
        <b/>
        <color rgb="FF1155CC"/>
        <sz val="14.0"/>
        <u/>
      </rPr>
      <t>https://mail.google.com/mail?extsrc=sync&amp;client=docs&amp;plid=ACUX6DPb6zJh6J95BRgGEX188imcDak6jSn0tHY</t>
    </r>
  </si>
  <si>
    <r>
      <rPr>
        <rFont val="&quot;Times New Roman&quot;"/>
        <b/>
        <color rgb="FF1155CC"/>
        <sz val="14.0"/>
        <u/>
      </rPr>
      <t>https://drive.google.com/drive/folders/1iKlANQd_6LoyoCAYl8DtS4j79sEU_eqA</t>
    </r>
  </si>
  <si>
    <r>
      <rPr>
        <rFont val="&quot;Times New Roman&quot;"/>
        <b/>
        <color rgb="FF1155CC"/>
        <sz val="14.0"/>
        <u/>
      </rPr>
      <t>https://mail.google.com/mail?extsrc=sync&amp;client=docs&amp;plid=ACUX6DOAu4QC0bbaQ7RtJ7S3-rogsg1z0Lnh7eI</t>
    </r>
  </si>
  <si>
    <r>
      <rPr>
        <rFont val="&quot;Times New Roman&quot;"/>
        <b/>
        <color rgb="FF1155CC"/>
        <sz val="14.0"/>
        <u/>
      </rPr>
      <t>https://drive.google.com/drive/folders/1kFI4YYZwSQZGc50l3D4oE6V3POEUe7be</t>
    </r>
  </si>
  <si>
    <r>
      <rPr>
        <rFont val="&quot;Times New Roman&quot;"/>
        <b/>
        <color rgb="FF1155CC"/>
        <sz val="14.0"/>
        <u/>
      </rPr>
      <t>https://mail.google.com/mail?extsrc=sync&amp;client=docs&amp;plid=ACUX6DO-bFMv0K_JgoohgxbaTUFgMVE2-NPajek</t>
    </r>
  </si>
  <si>
    <r>
      <rPr>
        <rFont val="&quot;Times New Roman&quot;"/>
        <b/>
        <color rgb="FF1155CC"/>
        <sz val="14.0"/>
        <u/>
      </rPr>
      <t>https://drive.google.com/drive/folders/1BcPHBQIt9Jb5sG29YdI32pPQL72s074L</t>
    </r>
  </si>
  <si>
    <r>
      <rPr>
        <rFont val="&quot;Times New Roman&quot;"/>
        <b/>
        <color rgb="FF1155CC"/>
        <sz val="14.0"/>
        <u/>
      </rPr>
      <t>https://mail.google.com/mail?extsrc=sync&amp;client=docs&amp;plid=ACUX6DOEI_vno1-UFOjMDJw1TvcttwrBQk84H60</t>
    </r>
  </si>
  <si>
    <r>
      <rPr>
        <rFont val="&quot;Times New Roman&quot;"/>
        <b/>
        <color rgb="FF1155CC"/>
        <sz val="14.0"/>
        <u/>
      </rPr>
      <t>https://drive.google.com/drive/folders/1B2-MY1B-7cA7z7ED-xMhrzZwSS4WVU46</t>
    </r>
  </si>
  <si>
    <r>
      <rPr>
        <rFont val="&quot;Times New Roman&quot;"/>
        <b/>
        <color rgb="FF1155CC"/>
        <sz val="14.0"/>
        <u/>
      </rPr>
      <t>https://mail.google.com/mail?extsrc=sync&amp;client=docs&amp;plid=ACUX6DN896RgBt6l4Y5cHvIVXpXAuCPQ8tEq2aE</t>
    </r>
  </si>
  <si>
    <r>
      <rPr>
        <rFont val="&quot;Times New Roman&quot;"/>
        <b/>
        <color rgb="FF1155CC"/>
        <sz val="14.0"/>
        <u/>
      </rPr>
      <t>https://drive.google.com/drive/folders/1tbDRVBSQZDQ3P6IZjiS5pONlaHSRiDxm</t>
    </r>
  </si>
  <si>
    <r>
      <rPr>
        <rFont val="&quot;Times New Roman&quot;"/>
        <b/>
        <color rgb="FF1155CC"/>
        <sz val="14.0"/>
        <u/>
      </rPr>
      <t>https://mail.google.com/mail?extsrc=sync&amp;client=docs&amp;plid=ACUX6DN-pTX4FSAjo6dacwQ9kOexPgq5Lc2bpy4</t>
    </r>
  </si>
  <si>
    <r>
      <rPr>
        <rFont val="&quot;Times New Roman&quot;"/>
        <b/>
        <color rgb="FF1155CC"/>
        <sz val="14.0"/>
        <u/>
      </rPr>
      <t>https://drive.google.com/drive/folders/1HiP0cueMfmA9jAvRXXR3D1wj48SGGr8a</t>
    </r>
  </si>
  <si>
    <r>
      <rPr>
        <rFont val="&quot;Times New Roman&quot;"/>
        <b/>
        <color rgb="FF1155CC"/>
        <sz val="14.0"/>
        <u/>
      </rPr>
      <t>https://mail.google.com/mail?extsrc=sync&amp;client=docs&amp;plid=ACUX6DOoj_fiwbsKomG3d3L5Iee27q87MuyWlvk</t>
    </r>
  </si>
  <si>
    <r>
      <rPr>
        <rFont val="&quot;Times New Roman&quot;"/>
        <b/>
        <color rgb="FF1155CC"/>
        <sz val="14.0"/>
        <u/>
      </rPr>
      <t>https://drive.google.com/drive/folders/1zR1_7Ok1u6ieuw0uurQcGgi5Un105Kek</t>
    </r>
  </si>
  <si>
    <r>
      <rPr>
        <rFont val="&quot;Times New Roman&quot;"/>
        <b/>
        <color rgb="FF1155CC"/>
        <sz val="14.0"/>
        <u/>
      </rPr>
      <t>https://mail.google.com/mail?extsrc=sync&amp;client=docs&amp;plid=ACUX6DO1oyClrYBHtriPkWwH6ZXqnIBI1Y_452k</t>
    </r>
  </si>
  <si>
    <r>
      <rPr>
        <rFont val="&quot;Times New Roman&quot;"/>
        <b/>
        <color rgb="FF1155CC"/>
        <sz val="14.0"/>
        <u/>
      </rPr>
      <t>https://drive.google.com/drive/folders/1waX4qF_oh5JWa13tcHxhxySeu35kN8Lt</t>
    </r>
  </si>
  <si>
    <r>
      <rPr>
        <rFont val="&quot;Times New Roman&quot;"/>
        <b/>
        <color rgb="FF1155CC"/>
        <sz val="14.0"/>
        <u/>
      </rPr>
      <t>https://mail.google.com/mail?extsrc=sync&amp;client=docs&amp;plid=ACUX6DMjfpwQIRtDaOTRO_BHiQRbWE9_uW6a_WE</t>
    </r>
  </si>
  <si>
    <r>
      <rPr>
        <rFont val="&quot;Times New Roman&quot;"/>
        <b/>
        <color rgb="FF1155CC"/>
        <sz val="14.0"/>
        <u/>
      </rPr>
      <t>https://drive.google.com/drive/folders/1UHCM3jDikNRDhR9g72IDGPFf92FEeNpB</t>
    </r>
  </si>
  <si>
    <r>
      <rPr>
        <rFont val="&quot;Times New Roman&quot;"/>
        <b/>
        <color rgb="FF1155CC"/>
        <sz val="14.0"/>
        <u/>
      </rPr>
      <t>https://mail.google.com/mail?extsrc=sync&amp;client=docs&amp;plid=ACUX6DNjH9pVEXrb8bOTgUX341J0OOjWTgXdvO8</t>
    </r>
  </si>
  <si>
    <r>
      <rPr>
        <rFont val="&quot;Times New Roman&quot;"/>
        <b/>
        <color rgb="FF1155CC"/>
        <sz val="14.0"/>
        <u/>
      </rPr>
      <t>https://drive.google.com/drive/folders/19k3ailjZeaOSedJilOKRoVNDhknGdoMo</t>
    </r>
  </si>
  <si>
    <r>
      <rPr>
        <rFont val="&quot;Times New Roman&quot;"/>
        <b/>
        <color rgb="FF1155CC"/>
        <sz val="14.0"/>
        <u/>
      </rPr>
      <t>https://mail.google.com/mail?extsrc=sync&amp;client=docs&amp;plid=ACUX6DPTBPzdOzi8IH4CooEM6QeofUKzA5Buiok</t>
    </r>
  </si>
  <si>
    <r>
      <rPr>
        <rFont val="&quot;Times New Roman&quot;"/>
        <b/>
        <color rgb="FF1155CC"/>
        <sz val="14.0"/>
        <u/>
      </rPr>
      <t>https://drive.google.com/drive/folders/1Je-6bngdUkVMw4g7JWoJGKb6LKvASaBp</t>
    </r>
  </si>
  <si>
    <r>
      <rPr>
        <rFont val="&quot;Times New Roman&quot;"/>
        <b/>
        <color rgb="FF1155CC"/>
        <sz val="14.0"/>
        <u/>
      </rPr>
      <t>https://mail.google.com/mail?extsrc=sync&amp;client=docs&amp;plid=ACUX6DMpRu7prIZE8vmYe0FReshJ6OKRLQ8HCFw</t>
    </r>
  </si>
  <si>
    <r>
      <rPr>
        <rFont val="&quot;Times New Roman&quot;"/>
        <b/>
        <color rgb="FF1155CC"/>
        <sz val="14.0"/>
        <u/>
      </rPr>
      <t>https://drive.google.com/drive/folders/1pMks4l6CQdiHtdqpvlpu1A1EQzGFj0Oz</t>
    </r>
  </si>
  <si>
    <r>
      <rPr>
        <rFont val="&quot;Times New Roman&quot;"/>
        <b/>
        <color rgb="FF1155CC"/>
        <sz val="14.0"/>
        <u/>
      </rPr>
      <t>https://mail.google.com/mail?extsrc=sync&amp;client=docs&amp;plid=ACUX6DPR2lxIQR6POc9HtwImu8n0cjI3IWMgJ_g</t>
    </r>
  </si>
  <si>
    <r>
      <rPr>
        <rFont val="&quot;Times New Roman&quot;"/>
        <b/>
        <color rgb="FF1155CC"/>
        <sz val="14.0"/>
        <u/>
      </rPr>
      <t>https://drive.google.com/drive/folders/1W4OLAkqwU92dldPnmgv2HxxeyOfEhny1</t>
    </r>
  </si>
  <si>
    <r>
      <rPr>
        <rFont val="&quot;Times New Roman&quot;"/>
        <b/>
        <color rgb="FF1155CC"/>
        <sz val="14.0"/>
        <u/>
      </rPr>
      <t>https://mail.google.com/mail?extsrc=sync&amp;client=docs&amp;plid=ACUX6DNgK3es3VTkaEwD7cui_vaPekdxdJ7mdKk</t>
    </r>
  </si>
  <si>
    <r>
      <rPr>
        <rFont val="&quot;Times New Roman&quot;"/>
        <b/>
        <color rgb="FF1155CC"/>
        <sz val="14.0"/>
        <u/>
      </rPr>
      <t>https://drive.google.com/drive/folders/1FDyX4z9OLY4tdQ9jwLBRnrFh8_6qpPsG</t>
    </r>
  </si>
  <si>
    <r>
      <rPr>
        <rFont val="&quot;Times New Roman&quot;"/>
        <b/>
        <color rgb="FF1155CC"/>
        <sz val="14.0"/>
        <u/>
      </rPr>
      <t>https://mail.google.com/mail?extsrc=sync&amp;client=docs&amp;plid=ACUX6DMfbSTb2hj7a6AlmyemPOuD2tHeb304ajg</t>
    </r>
  </si>
  <si>
    <r>
      <rPr>
        <rFont val="&quot;Times New Roman&quot;"/>
        <b/>
        <color rgb="FF1155CC"/>
        <sz val="14.0"/>
        <u/>
      </rPr>
      <t>https://drive.google.com/drive/folders/1ZHbp2OhZdMAT_WsSfM1fIDblyQYvQMce</t>
    </r>
  </si>
  <si>
    <r>
      <rPr>
        <rFont val="&quot;Times New Roman&quot;"/>
        <b/>
        <color rgb="FF1155CC"/>
        <sz val="14.0"/>
        <u/>
      </rPr>
      <t>https://mail.google.com/mail?extsrc=sync&amp;client=docs&amp;plid=ACUX6DOf1Us2GaNppiBKjDmY5S5lsx6QvVK7Gp0</t>
    </r>
  </si>
  <si>
    <r>
      <rPr>
        <rFont val="&quot;Times New Roman&quot;"/>
        <b/>
        <color rgb="FF1155CC"/>
        <sz val="14.0"/>
        <u/>
      </rPr>
      <t>https://drive.google.com/drive/folders/1ZZe-33HsLIYdcjJoc1o0v1kE1cfSVNAk</t>
    </r>
  </si>
  <si>
    <r>
      <rPr>
        <rFont val="&quot;Times New Roman&quot;"/>
        <b/>
        <color rgb="FF1155CC"/>
        <sz val="14.0"/>
        <u/>
      </rPr>
      <t>https://mail.google.com/mail?extsrc=sync&amp;client=docs&amp;plid=ACUX6DOklGm1bbLodcz61eiNOzsytFYXBi74DDA</t>
    </r>
  </si>
  <si>
    <r>
      <rPr>
        <rFont val="&quot;Times New Roman&quot;"/>
        <b/>
        <color rgb="FF1155CC"/>
        <sz val="14.0"/>
        <u/>
      </rPr>
      <t>https://drive.google.com/drive/folders/1w30j2_denBO-YpSp0UhGdktPzLWGXpcB</t>
    </r>
  </si>
  <si>
    <r>
      <rPr>
        <rFont val="&quot;Times New Roman&quot;"/>
        <b/>
        <color rgb="FF1155CC"/>
        <sz val="14.0"/>
        <u/>
      </rPr>
      <t>https://mail.google.com/mail?extsrc=sync&amp;client=docs&amp;plid=ACUX6DM7-mhD_gkxdpvt4ujFByt9K3P4_Isa9bA</t>
    </r>
  </si>
  <si>
    <r>
      <rPr>
        <rFont val="&quot;Times New Roman&quot;"/>
        <b/>
        <color rgb="FF1155CC"/>
        <sz val="14.0"/>
        <u/>
      </rPr>
      <t>https://drive.google.com/drive/folders/1BW8n1EwGd8_oQgy_uGuWCo8qbC956AZP</t>
    </r>
  </si>
  <si>
    <r>
      <rPr>
        <rFont val="&quot;Times New Roman&quot;"/>
        <b/>
        <color rgb="FF1155CC"/>
        <sz val="14.0"/>
        <u/>
      </rPr>
      <t>https://mail.google.com/mail?extsrc=sync&amp;client=docs&amp;plid=ACUX6DNro4OhRbhp_y7En4OVXQm9qHC6fOp0OyE</t>
    </r>
  </si>
  <si>
    <r>
      <rPr>
        <rFont val="&quot;Times New Roman&quot;"/>
        <b/>
        <color rgb="FF1155CC"/>
        <sz val="14.0"/>
        <u/>
      </rPr>
      <t>https://drive.google.com/drive/folders/1uK-DrqtMkLGuVHfR_oxVju3oIaAnaQq9</t>
    </r>
  </si>
  <si>
    <r>
      <rPr>
        <rFont val="&quot;Times New Roman&quot;"/>
        <b/>
        <color rgb="FF1155CC"/>
        <sz val="14.0"/>
        <u/>
      </rPr>
      <t>https://mail.google.com/mail?extsrc=sync&amp;client=docs&amp;plid=ACUX6DNt0_Wul4EOoh8NSODi0p_fOhd7-dcGk-w</t>
    </r>
  </si>
  <si>
    <r>
      <rPr>
        <rFont val="&quot;Times New Roman&quot;"/>
        <b/>
        <color rgb="FF1155CC"/>
        <sz val="14.0"/>
        <u/>
      </rPr>
      <t>https://drive.google.com/drive/folders/1zr9mu2Fhf8HAvvQ4jM3ZgpFwaBqwp3Hp</t>
    </r>
  </si>
  <si>
    <r>
      <rPr>
        <rFont val="&quot;Times New Roman&quot;"/>
        <b/>
        <color rgb="FF1155CC"/>
        <sz val="14.0"/>
        <u/>
      </rPr>
      <t>https://mail.google.com/mail?extsrc=sync&amp;client=docs&amp;plid=ACUX6DNcBIIHyYErbevP5a4lDbXYZYndaduF7Rw</t>
    </r>
  </si>
  <si>
    <r>
      <rPr>
        <rFont val="&quot;Times New Roman&quot;"/>
        <b/>
        <color rgb="FF1155CC"/>
        <sz val="14.0"/>
        <u/>
      </rPr>
      <t>https://drive.google.com/drive/folders/1pbNMzZJUDWVsWzME7VQBg5_9vutRiVBw</t>
    </r>
  </si>
  <si>
    <r>
      <rPr>
        <rFont val="&quot;Times New Roman&quot;"/>
        <b/>
        <color rgb="FF1155CC"/>
        <sz val="14.0"/>
        <u/>
      </rPr>
      <t>https://mail.google.com/mail?extsrc=sync&amp;client=docs&amp;plid=ACUX6DMatf_XmsQo4Vr00zyiRrz3ChiM9IQ28ys</t>
    </r>
  </si>
  <si>
    <r>
      <rPr>
        <rFont val="&quot;Times New Roman&quot;"/>
        <b/>
        <color rgb="FF1155CC"/>
        <sz val="14.0"/>
        <u/>
      </rPr>
      <t>https://drive.google.com/drive/folders/1Pi43cRYpGNTTi_V91xgmiPcVsi7F9QFe</t>
    </r>
  </si>
  <si>
    <r>
      <rPr>
        <rFont val="&quot;Times New Roman&quot;"/>
        <b/>
        <color rgb="FF1155CC"/>
        <sz val="14.0"/>
        <u/>
      </rPr>
      <t>https://mail.google.com/mail?extsrc=sync&amp;client=docs&amp;plid=ACUX6DNtTPFAwYHkiu9EPt4G_TSJEV_NnrCWxTw</t>
    </r>
  </si>
  <si>
    <r>
      <rPr>
        <rFont val="&quot;Times New Roman&quot;"/>
        <b/>
        <color rgb="FF1155CC"/>
        <sz val="14.0"/>
        <u/>
      </rPr>
      <t>https://drive.google.com/drive/folders/1flCWGs5iHuWAxzMwfLYcZ2A8lAUf1z0H</t>
    </r>
  </si>
  <si>
    <r>
      <rPr>
        <rFont val="&quot;Times New Roman&quot;"/>
        <b/>
        <color rgb="FF1155CC"/>
        <sz val="14.0"/>
        <u/>
      </rPr>
      <t>https://mail.google.com/mail?extsrc=sync&amp;client=docs&amp;plid=ACUX6DM2LKEjjSeDoFiN4jWOCsm0l77mHnNfhH4</t>
    </r>
  </si>
  <si>
    <r>
      <rPr>
        <rFont val="&quot;Times New Roman&quot;"/>
        <b/>
        <color rgb="FF1155CC"/>
        <sz val="14.0"/>
        <u/>
      </rPr>
      <t>https://drive.google.com/drive/folders/17QEF0FVzQB2OhHDYR8A08UhDOpStXwLb</t>
    </r>
  </si>
  <si>
    <r>
      <rPr>
        <rFont val="&quot;Times New Roman&quot;"/>
        <b/>
        <color rgb="FF1155CC"/>
        <sz val="14.0"/>
        <u/>
      </rPr>
      <t>https://mail.google.com/mail?extsrc=sync&amp;client=docs&amp;plid=ACUX6DP-ojCnl_Ky2uVxOI7_g9jOrowLOXsCf6s</t>
    </r>
  </si>
  <si>
    <r>
      <rPr>
        <rFont val="&quot;Times New Roman&quot;"/>
        <b/>
        <color rgb="FF1155CC"/>
        <sz val="14.0"/>
        <u/>
      </rPr>
      <t>https://drive.google.com/drive/folders/1bhfZrgg59l5Snc449xVmq1k1_1ma3Gnf</t>
    </r>
  </si>
  <si>
    <r>
      <rPr>
        <rFont val="&quot;Times New Roman&quot;"/>
        <b/>
        <color rgb="FF1155CC"/>
        <sz val="14.0"/>
        <u/>
      </rPr>
      <t>https://mail.google.com/mail?extsrc=sync&amp;client=docs&amp;plid=ACUX6DM597jxkRaVLZltE2Av5GMs9qztg1NjGbo</t>
    </r>
  </si>
  <si>
    <r>
      <rPr>
        <rFont val="&quot;Times New Roman&quot;"/>
        <b/>
        <color rgb="FF1155CC"/>
        <sz val="14.0"/>
        <u/>
      </rPr>
      <t>https://drive.google.com/drive/folders/1FM0tdQneLl0V5t5HQFD8zLRlDJYI1Zjt</t>
    </r>
  </si>
  <si>
    <r>
      <rPr>
        <rFont val="&quot;Times New Roman&quot;"/>
        <b/>
        <color rgb="FF1155CC"/>
        <sz val="14.0"/>
        <u/>
      </rPr>
      <t>https://mail.google.com/mail?extsrc=sync&amp;client=docs&amp;plid=ACUX6DNW0B2VNG9lpsaehNrzxptQdymPgrm2nZ0</t>
    </r>
  </si>
  <si>
    <r>
      <rPr>
        <rFont val="&quot;Times New Roman&quot;"/>
        <b/>
        <color rgb="FF1155CC"/>
        <sz val="14.0"/>
        <u/>
      </rPr>
      <t>https://drive.google.com/drive/folders/1dA_XAYZLULBa2F-Mk7q1oJ3H8t2CBSIo</t>
    </r>
  </si>
  <si>
    <r>
      <rPr>
        <rFont val="&quot;Times New Roman&quot;"/>
        <b/>
        <color rgb="FF1155CC"/>
        <sz val="14.0"/>
        <u/>
      </rPr>
      <t>https://mail.google.com/mail?extsrc=sync&amp;client=docs&amp;plid=ACUX6DPLByjM27UUXGfBUWfvGnPxGgpHfgxYFvw</t>
    </r>
  </si>
  <si>
    <r>
      <rPr>
        <rFont val="&quot;Times New Roman&quot;"/>
        <b/>
        <color rgb="FF1155CC"/>
        <sz val="14.0"/>
        <u/>
      </rPr>
      <t>https://drive.google.com/drive/folders/1tHRzr7l4OXgxMxNa_Vwk4cyuT2reaLsG</t>
    </r>
  </si>
  <si>
    <r>
      <rPr>
        <rFont val="&quot;Times New Roman&quot;"/>
        <b/>
        <color rgb="FF1155CC"/>
        <sz val="14.0"/>
        <u/>
      </rPr>
      <t>https://mail.google.com/mail?extsrc=sync&amp;client=docs&amp;plid=ACUX6DOu7wML5hR-KoNPVQdBhk8M8NrvjX3Bwkc</t>
    </r>
  </si>
  <si>
    <r>
      <rPr>
        <rFont val="&quot;Times New Roman&quot;"/>
        <b/>
        <color rgb="FF1155CC"/>
        <sz val="14.0"/>
        <u/>
      </rPr>
      <t>https://drive.google.com/drive/folders/1noZ3wBvM3jDsffO-P5asxxVtbAi7pCsp</t>
    </r>
  </si>
  <si>
    <r>
      <rPr>
        <rFont val="&quot;Times New Roman&quot;"/>
        <b/>
        <color rgb="FF1155CC"/>
        <sz val="14.0"/>
        <u/>
      </rPr>
      <t>https://mail.google.com/mail?extsrc=sync&amp;client=docs&amp;plid=ACUX6DPO0LMqsbyrNLpILSXNPyq4AYHrecQ_i0U</t>
    </r>
  </si>
  <si>
    <r>
      <rPr>
        <rFont val="&quot;Times New Roman&quot;"/>
        <b/>
        <color rgb="FF1155CC"/>
        <sz val="14.0"/>
        <u/>
      </rPr>
      <t>https://drive.google.com/drive/folders/1eaKGCoM87Iq1OZt5U4hCiIDe1nDiIJ01</t>
    </r>
  </si>
  <si>
    <r>
      <rPr>
        <rFont val="&quot;Times New Roman&quot;"/>
        <b/>
        <color rgb="FF1155CC"/>
        <sz val="14.0"/>
        <u/>
      </rPr>
      <t>https://mail.google.com/mail?extsrc=sync&amp;client=docs&amp;plid=ACUX6DPsW6TEQ7eJQgAeJApqekAI98R14BviYrM</t>
    </r>
  </si>
  <si>
    <r>
      <rPr>
        <rFont val="&quot;Times New Roman&quot;"/>
        <b/>
        <color rgb="FF1155CC"/>
        <sz val="14.0"/>
        <u/>
      </rPr>
      <t>https://drive.google.com/drive/folders/13lQly181plwLXTCUXVR44QQlbcZThoZr</t>
    </r>
  </si>
  <si>
    <r>
      <rPr>
        <rFont val="&quot;Times New Roman&quot;"/>
        <b/>
        <color rgb="FF1155CC"/>
        <sz val="14.0"/>
        <u/>
      </rPr>
      <t>https://mail.google.com/mail?extsrc=sync&amp;client=docs&amp;plid=ACUX6DPhJeZ1JCU-x1_aEX9nKMmCtXMXho-4k8o</t>
    </r>
  </si>
  <si>
    <r>
      <rPr>
        <rFont val="&quot;Times New Roman&quot;"/>
        <b/>
        <color rgb="FF1155CC"/>
        <sz val="14.0"/>
        <u/>
      </rPr>
      <t>https://drive.google.com/drive/folders/11P2W8VXQ9raYyOlk7joiC_4k37vz38ca</t>
    </r>
  </si>
  <si>
    <r>
      <rPr>
        <rFont val="&quot;Times New Roman&quot;"/>
        <b/>
        <color rgb="FF1155CC"/>
        <sz val="14.0"/>
        <u/>
      </rPr>
      <t>https://mail.google.com/mail?extsrc=sync&amp;client=docs&amp;plid=ACUX6DMLm0ZmTn4VDgt5OtefCNIQboCm8MAOfCA</t>
    </r>
  </si>
  <si>
    <r>
      <rPr>
        <rFont val="&quot;Times New Roman&quot;"/>
        <b/>
        <color rgb="FF1155CC"/>
        <sz val="14.0"/>
        <u/>
      </rPr>
      <t>https://drive.google.com/drive/folders/1MneGkXE_VAEbPH8lO2nQRCLwi2jWSTf2</t>
    </r>
  </si>
  <si>
    <r>
      <rPr>
        <rFont val="&quot;Times New Roman&quot;"/>
        <b/>
        <color rgb="FF1155CC"/>
        <sz val="14.0"/>
        <u/>
      </rPr>
      <t>https://mail.google.com/mail?extsrc=sync&amp;client=docs&amp;plid=ACUX6DNSgTlJ9X6dWTvgBstRKlYJ20HjtaA6MWE</t>
    </r>
  </si>
  <si>
    <r>
      <rPr>
        <rFont val="&quot;Times New Roman&quot;"/>
        <b/>
        <color rgb="FF1155CC"/>
        <sz val="14.0"/>
        <u/>
      </rPr>
      <t>https://drive.google.com/drive/folders/1sVVShFhIPzv10DRFx_4WL1rDKtcbtFwp</t>
    </r>
  </si>
  <si>
    <r>
      <rPr>
        <rFont val="&quot;Times New Roman&quot;"/>
        <b/>
        <color rgb="FF1155CC"/>
        <sz val="14.0"/>
        <u/>
      </rPr>
      <t>https://mail.google.com/mail?extsrc=sync&amp;client=docs&amp;plid=ACUX6DM-Uwcof4s4ug6DgYaZLNjrbXEGJbmkuzQ</t>
    </r>
  </si>
  <si>
    <r>
      <rPr>
        <rFont val="&quot;Times New Roman&quot;"/>
        <b/>
        <color rgb="FF1155CC"/>
        <sz val="14.0"/>
        <u/>
      </rPr>
      <t>https://drive.google.com/drive/folders/1SCTLYOwitEOublZCOJdSAindHPCHuVye</t>
    </r>
  </si>
  <si>
    <r>
      <rPr>
        <rFont val="&quot;Times New Roman&quot;"/>
        <b/>
        <color rgb="FF1155CC"/>
        <sz val="14.0"/>
        <u/>
      </rPr>
      <t>https://mail.google.com/mail?extsrc=sync&amp;client=docs&amp;plid=ACUX6DNP61bqxHVBcXnzjcIn5xYRifCihwE_oio</t>
    </r>
  </si>
  <si>
    <r>
      <rPr>
        <rFont val="&quot;Times New Roman&quot;"/>
        <b/>
        <color rgb="FF1155CC"/>
        <sz val="14.0"/>
        <u/>
      </rPr>
      <t>https://drive.google.com/drive/folders/1__vUEagDdd5fo-j8YtZkEyTd_qG-q3p_</t>
    </r>
  </si>
  <si>
    <r>
      <rPr>
        <rFont val="&quot;Times New Roman&quot;"/>
        <b/>
        <color rgb="FF1155CC"/>
        <sz val="14.0"/>
        <u/>
      </rPr>
      <t>https://mail.google.com/mail?extsrc=sync&amp;client=docs&amp;plid=ACUX6DNyN7RPEtAkn3jmR6DVBW4tRbw1wnfDmU0</t>
    </r>
  </si>
  <si>
    <r>
      <rPr>
        <rFont val="&quot;Times New Roman&quot;"/>
        <b/>
        <color rgb="FF1155CC"/>
        <sz val="14.0"/>
        <u/>
      </rPr>
      <t>https://drive.google.com/drive/folders/10wITA7OHlBK4gSbQOX8v2y8PuhmAGCPT</t>
    </r>
  </si>
  <si>
    <r>
      <rPr>
        <rFont val="&quot;Times New Roman&quot;"/>
        <b/>
        <color rgb="FF1155CC"/>
        <sz val="14.0"/>
        <u/>
      </rPr>
      <t>https://mail.google.com/mail?extsrc=sync&amp;client=docs&amp;plid=ACUX6DP3ayVqjLUhj4y5Orv0486jUNZJVD0tW2Y</t>
    </r>
  </si>
  <si>
    <r>
      <rPr>
        <rFont val="&quot;Times New Roman&quot;"/>
        <b/>
        <color rgb="FF1155CC"/>
        <sz val="14.0"/>
        <u/>
      </rPr>
      <t>https://drive.google.com/drive/folders/14DSc3L36z0bMLelvnutIzKxlLQ2YhQT_</t>
    </r>
  </si>
  <si>
    <r>
      <rPr>
        <rFont val="&quot;Times New Roman&quot;"/>
        <b/>
        <color rgb="FF1155CC"/>
        <sz val="14.0"/>
        <u/>
      </rPr>
      <t>https://mail.google.com/mail?extsrc=sync&amp;client=docs&amp;plid=ACUX6DPci-1aGMKcyJsvBBN1L5-HwrlENhtMHIY</t>
    </r>
  </si>
  <si>
    <r>
      <rPr>
        <rFont val="&quot;Times New Roman&quot;"/>
        <b/>
        <color rgb="FF1155CC"/>
        <sz val="14.0"/>
        <u/>
      </rPr>
      <t>https://drive.google.com/drive/folders/1m-GofHRNoNkBQbPb-Z3ir8TdMxPbhzHL</t>
    </r>
  </si>
  <si>
    <r>
      <rPr>
        <rFont val="&quot;Times New Roman&quot;"/>
        <b/>
        <color rgb="FF1155CC"/>
        <sz val="14.0"/>
        <u/>
      </rPr>
      <t>https://mail.google.com/mail?extsrc=sync&amp;client=docs&amp;plid=ACUX6DOg--GYtGExkIajDmZLwg-_kGu_uXDvMnw</t>
    </r>
  </si>
  <si>
    <r>
      <rPr>
        <rFont val="&quot;Times New Roman&quot;"/>
        <b/>
        <color rgb="FF1155CC"/>
        <sz val="14.0"/>
        <u/>
      </rPr>
      <t>https://drive.google.com/drive/folders/1qoSY3em8puxhSJytVcqAkWoiMyBzgceV</t>
    </r>
  </si>
  <si>
    <r>
      <rPr>
        <rFont val="&quot;Times New Roman&quot;"/>
        <b/>
        <color rgb="FF1155CC"/>
        <sz val="14.0"/>
        <u/>
      </rPr>
      <t>https://mail.google.com/mail?extsrc=sync&amp;client=docs&amp;plid=ACUX6DNdrLy31izm_GyqsSGXDIAS6drEulo2qws</t>
    </r>
  </si>
  <si>
    <r>
      <rPr>
        <rFont val="&quot;Times New Roman&quot;"/>
        <b/>
        <color rgb="FF1155CC"/>
        <sz val="14.0"/>
        <u/>
      </rPr>
      <t>https://drive.google.com/drive/folders/1iT6ePV5g8arTireGZAMJQ6Wkl8DSneO6</t>
    </r>
  </si>
  <si>
    <r>
      <rPr>
        <rFont val="&quot;Times New Roman&quot;"/>
        <b/>
        <color rgb="FF1155CC"/>
        <sz val="14.0"/>
        <u/>
      </rPr>
      <t>https://mail.google.com/mail?extsrc=sync&amp;client=docs&amp;plid=ACUX6DMXu-H6iUlJPtpD1xoCZOI53_nIhlGD1z8</t>
    </r>
  </si>
  <si>
    <r>
      <rPr>
        <rFont val="&quot;Times New Roman&quot;"/>
        <b/>
        <color rgb="FF1155CC"/>
        <sz val="14.0"/>
        <u/>
      </rPr>
      <t>https://drive.google.com/drive/folders/1WZAH1XRjIXb1-NIyxgxVK4tzoaNAOGik</t>
    </r>
  </si>
  <si>
    <r>
      <rPr>
        <rFont val="&quot;Times New Roman&quot;"/>
        <b/>
        <color rgb="FF1155CC"/>
        <sz val="14.0"/>
        <u/>
      </rPr>
      <t>https://mail.google.com/mail?extsrc=sync&amp;client=docs&amp;plid=ACUX6DP7D5ID7g9zh_P8bvy2kDAVTdJ3jPiZgM0</t>
    </r>
  </si>
  <si>
    <r>
      <rPr>
        <rFont val="&quot;Times New Roman&quot;"/>
        <b/>
        <color rgb="FF1155CC"/>
        <sz val="14.0"/>
        <u/>
      </rPr>
      <t>https://drive.google.com/drive/folders/19lwewe6roUxt1H8NHP78-d8o-pqRa2kr</t>
    </r>
  </si>
  <si>
    <r>
      <rPr>
        <rFont val="&quot;Times New Roman&quot;"/>
        <b/>
        <color rgb="FF1155CC"/>
        <sz val="14.0"/>
        <u/>
      </rPr>
      <t>https://mail.google.com/mail?extsrc=sync&amp;client=docs&amp;plid=ACUX6DPvakklFFmPvimmSXgYC6mYrm7lWfXRyPQ</t>
    </r>
  </si>
  <si>
    <r>
      <rPr>
        <rFont val="&quot;Times New Roman&quot;"/>
        <b/>
        <color rgb="FF1155CC"/>
        <sz val="14.0"/>
        <u/>
      </rPr>
      <t>https://drive.google.com/drive/folders/19jjRUhmKXq4GpiV2kZeEryB7K5juiIW3</t>
    </r>
  </si>
  <si>
    <r>
      <rPr>
        <rFont val="&quot;Times New Roman&quot;"/>
        <b/>
        <color rgb="FF1155CC"/>
        <sz val="14.0"/>
        <u/>
      </rPr>
      <t>https://mail.google.com/mail?extsrc=sync&amp;client=docs&amp;plid=ACUX6DNCvKJj06XqbF0vzJ_h29rBlMb1XxSYcjM</t>
    </r>
  </si>
  <si>
    <r>
      <rPr>
        <rFont val="&quot;Times New Roman&quot;"/>
        <b/>
        <color rgb="FF1155CC"/>
        <sz val="14.0"/>
        <u/>
      </rPr>
      <t>https://drive.google.com/drive/folders/1wY9iyv9rqr1c8ez6yXe8mAVLd06CztY-</t>
    </r>
  </si>
  <si>
    <r>
      <rPr>
        <rFont val="&quot;Times New Roman&quot;"/>
        <b/>
        <color rgb="FF1155CC"/>
        <sz val="14.0"/>
        <u/>
      </rPr>
      <t>https://mail.google.com/mail?extsrc=sync&amp;client=docs&amp;plid=ACUX6DN4ch7AYP3vZjmDsqvqMc3jkT80FHZHW-0</t>
    </r>
  </si>
  <si>
    <r>
      <rPr>
        <rFont val="&quot;Times New Roman&quot;"/>
        <b/>
        <color rgb="FF1155CC"/>
        <sz val="14.0"/>
        <u/>
      </rPr>
      <t>https://drive.google.com/drive/folders/1eB2YHwtJiGN_zJHTw90KlZD8UK-eyF4m</t>
    </r>
  </si>
  <si>
    <r>
      <rPr>
        <rFont val="&quot;Times New Roman&quot;"/>
        <b/>
        <color rgb="FF1155CC"/>
        <sz val="14.0"/>
        <u/>
      </rPr>
      <t>https://mail.google.com/mail?extsrc=sync&amp;client=docs&amp;plid=ACUX6DPfRAZkVbMQZe6SjxkCK0UoPAIXZe4ShqI</t>
    </r>
  </si>
  <si>
    <r>
      <rPr>
        <rFont val="&quot;Times New Roman&quot;"/>
        <b/>
        <color rgb="FF1155CC"/>
        <sz val="14.0"/>
        <u/>
      </rPr>
      <t>https://drive.google.com/drive/folders/1TpROnNXsjldQqNnrouUnDWg1guTvYfJZ</t>
    </r>
  </si>
  <si>
    <r>
      <rPr>
        <rFont val="&quot;Times New Roman&quot;"/>
        <b/>
        <color rgb="FF1155CC"/>
        <sz val="14.0"/>
        <u/>
      </rPr>
      <t>https://mail.google.com/mail?extsrc=sync&amp;client=docs&amp;plid=ACUX6DPEGWao6qtRrnuxFPbESP3nfCZlY_dE_vY</t>
    </r>
  </si>
  <si>
    <r>
      <rPr>
        <rFont val="&quot;Times New Roman&quot;"/>
        <b/>
        <color rgb="FF1155CC"/>
        <sz val="14.0"/>
        <u/>
      </rPr>
      <t>https://drive.google.com/drive/folders/1eSee3GqSEJdtR1TgmGhBzKcYsCY14Pkn</t>
    </r>
  </si>
  <si>
    <r>
      <rPr>
        <rFont val="&quot;Times New Roman&quot;"/>
        <b/>
        <color rgb="FF1155CC"/>
        <sz val="14.0"/>
        <u/>
      </rPr>
      <t>https://mail.google.com/mail?extsrc=sync&amp;client=docs&amp;plid=ACUX6DPUaQc2nd6vv1pCs-OxWvPLf3-OQiuUAVw</t>
    </r>
  </si>
  <si>
    <r>
      <rPr>
        <rFont val="&quot;Times New Roman&quot;"/>
        <b/>
        <color rgb="FF1155CC"/>
        <sz val="14.0"/>
        <u/>
      </rPr>
      <t>https://drive.google.com/drive/folders/1DDdo-bQ-7rJp3PkvTWFeIK_yGrgpOnZ_</t>
    </r>
  </si>
  <si>
    <r>
      <rPr>
        <rFont val="&quot;Times New Roman&quot;"/>
        <b/>
        <color rgb="FF1155CC"/>
        <sz val="14.0"/>
        <u/>
      </rPr>
      <t>https://mail.google.com/mail?extsrc=sync&amp;client=docs&amp;plid=ACUX6DNcaCVNIQ68gQ8ipP40F48TuEpN0qTQf2I</t>
    </r>
  </si>
  <si>
    <r>
      <rPr>
        <rFont val="&quot;Times New Roman&quot;"/>
        <b/>
        <color rgb="FF1155CC"/>
        <sz val="14.0"/>
        <u/>
      </rPr>
      <t>https://drive.google.com/drive/folders/14P9ksQ9r3stNOztgEbd8Lpr-lNpjct5m</t>
    </r>
  </si>
  <si>
    <r>
      <rPr>
        <rFont val="&quot;Times New Roman&quot;"/>
        <b/>
        <color rgb="FF1155CC"/>
        <sz val="14.0"/>
        <u/>
      </rPr>
      <t>https://mail.google.com/mail?extsrc=sync&amp;client=docs&amp;plid=ACUX6DNKgheqKibNUsrukOnvldgIS1il_uZ3bFc</t>
    </r>
  </si>
  <si>
    <r>
      <rPr>
        <rFont val="&quot;Times New Roman&quot;"/>
        <b/>
        <color rgb="FF1155CC"/>
        <sz val="14.0"/>
        <u/>
      </rPr>
      <t>https://drive.google.com/drive/folders/1rPLPYUtJ8_Cx2t5ge_uQCZ6o6gE_V_dd</t>
    </r>
  </si>
  <si>
    <r>
      <rPr>
        <rFont val="&quot;Times New Roman&quot;"/>
        <b/>
        <color rgb="FF1155CC"/>
        <sz val="14.0"/>
        <u/>
      </rPr>
      <t>https://mail.google.com/mail?extsrc=sync&amp;client=docs&amp;plid=ACUX6DOn01VGPP-h38fibLW21w-BBz-ZbI2bDxI</t>
    </r>
  </si>
  <si>
    <r>
      <rPr>
        <rFont val="&quot;Times New Roman&quot;"/>
        <b/>
        <color rgb="FF1155CC"/>
        <sz val="14.0"/>
        <u/>
      </rPr>
      <t>https://drive.google.com/drive/folders/1rc2LELKAaT_yljXuOqkG1tjY8MN0HZDP</t>
    </r>
  </si>
  <si>
    <r>
      <rPr>
        <rFont val="&quot;Times New Roman&quot;"/>
        <b/>
        <color rgb="FF1155CC"/>
        <sz val="14.0"/>
        <u/>
      </rPr>
      <t>https://mail.google.com/mail?extsrc=sync&amp;client=docs&amp;plid=ACUX6DMW9R7QxgaKwEI1PYA9o1ubN8V6bwVTUaA</t>
    </r>
  </si>
  <si>
    <r>
      <rPr>
        <rFont val="&quot;Times New Roman&quot;"/>
        <b/>
        <color rgb="FF1155CC"/>
        <sz val="14.0"/>
        <u/>
      </rPr>
      <t>https://drive.google.com/drive/folders/1UbMOLlF7spGvhkNeEdNFgCAgrA0jCwYG</t>
    </r>
  </si>
  <si>
    <r>
      <rPr>
        <rFont val="&quot;Times New Roman&quot;"/>
        <b/>
        <color rgb="FF1155CC"/>
        <sz val="14.0"/>
        <u/>
      </rPr>
      <t>https://mail.google.com/mail?extsrc=sync&amp;client=docs&amp;plid=ACUX6DMit0-wwigo9yzslyfpFABzOuRYMVteT-g</t>
    </r>
  </si>
  <si>
    <r>
      <rPr>
        <rFont val="&quot;Times New Roman&quot;"/>
        <b/>
        <color rgb="FF1155CC"/>
        <sz val="14.0"/>
        <u/>
      </rPr>
      <t>https://drive.google.com/drive/folders/17aHeJIui-OptXuD6XfFn0QxRyk2jiwYQ</t>
    </r>
  </si>
  <si>
    <r>
      <rPr>
        <rFont val="&quot;Times New Roman&quot;"/>
        <b/>
        <color rgb="FF1155CC"/>
        <sz val="14.0"/>
        <u/>
      </rPr>
      <t>https://mail.google.com/mail?extsrc=sync&amp;client=docs&amp;plid=ACUX6DNnCNaSQz0quv05ZBTgLodROvDhE0fqXW0</t>
    </r>
  </si>
  <si>
    <r>
      <rPr>
        <rFont val="&quot;Times New Roman&quot;"/>
        <b/>
        <color rgb="FF1155CC"/>
        <sz val="14.0"/>
        <u/>
      </rPr>
      <t>https://drive.google.com/drive/folders/1IevQcPsy8ciGY_xCBRwkVh45mD_7VKjI</t>
    </r>
  </si>
  <si>
    <r>
      <rPr>
        <rFont val="&quot;Times New Roman&quot;"/>
        <b/>
        <color rgb="FF1155CC"/>
        <sz val="14.0"/>
        <u/>
      </rPr>
      <t>https://mail.google.com/mail?extsrc=sync&amp;client=docs&amp;plid=ACUX6DMAxBDFVGn3AZ-lvOCQUYxMtTnJjrEOz_w</t>
    </r>
  </si>
  <si>
    <r>
      <rPr>
        <rFont val="&quot;Times New Roman&quot;"/>
        <b/>
        <color rgb="FF1155CC"/>
        <sz val="14.0"/>
        <u/>
      </rPr>
      <t>https://drive.google.com/drive/folders/1B8ym4k0hkbjvXVNgw_W2CBodQ-IuLFZQ</t>
    </r>
  </si>
  <si>
    <r>
      <rPr>
        <rFont val="&quot;Times New Roman&quot;"/>
        <b/>
        <color rgb="FF1155CC"/>
        <sz val="14.0"/>
        <u/>
      </rPr>
      <t>https://mail.google.com/mail?extsrc=sync&amp;client=docs&amp;plid=ACUX6DPI4mQRNfSD4kA4fRdlTdzqQorppm43Puc</t>
    </r>
  </si>
  <si>
    <r>
      <rPr>
        <rFont val="&quot;Times New Roman&quot;"/>
        <b/>
        <color rgb="FF1155CC"/>
        <sz val="14.0"/>
        <u/>
      </rPr>
      <t>https://drive.google.com/drive/folders/1noIFa-DL-24yEqZHeJNosTRn_RkXR5uE</t>
    </r>
  </si>
  <si>
    <r>
      <rPr>
        <rFont val="&quot;Times New Roman&quot;"/>
        <b/>
        <color rgb="FF1155CC"/>
        <sz val="14.0"/>
        <u/>
      </rPr>
      <t>https://mail.google.com/mail?extsrc=sync&amp;client=docs&amp;plid=ACUX6DNpleyESMAlYoAvsy3xXciS7nnwlUvn4V8</t>
    </r>
  </si>
  <si>
    <r>
      <rPr>
        <rFont val="&quot;Times New Roman&quot;"/>
        <b/>
        <color rgb="FF1155CC"/>
        <sz val="14.0"/>
        <u/>
      </rPr>
      <t>https://drive.google.com/drive/folders/10W4pI6hQ3-n6Y88mLrphoG_PoHr0-RsF</t>
    </r>
  </si>
  <si>
    <r>
      <rPr>
        <rFont val="&quot;Times New Roman&quot;"/>
        <b/>
        <color rgb="FF1155CC"/>
        <sz val="14.0"/>
        <u/>
      </rPr>
      <t>https://mail.google.com/mail?extsrc=sync&amp;client=docs&amp;plid=ACUX6DNklaj7ioS5Rfa4UPkDergTqhcHa8UksG4</t>
    </r>
  </si>
  <si>
    <r>
      <rPr>
        <rFont val="&quot;Times New Roman&quot;"/>
        <b/>
        <color rgb="FF1155CC"/>
        <sz val="14.0"/>
        <u/>
      </rPr>
      <t>https://drive.google.com/drive/folders/1XD_-JjuE8qP_cwx8PcEuuxgf5232PqtE</t>
    </r>
  </si>
  <si>
    <r>
      <rPr>
        <rFont val="&quot;Times New Roman&quot;"/>
        <b/>
        <color rgb="FF1155CC"/>
        <sz val="14.0"/>
        <u/>
      </rPr>
      <t>https://mail.google.com/mail?extsrc=sync&amp;client=docs&amp;plid=ACUX6DOSF0tDjzHKOAzeugMRRLa7fFilciocIjY</t>
    </r>
  </si>
  <si>
    <r>
      <rPr>
        <rFont val="&quot;Times New Roman&quot;"/>
        <b/>
        <color rgb="FF1155CC"/>
        <sz val="14.0"/>
        <u/>
      </rPr>
      <t>https://drive.google.com/drive/folders/1mF1I1blzqltytjmFgxHvQffEw6LULtR9</t>
    </r>
  </si>
  <si>
    <r>
      <rPr>
        <rFont val="&quot;Times New Roman&quot;"/>
        <b/>
        <color rgb="FF1155CC"/>
        <sz val="14.0"/>
        <u/>
      </rPr>
      <t>https://mail.google.com/mail?extsrc=sync&amp;client=docs&amp;plid=ACUX6DOqUF5m7pMKI7wpnIFpt1ZelkkTHy0YhCs</t>
    </r>
  </si>
  <si>
    <r>
      <rPr>
        <rFont val="&quot;Times New Roman&quot;"/>
        <b/>
        <color rgb="FF1155CC"/>
        <sz val="14.0"/>
        <u/>
      </rPr>
      <t>https://drive.google.com/drive/folders/1iQNeASK5tduI-HvFgEqi5F7pNcNfxTZD</t>
    </r>
  </si>
  <si>
    <r>
      <rPr>
        <rFont val="&quot;Times New Roman&quot;"/>
        <b/>
        <color rgb="FF1155CC"/>
        <sz val="14.0"/>
        <u/>
      </rPr>
      <t>https://mail.google.com/mail?extsrc=sync&amp;client=docs&amp;plid=ACUX6DO2Q2T_SBwpZpgaV-Uvd6MVoZjbjiil3t4</t>
    </r>
  </si>
  <si>
    <r>
      <rPr>
        <rFont val="&quot;Times New Roman&quot;"/>
        <b/>
        <color rgb="FF1155CC"/>
        <sz val="14.0"/>
        <u/>
      </rPr>
      <t>https://drive.google.com/drive/folders/1HzORzHrL7z6V5HwA7E0ED9bi6Ym7TzUC</t>
    </r>
  </si>
  <si>
    <r>
      <rPr>
        <rFont val="&quot;Times New Roman&quot;"/>
        <b/>
        <color rgb="FF1155CC"/>
        <sz val="14.0"/>
        <u/>
      </rPr>
      <t>https://mail.google.com/mail?extsrc=sync&amp;client=docs&amp;plid=ACUX6DP7mYKRicPcf6VDNoxoCV-z9DNvvJzTdHM</t>
    </r>
  </si>
  <si>
    <r>
      <rPr>
        <rFont val="&quot;Times New Roman&quot;"/>
        <b/>
        <color rgb="FF1155CC"/>
        <sz val="14.0"/>
        <u/>
      </rPr>
      <t>https://drive.google.com/drive/folders/1oixrUWguzQLqowhW178CY5xjCi_8SJ8M</t>
    </r>
  </si>
  <si>
    <r>
      <rPr>
        <rFont val="&quot;Times New Roman&quot;"/>
        <b/>
        <color rgb="FF1155CC"/>
        <sz val="14.0"/>
        <u/>
      </rPr>
      <t>https://drive.google.com/drive/folders/1VGlMhs4TrWJB0ewkptHaF3yBF7lp9NuG</t>
    </r>
  </si>
  <si>
    <r>
      <rPr>
        <rFont val="&quot;Times New Roman&quot;"/>
        <b/>
        <color rgb="FF1155CC"/>
        <sz val="14.0"/>
        <u/>
      </rPr>
      <t>https://mail.google.com/mail?extsrc=sync&amp;client=docs&amp;plid=ACUX6DN5n2MV0n7dyddNg4AE2MHE2Ob5FJa65Ac</t>
    </r>
  </si>
  <si>
    <r>
      <rPr>
        <rFont val="&quot;Times New Roman&quot;"/>
        <b/>
        <color rgb="FF1155CC"/>
        <sz val="14.0"/>
        <u/>
      </rPr>
      <t>https://drive.google.com/drive/folders/1EzEOQxC4EOBNZoyYYTpm04W9nrdNmDLf</t>
    </r>
  </si>
  <si>
    <r>
      <rPr>
        <rFont val="&quot;Times New Roman&quot;"/>
        <b/>
        <color rgb="FF1155CC"/>
        <sz val="14.0"/>
        <u/>
      </rPr>
      <t>https://mail.google.com/mail?extsrc=sync&amp;client=docs&amp;plid=ACUX6DNlQgBQ2imxBqWrIgmFLuPeiFuRCfXR28s</t>
    </r>
  </si>
  <si>
    <r>
      <rPr>
        <rFont val="&quot;Times New Roman&quot;"/>
        <b/>
        <color rgb="FF1155CC"/>
        <sz val="14.0"/>
        <u/>
      </rPr>
      <t>https://drive.google.com/drive/folders/1NtBMVmGQTXbg812fizYM2u6D1vCFve2T</t>
    </r>
  </si>
  <si>
    <r>
      <rPr>
        <rFont val="&quot;Times New Roman&quot;"/>
        <b/>
        <color rgb="FF1155CC"/>
        <sz val="14.0"/>
        <u/>
      </rPr>
      <t>https://mail.google.com/mail?extsrc=sync&amp;client=docs&amp;plid=ACUX6DM9DhdD09NURjCafxbCsCurTVS9o7CAW-Q</t>
    </r>
  </si>
  <si>
    <r>
      <rPr>
        <rFont val="&quot;Times New Roman&quot;"/>
        <b/>
        <color rgb="FF1155CC"/>
        <sz val="14.0"/>
        <u/>
      </rPr>
      <t>https://drive.google.com/drive/folders/1mGHHJ2hrzsxSfgxw9EX-RvNTKmOYtOde</t>
    </r>
  </si>
  <si>
    <r>
      <rPr>
        <rFont val="&quot;Times New Roman&quot;"/>
        <b/>
        <color rgb="FF1155CC"/>
        <sz val="14.0"/>
        <u/>
      </rPr>
      <t>https://mail.google.com/mail?extsrc=sync&amp;client=docs&amp;plid=ACUX6DNyBukMsD93n1_akxEWP-BBfDQ2GIjx2Iw</t>
    </r>
  </si>
  <si>
    <r>
      <rPr>
        <rFont val="&quot;Times New Roman&quot;"/>
        <b/>
        <color rgb="FF1155CC"/>
        <sz val="14.0"/>
        <u/>
      </rPr>
      <t>https://drive.google.com/drive/folders/1HNksMZrjTvUOQBM28ksUbH4Tc2rQjmg2</t>
    </r>
  </si>
  <si>
    <r>
      <rPr>
        <rFont val="&quot;Times New Roman&quot;"/>
        <b/>
        <color rgb="FF1155CC"/>
        <sz val="14.0"/>
        <u/>
      </rPr>
      <t>https://mail.google.com/mail?extsrc=sync&amp;client=docs&amp;plid=ACUX6DPz3mzls4jm1snNhYYjsycwaCe2IW7krkM</t>
    </r>
  </si>
  <si>
    <r>
      <rPr>
        <rFont val="&quot;Times New Roman&quot;"/>
        <b/>
        <color rgb="FF1155CC"/>
        <sz val="14.0"/>
        <u/>
      </rPr>
      <t>https://drive.google.com/drive/folders/1ju8xflSNbBg6IIr1x5BpK8f_Pyd61PjG</t>
    </r>
  </si>
  <si>
    <r>
      <rPr>
        <rFont val="&quot;Times New Roman&quot;"/>
        <b/>
        <color rgb="FF1155CC"/>
        <sz val="14.0"/>
        <u/>
      </rPr>
      <t>https://mail.google.com/mail?extsrc=sync&amp;client=docs&amp;plid=ACUX6DMuU5l5JcuavwmIvDnRf0efZtj5jLW3N_M</t>
    </r>
  </si>
  <si>
    <r>
      <rPr>
        <rFont val="&quot;Times New Roman&quot;"/>
        <b/>
        <color rgb="FF1155CC"/>
        <sz val="14.0"/>
        <u/>
      </rPr>
      <t>https://drive.google.com/drive/folders/1DfPHMErJmRT4LMrm93O3zcdvN7LGUeEC</t>
    </r>
  </si>
  <si>
    <r>
      <rPr>
        <rFont val="&quot;Times New Roman&quot;"/>
        <b/>
        <color rgb="FF1155CC"/>
        <sz val="14.0"/>
        <u/>
      </rPr>
      <t>https://mail.google.com/mail?extsrc=sync&amp;client=docs&amp;plid=ACUX6DO42VAxaZkig0v29-NO1Ee-o4N4OZLIFZc</t>
    </r>
  </si>
  <si>
    <r>
      <rPr>
        <rFont val="&quot;Times New Roman&quot;"/>
        <b/>
        <color rgb="FF1155CC"/>
        <sz val="14.0"/>
        <u/>
      </rPr>
      <t>https://drive.google.com/drive/folders/1_ORbMiAk8izzinAgWBcrXCv5OHLy7t1C</t>
    </r>
  </si>
  <si>
    <r>
      <rPr>
        <rFont val="&quot;Times New Roman&quot;"/>
        <b/>
        <color rgb="FF1155CC"/>
        <sz val="14.0"/>
        <u/>
      </rPr>
      <t>https://mail.google.com/mail?extsrc=sync&amp;client=docs&amp;plid=ACUX6DM82VzpDtMg72JS-f0_EQjL2BcdvS8jf0E</t>
    </r>
  </si>
  <si>
    <t>21/05/2025</t>
  </si>
  <si>
    <r>
      <rPr>
        <rFont val="&quot;Times New Roman&quot;"/>
        <b/>
        <color rgb="FF1155CC"/>
        <sz val="14.0"/>
        <u/>
      </rPr>
      <t>https://drive.google.com/drive/folders/1hwIgZIXo-0sYhDqicbkegKbvIAUJlAj4</t>
    </r>
  </si>
  <si>
    <r>
      <rPr>
        <rFont val="&quot;Times New Roman&quot;"/>
        <b/>
        <color rgb="FF1155CC"/>
        <sz val="14.0"/>
        <u/>
      </rPr>
      <t>https://mail.google.com/mail?extsrc=sync&amp;client=docs&amp;plid=ACUX6DMJJK1ykhpk5sCk749ixk41DziQXvyS4MQ</t>
    </r>
  </si>
  <si>
    <r>
      <rPr>
        <rFont val="&quot;Times New Roman&quot;"/>
        <b/>
        <color rgb="FF1155CC"/>
        <sz val="14.0"/>
        <u/>
      </rPr>
      <t>https://drive.google.com/drive/folders/18FnFhyO8HYUYY1TOOmRROpu3b3jKc8PG</t>
    </r>
  </si>
  <si>
    <r>
      <rPr>
        <rFont val="&quot;Times New Roman&quot;"/>
        <b/>
        <color rgb="FF1155CC"/>
        <sz val="14.0"/>
        <u/>
      </rPr>
      <t>https://mail.google.com/mail?extsrc=sync&amp;client=docs&amp;plid=ACUX6DPaVUNHyyr80BcUhj-e-5rjibTarZIirS0</t>
    </r>
  </si>
  <si>
    <r>
      <rPr>
        <rFont val="&quot;Times New Roman&quot;"/>
        <b/>
        <color rgb="FF1155CC"/>
        <sz val="14.0"/>
        <u/>
      </rPr>
      <t>https://drive.google.com/drive/folders/1fUqbjXXH4IaKN94BxrqgaCc9NoM3Kq7B</t>
    </r>
  </si>
  <si>
    <r>
      <rPr>
        <rFont val="&quot;Times New Roman&quot;"/>
        <b/>
        <color rgb="FF1155CC"/>
        <sz val="14.0"/>
        <u/>
      </rPr>
      <t>https://mail.google.com/mail?extsrc=sync&amp;client=docs&amp;plid=ACUX6DN11v6L8HP2B58tr1JLVWDEk4qVJG_pN0w</t>
    </r>
  </si>
  <si>
    <r>
      <rPr>
        <rFont val="&quot;Times New Roman&quot;"/>
        <b/>
        <color rgb="FF1155CC"/>
        <sz val="14.0"/>
        <u/>
      </rPr>
      <t>https://drive.google.com/drive/folders/15gS4irItVnLaRRNJ3lse0RM-w2hsFGpW</t>
    </r>
  </si>
  <si>
    <r>
      <rPr>
        <rFont val="&quot;Times New Roman&quot;"/>
        <b/>
        <color rgb="FF1155CC"/>
        <sz val="14.0"/>
        <u/>
      </rPr>
      <t>https://mail.google.com/mail?extsrc=sync&amp;client=docs&amp;plid=ACUX6DMM_rTq0aO6mRvCvWGmKcDS1TVmGTN8uLg</t>
    </r>
  </si>
  <si>
    <r>
      <rPr>
        <rFont val="&quot;Times New Roman&quot;"/>
        <b/>
        <color rgb="FF1155CC"/>
        <sz val="14.0"/>
        <u/>
      </rPr>
      <t>https://drive.google.com/drive/folders/15xcIb6PKor7LykgvBH3lTdg8SuE3EvNO</t>
    </r>
  </si>
  <si>
    <r>
      <rPr>
        <rFont val="&quot;Times New Roman&quot;"/>
        <b/>
        <color rgb="FF1155CC"/>
        <sz val="14.0"/>
        <u/>
      </rPr>
      <t>https://mail.google.com/mail?extsrc=sync&amp;client=docs&amp;plid=ACUX6DPfWFJvW-R2eWwZLg5-LrZUtrouWC54GjQ</t>
    </r>
  </si>
  <si>
    <r>
      <rPr>
        <rFont val="&quot;Times New Roman&quot;"/>
        <b/>
        <color rgb="FF1155CC"/>
        <sz val="14.0"/>
        <u/>
      </rPr>
      <t>https://drive.google.com/drive/folders/1LnxSch0RXbbSotg2zP19yq5vT1LT9YVy</t>
    </r>
  </si>
  <si>
    <r>
      <rPr>
        <rFont val="&quot;Times New Roman&quot;"/>
        <b/>
        <color rgb="FF1155CC"/>
        <sz val="14.0"/>
        <u/>
      </rPr>
      <t>https://mail.google.com/mail?extsrc=sync&amp;client=docs&amp;plid=ACUX6DPLyJiiDRxTi-aakKGhbzlMlZ46dmzFmA0</t>
    </r>
  </si>
  <si>
    <r>
      <rPr>
        <rFont val="&quot;Times New Roman&quot;"/>
        <b/>
        <color rgb="FF1155CC"/>
        <sz val="14.0"/>
        <u/>
      </rPr>
      <t>https://drive.google.com/drive/folders/1B53ZeBpcvoagC-APvCsrjhu7_XFCUW75</t>
    </r>
  </si>
  <si>
    <r>
      <rPr>
        <rFont val="&quot;Times New Roman&quot;"/>
        <b/>
        <color rgb="FF1155CC"/>
        <sz val="14.0"/>
        <u/>
      </rPr>
      <t>https://mail.google.com/mail?extsrc=sync&amp;client=docs&amp;plid=ACUX6DNFIhhr2VAwT6lVmOBTfLfqP87GIWitlmE</t>
    </r>
  </si>
  <si>
    <r>
      <rPr>
        <rFont val="&quot;Times New Roman&quot;"/>
        <b/>
        <color rgb="FF1155CC"/>
        <sz val="14.0"/>
        <u/>
      </rPr>
      <t>https://drive.google.com/drive/folders/14vOxOvJWG4LJIuKh93Vc9_XxBMYVZIEE</t>
    </r>
  </si>
  <si>
    <r>
      <rPr>
        <rFont val="&quot;Times New Roman&quot;"/>
        <b/>
        <color rgb="FF1155CC"/>
        <sz val="14.0"/>
        <u/>
      </rPr>
      <t>https://mail.google.com/mail?extsrc=sync&amp;client=docs&amp;plid=ACUX6DMM_DAS54ENnbUuh5RyWJqVJqNvp-J6Yeo</t>
    </r>
  </si>
  <si>
    <r>
      <rPr>
        <rFont val="&quot;Times New Roman&quot;"/>
        <b/>
        <color rgb="FF1155CC"/>
        <sz val="14.0"/>
        <u/>
      </rPr>
      <t>https://drive.google.com/drive/folders/13oSZcUrwPQ50y5p3RE9lXh5_mgvf_xYi</t>
    </r>
  </si>
  <si>
    <r>
      <rPr>
        <rFont val="&quot;Times New Roman&quot;"/>
        <b/>
        <color rgb="FF1155CC"/>
        <sz val="14.0"/>
        <u/>
      </rPr>
      <t>https://mail.google.com/mail?extsrc=sync&amp;client=docs&amp;plid=ACUX6DOVHM-Dmeho-CzUykiQdV2auQrSGmoK5ww</t>
    </r>
  </si>
  <si>
    <r>
      <rPr>
        <rFont val="&quot;Times New Roman&quot;"/>
        <b/>
        <color rgb="FF1155CC"/>
        <sz val="14.0"/>
        <u/>
      </rPr>
      <t>https://drive.google.com/drive/folders/1qZGyI1Fs4x2NmNm_qwhkjT00tTY3pLI3</t>
    </r>
  </si>
  <si>
    <r>
      <rPr>
        <rFont val="&quot;Times New Roman&quot;"/>
        <b/>
        <color rgb="FF1155CC"/>
        <sz val="14.0"/>
        <u/>
      </rPr>
      <t>https://mail.google.com/mail?extsrc=sync&amp;client=docs&amp;plid=ACUX6DNuD2ZSkyvQZ5caUZZiCi3EDMXI8YBNEU0</t>
    </r>
  </si>
  <si>
    <r>
      <rPr>
        <rFont val="&quot;Times New Roman&quot;"/>
        <b/>
        <color rgb="FF1155CC"/>
        <sz val="14.0"/>
        <u/>
      </rPr>
      <t>https://drive.google.com/drive/folders/1OleHQyZEOZivkKb6fHUaTl_oMxx-RAfx</t>
    </r>
  </si>
  <si>
    <r>
      <rPr>
        <rFont val="&quot;Times New Roman&quot;"/>
        <b/>
        <color rgb="FF1155CC"/>
        <sz val="14.0"/>
        <u/>
      </rPr>
      <t>https://mail.google.com/mail?extsrc=sync&amp;client=docs&amp;plid=ACUX6DNI8r1F3gEhm2ERzryLFgnG7Pe0R8vpZOw</t>
    </r>
  </si>
  <si>
    <r>
      <rPr>
        <rFont val="&quot;Times New Roman&quot;"/>
        <b/>
        <color rgb="FF1155CC"/>
        <sz val="14.0"/>
        <u/>
      </rPr>
      <t>https://drive.google.com/drive/folders/1ZwMiXSHOaEuaiubgqSsXsuQu1kIxPCeF</t>
    </r>
  </si>
  <si>
    <r>
      <rPr>
        <rFont val="&quot;Times New Roman&quot;"/>
        <b/>
        <color rgb="FF1155CC"/>
        <sz val="14.0"/>
        <u/>
      </rPr>
      <t>https://mail.google.com/mail?extsrc=sync&amp;client=docs&amp;plid=ACUX6DNbBJtfbfoRchZSKtCb4wMl_rquzcXTCZI</t>
    </r>
  </si>
  <si>
    <r>
      <rPr>
        <rFont val="&quot;Times New Roman&quot;"/>
        <b/>
        <color rgb="FF1155CC"/>
        <sz val="14.0"/>
        <u/>
      </rPr>
      <t>https://drive.google.com/drive/folders/1MiJUGqjOt79Lox5Az3aAUYhle91CjLZ1</t>
    </r>
  </si>
  <si>
    <r>
      <rPr>
        <rFont val="&quot;Times New Roman&quot;"/>
        <b/>
        <color rgb="FF1155CC"/>
        <sz val="14.0"/>
        <u/>
      </rPr>
      <t>https://mail.google.com/mail?extsrc=sync&amp;client=docs&amp;plid=ACUX6DMT6WiWJjo6oTgUkLEPAc-G1y-lXP-tiCw</t>
    </r>
  </si>
  <si>
    <r>
      <rPr>
        <rFont val="&quot;Times New Roman&quot;"/>
        <b/>
        <color rgb="FF1155CC"/>
        <sz val="14.0"/>
        <u/>
      </rPr>
      <t>https://drive.google.com/drive/folders/1hiHS_qvKeeIbR2hcv97bHw8EueU36tvE</t>
    </r>
  </si>
  <si>
    <r>
      <rPr>
        <rFont val="&quot;Times New Roman&quot;"/>
        <b/>
        <color rgb="FF1155CC"/>
        <sz val="14.0"/>
        <u/>
      </rPr>
      <t>https://mail.google.com/mail?extsrc=sync&amp;client=docs&amp;plid=ACUX6DP2IHcpEWNzsQgihx_bLDpMiZOn1QvreB4</t>
    </r>
  </si>
  <si>
    <r>
      <rPr>
        <rFont val="&quot;Times New Roman&quot;"/>
        <b/>
        <color rgb="FF1155CC"/>
        <sz val="14.0"/>
        <u/>
      </rPr>
      <t>https://drive.google.com/drive/folders/10ZRvZKsuTOXcWT0PosB2VHqB0lvbzbal</t>
    </r>
  </si>
  <si>
    <r>
      <rPr>
        <rFont val="&quot;Times New Roman&quot;"/>
        <b/>
        <color rgb="FF1155CC"/>
        <sz val="14.0"/>
        <u/>
      </rPr>
      <t>https://mail.google.com/mail?extsrc=sync&amp;client=docs&amp;plid=ACUX6DMhTln6Mb59Byj6BHQO31aL2sI05r5cku4</t>
    </r>
  </si>
  <si>
    <r>
      <rPr>
        <rFont val="&quot;Times New Roman&quot;"/>
        <b/>
        <color rgb="FF1155CC"/>
        <sz val="14.0"/>
        <u/>
      </rPr>
      <t>https://drive.google.com/drive/folders/1PEY4AfmCHu2MBDwb4UF60B4MEXz-JKa7</t>
    </r>
  </si>
  <si>
    <r>
      <rPr>
        <rFont val="&quot;Times New Roman&quot;"/>
        <b/>
        <color rgb="FF1155CC"/>
        <sz val="14.0"/>
        <u/>
      </rPr>
      <t>https://mail.google.com/mail?extsrc=sync&amp;client=docs&amp;plid=ACUX6DPeqnn7S1lgRRtrhQM3mru8IrAvQhW0OQw</t>
    </r>
  </si>
  <si>
    <r>
      <rPr>
        <rFont val="&quot;Times New Roman&quot;"/>
        <b/>
        <color rgb="FF1155CC"/>
        <sz val="14.0"/>
        <u/>
      </rPr>
      <t>https://drive.google.com/drive/folders/1JWUUZadG-WcQilIV3SN35mEmV7X40vqt</t>
    </r>
  </si>
  <si>
    <r>
      <rPr>
        <rFont val="&quot;Times New Roman&quot;"/>
        <b/>
        <color rgb="FF1155CC"/>
        <sz val="14.0"/>
        <u/>
      </rPr>
      <t>https://mail.google.com/mail?extsrc=sync&amp;client=docs&amp;plid=ACUX6DOWCjoaWAbhGwrsxjQxvYWz5PHyX6EtOH0</t>
    </r>
  </si>
  <si>
    <r>
      <rPr>
        <rFont val="&quot;Times New Roman&quot;"/>
        <b/>
        <color rgb="FF1155CC"/>
        <sz val="14.0"/>
        <u/>
      </rPr>
      <t>https://drive.google.com/drive/folders/1ZXdXzrHvhLF0GcyXpy3jEnC7_gIvAukY</t>
    </r>
  </si>
  <si>
    <r>
      <rPr>
        <rFont val="&quot;Times New Roman&quot;"/>
        <b/>
        <color rgb="FF1155CC"/>
        <sz val="14.0"/>
        <u/>
      </rPr>
      <t>https://mail.google.com/mail?extsrc=sync&amp;client=docs&amp;plid=ACUX6DP0rRDOxcuJNHjbtAGs0fEg21_AL-yT86o</t>
    </r>
  </si>
  <si>
    <r>
      <rPr>
        <rFont val="&quot;Times New Roman&quot;"/>
        <b/>
        <color rgb="FF1155CC"/>
        <sz val="14.0"/>
        <u/>
      </rPr>
      <t>https://drive.google.com/drive/folders/1W9VeflKy-zkrg9klCAbZkvqX4Wkp4YtR</t>
    </r>
  </si>
  <si>
    <r>
      <rPr>
        <rFont val="&quot;Times New Roman&quot;"/>
        <b/>
        <color rgb="FF1155CC"/>
        <sz val="14.0"/>
        <u/>
      </rPr>
      <t>https://mail.google.com/mail?extsrc=sync&amp;client=docs&amp;plid=ACUX6DPQKWyuDxiYI8UtV_xSUXzku-4kiE9_u4I</t>
    </r>
  </si>
  <si>
    <r>
      <rPr>
        <rFont val="&quot;Times New Roman&quot;"/>
        <b/>
        <color rgb="FF1155CC"/>
        <sz val="14.0"/>
        <u/>
      </rPr>
      <t>https://drive.google.com/drive/folders/1X2cuZYfwXfLQfbLFOOcx3h1a6Cf9gsHl</t>
    </r>
  </si>
  <si>
    <r>
      <rPr>
        <rFont val="&quot;Times New Roman&quot;"/>
        <b/>
        <color rgb="FF1155CC"/>
        <sz val="14.0"/>
        <u/>
      </rPr>
      <t>https://mail.google.com/mail?extsrc=sync&amp;client=docs&amp;plid=ACUX6DMCyjbXBUDS5aUQuTNwgvakiDdUvFEqygg</t>
    </r>
  </si>
  <si>
    <r>
      <rPr>
        <rFont val="&quot;Times New Roman&quot;"/>
        <b/>
        <color rgb="FF1155CC"/>
        <sz val="14.0"/>
        <u/>
      </rPr>
      <t>https://drive.google.com/drive/folders/1XTZHyvZbzDxXccewCPeSvvHB77aUWlNf</t>
    </r>
  </si>
  <si>
    <r>
      <rPr>
        <rFont val="&quot;Times New Roman&quot;"/>
        <b/>
        <color rgb="FF1155CC"/>
        <sz val="14.0"/>
        <u/>
      </rPr>
      <t>https://mail.google.com/mail?extsrc=sync&amp;client=docs&amp;plid=ACUX6DNNuDt5e_xydgLnBjus1sx6vL2VBRQTQ-I</t>
    </r>
  </si>
  <si>
    <r>
      <rPr>
        <rFont val="&quot;Times New Roman&quot;"/>
        <b/>
        <color rgb="FF1155CC"/>
        <sz val="14.0"/>
        <u/>
      </rPr>
      <t>https://drive.google.com/drive/folders/1c3pj4jEmVkP1NoaXKyotO-duD7Yn80qG</t>
    </r>
  </si>
  <si>
    <r>
      <rPr>
        <rFont val="&quot;Times New Roman&quot;"/>
        <b/>
        <color rgb="FF1155CC"/>
        <sz val="14.0"/>
        <u/>
      </rPr>
      <t>https://mail.google.com/mail?extsrc=sync&amp;client=docs&amp;plid=ACUX6DOFFbCUrJ590Z94e4Fs2wd64tBbryM08JM</t>
    </r>
  </si>
  <si>
    <r>
      <rPr>
        <rFont val="&quot;Times New Roman&quot;"/>
        <b/>
        <color rgb="FF1155CC"/>
        <sz val="14.0"/>
        <u/>
      </rPr>
      <t>https://drive.google.com/drive/folders/1EC7tF5w_2mQDoLUcANBSCjQzWJzXm6ll</t>
    </r>
  </si>
  <si>
    <r>
      <rPr>
        <rFont val="&quot;Times New Roman&quot;"/>
        <b/>
        <color rgb="FF1155CC"/>
        <sz val="14.0"/>
        <u/>
      </rPr>
      <t>https://mail.google.com/mail?extsrc=sync&amp;client=docs&amp;plid=ACUX6DPIp92BzMJZeY9m9ZQfO1hbZLYZyUhFUg0</t>
    </r>
  </si>
  <si>
    <r>
      <rPr>
        <rFont val="&quot;Times New Roman&quot;"/>
        <b/>
        <color rgb="FF1155CC"/>
        <sz val="14.0"/>
        <u/>
      </rPr>
      <t>https://drive.google.com/drive/folders/1gfBapkN7TFSHnPkwP51XpO8GvhT3azpE</t>
    </r>
  </si>
  <si>
    <r>
      <rPr>
        <rFont val="&quot;Times New Roman&quot;"/>
        <b/>
        <color rgb="FF1155CC"/>
        <sz val="14.0"/>
        <u/>
      </rPr>
      <t>https://mail.google.com/mail?extsrc=sync&amp;client=docs&amp;plid=ACUX6DNLa4qyIBK6WXXVxPe28FF7d25yNeFcOOI</t>
    </r>
  </si>
  <si>
    <r>
      <rPr>
        <rFont val="&quot;Times New Roman&quot;"/>
        <b/>
        <color rgb="FF1155CC"/>
        <sz val="14.0"/>
        <u/>
      </rPr>
      <t>https://drive.google.com/drive/folders/1z6aAgf7aKLLsYy_EzeSKe_I2fYZiiqGz</t>
    </r>
  </si>
  <si>
    <r>
      <rPr>
        <rFont val="&quot;Times New Roman&quot;"/>
        <b/>
        <color rgb="FF1155CC"/>
        <sz val="14.0"/>
        <u/>
      </rPr>
      <t>https://mail.google.com/mail?extsrc=sync&amp;client=docs&amp;plid=ACUX6DMTZ4PKSaJXUShdcB4DnjEf4cLWapXzOoU</t>
    </r>
  </si>
  <si>
    <r>
      <rPr>
        <rFont val="&quot;Times New Roman&quot;"/>
        <b/>
        <color rgb="FF1155CC"/>
        <sz val="14.0"/>
        <u/>
      </rPr>
      <t>https://drive.google.com/drive/folders/1LgbDuPaKJeXECu91kfyNz-8t8hRwlVwL</t>
    </r>
  </si>
  <si>
    <r>
      <rPr>
        <rFont val="&quot;Times New Roman&quot;"/>
        <b/>
        <color rgb="FF1155CC"/>
        <sz val="14.0"/>
        <u/>
      </rPr>
      <t>https://mail.google.com/mail?extsrc=sync&amp;client=docs&amp;plid=ACUX6DMXe3qmF-FfxDkkdXEcXQIcCRkQ8u21UE0</t>
    </r>
  </si>
  <si>
    <t>20/05/2025</t>
  </si>
  <si>
    <r>
      <rPr>
        <rFont val="&quot;Times New Roman&quot;"/>
        <b/>
        <color rgb="FF1155CC"/>
        <sz val="14.0"/>
        <u/>
      </rPr>
      <t>https://drive.google.com/drive/folders/1BukWZYUOOGusktdXVmZLU-UCMaKNJK2_</t>
    </r>
  </si>
  <si>
    <r>
      <rPr>
        <rFont val="&quot;Times New Roman&quot;"/>
        <b/>
        <color rgb="FF1155CC"/>
        <sz val="14.0"/>
        <u/>
      </rPr>
      <t>https://mail.google.com/mail?extsrc=sync&amp;client=docs&amp;plid=ACUX6DPDQVy7joqesaSgKfGyYqIjUGDwpESI0qU</t>
    </r>
  </si>
  <si>
    <r>
      <rPr>
        <rFont val="&quot;Times New Roman&quot;"/>
        <b/>
        <color rgb="FF1155CC"/>
        <sz val="14.0"/>
        <u/>
      </rPr>
      <t>https://drive.google.com/drive/folders/1CmvGaodaI0JFSgArIx5cxtj6wa1oqd3d</t>
    </r>
  </si>
  <si>
    <r>
      <rPr>
        <rFont val="&quot;Times New Roman&quot;"/>
        <b/>
        <color rgb="FF1155CC"/>
        <sz val="14.0"/>
        <u/>
      </rPr>
      <t>https://mail.google.com/mail?extsrc=sync&amp;client=docs&amp;plid=ACUX6DOq3eDGAsioN4u34WhwI8IGbdAq1zR-C-U</t>
    </r>
  </si>
  <si>
    <r>
      <rPr>
        <rFont val="&quot;Times New Roman&quot;"/>
        <b/>
        <color rgb="FF1155CC"/>
        <sz val="14.0"/>
        <u/>
      </rPr>
      <t>https://drive.google.com/drive/folders/1klSprC1OiIJPvOwnZs53-1twG6AdEm6t</t>
    </r>
  </si>
  <si>
    <r>
      <rPr>
        <rFont val="&quot;Times New Roman&quot;"/>
        <b/>
        <color rgb="FF1155CC"/>
        <sz val="14.0"/>
        <u/>
      </rPr>
      <t>https://mail.google.com/mail?extsrc=sync&amp;client=docs&amp;plid=ACUX6DNKSasQTDPF-KMFQjqOXXnAKHQPCbmesNc</t>
    </r>
  </si>
  <si>
    <r>
      <rPr>
        <rFont val="&quot;Times New Roman&quot;"/>
        <b/>
        <color rgb="FF1155CC"/>
        <sz val="14.0"/>
        <u/>
      </rPr>
      <t>https://drive.google.com/drive/folders/1J61E5uJ1M_F5IO93tW319s07CVk_X40Y</t>
    </r>
  </si>
  <si>
    <r>
      <rPr>
        <rFont val="&quot;Times New Roman&quot;"/>
        <b/>
        <color rgb="FF1155CC"/>
        <sz val="14.0"/>
        <u/>
      </rPr>
      <t>https://mail.google.com/mail?extsrc=sync&amp;client=docs&amp;plid=ACUX6DPscL0_9W_LxqWSPDdAYWUS9iWE0BnFNUI</t>
    </r>
  </si>
  <si>
    <r>
      <rPr>
        <rFont val="&quot;Times New Roman&quot;"/>
        <b/>
        <color rgb="FF1155CC"/>
        <sz val="14.0"/>
        <u/>
      </rPr>
      <t>https://drive.google.com/drive/folders/1MFaURXuUtt1ZCQZoOoU9vqryRVHVp3P3</t>
    </r>
  </si>
  <si>
    <r>
      <rPr>
        <rFont val="&quot;Times New Roman&quot;"/>
        <b/>
        <color rgb="FF1155CC"/>
        <sz val="14.0"/>
        <u/>
      </rPr>
      <t>https://mail.google.com/mail?extsrc=sync&amp;client=docs&amp;plid=ACUX6DM_PjNkxkPckqQtAARFfAyqKOpF4IenOk8</t>
    </r>
  </si>
  <si>
    <r>
      <rPr>
        <rFont val="&quot;Times New Roman&quot;"/>
        <b/>
        <color rgb="FF1155CC"/>
        <sz val="14.0"/>
        <u/>
      </rPr>
      <t>https://drive.google.com/drive/folders/19e8Ufjj8g51BqZZgeTs4jD7P8weN-NHT</t>
    </r>
  </si>
  <si>
    <r>
      <rPr>
        <rFont val="&quot;Times New Roman&quot;"/>
        <b/>
        <color rgb="FF1155CC"/>
        <sz val="14.0"/>
        <u/>
      </rPr>
      <t>https://mail.google.com/mail?extsrc=sync&amp;client=docs&amp;plid=ACUX6DM7l4ByAACi722l4nFqcuTurFVQHyKuZFg</t>
    </r>
  </si>
  <si>
    <t>22/05/2025</t>
  </si>
  <si>
    <r>
      <rPr>
        <rFont val="&quot;Times New Roman&quot;"/>
        <b/>
        <color rgb="FF1155CC"/>
        <sz val="14.0"/>
        <u/>
      </rPr>
      <t>https://drive.google.com/drive/folders/1cmi1qDocakogAex1YaqGMQJi4Xai1fJ8</t>
    </r>
  </si>
  <si>
    <r>
      <rPr>
        <rFont val="&quot;Times New Roman&quot;"/>
        <b/>
        <color rgb="FF1155CC"/>
        <sz val="14.0"/>
        <u/>
      </rPr>
      <t>https://mail.google.com/mail?extsrc=sync&amp;client=docs&amp;plid=ACUX6DP6IVHYzw8W26FOfMOIfhfAU6dXH2lkuBU</t>
    </r>
  </si>
  <si>
    <r>
      <rPr>
        <rFont val="&quot;Times New Roman&quot;"/>
        <b/>
        <color rgb="FF1155CC"/>
        <sz val="14.0"/>
        <u/>
      </rPr>
      <t>https://drive.google.com/drive/folders/19-KBv1dhwWMekEFL2hQQihbSxTSAhq_d</t>
    </r>
  </si>
  <si>
    <r>
      <rPr>
        <rFont val="&quot;Times New Roman&quot;"/>
        <b/>
        <color rgb="FF1155CC"/>
        <sz val="14.0"/>
        <u/>
      </rPr>
      <t>https://mail.google.com/mail?extsrc=sync&amp;client=docs&amp;plid=ACUX6DNrOxE0CbMcErQk-IvJsRVUWa1b8oWYbyc</t>
    </r>
  </si>
  <si>
    <r>
      <rPr>
        <rFont val="&quot;Times New Roman&quot;"/>
        <b/>
        <color rgb="FF1155CC"/>
        <sz val="14.0"/>
        <u/>
      </rPr>
      <t>https://drive.google.com/drive/folders/1KDkC5P5_FZ3gP6RwjsY0OnnRVEjmZIb_</t>
    </r>
  </si>
  <si>
    <r>
      <rPr>
        <rFont val="&quot;Times New Roman&quot;"/>
        <b/>
        <color rgb="FF1155CC"/>
        <sz val="14.0"/>
        <u/>
      </rPr>
      <t>https://mail.google.com/mail?extsrc=sync&amp;client=docs&amp;plid=ACUX6DMx7S7qjcFuT1zbK023oBOmIrCJEiOww_o</t>
    </r>
  </si>
  <si>
    <r>
      <rPr>
        <rFont val="&quot;Times New Roman&quot;"/>
        <b/>
        <color rgb="FF1155CC"/>
        <sz val="14.0"/>
        <u/>
      </rPr>
      <t>https://drive.google.com/drive/folders/1bO7-cEc6elIwTOdmPUb4h2jCdolEtyYx</t>
    </r>
  </si>
  <si>
    <r>
      <rPr>
        <rFont val="&quot;Times New Roman&quot;"/>
        <b/>
        <color rgb="FF1155CC"/>
        <sz val="14.0"/>
        <u/>
      </rPr>
      <t>https://mail.google.com/mail?extsrc=sync&amp;client=docs&amp;plid=ACUX6DNXn_0nt0iOJkBD26WX5rgs_a4SWtZ4Zk8</t>
    </r>
  </si>
  <si>
    <r>
      <rPr>
        <rFont val="&quot;Times New Roman&quot;"/>
        <b/>
        <color rgb="FF1155CC"/>
        <sz val="14.0"/>
        <u/>
      </rPr>
      <t>https://drive.google.com/drive/folders/1oB_-NxYx9og6vHpMMicEVAa0oDqXLA8H</t>
    </r>
  </si>
  <si>
    <r>
      <rPr>
        <rFont val="&quot;Times New Roman&quot;"/>
        <b/>
        <color rgb="FF1155CC"/>
        <sz val="14.0"/>
        <u/>
      </rPr>
      <t>https://mail.google.com/mail?extsrc=sync&amp;client=docs&amp;plid=ACUX6DP8nOzrm-0VAdv7HgsKJ8AV7JYctahaOrU</t>
    </r>
  </si>
  <si>
    <r>
      <rPr>
        <rFont val="&quot;Times New Roman&quot;"/>
        <b/>
        <color rgb="FF1155CC"/>
        <sz val="14.0"/>
        <u/>
      </rPr>
      <t>https://drive.google.com/drive/folders/1tHYs6OtcltqpBS2sNkskdtr--rYz1v6L</t>
    </r>
  </si>
  <si>
    <r>
      <rPr>
        <rFont val="&quot;Times New Roman&quot;"/>
        <b/>
        <color rgb="FF1155CC"/>
        <sz val="14.0"/>
        <u/>
      </rPr>
      <t>https://mail.google.com/mail?extsrc=sync&amp;client=docs&amp;plid=ACUX6DMpfGhW0YLFdAXfChgX-y9r9VZf7lVhaJs</t>
    </r>
  </si>
  <si>
    <r>
      <rPr>
        <rFont val="&quot;Times New Roman&quot;"/>
        <b/>
        <color rgb="FF1155CC"/>
        <sz val="14.0"/>
        <u/>
      </rPr>
      <t>https://drive.google.com/drive/folders/11l59ZIM7ASwpYD35hX-E_mAUpgsCZV56</t>
    </r>
  </si>
  <si>
    <r>
      <rPr>
        <rFont val="&quot;Times New Roman&quot;"/>
        <b/>
        <color rgb="FF1155CC"/>
        <sz val="14.0"/>
        <u/>
      </rPr>
      <t>https://mail.google.com/mail?extsrc=sync&amp;client=docs&amp;plid=ACUX6DPMG6VrZtbS13VG3DZoXEf7pF_VQ5uz6FI</t>
    </r>
  </si>
  <si>
    <r>
      <rPr>
        <rFont val="&quot;Times New Roman&quot;"/>
        <b/>
        <color rgb="FF1155CC"/>
        <sz val="14.0"/>
        <u/>
      </rPr>
      <t>https://drive.google.com/drive/folders/1qA_esPmXAFzUKc4T39WaEiUd_Juz-Nnq</t>
    </r>
  </si>
  <si>
    <r>
      <rPr>
        <rFont val="&quot;Times New Roman&quot;"/>
        <b/>
        <color rgb="FF1155CC"/>
        <sz val="14.0"/>
        <u/>
      </rPr>
      <t>https://mail.google.com/mail?extsrc=sync&amp;client=docs&amp;plid=ACUX6DMjbIlgjUbQBOAKIWPqGlFX_TsSFnfG6Vg</t>
    </r>
  </si>
  <si>
    <r>
      <rPr>
        <rFont val="&quot;Times New Roman&quot;"/>
        <b/>
        <color rgb="FF1155CC"/>
        <sz val="14.0"/>
        <u/>
      </rPr>
      <t>https://drive.google.com/drive/folders/1rvy8z-Wmy8BuT8E1SvV5R9AMX2Lq2yH8</t>
    </r>
  </si>
  <si>
    <r>
      <rPr>
        <rFont val="&quot;Times New Roman&quot;"/>
        <b/>
        <color rgb="FF1155CC"/>
        <sz val="14.0"/>
        <u/>
      </rPr>
      <t>https://mail.google.com/mail?extsrc=sync&amp;client=docs&amp;plid=ACUX6DNww7UXpdzevNEKRE0Bai-BccBYxl4gv8A</t>
    </r>
  </si>
  <si>
    <r>
      <rPr>
        <rFont val="&quot;Times New Roman&quot;"/>
        <b/>
        <color rgb="FF1155CC"/>
        <sz val="14.0"/>
        <u/>
      </rPr>
      <t>https://drive.google.com/drive/folders/1tYD08cbUtZNiscDUY-HoqltGpRfsbYF5</t>
    </r>
  </si>
  <si>
    <r>
      <rPr>
        <rFont val="&quot;Times New Roman&quot;"/>
        <b/>
        <color rgb="FF1155CC"/>
        <sz val="14.0"/>
        <u/>
      </rPr>
      <t>https://mail.google.com/mail?extsrc=sync&amp;client=docs&amp;plid=ACUX6DNFuCLRPX5U9u4pKg3qj3-S1Rh7banF8Kg</t>
    </r>
  </si>
  <si>
    <r>
      <rPr>
        <rFont val="&quot;Times New Roman&quot;"/>
        <b/>
        <color rgb="FF1155CC"/>
        <sz val="14.0"/>
        <u/>
      </rPr>
      <t>https://drive.google.com/drive/folders/1-Jj0XCnCL_We4uTTLGHBToXUqdoZfeu9</t>
    </r>
  </si>
  <si>
    <r>
      <rPr>
        <rFont val="&quot;Times New Roman&quot;"/>
        <b/>
        <color rgb="FF1155CC"/>
        <sz val="14.0"/>
        <u/>
      </rPr>
      <t>https://mail.google.com/mail?extsrc=sync&amp;client=docs&amp;plid=ACUX6DMx9by1zF4a6fh1K-GKokAfRrP6EqFYMEw</t>
    </r>
  </si>
  <si>
    <r>
      <rPr>
        <rFont val="&quot;Times New Roman&quot;"/>
        <b/>
        <color rgb="FF1155CC"/>
        <sz val="14.0"/>
        <u/>
      </rPr>
      <t>https://drive.google.com/drive/folders/1ORWGGnmwJhq7pOjVlrGrqO-srDZkW9dI</t>
    </r>
  </si>
  <si>
    <r>
      <rPr>
        <rFont val="&quot;Times New Roman&quot;"/>
        <b/>
        <color rgb="FF1155CC"/>
        <sz val="14.0"/>
        <u/>
      </rPr>
      <t>https://mail.google.com/mail?extsrc=sync&amp;client=docs&amp;plid=ACUX6DOE9AvFVARX8lbUV6UXBH8zewJ0gnnCsXI</t>
    </r>
  </si>
  <si>
    <r>
      <rPr>
        <rFont val="&quot;Times New Roman&quot;"/>
        <b/>
        <color rgb="FF1155CC"/>
        <sz val="14.0"/>
        <u/>
      </rPr>
      <t>https://drive.google.com/drive/folders/1GxTNZh7KrxLn6JgQuz5i9bEvidJSJu5T</t>
    </r>
  </si>
  <si>
    <r>
      <rPr>
        <rFont val="&quot;Times New Roman&quot;"/>
        <b/>
        <color rgb="FF1155CC"/>
        <sz val="14.0"/>
        <u/>
      </rPr>
      <t>https://mail.google.com/mail?extsrc=sync&amp;client=docs&amp;plid=ACUX6DPfwZ4DpVJCJt7JHslAzuR8sTFha6oiBS0</t>
    </r>
  </si>
  <si>
    <r>
      <rPr>
        <rFont val="&quot;Times New Roman&quot;"/>
        <b/>
        <color rgb="FF1155CC"/>
        <sz val="14.0"/>
        <u/>
      </rPr>
      <t>https://drive.google.com/drive/folders/1dHayrO-UHaLHL-NEUb2FEQrrwwPRtbr-</t>
    </r>
  </si>
  <si>
    <r>
      <rPr>
        <rFont val="&quot;Times New Roman&quot;"/>
        <b/>
        <color rgb="FF1155CC"/>
        <sz val="14.0"/>
        <u/>
      </rPr>
      <t>https://mail.google.com/mail?extsrc=sync&amp;client=docs&amp;plid=ACUX6DNWrxVu_R1sptn01I6Bj-eYiuS4Ed64Wqg</t>
    </r>
  </si>
  <si>
    <r>
      <rPr>
        <rFont val="&quot;Times New Roman&quot;"/>
        <b/>
        <color rgb="FF1155CC"/>
        <sz val="14.0"/>
        <u/>
      </rPr>
      <t>https://drive.google.com/drive/folders/18wBITDdaQuOcd07-KTmFZBA1JEInVCrC</t>
    </r>
  </si>
  <si>
    <r>
      <rPr>
        <rFont val="&quot;Times New Roman&quot;"/>
        <b/>
        <color rgb="FF1155CC"/>
        <sz val="14.0"/>
        <u/>
      </rPr>
      <t>https://mail.google.com/mail?extsrc=sync&amp;client=docs&amp;plid=ACUX6DMikL3KzS5O50W4wxgP-mKwEoDzYGdcbBw</t>
    </r>
  </si>
  <si>
    <r>
      <rPr>
        <rFont val="&quot;Times New Roman&quot;"/>
        <b/>
        <color rgb="FF1155CC"/>
        <sz val="14.0"/>
        <u/>
      </rPr>
      <t>https://drive.google.com/drive/folders/1RZIxP3QMsPGaq-V5U98SqVuWnKOHR06V</t>
    </r>
  </si>
  <si>
    <r>
      <rPr>
        <rFont val="&quot;Times New Roman&quot;"/>
        <b/>
        <color rgb="FF1155CC"/>
        <sz val="14.0"/>
        <u/>
      </rPr>
      <t>https://mail.google.com/mail?extsrc=sync&amp;client=docs&amp;plid=ACUX6DM3tdtnU3We4joJ2jY8ikIT1TAeNb1gyoE</t>
    </r>
  </si>
  <si>
    <r>
      <rPr>
        <rFont val="&quot;Times New Roman&quot;"/>
        <b/>
        <color rgb="FF1155CC"/>
        <sz val="14.0"/>
        <u/>
      </rPr>
      <t>https://drive.google.com/drive/folders/17oaMTrW5dRFlh7i75wivgGy_xQj2MQQd</t>
    </r>
  </si>
  <si>
    <r>
      <rPr>
        <rFont val="&quot;Times New Roman&quot;"/>
        <b/>
        <color rgb="FF1155CC"/>
        <sz val="14.0"/>
        <u/>
      </rPr>
      <t>https://mail.google.com/mail?extsrc=sync&amp;client=docs&amp;plid=ACUX6DN07JXWX0eTZd-zPWabMhziVW3s_MKYtIw</t>
    </r>
  </si>
  <si>
    <r>
      <rPr>
        <rFont val="&quot;Times New Roman&quot;"/>
        <b/>
        <color rgb="FF1155CC"/>
        <sz val="14.0"/>
        <u/>
      </rPr>
      <t>https://drive.google.com/drive/folders/1x8ROdag0AjX7vmFzkFlwf-B-NTr1k9HY</t>
    </r>
  </si>
  <si>
    <r>
      <rPr>
        <rFont val="&quot;Times New Roman&quot;"/>
        <b/>
        <color rgb="FF1155CC"/>
        <sz val="14.0"/>
        <u/>
      </rPr>
      <t>https://mail.google.com/mail?extsrc=sync&amp;client=docs&amp;plid=ACUX6DN9mekTBiYsuCMSDX6jXeF5HF9VCSdo4Vc</t>
    </r>
  </si>
  <si>
    <r>
      <rPr>
        <rFont val="&quot;Times New Roman&quot;"/>
        <b/>
        <color rgb="FF1155CC"/>
        <sz val="14.0"/>
        <u/>
      </rPr>
      <t>https://drive.google.com/drive/folders/1QrFsD25g8mMHHegJayCPXsddImbHa7ER</t>
    </r>
  </si>
  <si>
    <r>
      <rPr>
        <rFont val="&quot;Times New Roman&quot;"/>
        <b/>
        <color rgb="FF1155CC"/>
        <sz val="14.0"/>
        <u/>
      </rPr>
      <t>https://mail.google.com/mail?extsrc=sync&amp;client=docs&amp;plid=ACUX6DMh9Bb5glc_lMGxcIeXNz5WcTXmBUwQrRk</t>
    </r>
  </si>
  <si>
    <r>
      <rPr>
        <rFont val="&quot;Times New Roman&quot;"/>
        <b/>
        <color rgb="FF1155CC"/>
        <sz val="14.0"/>
        <u/>
      </rPr>
      <t>https://drive.google.com/drive/folders/1icP_phCG85wFuy_DaRTHO64gfyByu4bk</t>
    </r>
  </si>
  <si>
    <r>
      <rPr>
        <rFont val="&quot;Times New Roman&quot;"/>
        <b/>
        <color rgb="FF1155CC"/>
        <sz val="14.0"/>
        <u/>
      </rPr>
      <t>https://mail.google.com/mail?extsrc=sync&amp;client=docs&amp;plid=ACUX6DPBLhAlSCg2aKPCdNwc1OmyXjNzmRqMEUM</t>
    </r>
  </si>
  <si>
    <t>23/05/2025</t>
  </si>
  <si>
    <r>
      <rPr>
        <rFont val="&quot;Times New Roman&quot;"/>
        <b/>
        <color rgb="FF1155CC"/>
        <sz val="14.0"/>
        <u/>
      </rPr>
      <t>https://drive.google.com/drive/folders/1wIGYcpZTU-lbGMAf812ZwntWc2NqxCvD</t>
    </r>
  </si>
  <si>
    <r>
      <rPr>
        <rFont val="&quot;Times New Roman&quot;"/>
        <b/>
        <color rgb="FF1155CC"/>
        <sz val="14.0"/>
        <u/>
      </rPr>
      <t>https://mail.google.com/mail?extsrc=sync&amp;client=docs&amp;plid=ACUX6DOnXoUC902ImzztmXjJuC1cY_CBocyBjLo</t>
    </r>
  </si>
  <si>
    <r>
      <rPr>
        <rFont val="&quot;Times New Roman&quot;"/>
        <b/>
        <color rgb="FF1155CC"/>
        <sz val="14.0"/>
        <u/>
      </rPr>
      <t>https://drive.google.com/drive/folders/1QrneFzRQQBbeu0IyPAvS5vfxkIuUCy9C</t>
    </r>
  </si>
  <si>
    <r>
      <rPr>
        <rFont val="&quot;Times New Roman&quot;"/>
        <b/>
        <color rgb="FF1155CC"/>
        <sz val="14.0"/>
        <u/>
      </rPr>
      <t>https://mail.google.com/mail?extsrc=sync&amp;client=docs&amp;plid=ACUX6DMSpnDMKsjb3Fy_VLTu-yY3rEmllI30yYM</t>
    </r>
  </si>
  <si>
    <r>
      <rPr>
        <rFont val="&quot;Times New Roman&quot;"/>
        <b/>
        <color rgb="FF1155CC"/>
        <sz val="14.0"/>
        <u/>
      </rPr>
      <t>https://drive.google.com/drive/folders/1VB5mBjJSKarNY9f7Lak9dJ3zOGtmk-9D</t>
    </r>
  </si>
  <si>
    <r>
      <rPr>
        <rFont val="&quot;Times New Roman&quot;"/>
        <b/>
        <color rgb="FF1155CC"/>
        <sz val="14.0"/>
        <u/>
      </rPr>
      <t>https://mail.google.com/mail?extsrc=sync&amp;client=docs&amp;plid=ACUX6DMGwso6E9xRQL0JDt_JMq-hqENSbuBMGfA</t>
    </r>
  </si>
  <si>
    <r>
      <rPr>
        <rFont val="&quot;Times New Roman&quot;"/>
        <b/>
        <color rgb="FF1155CC"/>
        <sz val="14.0"/>
        <u/>
      </rPr>
      <t>https://drive.google.com/drive/folders/1hYnELgXiaNQyo8UmZXS_76GG-Vu8ePjE</t>
    </r>
  </si>
  <si>
    <r>
      <rPr>
        <rFont val="&quot;Times New Roman&quot;"/>
        <b/>
        <color rgb="FF1155CC"/>
        <sz val="14.0"/>
        <u/>
      </rPr>
      <t>https://mail.google.com/mail?extsrc=sync&amp;client=docs&amp;plid=ACUX6DMhhZsdRo2xTrjDQN5pn03IACqo7FftPVs</t>
    </r>
  </si>
  <si>
    <r>
      <rPr>
        <rFont val="&quot;Times New Roman&quot;"/>
        <b/>
        <color rgb="FF1155CC"/>
        <sz val="14.0"/>
        <u/>
      </rPr>
      <t>https://drive.google.com/drive/folders/1voaAyUE3GzRxyYCNUMGTJSER0MBK-OJZ</t>
    </r>
  </si>
  <si>
    <r>
      <rPr>
        <rFont val="&quot;Times New Roman&quot;"/>
        <b/>
        <color rgb="FF1155CC"/>
        <sz val="14.0"/>
        <u/>
      </rPr>
      <t>https://mail.google.com/mail?extsrc=sync&amp;client=docs&amp;plid=ACUX6DOFP648t56v065GKLM1sndSKqFP8KiAwaU</t>
    </r>
  </si>
  <si>
    <r>
      <rPr>
        <rFont val="&quot;Times New Roman&quot;"/>
        <b/>
        <color rgb="FF1155CC"/>
        <sz val="14.0"/>
        <u/>
      </rPr>
      <t>https://drive.google.com/drive/folders/1Zs0vnGNAj_lmsrlN5qU40YdC6j8UrLHg</t>
    </r>
  </si>
  <si>
    <r>
      <rPr>
        <rFont val="&quot;Times New Roman&quot;"/>
        <b/>
        <color rgb="FF1155CC"/>
        <sz val="14.0"/>
        <u/>
      </rPr>
      <t>https://mail.google.com/mail?extsrc=sync&amp;client=docs&amp;plid=ACUX6DO-SPFDrrAQ8sP2xiazWGaDT8hDRB9LZ4I</t>
    </r>
  </si>
  <si>
    <r>
      <rPr>
        <rFont val="&quot;Times New Roman&quot;"/>
        <b/>
        <color rgb="FF1155CC"/>
        <sz val="14.0"/>
        <u/>
      </rPr>
      <t>https://drive.google.com/drive/folders/1O0i2JLwCHMcWu2AHKL60KMwFvV77w8Mm</t>
    </r>
  </si>
  <si>
    <r>
      <rPr>
        <rFont val="&quot;Times New Roman&quot;"/>
        <b/>
        <color rgb="FF1155CC"/>
        <sz val="14.0"/>
        <u/>
      </rPr>
      <t>https://mail.google.com/mail?extsrc=sync&amp;client=docs&amp;plid=ACUX6DPoHO63enk_TcDbZ2mSyjIZeHtAdtIUomk</t>
    </r>
  </si>
  <si>
    <r>
      <rPr>
        <rFont val="&quot;Times New Roman&quot;"/>
        <b/>
        <color rgb="FF1155CC"/>
        <sz val="14.0"/>
        <u/>
      </rPr>
      <t>https://drive.google.com/drive/folders/1yQ3oQXtejwprkfuNbYqozilpYpMuv5l0</t>
    </r>
  </si>
  <si>
    <r>
      <rPr>
        <rFont val="&quot;Times New Roman&quot;"/>
        <b/>
        <color rgb="FF1155CC"/>
        <sz val="14.0"/>
        <u/>
      </rPr>
      <t>https://mail.google.com/mail?extsrc=sync&amp;client=docs&amp;plid=ACUX6DMllgp2gYnksGXFIrxZ6ttlLstIzHrgeYo</t>
    </r>
  </si>
  <si>
    <r>
      <rPr>
        <rFont val="&quot;Times New Roman&quot;"/>
        <b/>
        <color rgb="FF1155CC"/>
        <sz val="14.0"/>
        <u/>
      </rPr>
      <t>https://drive.google.com/drive/folders/12K7OQNNJrCfxDYW760prRvwIl17ghmqe</t>
    </r>
  </si>
  <si>
    <r>
      <rPr>
        <rFont val="&quot;Times New Roman&quot;"/>
        <b/>
        <color rgb="FF1155CC"/>
        <sz val="14.0"/>
        <u/>
      </rPr>
      <t>https://mail.google.com/mail?extsrc=sync&amp;client=docs&amp;plid=ACUX6DNtzdJqFBhQVU8BHLhbRIhTfz4YQYRiJic</t>
    </r>
  </si>
  <si>
    <r>
      <rPr>
        <rFont val="&quot;Times New Roman&quot;"/>
        <b/>
        <color rgb="FF1155CC"/>
        <sz val="14.0"/>
        <u/>
      </rPr>
      <t>https://drive.google.com/drive/folders/1FM32Kxmm9qwiFTP1wK9rFZLoZWcKxz5T</t>
    </r>
  </si>
  <si>
    <r>
      <rPr>
        <rFont val="&quot;Times New Roman&quot;"/>
        <b/>
        <color rgb="FF1155CC"/>
        <sz val="14.0"/>
        <u/>
      </rPr>
      <t>https://mail.google.com/mail?extsrc=sync&amp;client=docs&amp;plid=ACUX6DP5hcMegjlCcwJO4bdsvTIdtEj0oC1XdgY</t>
    </r>
  </si>
  <si>
    <t>26/05/2025</t>
  </si>
  <si>
    <r>
      <rPr>
        <rFont val="&quot;Times New Roman&quot;"/>
        <b/>
        <color rgb="FF1155CC"/>
        <sz val="14.0"/>
        <u/>
      </rPr>
      <t>https://drive.google.com/drive/folders/11Xd7FO18noocZepdHK3KeKIlDk4Q1Ltd</t>
    </r>
  </si>
  <si>
    <r>
      <rPr>
        <rFont val="&quot;Times New Roman&quot;"/>
        <b/>
        <color rgb="FF1155CC"/>
        <sz val="14.0"/>
        <u/>
      </rPr>
      <t>https://mail.google.com/mail?extsrc=sync&amp;client=docs&amp;plid=ACUX6DNQ00Sj6ySjJXvua-wE-jeOGXaSSV4gFnM</t>
    </r>
  </si>
  <si>
    <r>
      <rPr>
        <rFont val="&quot;Times New Roman&quot;"/>
        <b/>
        <color rgb="FF1155CC"/>
        <sz val="14.0"/>
        <u/>
      </rPr>
      <t>https://drive.google.com/drive/folders/1ZOK_Rcp62bZDcal5C7KXxKQ3sY02PZkl</t>
    </r>
  </si>
  <si>
    <r>
      <rPr>
        <rFont val="&quot;Times New Roman&quot;"/>
        <b/>
        <color rgb="FF1155CC"/>
        <sz val="14.0"/>
        <u/>
      </rPr>
      <t>https://mail.google.com/mail?extsrc=sync&amp;client=docs&amp;plid=ACUX6DNzpb4cs-kJ7iG1F19oeMBFA6tbTfFv5Fc</t>
    </r>
  </si>
  <si>
    <r>
      <rPr>
        <rFont val="&quot;Times New Roman&quot;"/>
        <b/>
        <color rgb="FF1155CC"/>
        <sz val="14.0"/>
        <u/>
      </rPr>
      <t>https://drive.google.com/drive/folders/1Q1yU3_WUTsiwT5TeaFc6zp_O5JB4Ncg-</t>
    </r>
  </si>
  <si>
    <r>
      <rPr>
        <rFont val="&quot;Times New Roman&quot;"/>
        <b/>
        <color rgb="FF1155CC"/>
        <sz val="14.0"/>
        <u/>
      </rPr>
      <t>https://mail.google.com/mail?extsrc=sync&amp;client=docs&amp;plid=ACUX6DNWJXUasEvAYc4nmggGJX55jeUMPz3SnpY</t>
    </r>
  </si>
  <si>
    <r>
      <rPr>
        <rFont val="&quot;Times New Roman&quot;"/>
        <b/>
        <color rgb="FF1155CC"/>
        <sz val="14.0"/>
        <u/>
      </rPr>
      <t>https://drive.google.com/drive/folders/1jSgGYYpd-3kOIKP-Qm2uBW14r_BG8keH</t>
    </r>
  </si>
  <si>
    <r>
      <rPr>
        <rFont val="&quot;Times New Roman&quot;"/>
        <b/>
        <color rgb="FF1155CC"/>
        <sz val="14.0"/>
        <u/>
      </rPr>
      <t>https://mail.google.com/mail?extsrc=sync&amp;client=docs&amp;plid=ACUX6DMa4FcYPP-eSXwl5WsuHVR1hrS9i0NJpYU</t>
    </r>
  </si>
  <si>
    <r>
      <rPr>
        <rFont val="&quot;Times New Roman&quot;"/>
        <b/>
        <color rgb="FF1155CC"/>
        <sz val="14.0"/>
        <u/>
      </rPr>
      <t>https://drive.google.com/drive/folders/1K0WR_-8LVA-mLsJ-HexZqOoTFXt_SFwR</t>
    </r>
  </si>
  <si>
    <r>
      <rPr>
        <rFont val="&quot;Times New Roman&quot;"/>
        <b/>
        <color rgb="FF1155CC"/>
        <sz val="14.0"/>
        <u/>
      </rPr>
      <t>https://mail.google.com/mail?extsrc=sync&amp;client=docs&amp;plid=ACUX6DPyIhEQtMRhC2ufNW-Y7ItQ6AdExBmoLHM</t>
    </r>
  </si>
  <si>
    <r>
      <rPr>
        <rFont val="&quot;Times New Roman&quot;"/>
        <b/>
        <color rgb="FF1155CC"/>
        <sz val="14.0"/>
        <u/>
      </rPr>
      <t>https://drive.google.com/drive/folders/1Nnzn5u354I2uGveo1fB1IahadVBVWdwI</t>
    </r>
  </si>
  <si>
    <r>
      <rPr>
        <rFont val="&quot;Times New Roman&quot;"/>
        <b/>
        <color rgb="FF1155CC"/>
        <sz val="14.0"/>
        <u/>
      </rPr>
      <t>https://mail.google.com/mail?extsrc=sync&amp;client=docs&amp;plid=ACUX6DNs8ufRcpfRAlZHwF093dKgq0ON0X5ngJM</t>
    </r>
  </si>
  <si>
    <r>
      <rPr>
        <rFont val="&quot;Times New Roman&quot;"/>
        <b/>
        <color rgb="FF1155CC"/>
        <sz val="14.0"/>
        <u/>
      </rPr>
      <t>https://drive.google.com/drive/folders/1L3NNbOBTwKcWchRFD5-ME4xk65ciXyty</t>
    </r>
  </si>
  <si>
    <r>
      <rPr>
        <rFont val="&quot;Times New Roman&quot;"/>
        <b/>
        <color rgb="FF1155CC"/>
        <sz val="14.0"/>
        <u/>
      </rPr>
      <t>https://mail.google.com/mail?extsrc=sync&amp;client=docs&amp;plid=ACUX6DObrUIsHAsiwYdYLYOpPIqLBYt2nwz5QAg</t>
    </r>
  </si>
  <si>
    <r>
      <rPr>
        <rFont val="&quot;Times New Roman&quot;"/>
        <b/>
        <color rgb="FF1155CC"/>
        <sz val="14.0"/>
        <u/>
      </rPr>
      <t>https://drive.google.com/drive/folders/1_W-x4phqPO3rq2nU7ucb01JkaQlNOwA_</t>
    </r>
  </si>
  <si>
    <r>
      <rPr>
        <rFont val="&quot;Times New Roman&quot;"/>
        <b/>
        <color rgb="FF1155CC"/>
        <sz val="14.0"/>
        <u/>
      </rPr>
      <t>https://mail.google.com/mail?extsrc=sync&amp;client=docs&amp;plid=ACUX6DNvocvX1QUaSxzngSY7vDH017Fp6WXV5zA</t>
    </r>
  </si>
  <si>
    <r>
      <rPr>
        <rFont val="&quot;Times New Roman&quot;"/>
        <b/>
        <color rgb="FF1155CC"/>
        <sz val="14.0"/>
        <u/>
      </rPr>
      <t>https://drive.google.com/drive/folders/1zJrA7wIez99-HOkNybUiNon2qWZF262v</t>
    </r>
  </si>
  <si>
    <r>
      <rPr>
        <rFont val="&quot;Times New Roman&quot;"/>
        <b/>
        <color rgb="FF1155CC"/>
        <sz val="14.0"/>
        <u/>
      </rPr>
      <t>https://mail.google.com/mail?extsrc=sync&amp;client=docs&amp;plid=ACUX6DPdHqkluUZ_S7m2IV2DX0bZ3Z3jHGUAvo8</t>
    </r>
  </si>
  <si>
    <r>
      <rPr>
        <rFont val="&quot;Times New Roman&quot;"/>
        <b/>
        <color rgb="FF1155CC"/>
        <sz val="14.0"/>
        <u/>
      </rPr>
      <t>https://drive.google.com/drive/folders/1wL40PNGUijFlLCZBanWDLESWNO0pwVZd</t>
    </r>
  </si>
  <si>
    <r>
      <rPr>
        <rFont val="&quot;Times New Roman&quot;"/>
        <b/>
        <color rgb="FF1155CC"/>
        <sz val="14.0"/>
        <u/>
      </rPr>
      <t>https://mail.google.com/mail?extsrc=sync&amp;client=docs&amp;plid=ACUX6DNKFt1QLLZ7TqORJ5o1AT0Tw-DWQxGRDME</t>
    </r>
  </si>
  <si>
    <r>
      <rPr>
        <rFont val="&quot;Times New Roman&quot;"/>
        <b/>
        <color rgb="FF1155CC"/>
        <sz val="14.0"/>
        <u/>
      </rPr>
      <t>https://drive.google.com/drive/folders/15QkPHm3EWTbP8Qd0ByNnxxpQBn7sgUTn</t>
    </r>
  </si>
  <si>
    <r>
      <rPr>
        <rFont val="&quot;Times New Roman&quot;"/>
        <b/>
        <color rgb="FF1155CC"/>
        <sz val="14.0"/>
        <u/>
      </rPr>
      <t>https://mail.google.com/mail?extsrc=sync&amp;client=docs&amp;plid=ACUX6DPjU0xQCtCdeQxMXVpY1LYqWyMo9FFy-O8</t>
    </r>
  </si>
  <si>
    <r>
      <rPr>
        <rFont val="&quot;Times New Roman&quot;"/>
        <b/>
        <color rgb="FF1155CC"/>
        <sz val="14.0"/>
        <u/>
      </rPr>
      <t>https://drive.google.com/drive/folders/1RgqcFDGZr6sSgV0cSj-kNj20XlOtArwA</t>
    </r>
  </si>
  <si>
    <r>
      <rPr>
        <rFont val="&quot;Times New Roman&quot;"/>
        <b/>
        <color rgb="FF1155CC"/>
        <sz val="14.0"/>
        <u/>
      </rPr>
      <t>https://mail.google.com/mail?extsrc=sync&amp;client=docs&amp;plid=ACUX6DOB7YFu8NiD8sPNqs861tuGQrX1IETeuk0</t>
    </r>
  </si>
  <si>
    <r>
      <rPr>
        <rFont val="&quot;Times New Roman&quot;"/>
        <b/>
        <color rgb="FF1155CC"/>
        <sz val="14.0"/>
        <u/>
      </rPr>
      <t>https://drive.google.com/drive/folders/1N3msVWKb4YuH5JX8b9BSaenJYG7K83V8</t>
    </r>
  </si>
  <si>
    <r>
      <rPr>
        <rFont val="&quot;Times New Roman&quot;"/>
        <b/>
        <color rgb="FF1155CC"/>
        <sz val="14.0"/>
        <u/>
      </rPr>
      <t>https://mail.google.com/mail?extsrc=sync&amp;client=docs&amp;plid=ACUX6DN0fP_OLKNcT8PG9tPMxHCQWsopHfN7c7I</t>
    </r>
  </si>
  <si>
    <r>
      <rPr>
        <rFont val="&quot;Times New Roman&quot;"/>
        <b/>
        <color rgb="FF1155CC"/>
        <sz val="14.0"/>
        <u/>
      </rPr>
      <t>https://drive.google.com/drive/folders/1Gpj4D6dTJOZQGquBeVBMlLbKdBGZXPnN</t>
    </r>
  </si>
  <si>
    <r>
      <rPr>
        <rFont val="&quot;Times New Roman&quot;"/>
        <b/>
        <color rgb="FF1155CC"/>
        <sz val="14.0"/>
        <u/>
      </rPr>
      <t>https://mail.google.com/mail?extsrc=sync&amp;client=docs&amp;plid=ACUX6DPI-CQQ7stb3Qsxj4Q9VLGNtEdcmNIWZKU</t>
    </r>
  </si>
  <si>
    <r>
      <rPr>
        <rFont val="&quot;Times New Roman&quot;"/>
        <b/>
        <color rgb="FF1155CC"/>
        <sz val="14.0"/>
        <u/>
      </rPr>
      <t>https://drive.google.com/drive/folders/1kfsF2Mqgl7Km5SzZqKsP3PwdCVwYQfVb</t>
    </r>
  </si>
  <si>
    <r>
      <rPr>
        <rFont val="&quot;Times New Roman&quot;"/>
        <b/>
        <color rgb="FF1155CC"/>
        <sz val="14.0"/>
        <u/>
      </rPr>
      <t>https://mail.google.com/mail?extsrc=sync&amp;client=docs&amp;plid=ACUX6DOkAtU0-DAt6MoATfUZ_Ald7LYQBKa5kCM</t>
    </r>
  </si>
  <si>
    <r>
      <rPr>
        <rFont val="&quot;Times New Roman&quot;"/>
        <b/>
        <color rgb="FF1155CC"/>
        <sz val="14.0"/>
        <u/>
      </rPr>
      <t>https://drive.google.com/drive/folders/1sig6XxDtdlyywaDjSXWeMGhXL_wAggf-</t>
    </r>
  </si>
  <si>
    <r>
      <rPr>
        <rFont val="&quot;Times New Roman&quot;"/>
        <b/>
        <color rgb="FF1155CC"/>
        <sz val="14.0"/>
        <u/>
      </rPr>
      <t>https://mail.google.com/mail?extsrc=sync&amp;client=docs&amp;plid=ACUX6DNDSi2zRvy7C-2QeWCdQfx5dA-x_5qHrWo</t>
    </r>
  </si>
  <si>
    <r>
      <rPr>
        <rFont val="&quot;Times New Roman&quot;"/>
        <b/>
        <color rgb="FF1155CC"/>
        <sz val="14.0"/>
        <u/>
      </rPr>
      <t>https://drive.google.com/drive/folders/19NH1v1stph039K-grU21oZ_Au0QskpJv</t>
    </r>
  </si>
  <si>
    <r>
      <rPr>
        <rFont val="&quot;Times New Roman&quot;"/>
        <b/>
        <color rgb="FF1155CC"/>
        <sz val="14.0"/>
        <u/>
      </rPr>
      <t>https://mail.google.com/mail?extsrc=sync&amp;client=docs&amp;plid=ACUX6DMAgFwj89FA3QXZEr1f2y2ar2XgEzvih2o</t>
    </r>
  </si>
  <si>
    <r>
      <rPr>
        <rFont val="&quot;Times New Roman&quot;"/>
        <b/>
        <color rgb="FF1155CC"/>
        <sz val="14.0"/>
        <u/>
      </rPr>
      <t>https://drive.google.com/drive/folders/1Q5dPURgIwvzKn8qa4X38zcj2-TGKBjBN</t>
    </r>
  </si>
  <si>
    <r>
      <rPr>
        <rFont val="&quot;Times New Roman&quot;"/>
        <b/>
        <color rgb="FF1155CC"/>
        <sz val="14.0"/>
        <u/>
      </rPr>
      <t>https://mail.google.com/mail?extsrc=sync&amp;client=docs&amp;plid=ACUX6DP3_bHlqwc62yZGu6c1Dmh63dOF_EOPOw8</t>
    </r>
  </si>
  <si>
    <r>
      <rPr>
        <rFont val="&quot;Times New Roman&quot;"/>
        <b/>
        <color rgb="FF1155CC"/>
        <sz val="14.0"/>
        <u/>
      </rPr>
      <t>https://drive.google.com/drive/folders/1xdbG2gZizNolcFfXMhepv_UgxB6YU7Yp</t>
    </r>
  </si>
  <si>
    <r>
      <rPr>
        <rFont val="&quot;Times New Roman&quot;"/>
        <b/>
        <color rgb="FF1155CC"/>
        <sz val="14.0"/>
        <u/>
      </rPr>
      <t>https://mail.google.com/mail?extsrc=sync&amp;client=docs&amp;plid=ACUX6DN_hnfadWwTw6PwY7LP8U758wp9QLGO8Wc</t>
    </r>
  </si>
  <si>
    <r>
      <rPr>
        <rFont val="&quot;Times New Roman&quot;"/>
        <b/>
        <color rgb="FF1155CC"/>
        <sz val="14.0"/>
        <u/>
      </rPr>
      <t>https://drive.google.com/drive/folders/1b-L95zdu42L_cAE11GmVvmlwahq8TA3_</t>
    </r>
  </si>
  <si>
    <r>
      <rPr>
        <rFont val="&quot;Times New Roman&quot;"/>
        <b/>
        <color rgb="FF1155CC"/>
        <sz val="14.0"/>
        <u/>
      </rPr>
      <t>https://mail.google.com/mail?extsrc=sync&amp;client=docs&amp;plid=ACUX6DOfWEhjgKHYg85Mg22AV72wEgKFeLkJIeY</t>
    </r>
  </si>
  <si>
    <r>
      <rPr>
        <rFont val="&quot;Times New Roman&quot;"/>
        <b/>
        <color rgb="FF1155CC"/>
        <sz val="14.0"/>
        <u/>
      </rPr>
      <t>https://drive.google.com/drive/folders/1ISL1YOmQjcdSvK_f3BEbbuTP_ScRMiet</t>
    </r>
  </si>
  <si>
    <r>
      <rPr>
        <rFont val="&quot;Times New Roman&quot;"/>
        <b/>
        <color rgb="FF1155CC"/>
        <sz val="14.0"/>
        <u/>
      </rPr>
      <t>https://mail.google.com/mail?extsrc=sync&amp;client=docs&amp;plid=ACUX6DNwouCEtnKNeVKBEpr-iC0wrd_cu8WJKxg</t>
    </r>
  </si>
  <si>
    <r>
      <rPr>
        <rFont val="&quot;Times New Roman&quot;"/>
        <b/>
        <color rgb="FF1155CC"/>
        <sz val="14.0"/>
        <u/>
      </rPr>
      <t>https://drive.google.com/drive/folders/124ONAzEtTLJL728tgJBPHhwQxBd1aOf4</t>
    </r>
  </si>
  <si>
    <r>
      <rPr>
        <rFont val="&quot;Times New Roman&quot;"/>
        <b/>
        <color rgb="FF1155CC"/>
        <sz val="14.0"/>
        <u/>
      </rPr>
      <t>https://drive.google.com/drive/folders/1b3cfmFU0VjHLoUBl9VwS1fmWs9tkPxLP</t>
    </r>
  </si>
  <si>
    <r>
      <rPr>
        <rFont val="&quot;Times New Roman&quot;"/>
        <b/>
        <color rgb="FF1155CC"/>
        <sz val="14.0"/>
        <u/>
      </rPr>
      <t>https://mail.google.com/mail?extsrc=sync&amp;client=docs&amp;plid=ACUX6DOiWilecZuOL-4bQTa9uPrk5tAAJLuxxMo</t>
    </r>
  </si>
  <si>
    <r>
      <rPr>
        <rFont val="&quot;Times New Roman&quot;"/>
        <b/>
        <color rgb="FF1155CC"/>
        <sz val="14.0"/>
        <u/>
      </rPr>
      <t>https://drive.google.com/drive/folders/1XPFxTidacDOzxWEivzVj-0DKyuM3vpO6</t>
    </r>
  </si>
  <si>
    <r>
      <rPr>
        <rFont val="&quot;Times New Roman&quot;"/>
        <b/>
        <color rgb="FF1155CC"/>
        <sz val="14.0"/>
        <u/>
      </rPr>
      <t>https://mail.google.com/mail?extsrc=sync&amp;client=docs&amp;plid=ACUX6DPq7054Eo05ivoLkWSiL-IMgKvXnj2P7dc</t>
    </r>
  </si>
  <si>
    <r>
      <rPr>
        <rFont val="&quot;Times New Roman&quot;"/>
        <b/>
        <color rgb="FF1155CC"/>
        <sz val="14.0"/>
        <u/>
      </rPr>
      <t>https://drive.google.com/drive/folders/1-jMOLvN3EwJ3LnOshfM8ql2-3Q8MCRhI</t>
    </r>
  </si>
  <si>
    <r>
      <rPr>
        <rFont val="&quot;Times New Roman&quot;"/>
        <b/>
        <color rgb="FF1155CC"/>
        <sz val="14.0"/>
        <u/>
      </rPr>
      <t>https://mail.google.com/mail?extsrc=sync&amp;client=docs&amp;plid=ACUX6DNGHxYEIaDVJXsgbQjrgvkQ-bp9kEnrs9Q</t>
    </r>
  </si>
  <si>
    <r>
      <rPr>
        <rFont val="&quot;Times New Roman&quot;"/>
        <b/>
        <color rgb="FF1155CC"/>
        <sz val="14.0"/>
        <u/>
      </rPr>
      <t>https://drive.google.com/drive/folders/1VaSUFM7B9hMSZMV5HxlqZT46TNkjsYp8</t>
    </r>
  </si>
  <si>
    <r>
      <rPr>
        <rFont val="&quot;Times New Roman&quot;"/>
        <b/>
        <color rgb="FF1155CC"/>
        <sz val="14.0"/>
        <u/>
      </rPr>
      <t>https://mail.google.com/mail?extsrc=sync&amp;client=docs&amp;plid=ACUX6DMxCR8EWTP4tgMmi92DxtITPEE-qcSxeXE</t>
    </r>
  </si>
  <si>
    <r>
      <rPr>
        <rFont val="&quot;Times New Roman&quot;"/>
        <b/>
        <color rgb="FF1155CC"/>
        <sz val="14.0"/>
        <u/>
      </rPr>
      <t>https://drive.google.com/drive/folders/1I2E5Xi_Iwr8C_ECIsSVdecdm6po1VJ63</t>
    </r>
  </si>
  <si>
    <r>
      <rPr>
        <rFont val="&quot;Times New Roman&quot;"/>
        <b/>
        <color rgb="FF1155CC"/>
        <sz val="14.0"/>
        <u/>
      </rPr>
      <t>https://mail.google.com/mail?extsrc=sync&amp;client=docs&amp;plid=ACUX6DOYkibz52JuIc0eBqMbriBAJVf9uydkRuA</t>
    </r>
  </si>
  <si>
    <r>
      <rPr>
        <rFont val="&quot;Times New Roman&quot;"/>
        <b/>
        <color rgb="FF1155CC"/>
        <sz val="14.0"/>
        <u/>
      </rPr>
      <t>https://drive.google.com/drive/folders/13VOr4pvRfpj-l7Nl5y34ELmQ4XHMTxr7</t>
    </r>
  </si>
  <si>
    <r>
      <rPr>
        <rFont val="&quot;Times New Roman&quot;"/>
        <b/>
        <color rgb="FF1155CC"/>
        <sz val="14.0"/>
        <u/>
      </rPr>
      <t>https://mail.google.com/mail?extsrc=sync&amp;client=docs&amp;plid=ACUX6DMqTFYZKkzpgsE6rlVNVE_9l9YNdwPofJc</t>
    </r>
  </si>
  <si>
    <r>
      <rPr>
        <rFont val="&quot;Times New Roman&quot;"/>
        <b/>
        <color rgb="FF1155CC"/>
        <sz val="14.0"/>
        <u/>
      </rPr>
      <t>https://drive.google.com/drive/folders/1dbXP52olMu2y_teYiOaz9inXSZASpXRS</t>
    </r>
  </si>
  <si>
    <r>
      <rPr>
        <rFont val="&quot;Times New Roman&quot;"/>
        <b/>
        <color rgb="FF1155CC"/>
        <sz val="14.0"/>
        <u/>
      </rPr>
      <t>https://mail.google.com/mail?extsrc=sync&amp;client=docs&amp;plid=ACUX6DPn0LD5NfvADPuWMDoIaUiVFRfwxF7PXWs</t>
    </r>
  </si>
  <si>
    <r>
      <rPr>
        <rFont val="&quot;Times New Roman&quot;"/>
        <b/>
        <color rgb="FF1155CC"/>
        <sz val="14.0"/>
        <u/>
      </rPr>
      <t>https://drive.google.com/drive/folders/1RVCr3BHHV8k8LaZBVl_hOkIDRQEJu1bt</t>
    </r>
  </si>
  <si>
    <r>
      <rPr>
        <rFont val="&quot;Times New Roman&quot;"/>
        <b/>
        <color rgb="FF1155CC"/>
        <sz val="14.0"/>
        <u/>
      </rPr>
      <t>https://mail.google.com/mail?extsrc=sync&amp;client=docs&amp;plid=ACUX6DNz8e3topnCyeiT3GNuL75tpVr3u_x50mg</t>
    </r>
  </si>
  <si>
    <r>
      <rPr>
        <rFont val="&quot;Times New Roman&quot;"/>
        <b/>
        <color rgb="FF1155CC"/>
        <sz val="14.0"/>
        <u/>
      </rPr>
      <t>https://drive.google.com/drive/folders/1o6ntM6BDNlwcmxffPDmuG9yTzFmL13yh</t>
    </r>
  </si>
  <si>
    <r>
      <rPr>
        <rFont val="&quot;Times New Roman&quot;"/>
        <b/>
        <color rgb="FF1155CC"/>
        <sz val="14.0"/>
        <u/>
      </rPr>
      <t>https://mail.google.com/mail?extsrc=sync&amp;client=docs&amp;plid=ACUX6DN9NHljuYNY-p-PhS2pOuXWWKpjWVf6Yl0</t>
    </r>
  </si>
  <si>
    <r>
      <rPr>
        <rFont val="&quot;Times New Roman&quot;"/>
        <b/>
        <color rgb="FF1155CC"/>
        <sz val="14.0"/>
        <u/>
      </rPr>
      <t>https://drive.google.com/drive/folders/1E3xMjAGMdJgN1ZnHCdVSVNFyoybvYev9</t>
    </r>
  </si>
  <si>
    <r>
      <rPr>
        <rFont val="&quot;Times New Roman&quot;"/>
        <b/>
        <color rgb="FF1155CC"/>
        <sz val="14.0"/>
        <u/>
      </rPr>
      <t>https://mail.google.com/mail?extsrc=sync&amp;client=docs&amp;plid=ACUX6DP1l3lQDPyDo3NeI7vXZXk7V8HWyT1NOFA</t>
    </r>
  </si>
  <si>
    <r>
      <rPr>
        <rFont val="&quot;Times New Roman&quot;"/>
        <b/>
        <color rgb="FF1155CC"/>
        <sz val="14.0"/>
        <u/>
      </rPr>
      <t>https://drive.google.com/drive/folders/1Tbij8FEgD2vL5-qFIqvpfByPKLEmR0C6</t>
    </r>
  </si>
  <si>
    <r>
      <rPr>
        <rFont val="&quot;Times New Roman&quot;"/>
        <b/>
        <color rgb="FF1155CC"/>
        <sz val="14.0"/>
        <u/>
      </rPr>
      <t>https://mail.google.com/mail?extsrc=sync&amp;client=docs&amp;plid=ACUX6DMYXLovD-6EsuYlhr806pgksG0GygLxF4s</t>
    </r>
  </si>
  <si>
    <r>
      <rPr>
        <rFont val="&quot;Times New Roman&quot;"/>
        <b/>
        <color rgb="FF1155CC"/>
        <sz val="14.0"/>
        <u/>
      </rPr>
      <t>https://drive.google.com/drive/folders/10zTj6EM_hh3DqdFq6tQPS2DB2OkL3LHi</t>
    </r>
  </si>
  <si>
    <r>
      <rPr>
        <rFont val="&quot;Times New Roman&quot;"/>
        <b/>
        <color rgb="FF1155CC"/>
        <sz val="14.0"/>
        <u/>
      </rPr>
      <t>https://mail.google.com/mail?extsrc=sync&amp;client=docs&amp;plid=ACUX6DPfbdJnMKP7zfXB3-h7oEu5ecofEPjzybk</t>
    </r>
  </si>
  <si>
    <r>
      <rPr>
        <rFont val="&quot;Times New Roman&quot;"/>
        <b/>
        <color rgb="FF1155CC"/>
        <sz val="14.0"/>
        <u/>
      </rPr>
      <t>https://drive.google.com/drive/folders/1GhqWPLpe_dPXvrmnkWLCTsMAc9q4u1Qg</t>
    </r>
  </si>
  <si>
    <r>
      <rPr>
        <rFont val="&quot;Times New Roman&quot;"/>
        <b/>
        <color rgb="FF1155CC"/>
        <sz val="14.0"/>
        <u/>
      </rPr>
      <t>https://mail.google.com/mail?extsrc=sync&amp;client=docs&amp;plid=ACUX6DMijocca-KCRRtQjdR78EnIWaoT_s-bIc4</t>
    </r>
  </si>
  <si>
    <r>
      <rPr>
        <rFont val="&quot;Times New Roman&quot;"/>
        <b/>
        <color rgb="FF1155CC"/>
        <sz val="14.0"/>
        <u/>
      </rPr>
      <t>https://drive.google.com/drive/folders/1UWxa9DVcsHHGR3GUk3vkaXVxKAuyjPYw</t>
    </r>
  </si>
  <si>
    <r>
      <rPr>
        <rFont val="&quot;Times New Roman&quot;"/>
        <b/>
        <color rgb="FF1155CC"/>
        <sz val="14.0"/>
        <u/>
      </rPr>
      <t>https://mail.google.com/mail?extsrc=sync&amp;client=docs&amp;plid=ACUX6DNV4Q65zVoIHHdwb4uPo9v5RsuvQ-Mxf2w</t>
    </r>
  </si>
  <si>
    <r>
      <rPr>
        <rFont val="&quot;Times New Roman&quot;"/>
        <b/>
        <color rgb="FF1155CC"/>
        <sz val="14.0"/>
        <u/>
      </rPr>
      <t>https://drive.google.com/drive/folders/1RyyD698FIxBMOQ4p5SsokhW_-j02Spzt</t>
    </r>
  </si>
  <si>
    <r>
      <rPr>
        <rFont val="&quot;Times New Roman&quot;"/>
        <b/>
        <color rgb="FF1155CC"/>
        <sz val="14.0"/>
        <u/>
      </rPr>
      <t>https://mail.google.com/mail?extsrc=sync&amp;client=docs&amp;plid=ACUX6DOtmLgjfBcgNzSwB9mTJuMTwwUDv4KG3F8</t>
    </r>
  </si>
  <si>
    <r>
      <rPr>
        <rFont val="&quot;Times New Roman&quot;"/>
        <b/>
        <color rgb="FF1155CC"/>
        <sz val="14.0"/>
        <u/>
      </rPr>
      <t>https://drive.google.com/drive/folders/13YV-DIlep3lX_cKKvcn9DPdg6Sr2QaXd</t>
    </r>
  </si>
  <si>
    <r>
      <rPr>
        <rFont val="&quot;Times New Roman&quot;"/>
        <b/>
        <color rgb="FF1155CC"/>
        <sz val="14.0"/>
        <u/>
      </rPr>
      <t>https://mail.google.com/mail?extsrc=sync&amp;client=docs&amp;plid=ACUX6DP4wdKTmWgA7Le3l9F8ArxsnQokiA_2HPc</t>
    </r>
  </si>
  <si>
    <r>
      <rPr>
        <rFont val="&quot;Times New Roman&quot;"/>
        <b/>
        <color rgb="FF1155CC"/>
        <sz val="14.0"/>
        <u/>
      </rPr>
      <t>https://drive.google.com/drive/folders/1CeISszmB_fZfMFr6GYTCPxaJmT6QCzHQ</t>
    </r>
  </si>
  <si>
    <r>
      <rPr>
        <rFont val="&quot;Times New Roman&quot;"/>
        <b/>
        <color rgb="FF1155CC"/>
        <sz val="14.0"/>
        <u/>
      </rPr>
      <t>https://mail.google.com/mail?extsrc=sync&amp;client=docs&amp;plid=ACUX6DPgjnsfB50w0f7sdy3nhi2kUiFIKBfCN2U</t>
    </r>
  </si>
  <si>
    <r>
      <rPr>
        <rFont val="&quot;Times New Roman&quot;"/>
        <b/>
        <color rgb="FF1155CC"/>
        <sz val="14.0"/>
        <u/>
      </rPr>
      <t>https://drive.google.com/drive/folders/17cUmz3Uu85KXVylpm7DbPFvEvVd05hdC</t>
    </r>
  </si>
  <si>
    <r>
      <rPr>
        <rFont val="&quot;Times New Roman&quot;"/>
        <b/>
        <color rgb="FF1155CC"/>
        <sz val="14.0"/>
        <u/>
      </rPr>
      <t>https://mail.google.com/mail?extsrc=sync&amp;client=docs&amp;plid=ACUX6DNHMfmFUkjNEFoW2JibOc0DAj1wj4_OvuY</t>
    </r>
  </si>
  <si>
    <r>
      <rPr>
        <rFont val="&quot;Times New Roman&quot;"/>
        <b/>
        <color rgb="FF1155CC"/>
        <sz val="14.0"/>
        <u/>
      </rPr>
      <t>https://drive.google.com/drive/folders/1Y7wFFk_y3aOFR8NjMqKpygZ6vUSkwK37</t>
    </r>
  </si>
  <si>
    <r>
      <rPr>
        <rFont val="&quot;Times New Roman&quot;"/>
        <b/>
        <color rgb="FF1155CC"/>
        <sz val="14.0"/>
        <u/>
      </rPr>
      <t>https://mail.google.com/mail?extsrc=sync&amp;client=docs&amp;plid=ACUX6DO2Dide_fhUKIphCF5edHa6KtpKnbOB_s0</t>
    </r>
  </si>
  <si>
    <r>
      <rPr>
        <rFont val="&quot;Times New Roman&quot;"/>
        <b/>
        <color rgb="FF1155CC"/>
        <sz val="14.0"/>
        <u/>
      </rPr>
      <t>https://drive.google.com/drive/folders/1mM2KQwIYugBMj1zJPJR1c8QYMLSn_SJw</t>
    </r>
  </si>
  <si>
    <r>
      <rPr>
        <rFont val="&quot;Times New Roman&quot;"/>
        <b/>
        <color rgb="FF1155CC"/>
        <sz val="14.0"/>
        <u/>
      </rPr>
      <t>https://mail.google.com/mail?extsrc=sync&amp;client=docs&amp;plid=ACUX6DMU5Mq4wFrOf6VZCnI8oTxj3SvqZMTl1nw</t>
    </r>
  </si>
  <si>
    <r>
      <rPr>
        <rFont val="&quot;Times New Roman&quot;"/>
        <b/>
        <color rgb="FF1155CC"/>
        <sz val="14.0"/>
        <u/>
      </rPr>
      <t>https://drive.google.com/drive/folders/1IzFnhhH2SZFzwHReKsaBt7R8_OadPahE</t>
    </r>
  </si>
  <si>
    <r>
      <rPr>
        <rFont val="&quot;Times New Roman&quot;"/>
        <b/>
        <color rgb="FF1155CC"/>
        <sz val="14.0"/>
        <u/>
      </rPr>
      <t>https://mail.google.com/mail?extsrc=sync&amp;client=docs&amp;plid=ACUX6DPkWvlqLKZar_Tp_B-ovQDw7ncX-PU2Um0</t>
    </r>
  </si>
  <si>
    <r>
      <rPr>
        <rFont val="&quot;Times New Roman&quot;"/>
        <b/>
        <color rgb="FF1155CC"/>
        <sz val="14.0"/>
        <u/>
      </rPr>
      <t>https://drive.google.com/drive/folders/14QV5M2MlIyNiwLDhaPEKyP0aIHtbB86Y</t>
    </r>
  </si>
  <si>
    <r>
      <rPr>
        <rFont val="&quot;Times New Roman&quot;"/>
        <b/>
        <color rgb="FF1155CC"/>
        <sz val="14.0"/>
        <u/>
      </rPr>
      <t>https://mail.google.com/mail?extsrc=sync&amp;client=docs&amp;plid=ACUX6DP6FovU7DeITBxHS_9aIIzroaJWAG07acw</t>
    </r>
  </si>
  <si>
    <r>
      <rPr>
        <rFont val="&quot;Times New Roman&quot;"/>
        <b/>
        <color rgb="FF1155CC"/>
        <sz val="14.0"/>
        <u/>
      </rPr>
      <t>https://drive.google.com/drive/folders/1Uq5HfPJyzYDYFl6phc5H-kve5L5D4ljI</t>
    </r>
  </si>
  <si>
    <r>
      <rPr>
        <rFont val="&quot;Times New Roman&quot;"/>
        <b/>
        <color rgb="FF1155CC"/>
        <sz val="14.0"/>
        <u/>
      </rPr>
      <t>https://mail.google.com/mail?extsrc=sync&amp;client=docs&amp;plid=ACUX6DOqEy0PeKX1waYWb6TJ4UpGI2MHSogihSc</t>
    </r>
  </si>
  <si>
    <r>
      <rPr>
        <rFont val="&quot;Times New Roman&quot;"/>
        <b/>
        <color rgb="FF1155CC"/>
        <sz val="14.0"/>
        <u/>
      </rPr>
      <t>https://drive.google.com/drive/folders/1GSyKy0fcna-FOrWO2e5_U47xoenHM5Eo</t>
    </r>
  </si>
  <si>
    <r>
      <rPr>
        <rFont val="&quot;Times New Roman&quot;"/>
        <b/>
        <color rgb="FF1155CC"/>
        <sz val="14.0"/>
        <u/>
      </rPr>
      <t>https://mail.google.com/mail?extsrc=sync&amp;client=docs&amp;plid=ACUX6DMznTmJEyXlYWfxnbeVgpumXPJfBFVXC90</t>
    </r>
  </si>
  <si>
    <r>
      <rPr>
        <rFont val="&quot;Times New Roman&quot;"/>
        <b/>
        <color rgb="FF1155CC"/>
        <sz val="14.0"/>
        <u/>
      </rPr>
      <t>https://drive.google.com/drive/folders/1osefLWGobg7DZpOH9aT8tsIFTSuxRwH4</t>
    </r>
  </si>
  <si>
    <r>
      <rPr>
        <rFont val="&quot;Times New Roman&quot;"/>
        <b/>
        <color rgb="FF1155CC"/>
        <sz val="14.0"/>
        <u/>
      </rPr>
      <t>https://mail.google.com/mail?extsrc=sync&amp;client=docs&amp;plid=ACUX6DPouHPIdkB1RNDvV6lwASLPDNJNduaTaO8</t>
    </r>
  </si>
  <si>
    <r>
      <rPr>
        <rFont val="&quot;Times New Roman&quot;"/>
        <b/>
        <color rgb="FF1155CC"/>
        <sz val="14.0"/>
        <u/>
      </rPr>
      <t>https://drive.google.com/drive/folders/1DLT3pNpezRJHdXchOFEq3gn81dGDW748</t>
    </r>
  </si>
  <si>
    <r>
      <rPr>
        <rFont val="&quot;Times New Roman&quot;"/>
        <b/>
        <color rgb="FF1155CC"/>
        <sz val="14.0"/>
        <u/>
      </rPr>
      <t>https://mail.google.com/mail?extsrc=sync&amp;client=docs&amp;plid=ACUX6DPBma9udmVW3OdpnLnhm_IHobRlrhvm4Os</t>
    </r>
  </si>
  <si>
    <r>
      <rPr>
        <rFont val="&quot;Times New Roman&quot;"/>
        <b/>
        <color rgb="FF1155CC"/>
        <sz val="14.0"/>
        <u/>
      </rPr>
      <t>https://drive.google.com/drive/folders/1kFhKnAE7B4ma5xiaSByYgEX6fYHii0W1</t>
    </r>
  </si>
  <si>
    <r>
      <rPr>
        <rFont val="&quot;Times New Roman&quot;"/>
        <b/>
        <color rgb="FF1155CC"/>
        <sz val="14.0"/>
        <u/>
      </rPr>
      <t>https://mail.google.com/mail?extsrc=sync&amp;client=docs&amp;plid=ACUX6DOcZUC3x1Pjk6q2ONL-HbDyqqy0P1g-hMM</t>
    </r>
  </si>
  <si>
    <r>
      <rPr>
        <rFont val="&quot;Times New Roman&quot;"/>
        <b/>
        <color rgb="FF1155CC"/>
        <sz val="14.0"/>
        <u/>
      </rPr>
      <t>https://drive.google.com/drive/folders/1GlP9DOwd7PkfUSQH2RZXD6igMRv2vKeV</t>
    </r>
  </si>
  <si>
    <r>
      <rPr>
        <rFont val="&quot;Times New Roman&quot;"/>
        <b/>
        <color rgb="FF1155CC"/>
        <sz val="14.0"/>
        <u/>
      </rPr>
      <t>https://mail.google.com/mail?extsrc=sync&amp;client=docs&amp;plid=ACUX6DPWXOY5RxKeD_Kd1FOfkAyc71ZjysduexE</t>
    </r>
  </si>
  <si>
    <r>
      <rPr>
        <rFont val="&quot;Times New Roman&quot;"/>
        <b/>
        <color rgb="FF1155CC"/>
        <sz val="14.0"/>
        <u/>
      </rPr>
      <t>https://drive.google.com/drive/folders/1KgpzENbnsbAVK0CVrjxLR6VOlD8tRh4e</t>
    </r>
  </si>
  <si>
    <r>
      <rPr>
        <rFont val="&quot;Times New Roman&quot;"/>
        <b/>
        <color rgb="FF1155CC"/>
        <sz val="14.0"/>
        <u/>
      </rPr>
      <t>https://mail.google.com/mail?extsrc=sync&amp;client=docs&amp;plid=ACUX6DNX_YEEFOJBH1Y_jWs8AURuCBquVolqUk8</t>
    </r>
  </si>
  <si>
    <r>
      <rPr>
        <rFont val="&quot;Times New Roman&quot;"/>
        <b/>
        <color rgb="FF1155CC"/>
        <sz val="14.0"/>
        <u/>
      </rPr>
      <t>https://drive.google.com/drive/folders/17n0ccFo7jeCsrLmFtOF9_9JmL6Y9ne73</t>
    </r>
  </si>
  <si>
    <r>
      <rPr>
        <rFont val="&quot;Times New Roman&quot;"/>
        <b/>
        <color rgb="FF1155CC"/>
        <sz val="14.0"/>
        <u/>
      </rPr>
      <t>https://mail.google.com/mail?extsrc=sync&amp;client=docs&amp;plid=ACUX6DOqxf-kVofwTBTyo-LE3dr_hZfY8WnD1ZI</t>
    </r>
  </si>
  <si>
    <r>
      <rPr>
        <rFont val="&quot;Times New Roman&quot;"/>
        <b/>
        <color rgb="FF1155CC"/>
        <sz val="14.0"/>
        <u/>
      </rPr>
      <t>https://drive.google.com/drive/folders/1N35roL8KwICPqrERpksXKAvXWV4EV-l1</t>
    </r>
  </si>
  <si>
    <r>
      <rPr>
        <rFont val="&quot;Times New Roman&quot;"/>
        <b/>
        <color rgb="FF1155CC"/>
        <sz val="14.0"/>
        <u/>
      </rPr>
      <t>https://mail.google.com/mail?extsrc=sync&amp;client=docs&amp;plid=ACUX6DPAsGuR_-jFH_F9KxC5HOR_N-kIMGDvquk</t>
    </r>
  </si>
  <si>
    <r>
      <rPr>
        <rFont val="&quot;Times New Roman&quot;"/>
        <b/>
        <color rgb="FF1155CC"/>
        <sz val="14.0"/>
        <u/>
      </rPr>
      <t>https://drive.google.com/drive/folders/19zblVz770Z5nzYsk4-2h6OsY-ybalFrA</t>
    </r>
  </si>
  <si>
    <r>
      <rPr>
        <rFont val="&quot;Times New Roman&quot;"/>
        <b/>
        <color rgb="FF1155CC"/>
        <sz val="14.0"/>
        <u/>
      </rPr>
      <t>https://mail.google.com/mail?extsrc=sync&amp;client=docs&amp;plid=ACUX6DN4NjmvKTzXWEQ0dRWyZPCeyO9GScRvkPo</t>
    </r>
  </si>
  <si>
    <r>
      <rPr>
        <rFont val="&quot;Times New Roman&quot;"/>
        <b/>
        <color rgb="FF1155CC"/>
        <sz val="14.0"/>
        <u/>
      </rPr>
      <t>https://drive.google.com/drive/folders/1ZfIWjX2cculp3qBFnfageJ1_8imDWPzF</t>
    </r>
  </si>
  <si>
    <r>
      <rPr>
        <rFont val="&quot;Times New Roman&quot;"/>
        <b/>
        <color rgb="FF1155CC"/>
        <sz val="14.0"/>
        <u/>
      </rPr>
      <t>https://mail.google.com/mail?extsrc=sync&amp;client=docs&amp;plid=ACUX6DMQ-QLCsSG2jSHauAx8aKWCM1ixWbzNEwI</t>
    </r>
  </si>
  <si>
    <r>
      <rPr>
        <rFont val="&quot;Times New Roman&quot;"/>
        <b/>
        <color rgb="FF1155CC"/>
        <sz val="14.0"/>
        <u/>
      </rPr>
      <t>https://drive.google.com/drive/folders/148_UVXiEyXmp2KQAvouyGgpnC3n4D5of</t>
    </r>
  </si>
  <si>
    <r>
      <rPr>
        <rFont val="&quot;Times New Roman&quot;"/>
        <b/>
        <color rgb="FF1155CC"/>
        <sz val="14.0"/>
        <u/>
      </rPr>
      <t>https://mail.google.com/mail?extsrc=sync&amp;client=docs&amp;plid=ACUX6DOs0tY1l5b71XUpw6lsOErpd7yEFQFCD4k</t>
    </r>
  </si>
  <si>
    <r>
      <rPr>
        <rFont val="&quot;Times New Roman&quot;"/>
        <b/>
        <color rgb="FF1155CC"/>
        <sz val="14.0"/>
        <u/>
      </rPr>
      <t>https://drive.google.com/drive/folders/1HJs1h2_2GD_iGyDuxzS9IBTc4su6e5Od</t>
    </r>
  </si>
  <si>
    <r>
      <rPr>
        <rFont val="&quot;Times New Roman&quot;"/>
        <b/>
        <color rgb="FF1155CC"/>
        <sz val="14.0"/>
        <u/>
      </rPr>
      <t>https://mail.google.com/mail?extsrc=sync&amp;client=docs&amp;plid=ACUX6DPXm_kAfLTLGx7oNRZpdyGLoYAB8ZqSmY0</t>
    </r>
  </si>
  <si>
    <r>
      <rPr>
        <rFont val="&quot;Times New Roman&quot;"/>
        <b/>
        <color rgb="FF1155CC"/>
        <sz val="14.0"/>
        <u/>
      </rPr>
      <t>https://drive.google.com/drive/folders/12gHNzwdX6IVp9p4LzALzX6mnuRMVoNV2</t>
    </r>
  </si>
  <si>
    <r>
      <rPr>
        <rFont val="&quot;Times New Roman&quot;"/>
        <b/>
        <color rgb="FF1155CC"/>
        <sz val="14.0"/>
        <u/>
      </rPr>
      <t>https://mail.google.com/mail?extsrc=sync&amp;client=docs&amp;plid=ACUX6DNrJrGlCaIrwQFpeLXxSmI8fUCiZJQMRqA</t>
    </r>
  </si>
  <si>
    <r>
      <rPr>
        <rFont val="&quot;Times New Roman&quot;"/>
        <b/>
        <color rgb="FF1155CC"/>
        <sz val="14.0"/>
        <u/>
      </rPr>
      <t>https://drive.google.com/drive/folders/1ETn_Rx9OoTQaB-umdlb6vnsMdJaLrLtZ</t>
    </r>
  </si>
  <si>
    <r>
      <rPr>
        <rFont val="&quot;Times New Roman&quot;"/>
        <b/>
        <color rgb="FF1155CC"/>
        <sz val="14.0"/>
        <u/>
      </rPr>
      <t>https://mail.google.com/mail?extsrc=sync&amp;client=docs&amp;plid=ACUX6DMNAKGD5oMltZxt05sTf6epLPU14aHQxFY</t>
    </r>
  </si>
  <si>
    <r>
      <rPr>
        <rFont val="&quot;Times New Roman&quot;"/>
        <b/>
        <color rgb="FF1155CC"/>
        <sz val="14.0"/>
        <u/>
      </rPr>
      <t>https://drive.google.com/drive/folders/16PtIa96OeaQ08iArUqyUaAqugd5tUwzd</t>
    </r>
  </si>
  <si>
    <r>
      <rPr>
        <rFont val="&quot;Times New Roman&quot;"/>
        <b/>
        <color rgb="FF1155CC"/>
        <sz val="14.0"/>
        <u/>
      </rPr>
      <t>https://mail.google.com/mail?extsrc=sync&amp;client=docs&amp;plid=ACUX6DMw7FBirvKADgRvjGaqzMTF0GgSqQbaPhE</t>
    </r>
  </si>
  <si>
    <r>
      <rPr>
        <rFont val="&quot;Times New Roman&quot;"/>
        <b/>
        <color rgb="FF1155CC"/>
        <sz val="14.0"/>
        <u/>
      </rPr>
      <t>https://drive.google.com/drive/folders/1sxpWJ2mcxJJCyNF52DJk8RvSnX4dlbaJ</t>
    </r>
  </si>
  <si>
    <r>
      <rPr>
        <rFont val="&quot;Times New Roman&quot;"/>
        <b/>
        <color rgb="FF1155CC"/>
        <sz val="14.0"/>
        <u/>
      </rPr>
      <t>https://mail.google.com/mail?extsrc=sync&amp;client=docs&amp;plid=ACUX6DM7MD5TkPr8ar42DVfrclG14sfu2HgkKXA</t>
    </r>
  </si>
  <si>
    <r>
      <rPr>
        <rFont val="&quot;Times New Roman&quot;"/>
        <b/>
        <color rgb="FF1155CC"/>
        <sz val="14.0"/>
        <u/>
      </rPr>
      <t>https://drive.google.com/drive/folders/1XSije_AqWfha0KfbdE1CKAuoUUssO7d7</t>
    </r>
  </si>
  <si>
    <r>
      <rPr>
        <rFont val="&quot;Times New Roman&quot;"/>
        <b/>
        <color rgb="FF1155CC"/>
        <sz val="14.0"/>
        <u/>
      </rPr>
      <t>https://mail.google.com/mail?extsrc=sync&amp;client=docs&amp;plid=ACUX6DOsswtPlNm3QldNrH0YEtyw-iGLQejod5I</t>
    </r>
  </si>
  <si>
    <r>
      <rPr>
        <rFont val="&quot;Times New Roman&quot;"/>
        <b/>
        <color rgb="FF1155CC"/>
        <sz val="14.0"/>
        <u/>
      </rPr>
      <t>https://drive.google.com/drive/folders/1hq9vSVp4D794lfJZ_KIPEso2Z0lp2nn7</t>
    </r>
  </si>
  <si>
    <r>
      <rPr>
        <rFont val="&quot;Times New Roman&quot;"/>
        <b/>
        <color rgb="FF1155CC"/>
        <sz val="14.0"/>
        <u/>
      </rPr>
      <t>https://mail.google.com/mail?extsrc=sync&amp;client=docs&amp;plid=ACUX6DO5iSQCKZJ93j25hbf0ntVM3cdiOKEf9Xc</t>
    </r>
  </si>
  <si>
    <r>
      <rPr>
        <rFont val="&quot;Times New Roman&quot;"/>
        <b/>
        <color rgb="FF1155CC"/>
        <sz val="14.0"/>
        <u/>
      </rPr>
      <t>https://drive.google.com/drive/folders/14XTQGoSzHCu3-baKgW_XrRvZI7txrdVM</t>
    </r>
  </si>
  <si>
    <r>
      <rPr>
        <rFont val="&quot;Times New Roman&quot;"/>
        <b/>
        <color rgb="FF1155CC"/>
        <sz val="14.0"/>
        <u/>
      </rPr>
      <t>https://mail.google.com/mail?extsrc=sync&amp;client=docs&amp;plid=ACUX6DMpB3Upu4_NLEwmtRlvjl99rk8Ynn9V3Sw</t>
    </r>
  </si>
  <si>
    <r>
      <rPr>
        <rFont val="&quot;Times New Roman&quot;"/>
        <b/>
        <color rgb="FF1155CC"/>
        <sz val="14.0"/>
        <u/>
      </rPr>
      <t>https://drive.google.com/drive/folders/1EEWYni-Azi82Ir6L6HVQV0nw-ZXCuAVT</t>
    </r>
  </si>
  <si>
    <r>
      <rPr>
        <rFont val="&quot;Times New Roman&quot;"/>
        <b/>
        <color rgb="FF1155CC"/>
        <sz val="14.0"/>
        <u/>
      </rPr>
      <t>https://mail.google.com/mail?extsrc=sync&amp;client=docs&amp;plid=ACUX6DOD2_e4cPWwfWRdx2bNIkQ5ZZ73rmt5Bq0</t>
    </r>
  </si>
  <si>
    <r>
      <rPr>
        <rFont val="&quot;Times New Roman&quot;"/>
        <b/>
        <color rgb="FF1155CC"/>
        <sz val="14.0"/>
        <u/>
      </rPr>
      <t>https://drive.google.com/drive/folders/1PkNA-4NTMD2hkWEuGzD1GW4P9UkSl8gJ</t>
    </r>
  </si>
  <si>
    <r>
      <rPr>
        <rFont val="&quot;Times New Roman&quot;"/>
        <b/>
        <color rgb="FF1155CC"/>
        <sz val="14.0"/>
        <u/>
      </rPr>
      <t>https://mail.google.com/mail?extsrc=sync&amp;client=docs&amp;plid=ACUX6DNq9NlOIRBBSFqo4uVU0YqVe-_RC2WrafM</t>
    </r>
  </si>
  <si>
    <r>
      <rPr>
        <rFont val="&quot;Times New Roman&quot;"/>
        <b/>
        <color rgb="FF1155CC"/>
        <sz val="14.0"/>
        <u/>
      </rPr>
      <t>https://drive.google.com/drive/folders/1IK_Vn5QFme0Oh7eCe3GHmV66ZsI59M3L</t>
    </r>
  </si>
  <si>
    <r>
      <rPr>
        <rFont val="&quot;Times New Roman&quot;"/>
        <b/>
        <color rgb="FF1155CC"/>
        <sz val="14.0"/>
        <u/>
      </rPr>
      <t>https://mail.google.com/mail?extsrc=sync&amp;client=docs&amp;plid=ACUX6DOc8IFeHmqneN0aM2LCet9tOBpTq6O3SHc</t>
    </r>
  </si>
  <si>
    <r>
      <rPr>
        <rFont val="&quot;Times New Roman&quot;"/>
        <b/>
        <color rgb="FF1155CC"/>
        <sz val="14.0"/>
        <u/>
      </rPr>
      <t>https://drive.google.com/drive/folders/1g19HWnv2gSSTLafO41N_xOJjuVO_frws</t>
    </r>
  </si>
  <si>
    <r>
      <rPr>
        <rFont val="&quot;Times New Roman&quot;"/>
        <b/>
        <color rgb="FF1155CC"/>
        <sz val="14.0"/>
        <u/>
      </rPr>
      <t>https://mail.google.com/mail?extsrc=sync&amp;client=docs&amp;plid=ACUX6DPdx1Qdb5O0smW-ThFXF0Pd6T7Eh4txtoM</t>
    </r>
  </si>
  <si>
    <r>
      <rPr>
        <rFont val="&quot;Times New Roman&quot;"/>
        <b/>
        <color rgb="FF1155CC"/>
        <sz val="14.0"/>
        <u/>
      </rPr>
      <t>https://drive.google.com/drive/folders/1IhGhbPav9hqEtQqxQNQDQJ61Nv3RkSdY</t>
    </r>
  </si>
  <si>
    <r>
      <rPr>
        <rFont val="&quot;Times New Roman&quot;"/>
        <b/>
        <color rgb="FF1155CC"/>
        <sz val="14.0"/>
        <u/>
      </rPr>
      <t>https://mail.google.com/mail?extsrc=sync&amp;client=docs&amp;plid=ACUX6DOA5mtQJzUBBoZiFaUsTagOyxjen8sJ9mQ</t>
    </r>
  </si>
  <si>
    <r>
      <rPr>
        <rFont val="&quot;Times New Roman&quot;"/>
        <b/>
        <color rgb="FF1155CC"/>
        <sz val="14.0"/>
        <u/>
      </rPr>
      <t>https://drive.google.com/drive/folders/1_bSBYQDus_z7MeV6aiqs3sK7tUYWWkCK</t>
    </r>
  </si>
  <si>
    <r>
      <rPr>
        <rFont val="&quot;Times New Roman&quot;"/>
        <b/>
        <color rgb="FF1155CC"/>
        <sz val="14.0"/>
        <u/>
      </rPr>
      <t>https://mail.google.com/mail?extsrc=sync&amp;client=docs&amp;plid=ACUX6DPWQ5mQgIqFb291VJBk04hw4Fga5viZXNs</t>
    </r>
  </si>
  <si>
    <r>
      <rPr>
        <rFont val="&quot;Times New Roman&quot;"/>
        <b/>
        <color rgb="FF1155CC"/>
        <sz val="14.0"/>
        <u/>
      </rPr>
      <t>https://drive.google.com/drive/folders/1-WnryhHXH2MVKdfvnvA2uSprDUxdLDRG</t>
    </r>
  </si>
  <si>
    <r>
      <rPr>
        <rFont val="&quot;Times New Roman&quot;"/>
        <b/>
        <color rgb="FF1155CC"/>
        <sz val="14.0"/>
        <u/>
      </rPr>
      <t>https://mail.google.com/mail?extsrc=sync&amp;client=docs&amp;plid=ACUX6DMFcadR6_2GKn29SJu-bGKVnjC-yVf9FfE</t>
    </r>
  </si>
  <si>
    <r>
      <rPr>
        <rFont val="&quot;Times New Roman&quot;"/>
        <b/>
        <color rgb="FF1155CC"/>
        <sz val="14.0"/>
        <u/>
      </rPr>
      <t>https://drive.google.com/drive/folders/1jkvNz2LNcjEc5j1Ww5R41rRfvAT8av5x</t>
    </r>
  </si>
  <si>
    <r>
      <rPr>
        <rFont val="&quot;Times New Roman&quot;"/>
        <b/>
        <color rgb="FF1155CC"/>
        <sz val="14.0"/>
        <u/>
      </rPr>
      <t>https://mail.google.com/mail?extsrc=sync&amp;client=docs&amp;plid=ACUX6DPzkCEDNTYq1s1-YNdKRb-zv773OJEUiLQ</t>
    </r>
  </si>
  <si>
    <r>
      <rPr>
        <rFont val="&quot;Times New Roman&quot;"/>
        <b/>
        <color rgb="FF1155CC"/>
        <sz val="14.0"/>
        <u/>
      </rPr>
      <t>https://drive.google.com/drive/folders/1yQv9atkyJ8w8Dp2Aqmq8_Gyfu-QH0BHj</t>
    </r>
  </si>
  <si>
    <r>
      <rPr>
        <rFont val="&quot;Times New Roman&quot;"/>
        <b/>
        <color rgb="FF1155CC"/>
        <sz val="14.0"/>
        <u/>
      </rPr>
      <t>https://mail.google.com/mail?extsrc=sync&amp;client=docs&amp;plid=ACUX6DOfHQgn06azuVA6eW2AnPZV_dd1dTDMtUM</t>
    </r>
  </si>
  <si>
    <r>
      <rPr>
        <rFont val="&quot;Times New Roman&quot;"/>
        <b/>
        <color rgb="FF1155CC"/>
        <sz val="14.0"/>
        <u/>
      </rPr>
      <t>https://drive.google.com/drive/folders/16bNZQKjojBrOfYqnev4eM5pJSZ1Tr-Y2</t>
    </r>
  </si>
  <si>
    <r>
      <rPr>
        <rFont val="&quot;Times New Roman&quot;"/>
        <b/>
        <color rgb="FF1155CC"/>
        <sz val="14.0"/>
        <u/>
      </rPr>
      <t>https://mail.google.com/mail?extsrc=sync&amp;client=docs&amp;plid=ACUX6DPnp_KkCqB2cCVm9hchw0-u32RYiuYaCsk</t>
    </r>
  </si>
  <si>
    <r>
      <rPr>
        <rFont val="&quot;Times New Roman&quot;"/>
        <b/>
        <color rgb="FF1155CC"/>
        <sz val="14.0"/>
        <u/>
      </rPr>
      <t>https://drive.google.com/drive/folders/1zcmSj2Ht6XSmvmq8I1NYMNLpLqpWgoej</t>
    </r>
  </si>
  <si>
    <r>
      <rPr>
        <rFont val="&quot;Times New Roman&quot;"/>
        <b/>
        <color rgb="FF1155CC"/>
        <sz val="14.0"/>
        <u/>
      </rPr>
      <t>https://mail.google.com/mail?extsrc=sync&amp;client=docs&amp;plid=ACUX6DM4vKZt5QiD0lum0PUwSwFtOKu5Cf6ZvCg</t>
    </r>
  </si>
  <si>
    <r>
      <rPr>
        <rFont val="&quot;Times New Roman&quot;"/>
        <b/>
        <color rgb="FF1155CC"/>
        <sz val="14.0"/>
        <u/>
      </rPr>
      <t>https://drive.google.com/drive/folders/1Q_PXMzA4rPSKCZk6ZMClOTCdaAzMS9mS</t>
    </r>
  </si>
  <si>
    <r>
      <rPr>
        <rFont val="&quot;Times New Roman&quot;"/>
        <b/>
        <color rgb="FF1155CC"/>
        <sz val="14.0"/>
        <u/>
      </rPr>
      <t>https://mail.google.com/mail?extsrc=sync&amp;client=docs&amp;plid=ACUX6DObYHmnCD7dIE1xSxG1sFUl-xFBLKtLiBs</t>
    </r>
  </si>
  <si>
    <r>
      <rPr>
        <rFont val="&quot;Times New Roman&quot;"/>
        <b/>
        <color rgb="FF1155CC"/>
        <sz val="14.0"/>
        <u/>
      </rPr>
      <t>https://drive.google.com/drive/folders/1uZfAQbSQ1_z5Q7Ypm7oYhqhx_ABIkfk2</t>
    </r>
  </si>
  <si>
    <r>
      <rPr>
        <rFont val="&quot;Times New Roman&quot;"/>
        <b/>
        <color rgb="FF1155CC"/>
        <sz val="14.0"/>
        <u/>
      </rPr>
      <t>https://mail.google.com/mail?extsrc=sync&amp;client=docs&amp;plid=ACUX6DOKGYRAkUS334KBCgP58CgSk-n7GPR4Gmw</t>
    </r>
  </si>
  <si>
    <r>
      <rPr>
        <rFont val="&quot;Times New Roman&quot;"/>
        <b/>
        <color rgb="FF1155CC"/>
        <sz val="14.0"/>
        <u/>
      </rPr>
      <t>https://drive.google.com/drive/folders/1tLF2zPEhZBldkBG2TGd9ewyiiysGP6Rp</t>
    </r>
  </si>
  <si>
    <r>
      <rPr>
        <rFont val="&quot;Times New Roman&quot;"/>
        <b/>
        <color rgb="FF1155CC"/>
        <sz val="14.0"/>
        <u/>
      </rPr>
      <t>https://mail.google.com/mail?extsrc=sync&amp;client=docs&amp;plid=ACUX6DNAZMKx8lBoQE1SF6I4rz28norHMW_uXb8</t>
    </r>
  </si>
  <si>
    <r>
      <rPr>
        <rFont val="&quot;Times New Roman&quot;"/>
        <b/>
        <color rgb="FF1155CC"/>
        <sz val="14.0"/>
        <u/>
      </rPr>
      <t>https://drive.google.com/drive/folders/1AQYMbtNe4vCeYC4YBrYe-d6gkfmngpIL</t>
    </r>
  </si>
  <si>
    <r>
      <rPr>
        <rFont val="&quot;Times New Roman&quot;"/>
        <b/>
        <color rgb="FF1155CC"/>
        <sz val="14.0"/>
        <u/>
      </rPr>
      <t>https://mail.google.com/mail?extsrc=sync&amp;client=docs&amp;plid=ACUX6DMbaAE8kNvTmeraSQE5dU3HSfuZo80pvcI</t>
    </r>
  </si>
  <si>
    <r>
      <rPr>
        <rFont val="&quot;Times New Roman&quot;"/>
        <b/>
        <color rgb="FF1155CC"/>
        <sz val="14.0"/>
        <u/>
      </rPr>
      <t>https://drive.google.com/drive/folders/1-FzAF3A1AMOg_iXsHwaDIAupqsA6bk_9</t>
    </r>
  </si>
  <si>
    <r>
      <rPr>
        <rFont val="&quot;Times New Roman&quot;"/>
        <b/>
        <color rgb="FF1155CC"/>
        <sz val="14.0"/>
        <u/>
      </rPr>
      <t>https://mail.google.com/mail?extsrc=sync&amp;client=docs&amp;plid=ACUX6DPUJ-PjgMCqY45eilV_7EDAQIlJYp1oZU4</t>
    </r>
  </si>
  <si>
    <r>
      <rPr>
        <rFont val="&quot;Times New Roman&quot;"/>
        <b/>
        <color rgb="FF1155CC"/>
        <sz val="14.0"/>
        <u/>
      </rPr>
      <t>https://drive.google.com/drive/folders/18qjzmXO5u9gJlgu6it-Ff8I7nim7D20i</t>
    </r>
  </si>
  <si>
    <r>
      <rPr>
        <rFont val="&quot;Times New Roman&quot;"/>
        <b/>
        <color rgb="FF1155CC"/>
        <sz val="14.0"/>
        <u/>
      </rPr>
      <t>https://mail.google.com/mail?extsrc=sync&amp;client=docs&amp;plid=ACUX6DN5UD5S-LAp3ipR3E5VAhusWcbWSzfsSMY</t>
    </r>
  </si>
  <si>
    <r>
      <rPr>
        <rFont val="&quot;Times New Roman&quot;"/>
        <b/>
        <color rgb="FF1155CC"/>
        <sz val="14.0"/>
        <u/>
      </rPr>
      <t>https://drive.google.com/drive/folders/1WGEYwxf-cTn3x93qE0EW6fjzbLIgvQGO</t>
    </r>
  </si>
  <si>
    <r>
      <rPr>
        <rFont val="&quot;Times New Roman&quot;"/>
        <b/>
        <color rgb="FF1155CC"/>
        <sz val="14.0"/>
        <u/>
      </rPr>
      <t>https://mail.google.com/mail?extsrc=sync&amp;client=docs&amp;plid=ACUX6DNwmAHGPg_7UzJ7Y9PYYwISn0jh5Xsmifg</t>
    </r>
  </si>
  <si>
    <r>
      <rPr>
        <rFont val="&quot;Times New Roman&quot;"/>
        <b/>
        <color rgb="FF1155CC"/>
        <sz val="14.0"/>
        <u/>
      </rPr>
      <t>https://drive.google.com/drive/folders/1oHsnM-S4VGUGL2MoRcN0eT5EZXwrffkH</t>
    </r>
  </si>
  <si>
    <r>
      <rPr>
        <rFont val="&quot;Times New Roman&quot;"/>
        <b/>
        <color rgb="FF1155CC"/>
        <sz val="14.0"/>
        <u/>
      </rPr>
      <t>https://mail.google.com/mail?extsrc=sync&amp;client=docs&amp;plid=ACUX6DMjCN0UDFaT2e-dxAEnFFzASEsu-NKtzOc</t>
    </r>
  </si>
  <si>
    <r>
      <rPr>
        <rFont val="&quot;Times New Roman&quot;"/>
        <b/>
        <color rgb="FF1155CC"/>
        <sz val="14.0"/>
        <u/>
      </rPr>
      <t>https://drive.google.com/drive/folders/15G7WFFC11-R1tkfpbsaJpz2cFZ9NY7Cg</t>
    </r>
  </si>
  <si>
    <r>
      <rPr>
        <rFont val="&quot;Times New Roman&quot;"/>
        <b/>
        <color rgb="FF1155CC"/>
        <sz val="14.0"/>
        <u/>
      </rPr>
      <t>https://mail.google.com/mail?extsrc=sync&amp;client=docs&amp;plid=ACUX6DMIYT73Pk1uJ3ZaD1d0hCpKjkOpGzAsJJA</t>
    </r>
  </si>
  <si>
    <r>
      <rPr>
        <rFont val="&quot;Times New Roman&quot;"/>
        <b/>
        <color rgb="FF1155CC"/>
        <sz val="14.0"/>
        <u/>
      </rPr>
      <t>https://drive.google.com/drive/folders/19IZdqBhSZYhkSvrjdFI7ozgBVBoHEsYJ</t>
    </r>
  </si>
  <si>
    <r>
      <rPr>
        <rFont val="&quot;Times New Roman&quot;"/>
        <b/>
        <color rgb="FF1155CC"/>
        <sz val="14.0"/>
        <u/>
      </rPr>
      <t>https://mail.google.com/mail?extsrc=sync&amp;client=docs&amp;plid=ACUX6DOddSB3rTjQY65vcegYI6xFbjDIkjhhDMQ</t>
    </r>
  </si>
  <si>
    <r>
      <rPr>
        <rFont val="&quot;Times New Roman&quot;"/>
        <b/>
        <color rgb="FF1155CC"/>
        <sz val="14.0"/>
        <u/>
      </rPr>
      <t>https://drive.google.com/drive/folders/1WaEHQu3ezq7bApowJ1nOpw1KsiVybGhf</t>
    </r>
  </si>
  <si>
    <r>
      <rPr>
        <rFont val="&quot;Times New Roman&quot;"/>
        <b/>
        <color rgb="FF1155CC"/>
        <sz val="14.0"/>
        <u/>
      </rPr>
      <t>https://mail.google.com/mail?extsrc=sync&amp;client=docs&amp;plid=ACUX6DPEdypUnu7KtvbZCgDvLokq2WyHIPPkdTQ</t>
    </r>
  </si>
  <si>
    <r>
      <rPr>
        <rFont val="&quot;Times New Roman&quot;"/>
        <b/>
        <color rgb="FF1155CC"/>
        <sz val="14.0"/>
        <u/>
      </rPr>
      <t>https://drive.google.com/drive/folders/1TsKTlEy4tgHgtkd7qZwdH2B1jtHzg4qM</t>
    </r>
  </si>
  <si>
    <r>
      <rPr>
        <rFont val="&quot;Times New Roman&quot;"/>
        <b/>
        <color rgb="FF1155CC"/>
        <sz val="14.0"/>
        <u/>
      </rPr>
      <t>https://mail.google.com/mail?extsrc=sync&amp;client=docs&amp;plid=ACUX6DPJY5-dVQb8uIO5zSH0l3_Yh7-7C2vwCIw</t>
    </r>
  </si>
  <si>
    <r>
      <rPr>
        <rFont val="&quot;Times New Roman&quot;"/>
        <b/>
        <color rgb="FF1155CC"/>
        <sz val="14.0"/>
        <u/>
      </rPr>
      <t>https://drive.google.com/drive/folders/1zMPmiRZfxWvxxVwKwVNLYSB31eGJQllm</t>
    </r>
  </si>
  <si>
    <r>
      <rPr>
        <rFont val="&quot;Times New Roman&quot;"/>
        <b/>
        <color rgb="FF1155CC"/>
        <sz val="14.0"/>
        <u/>
      </rPr>
      <t>https://mail.google.com/mail?extsrc=sync&amp;client=docs&amp;plid=ACUX6DN8kMsUH7RKZTYHOc4iZtVsCbIahs7fYDU</t>
    </r>
  </si>
  <si>
    <r>
      <rPr>
        <rFont val="&quot;Times New Roman&quot;"/>
        <b/>
        <color rgb="FF1155CC"/>
        <sz val="14.0"/>
        <u/>
      </rPr>
      <t>https://drive.google.com/drive/folders/1e2moUhDxem7S-l7GSa3oKgOT5tn0AZ-j</t>
    </r>
  </si>
  <si>
    <r>
      <rPr>
        <rFont val="&quot;Times New Roman&quot;"/>
        <b/>
        <color rgb="FF1155CC"/>
        <sz val="14.0"/>
        <u/>
      </rPr>
      <t>https://mail.google.com/mail?extsrc=sync&amp;client=docs&amp;plid=ACUX6DOmaUtI9nRkzb8pPhpUfUWDjxh3Mz0jkLw</t>
    </r>
  </si>
  <si>
    <t>16/06/2025</t>
  </si>
  <si>
    <r>
      <rPr>
        <rFont val="&quot;Times New Roman&quot;"/>
        <b/>
        <color rgb="FF1155CC"/>
        <sz val="14.0"/>
        <u/>
      </rPr>
      <t>https://drive.google.com/drive/folders/1cX37C3NtdAH-s6Ej8XV9zD1CkhAXsv3Y</t>
    </r>
  </si>
  <si>
    <r>
      <rPr>
        <rFont val="&quot;Times New Roman&quot;"/>
        <b/>
        <color rgb="FF1155CC"/>
        <sz val="14.0"/>
        <u/>
      </rPr>
      <t>https://mail.google.com/mail?extsrc=sync&amp;client=docs&amp;plid=ACUX6DPtskUQZzJlF_qGaFO4vU9tEnVDLd7qhaI</t>
    </r>
  </si>
  <si>
    <r>
      <rPr>
        <rFont val="&quot;Times New Roman&quot;"/>
        <b/>
        <color rgb="FF1155CC"/>
        <sz val="14.0"/>
        <u/>
      </rPr>
      <t>https://drive.google.com/drive/folders/1EAraMG6O12mU_SIOh0e0ZkWiVuJlBm5B</t>
    </r>
  </si>
  <si>
    <r>
      <rPr>
        <rFont val="&quot;Times New Roman&quot;"/>
        <b/>
        <color rgb="FF1155CC"/>
        <sz val="14.0"/>
        <u/>
      </rPr>
      <t>https://mail.google.com/mail?extsrc=sync&amp;client=docs&amp;plid=ACUX6DNiJXG7uLMss4bWlKrEcsUGJj9xUbhOtVc</t>
    </r>
  </si>
  <si>
    <r>
      <rPr>
        <rFont val="&quot;Times New Roman&quot;"/>
        <b/>
        <color rgb="FF1155CC"/>
        <sz val="14.0"/>
        <u/>
      </rPr>
      <t>https://drive.google.com/drive/folders/1Ds-jPDnx7HWC1tv2B9Cd8yVWfpYkBwid</t>
    </r>
  </si>
  <si>
    <r>
      <rPr>
        <rFont val="&quot;Times New Roman&quot;"/>
        <b/>
        <color rgb="FF1155CC"/>
        <sz val="14.0"/>
        <u/>
      </rPr>
      <t>https://mail.google.com/mail?extsrc=sync&amp;client=docs&amp;plid=ACUX6DPDLf9Ah08wxmwU0I7JN_CGosV3fRv7k8M</t>
    </r>
  </si>
  <si>
    <r>
      <rPr>
        <rFont val="&quot;Times New Roman&quot;"/>
        <b/>
        <color rgb="FF1155CC"/>
        <sz val="14.0"/>
        <u/>
      </rPr>
      <t>https://drive.google.com/drive/folders/10YLV0nYpF8KAjlCApd4q1sIlZIi8YfZt</t>
    </r>
  </si>
  <si>
    <r>
      <rPr>
        <rFont val="&quot;Times New Roman&quot;"/>
        <b/>
        <color rgb="FF1155CC"/>
        <sz val="14.0"/>
        <u/>
      </rPr>
      <t>https://mail.google.com/mail?extsrc=sync&amp;client=docs&amp;plid=ACUX6DPNroU3syJHw6NBC2c4GYTuN9ICl6uNMeg</t>
    </r>
  </si>
  <si>
    <r>
      <rPr>
        <rFont val="&quot;Times New Roman&quot;"/>
        <b/>
        <color rgb="FF1155CC"/>
        <sz val="14.0"/>
        <u/>
      </rPr>
      <t>https://drive.google.com/drive/folders/1a8_Zw4zX6ESK97U1zlW_oMyM7nk1x927</t>
    </r>
  </si>
  <si>
    <r>
      <rPr>
        <rFont val="&quot;Times New Roman&quot;"/>
        <b/>
        <color rgb="FF1155CC"/>
        <sz val="14.0"/>
        <u/>
      </rPr>
      <t>https://mail.google.com/mail?extsrc=sync&amp;client=docs&amp;plid=ACUX6DOBT1iMpIZmw3DADw7kmAxXKhnuzEV8EoE</t>
    </r>
  </si>
  <si>
    <r>
      <rPr>
        <rFont val="&quot;Times New Roman&quot;"/>
        <b/>
        <color rgb="FF1155CC"/>
        <sz val="14.0"/>
        <u/>
      </rPr>
      <t>https://drive.google.com/drive/folders/17Qwimq0Ytoz66Dx3wt-SdzLLXqwIpSUE</t>
    </r>
  </si>
  <si>
    <r>
      <rPr>
        <rFont val="&quot;Times New Roman&quot;"/>
        <b/>
        <color rgb="FF1155CC"/>
        <sz val="14.0"/>
        <u/>
      </rPr>
      <t>https://mail.google.com/mail?extsrc=sync&amp;client=docs&amp;plid=ACUX6DPht83riuTExP66ahznuTMTBY6bLZk8oRw</t>
    </r>
  </si>
  <si>
    <r>
      <rPr>
        <rFont val="&quot;Times New Roman&quot;"/>
        <b/>
        <color rgb="FF1155CC"/>
        <sz val="14.0"/>
        <u/>
      </rPr>
      <t>https://drive.google.com/drive/folders/1NWqAIPTFA9wphMDjhS9IFj_LchktypRL</t>
    </r>
  </si>
  <si>
    <r>
      <rPr>
        <rFont val="&quot;Times New Roman&quot;"/>
        <b/>
        <color rgb="FF1155CC"/>
        <sz val="14.0"/>
        <u/>
      </rPr>
      <t>https://mail.google.com/mail?extsrc=sync&amp;client=docs&amp;plid=ACUX6DOD3KU-CGkNIMPCcKprq_1Urcsk2tVnh-s</t>
    </r>
  </si>
  <si>
    <r>
      <rPr>
        <rFont val="&quot;Times New Roman&quot;"/>
        <b/>
        <color rgb="FF1155CC"/>
        <sz val="14.0"/>
        <u/>
      </rPr>
      <t>https://drive.google.com/drive/folders/1ds3M2FetGxz_R8Snpa3EnHIMNEofMw5J</t>
    </r>
  </si>
  <si>
    <r>
      <rPr>
        <rFont val="&quot;Times New Roman&quot;"/>
        <b/>
        <color rgb="FF1155CC"/>
        <sz val="14.0"/>
        <u/>
      </rPr>
      <t>https://mail.google.com/mail?extsrc=sync&amp;client=docs&amp;plid=ACUX6DMX7fS74mh92ywj9N9Lhz8-i9z1GUaSPvU</t>
    </r>
  </si>
  <si>
    <r>
      <rPr>
        <rFont val="&quot;Times New Roman&quot;"/>
        <b/>
        <color rgb="FF1155CC"/>
        <sz val="14.0"/>
        <u/>
      </rPr>
      <t>https://drive.google.com/drive/folders/1X8yLtcb7iqcDnPWJwXs26_E_PDX-iLtZ</t>
    </r>
  </si>
  <si>
    <r>
      <rPr>
        <rFont val="&quot;Times New Roman&quot;"/>
        <b/>
        <color rgb="FF1155CC"/>
        <sz val="14.0"/>
        <u/>
      </rPr>
      <t>https://mail.google.com/mail?extsrc=sync&amp;client=docs&amp;plid=ACUX6DNI4_gCsdw_JgmBl3Cl4liMNkbbF4sW5hc</t>
    </r>
  </si>
  <si>
    <r>
      <rPr>
        <rFont val="&quot;Times New Roman&quot;"/>
        <b/>
        <color rgb="FF1155CC"/>
        <sz val="14.0"/>
        <u/>
      </rPr>
      <t>https://drive.google.com/drive/folders/1sA34LmFmNf5Cm1OYBBIgoM9wYfLfAb_s</t>
    </r>
  </si>
  <si>
    <r>
      <rPr>
        <rFont val="&quot;Times New Roman&quot;"/>
        <b/>
        <color rgb="FF1155CC"/>
        <sz val="14.0"/>
        <u/>
      </rPr>
      <t>https://mail.google.com/mail?extsrc=sync&amp;client=docs&amp;plid=ACUX6DO62Gu17LK-iqF9tLjZEthKW_D_i-9bqDM</t>
    </r>
  </si>
  <si>
    <r>
      <rPr>
        <rFont val="&quot;Times New Roman&quot;"/>
        <b/>
        <color rgb="FF1155CC"/>
        <sz val="14.0"/>
        <u/>
      </rPr>
      <t>https://drive.google.com/drive/folders/1wpli3_hhEK3Mb3-f8jh3kJBi88etYqlO</t>
    </r>
  </si>
  <si>
    <r>
      <rPr>
        <rFont val="&quot;Times New Roman&quot;"/>
        <b/>
        <color rgb="FF1155CC"/>
        <sz val="14.0"/>
        <u/>
      </rPr>
      <t>https://mail.google.com/mail?extsrc=sync&amp;client=docs&amp;plid=ACUX6DMNhxHJt1o_b5qDNdTP5N3RHhtrOdP4MNM</t>
    </r>
  </si>
  <si>
    <r>
      <rPr>
        <rFont val="&quot;Times New Roman&quot;"/>
        <b/>
        <color rgb="FF1155CC"/>
        <sz val="14.0"/>
        <u/>
      </rPr>
      <t>https://drive.google.com/drive/folders/1immMZCuVXDTZxYm0-7_kt-SZarfoPc7z</t>
    </r>
  </si>
  <si>
    <r>
      <rPr>
        <rFont val="&quot;Times New Roman&quot;"/>
        <b/>
        <color rgb="FF1155CC"/>
        <sz val="14.0"/>
        <u/>
      </rPr>
      <t>https://mail.google.com/mail?extsrc=sync&amp;client=docs&amp;plid=ACUX6DOXfFQ6xdtlxlyCJi_S_Fq4nI4GJfxievw</t>
    </r>
  </si>
  <si>
    <r>
      <rPr>
        <rFont val="&quot;Times New Roman&quot;"/>
        <b/>
        <color rgb="FF1155CC"/>
        <sz val="14.0"/>
        <u/>
      </rPr>
      <t>https://drive.google.com/drive/folders/1ds1ciD8GfzjerRqKmaq97luEaq5n6W4l</t>
    </r>
  </si>
  <si>
    <r>
      <rPr>
        <rFont val="&quot;Times New Roman&quot;"/>
        <b/>
        <color rgb="FF1155CC"/>
        <sz val="14.0"/>
        <u/>
      </rPr>
      <t>https://mail.google.com/mail?extsrc=sync&amp;client=docs&amp;plid=ACUX6DNIiSDx0nTrr5ioPeRr7sx0pDs96ee3BlA</t>
    </r>
  </si>
  <si>
    <r>
      <rPr>
        <rFont val="&quot;Times New Roman&quot;"/>
        <b/>
        <color rgb="FF1155CC"/>
        <sz val="14.0"/>
        <u/>
      </rPr>
      <t>https://drive.google.com/drive/folders/16xL9d7QBNqYr9x-Kk2L39S1K9ksY3k20</t>
    </r>
  </si>
  <si>
    <r>
      <rPr>
        <rFont val="&quot;Times New Roman&quot;"/>
        <b/>
        <color rgb="FF1155CC"/>
        <sz val="14.0"/>
        <u/>
      </rPr>
      <t>https://mail.google.com/mail?extsrc=sync&amp;client=docs&amp;plid=ACUX6DNyTk4FXYr1imnDyQfdmiH07563mo1T0hw</t>
    </r>
  </si>
  <si>
    <r>
      <rPr>
        <rFont val="&quot;Times New Roman&quot;"/>
        <b/>
        <color rgb="FF1155CC"/>
        <sz val="14.0"/>
        <u/>
      </rPr>
      <t>https://drive.google.com/drive/folders/1eUUHSZSa7332KwxDoh2Fw9KqnqSuD_DO</t>
    </r>
  </si>
  <si>
    <r>
      <rPr>
        <rFont val="&quot;Times New Roman&quot;"/>
        <b/>
        <color rgb="FF1155CC"/>
        <sz val="14.0"/>
        <u/>
      </rPr>
      <t>https://mail.google.com/mail?extsrc=sync&amp;client=docs&amp;plid=ACUX6DO2NamNV35Ss_y2MQKj8r0fxWT8NDPaM90</t>
    </r>
  </si>
  <si>
    <r>
      <rPr>
        <rFont val="&quot;Times New Roman&quot;"/>
        <b/>
        <color rgb="FF1155CC"/>
        <sz val="14.0"/>
        <u/>
      </rPr>
      <t>https://drive.google.com/drive/folders/1NyeRoH3ZjR3t-56C50TQXt3zNqRQcGiH</t>
    </r>
  </si>
  <si>
    <r>
      <rPr>
        <rFont val="&quot;Times New Roman&quot;"/>
        <b/>
        <color rgb="FF1155CC"/>
        <sz val="14.0"/>
        <u/>
      </rPr>
      <t>https://mail.google.com/mail?extsrc=sync&amp;client=docs&amp;plid=ACUX6DOPcW_WXwYs0LDT8xXaVT3eCzseCJP89SY</t>
    </r>
  </si>
  <si>
    <r>
      <rPr>
        <rFont val="&quot;Times New Roman&quot;"/>
        <b/>
        <color rgb="FF1155CC"/>
        <sz val="14.0"/>
        <u/>
      </rPr>
      <t>https://drive.google.com/drive/folders/1yhg4Upln2taZzDURVRMOC4eX1s-oIvHv</t>
    </r>
  </si>
  <si>
    <r>
      <rPr>
        <rFont val="&quot;Times New Roman&quot;"/>
        <b/>
        <color rgb="FF1155CC"/>
        <sz val="14.0"/>
        <u/>
      </rPr>
      <t>https://mail.google.com/mail?extsrc=sync&amp;client=docs&amp;plid=ACUX6DPREh6pukMvlNZCEMKiZ0J_bhCiCGMKMgo</t>
    </r>
  </si>
  <si>
    <r>
      <rPr>
        <rFont val="&quot;Times New Roman&quot;"/>
        <b/>
        <color rgb="FF1155CC"/>
        <sz val="14.0"/>
        <u/>
      </rPr>
      <t>https://drive.google.com/drive/folders/1GoVr6DWCl6-Nqkl6oePkIuMKbTqfV6vX</t>
    </r>
  </si>
  <si>
    <r>
      <rPr>
        <rFont val="&quot;Times New Roman&quot;"/>
        <b/>
        <color rgb="FF1155CC"/>
        <sz val="14.0"/>
        <u/>
      </rPr>
      <t>https://mail.google.com/mail?extsrc=sync&amp;client=docs&amp;plid=ACUX6DNm4m29OM_QOuqI1B-XiVVbTVG8XG0nOHM</t>
    </r>
  </si>
  <si>
    <r>
      <rPr>
        <rFont val="&quot;Times New Roman&quot;"/>
        <b/>
        <color rgb="FF1155CC"/>
        <sz val="14.0"/>
        <u/>
      </rPr>
      <t>https://drive.google.com/drive/folders/1wIgp2sJjm3_KBsu1DqbivfJoNogg-daP</t>
    </r>
  </si>
  <si>
    <r>
      <rPr>
        <rFont val="&quot;Times New Roman&quot;"/>
        <b/>
        <color rgb="FF1155CC"/>
        <sz val="14.0"/>
        <u/>
      </rPr>
      <t>https://mail.google.com/mail?extsrc=sync&amp;client=docs&amp;plid=ACUX6DNzwWrBHmG3cXFgCZvg0kHUneplV_9yNNU</t>
    </r>
  </si>
  <si>
    <r>
      <rPr>
        <rFont val="&quot;Times New Roman&quot;"/>
        <b/>
        <color rgb="FF1155CC"/>
        <sz val="14.0"/>
        <u/>
      </rPr>
      <t>https://drive.google.com/drive/folders/1DSDo0dGTiJE3oSf9diJBn3WDKayADFnm</t>
    </r>
  </si>
  <si>
    <r>
      <rPr>
        <rFont val="&quot;Times New Roman&quot;"/>
        <b/>
        <color rgb="FF1155CC"/>
        <sz val="14.0"/>
        <u/>
      </rPr>
      <t>https://mail.google.com/mail?extsrc=sync&amp;client=docs&amp;plid=ACUX6DMRYUF5PIO-ygddQ3axwf3-5vi0R0MxgVc</t>
    </r>
  </si>
  <si>
    <r>
      <rPr>
        <rFont val="&quot;Times New Roman&quot;"/>
        <b/>
        <color rgb="FF1155CC"/>
        <sz val="14.0"/>
        <u/>
      </rPr>
      <t>https://drive.google.com/drive/folders/1h1DoaG9YHbpFHshMxoMrEVrfdfrL1FZc</t>
    </r>
  </si>
  <si>
    <r>
      <rPr>
        <rFont val="&quot;Times New Roman&quot;"/>
        <b/>
        <color rgb="FF1155CC"/>
        <sz val="14.0"/>
        <u/>
      </rPr>
      <t>https://mail.google.com/mail?extsrc=sync&amp;client=docs&amp;plid=ACUX6DNimoC5jPVAXzbCMyfyijTDKx-8PZujfXE</t>
    </r>
  </si>
  <si>
    <r>
      <rPr>
        <rFont val="&quot;Times New Roman&quot;"/>
        <b/>
        <color rgb="FF1155CC"/>
        <sz val="14.0"/>
        <u/>
      </rPr>
      <t>https://drive.google.com/drive/folders/1_6Xwjfs_XNrADMjyPWVn4NIZ2Rewb4pS</t>
    </r>
  </si>
  <si>
    <r>
      <rPr>
        <rFont val="&quot;Times New Roman&quot;"/>
        <b/>
        <color rgb="FF1155CC"/>
        <sz val="14.0"/>
        <u/>
      </rPr>
      <t>https://mail.google.com/mail?extsrc=sync&amp;client=docs&amp;plid=ACUX6DOWxQsktb4PtMKE6ceKICosJU2yMLX3Ehw</t>
    </r>
  </si>
  <si>
    <r>
      <rPr>
        <rFont val="&quot;Times New Roman&quot;"/>
        <b/>
        <color rgb="FF1155CC"/>
        <sz val="14.0"/>
        <u/>
      </rPr>
      <t>https://drive.google.com/drive/folders/11p_Z17Oflz7emuUv9flMlMMhO41P8wzg</t>
    </r>
  </si>
  <si>
    <r>
      <rPr>
        <rFont val="&quot;Times New Roman&quot;"/>
        <b/>
        <color rgb="FF1155CC"/>
        <sz val="14.0"/>
        <u/>
      </rPr>
      <t>https://mail.google.com/mail?extsrc=sync&amp;client=docs&amp;plid=ACUX6DMKx-xua-LpTaDv1CpqVENrsjbVgZNCxzk</t>
    </r>
  </si>
  <si>
    <r>
      <rPr>
        <rFont val="&quot;Times New Roman&quot;"/>
        <b/>
        <color rgb="FF1155CC"/>
        <sz val="14.0"/>
        <u/>
      </rPr>
      <t>https://drive.google.com/drive/folders/1nIQjG-c1P6X2Ajzr1ysIoN7ZHXR9tS_I</t>
    </r>
  </si>
  <si>
    <r>
      <rPr>
        <rFont val="&quot;Times New Roman&quot;"/>
        <b/>
        <color rgb="FF1155CC"/>
        <sz val="14.0"/>
        <u/>
      </rPr>
      <t>https://mail.google.com/mail?extsrc=sync&amp;client=docs&amp;plid=ACUX6DM75uViCnmPjmbqt20z-X83zaGePH6UStk</t>
    </r>
  </si>
  <si>
    <r>
      <rPr>
        <rFont val="&quot;Times New Roman&quot;"/>
        <b/>
        <color rgb="FF1155CC"/>
        <sz val="14.0"/>
        <u/>
      </rPr>
      <t>https://drive.google.com/drive/folders/1GTk4l7mZxmEENSV8XRHwsbvvZgV3c6Fz</t>
    </r>
  </si>
  <si>
    <r>
      <rPr>
        <rFont val="&quot;Times New Roman&quot;"/>
        <b/>
        <color rgb="FF1155CC"/>
        <sz val="14.0"/>
        <u/>
      </rPr>
      <t>https://mail.google.com/mail?extsrc=sync&amp;client=docs&amp;plid=ACUX6DNB-EWJZg7VgZBV6ClZx6u6-L8oEP1V9nY</t>
    </r>
  </si>
  <si>
    <r>
      <rPr>
        <rFont val="&quot;Times New Roman&quot;"/>
        <b/>
        <color rgb="FF1155CC"/>
        <sz val="14.0"/>
        <u/>
      </rPr>
      <t>https://drive.google.com/drive/folders/1YQdTXtjdlxgteOuKw6nfDsfpDZmfpcwA</t>
    </r>
  </si>
  <si>
    <r>
      <rPr>
        <rFont val="&quot;Times New Roman&quot;"/>
        <b/>
        <color rgb="FF1155CC"/>
        <sz val="14.0"/>
        <u/>
      </rPr>
      <t>https://mail.google.com/mail?extsrc=sync&amp;client=docs&amp;plid=ACUX6DPQ2uhzxbTrz9DMaOl01Xabjq9P1yDtPDI</t>
    </r>
  </si>
  <si>
    <r>
      <rPr>
        <rFont val="&quot;Times New Roman&quot;"/>
        <b/>
        <color rgb="FF1155CC"/>
        <sz val="14.0"/>
        <u/>
      </rPr>
      <t>https://drive.google.com/drive/folders/1SeNcNbaqCdi00jK-bxfTT4zsCWXXynIt</t>
    </r>
  </si>
  <si>
    <r>
      <rPr>
        <rFont val="&quot;Times New Roman&quot;"/>
        <b/>
        <color rgb="FF1155CC"/>
        <sz val="14.0"/>
        <u/>
      </rPr>
      <t>https://mail.google.com/mail?extsrc=sync&amp;client=docs&amp;plid=ACUX6DMzGEplNk1OvJXb_Ow1DNkl5dXfW-i2Utg</t>
    </r>
  </si>
  <si>
    <r>
      <rPr>
        <rFont val="&quot;Times New Roman&quot;"/>
        <b/>
        <color rgb="FF1155CC"/>
        <sz val="14.0"/>
        <u/>
      </rPr>
      <t>https://drive.google.com/drive/folders/1Sp32yUzO-W-szBZyMCu-GooVZPuYIqVo</t>
    </r>
  </si>
  <si>
    <r>
      <rPr>
        <rFont val="&quot;Times New Roman&quot;"/>
        <b/>
        <color rgb="FF1155CC"/>
        <sz val="14.0"/>
        <u/>
      </rPr>
      <t>https://mail.google.com/mail?extsrc=sync&amp;client=docs&amp;plid=ACUX6DPlf23O4AYXpQ36KVlGi2KWJbbJ1iWtpeg</t>
    </r>
  </si>
  <si>
    <r>
      <rPr>
        <rFont val="&quot;Times New Roman&quot;"/>
        <b/>
        <color rgb="FF1155CC"/>
        <sz val="14.0"/>
        <u/>
      </rPr>
      <t>https://drive.google.com/drive/folders/1cMLcpujFIx4QnaPxzfUfLcF4s26nc3GS</t>
    </r>
  </si>
  <si>
    <r>
      <rPr>
        <rFont val="&quot;Times New Roman&quot;"/>
        <b/>
        <color rgb="FF1155CC"/>
        <sz val="14.0"/>
        <u/>
      </rPr>
      <t>https://mail.google.com/mail?extsrc=sync&amp;client=docs&amp;plid=ACUX6DOwlOwiEaxKYhzmG2s9nxOljbusFH0WIFo</t>
    </r>
  </si>
  <si>
    <r>
      <rPr>
        <rFont val="&quot;Times New Roman&quot;"/>
        <b/>
        <color rgb="FF1155CC"/>
        <sz val="14.0"/>
        <u/>
      </rPr>
      <t>https://drive.google.com/drive/folders/1CmQMmL1Pccl9jMIFtKZXlBemcLN-zwwE</t>
    </r>
  </si>
  <si>
    <r>
      <rPr>
        <rFont val="&quot;Times New Roman&quot;"/>
        <b/>
        <color rgb="FF1155CC"/>
        <sz val="14.0"/>
        <u/>
      </rPr>
      <t>https://mail.google.com/mail?extsrc=sync&amp;client=docs&amp;plid=ACUX6DNIReGhoqyU6KRFXSWGwpcIcG9vMiCVyfY</t>
    </r>
  </si>
  <si>
    <r>
      <rPr>
        <rFont val="&quot;Times New Roman&quot;"/>
        <b/>
        <color rgb="FF1155CC"/>
        <sz val="14.0"/>
        <u/>
      </rPr>
      <t>https://drive.google.com/drive/folders/17YT1TeFq-4tb4xXdDksaA3M-8euCk1uN</t>
    </r>
  </si>
  <si>
    <r>
      <rPr>
        <rFont val="&quot;Times New Roman&quot;"/>
        <b/>
        <color rgb="FF1155CC"/>
        <sz val="14.0"/>
        <u/>
      </rPr>
      <t>https://mail.google.com/mail?extsrc=sync&amp;client=docs&amp;plid=ACUX6DMJeb8WNo0C8z4-Pp78qX-HiYqn4OG2xNs</t>
    </r>
  </si>
  <si>
    <r>
      <rPr>
        <rFont val="&quot;Times New Roman&quot;"/>
        <b/>
        <color rgb="FF1155CC"/>
        <sz val="14.0"/>
        <u/>
      </rPr>
      <t>https://drive.google.com/drive/folders/1BClbaNAbG-7-DKov87nJjPNydxRkR7o2</t>
    </r>
  </si>
  <si>
    <r>
      <rPr>
        <rFont val="&quot;Times New Roman&quot;"/>
        <b/>
        <color rgb="FF1155CC"/>
        <sz val="14.0"/>
        <u/>
      </rPr>
      <t>https://mail.google.com/mail?extsrc=sync&amp;client=docs&amp;plid=ACUX6DM3W0fLU8_IAGQeKp7CFw3nM85msqeFTBw</t>
    </r>
  </si>
  <si>
    <r>
      <rPr>
        <rFont val="&quot;Times New Roman&quot;"/>
        <b/>
        <color rgb="FF1155CC"/>
        <sz val="14.0"/>
        <u/>
      </rPr>
      <t>https://drive.google.com/drive/folders/1m3Ohj_bU0FYbK4wSFD6axeqkKHE9UozQ</t>
    </r>
  </si>
  <si>
    <r>
      <rPr>
        <rFont val="&quot;Times New Roman&quot;"/>
        <b/>
        <color rgb="FF1155CC"/>
        <sz val="14.0"/>
        <u/>
      </rPr>
      <t>https://mail.google.com/mail?extsrc=sync&amp;client=docs&amp;plid=ACUX6DPRJ76Ej94mwYxz91_DyleUD7CxddObg_o</t>
    </r>
  </si>
  <si>
    <r>
      <rPr>
        <rFont val="&quot;Times New Roman&quot;"/>
        <b/>
        <color rgb="FF1155CC"/>
        <sz val="14.0"/>
        <u/>
      </rPr>
      <t>https://drive.google.com/drive/folders/1s_QOSQbVhq9nV09j9YaNlAt0ffpDV-cl</t>
    </r>
  </si>
  <si>
    <r>
      <rPr>
        <rFont val="&quot;Times New Roman&quot;"/>
        <b/>
        <color rgb="FF1155CC"/>
        <sz val="14.0"/>
        <u/>
      </rPr>
      <t>https://mail.google.com/mail?extsrc=sync&amp;client=docs&amp;plid=ACUX6DPpmvc-BX3DMoMKB2MdK7Ea6ib4cIAnNoA</t>
    </r>
  </si>
  <si>
    <r>
      <rPr>
        <rFont val="&quot;Times New Roman&quot;"/>
        <b/>
        <color rgb="FF1155CC"/>
        <sz val="14.0"/>
        <u/>
      </rPr>
      <t>https://drive.google.com/drive/folders/1CYOGjsjHYcwOpcq0KuQHtSyXK-Jzy-ig</t>
    </r>
  </si>
  <si>
    <r>
      <rPr>
        <rFont val="&quot;Times New Roman&quot;"/>
        <b/>
        <color rgb="FF1155CC"/>
        <sz val="14.0"/>
        <u/>
      </rPr>
      <t>https://mail.google.com/mail?extsrc=sync&amp;client=docs&amp;plid=ACUX6DPnTMAZxvYkTFQAfhckYZt_6Y6xKcOtCvI</t>
    </r>
  </si>
  <si>
    <r>
      <rPr>
        <rFont val="&quot;Times New Roman&quot;"/>
        <b/>
        <color rgb="FF1155CC"/>
        <sz val="14.0"/>
        <u/>
      </rPr>
      <t>https://drive.google.com/drive/folders/1C6PImwLmZmImg2vy7ByGpnMX5MkfWQ4L</t>
    </r>
  </si>
  <si>
    <r>
      <rPr>
        <rFont val="&quot;Times New Roman&quot;"/>
        <b/>
        <color rgb="FF1155CC"/>
        <sz val="14.0"/>
        <u/>
      </rPr>
      <t>https://mail.google.com/mail?extsrc=sync&amp;client=docs&amp;plid=ACUX6DPwaKpxoHJNymuT74tJZCjcZoPt4GNkDeA</t>
    </r>
  </si>
  <si>
    <r>
      <rPr>
        <rFont val="&quot;Times New Roman&quot;"/>
        <b/>
        <color rgb="FF1155CC"/>
        <sz val="14.0"/>
        <u/>
      </rPr>
      <t>https://drive.google.com/drive/folders/1xEYxgK8JKtdPH8U5YhUbxl1xmd1GRNQP</t>
    </r>
  </si>
  <si>
    <r>
      <rPr>
        <rFont val="&quot;Times New Roman&quot;"/>
        <b/>
        <color rgb="FF1155CC"/>
        <sz val="14.0"/>
        <u/>
      </rPr>
      <t>https://mail.google.com/mail?extsrc=sync&amp;client=docs&amp;plid=ACUX6DPTRJ6rvGDYxSu2yNEeCPmTCqZiOu9orMA</t>
    </r>
  </si>
  <si>
    <r>
      <rPr>
        <rFont val="&quot;Times New Roman&quot;"/>
        <b/>
        <color rgb="FF1155CC"/>
        <sz val="14.0"/>
        <u/>
      </rPr>
      <t>https://drive.google.com/drive/folders/1ZezEoWKHc2jBuj3rnUS4JaBVeEIw8iuc</t>
    </r>
  </si>
  <si>
    <r>
      <rPr>
        <rFont val="&quot;Times New Roman&quot;"/>
        <b/>
        <color rgb="FF1155CC"/>
        <sz val="14.0"/>
        <u/>
      </rPr>
      <t>https://mail.google.com/mail?extsrc=sync&amp;client=docs&amp;plid=ACUX6DOWEGSgfZby5vy_bRoiesMHsJjUWIqq4nI</t>
    </r>
  </si>
  <si>
    <r>
      <rPr>
        <rFont val="&quot;Times New Roman&quot;"/>
        <b/>
        <color rgb="FF1155CC"/>
        <sz val="14.0"/>
        <u/>
      </rPr>
      <t>https://drive.google.com/drive/folders/1KRKJAVssUq8KgsXOo07lWn174ADhGY5O</t>
    </r>
  </si>
  <si>
    <r>
      <rPr>
        <rFont val="&quot;Times New Roman&quot;"/>
        <b/>
        <color rgb="FF1155CC"/>
        <sz val="14.0"/>
        <u/>
      </rPr>
      <t>https://mail.google.com/mail?extsrc=sync&amp;client=docs&amp;plid=ACUX6DPuZ9GZ9ESV-RXume-0_-3PAS-KZBpMv7U</t>
    </r>
  </si>
  <si>
    <r>
      <rPr>
        <rFont val="&quot;Times New Roman&quot;"/>
        <b/>
        <color rgb="FF1155CC"/>
        <sz val="14.0"/>
        <u/>
      </rPr>
      <t>https://drive.google.com/drive/folders/15-H7LwTxJJ28RhdUnqm0fQVt3wriTkoY</t>
    </r>
  </si>
  <si>
    <r>
      <rPr>
        <rFont val="&quot;Times New Roman&quot;"/>
        <b/>
        <color rgb="FF1155CC"/>
        <sz val="14.0"/>
        <u/>
      </rPr>
      <t>https://mail.google.com/mail?extsrc=sync&amp;client=docs&amp;plid=ACUX6DO2FDkRNTYvMhzBbKbqVQoYKe8wW0m28Vo</t>
    </r>
  </si>
  <si>
    <r>
      <rPr>
        <rFont val="&quot;Times New Roman&quot;"/>
        <b/>
        <color rgb="FF1155CC"/>
        <sz val="14.0"/>
        <u/>
      </rPr>
      <t>https://drive.google.com/drive/folders/1A1cv8wCDB-ErfeHB04evhGZIRSw8I40L</t>
    </r>
  </si>
  <si>
    <r>
      <rPr>
        <rFont val="&quot;Times New Roman&quot;"/>
        <b/>
        <color rgb="FF1155CC"/>
        <sz val="14.0"/>
        <u/>
      </rPr>
      <t>https://mail.google.com/mail?extsrc=sync&amp;client=docs&amp;plid=ACUX6DP8F9M96a3a93P42MgwdAjToaz-p8PGLfc</t>
    </r>
  </si>
  <si>
    <r>
      <rPr>
        <rFont val="&quot;Times New Roman&quot;"/>
        <b/>
        <color rgb="FF1155CC"/>
        <sz val="14.0"/>
        <u/>
      </rPr>
      <t>https://drive.google.com/drive/folders/189W2fpqof_kyhVQyr8DCVl-EQY6BEF9H</t>
    </r>
  </si>
  <si>
    <r>
      <rPr>
        <rFont val="&quot;Times New Roman&quot;"/>
        <b/>
        <color rgb="FF1155CC"/>
        <sz val="14.0"/>
        <u/>
      </rPr>
      <t>https://mail.google.com/mail?extsrc=sync&amp;client=docs&amp;plid=ACUX6DNOz7PND__TQJZ7k5Wl0hEnTJ8jceKcwpI</t>
    </r>
  </si>
  <si>
    <r>
      <rPr>
        <rFont val="&quot;Times New Roman&quot;"/>
        <b/>
        <color rgb="FF1155CC"/>
        <sz val="14.0"/>
        <u/>
      </rPr>
      <t>https://drive.google.com/drive/folders/1Ef6WZI3spZJ2wPZJonK8zCpHBbd-VKcU</t>
    </r>
  </si>
  <si>
    <r>
      <rPr>
        <rFont val="&quot;Times New Roman&quot;"/>
        <b/>
        <color rgb="FF1155CC"/>
        <sz val="14.0"/>
        <u/>
      </rPr>
      <t>https://mail.google.com/mail?extsrc=sync&amp;client=docs&amp;plid=ACUX6DMMUHGICbiTW5e1I9ddoXOS0Zozfc4B7Ig</t>
    </r>
  </si>
  <si>
    <r>
      <rPr>
        <rFont val="&quot;Times New Roman&quot;"/>
        <b/>
        <color rgb="FF1155CC"/>
        <sz val="14.0"/>
        <u/>
      </rPr>
      <t>https://drive.google.com/drive/folders/134aFNTjcGw4M6DVJP5hyASjOSR4FHxRZ</t>
    </r>
  </si>
  <si>
    <r>
      <rPr>
        <rFont val="&quot;Times New Roman&quot;"/>
        <b/>
        <color rgb="FF1155CC"/>
        <sz val="14.0"/>
        <u/>
      </rPr>
      <t>https://mail.google.com/mail?extsrc=sync&amp;client=docs&amp;plid=ACUX6DN_4Foh6J8Z2A72WU1tSaJbWXHGKHkU7kk</t>
    </r>
  </si>
  <si>
    <r>
      <rPr>
        <rFont val="&quot;Times New Roman&quot;"/>
        <b/>
        <color rgb="FF1155CC"/>
        <sz val="14.0"/>
        <u/>
      </rPr>
      <t>https://drive.google.com/drive/folders/1KVlsCFd9mMRgC8lOMxvvGv_WIGdOCaYz</t>
    </r>
  </si>
  <si>
    <r>
      <rPr>
        <rFont val="&quot;Times New Roman&quot;"/>
        <b/>
        <color rgb="FF1155CC"/>
        <sz val="14.0"/>
        <u/>
      </rPr>
      <t>https://mail.google.com/mail?extsrc=sync&amp;client=docs&amp;plid=ACUX6DPoHfRh-E2UJ2RgMofq0weqZleKlXu99r8</t>
    </r>
  </si>
  <si>
    <r>
      <rPr>
        <rFont val="&quot;Times New Roman&quot;"/>
        <b/>
        <color rgb="FF1155CC"/>
        <sz val="14.0"/>
        <u/>
      </rPr>
      <t>https://drive.google.com/drive/folders/1EcupwUKUCZTq1ygPEZeel8pEE-6h9EE5</t>
    </r>
  </si>
  <si>
    <r>
      <rPr>
        <rFont val="&quot;Times New Roman&quot;"/>
        <b/>
        <color rgb="FF1155CC"/>
        <sz val="14.0"/>
        <u/>
      </rPr>
      <t>https://mail.google.com/mail?extsrc=sync&amp;client=docs&amp;plid=ACUX6DMfiq4B4ZrShpScup1iHyNgPt23iUq45r0</t>
    </r>
  </si>
  <si>
    <r>
      <rPr>
        <rFont val="&quot;Times New Roman&quot;"/>
        <b/>
        <color rgb="FF1155CC"/>
        <sz val="14.0"/>
        <u/>
      </rPr>
      <t>https://drive.google.com/drive/folders/1xt9QHZS-IRDfgytQQ9mI7o9-vQ-BIt-c</t>
    </r>
  </si>
  <si>
    <r>
      <rPr>
        <rFont val="&quot;Times New Roman&quot;"/>
        <b/>
        <color rgb="FF1155CC"/>
        <sz val="14.0"/>
        <u/>
      </rPr>
      <t>https://mail.google.com/mail?extsrc=sync&amp;client=docs&amp;plid=ACUX6DNJygOo53eW0XJOzS6j1wPW_ighs6F0sRs</t>
    </r>
  </si>
  <si>
    <r>
      <rPr>
        <rFont val="&quot;Times New Roman&quot;"/>
        <b/>
        <color rgb="FF1155CC"/>
        <sz val="14.0"/>
        <u/>
      </rPr>
      <t>https://drive.google.com/drive/folders/1mHa2eFm7uscci-KpPFExfY129IUjrOiw</t>
    </r>
  </si>
  <si>
    <r>
      <rPr>
        <rFont val="&quot;Times New Roman&quot;"/>
        <b/>
        <color rgb="FF1155CC"/>
        <sz val="14.0"/>
        <u/>
      </rPr>
      <t>https://mail.google.com/mail?extsrc=sync&amp;client=docs&amp;plid=ACUX6DOfSRne02bnyTFFNXfiaISqLfco4bp5yIc</t>
    </r>
  </si>
  <si>
    <r>
      <rPr>
        <rFont val="&quot;Times New Roman&quot;"/>
        <b/>
        <color rgb="FF1155CC"/>
        <sz val="14.0"/>
        <u/>
      </rPr>
      <t>https://drive.google.com/drive/folders/1oNAuaQ05ptpwAZUk0-1AaiMzB4_ndPer</t>
    </r>
  </si>
  <si>
    <r>
      <rPr>
        <rFont val="&quot;Times New Roman&quot;"/>
        <b/>
        <color rgb="FF1155CC"/>
        <sz val="14.0"/>
        <u/>
      </rPr>
      <t>https://mail.google.com/mail?extsrc=sync&amp;client=docs&amp;plid=ACUX6DPa5iYpPlTIRSAp9KJm3K3gOA2Kxky6lLM</t>
    </r>
  </si>
  <si>
    <r>
      <rPr>
        <rFont val="&quot;Times New Roman&quot;"/>
        <b/>
        <color rgb="FF1155CC"/>
        <sz val="14.0"/>
        <u/>
      </rPr>
      <t>https://drive.google.com/drive/folders/1Tw_GNh4lZFMygvJg7Ylh3wwcre4VrF6U</t>
    </r>
  </si>
  <si>
    <r>
      <rPr>
        <rFont val="&quot;Times New Roman&quot;"/>
        <b/>
        <color rgb="FF1155CC"/>
        <sz val="14.0"/>
        <u/>
      </rPr>
      <t>https://mail.google.com/mail?extsrc=sync&amp;client=docs&amp;plid=ACUX6DN_SEp8c1rqlPW-YmxbgfdAhuVRNN6bM8U</t>
    </r>
  </si>
  <si>
    <r>
      <rPr>
        <rFont val="&quot;Times New Roman&quot;"/>
        <b/>
        <color rgb="FF1155CC"/>
        <sz val="14.0"/>
        <u/>
      </rPr>
      <t>https://drive.google.com/drive/folders/1Alk_eq92Gd9x6LfPL7AwDOMTK5L94VHh</t>
    </r>
  </si>
  <si>
    <r>
      <rPr>
        <rFont val="&quot;Times New Roman&quot;"/>
        <b/>
        <color rgb="FF1155CC"/>
        <sz val="14.0"/>
        <u/>
      </rPr>
      <t>https://mail.google.com/mail?extsrc=sync&amp;client=docs&amp;plid=ACUX6DO_bykaCfhtXJdeYrpXLx5QpLglpZ_WKBs</t>
    </r>
  </si>
  <si>
    <r>
      <rPr>
        <rFont val="&quot;Times New Roman&quot;"/>
        <b/>
        <color rgb="FF1155CC"/>
        <sz val="14.0"/>
        <u/>
      </rPr>
      <t>https://drive.google.com/drive/folders/1_WbwMAE5YoQOUL84TDhzAPpV9IPSC4Wz</t>
    </r>
  </si>
  <si>
    <r>
      <rPr>
        <rFont val="&quot;Times New Roman&quot;"/>
        <b/>
        <color rgb="FF1155CC"/>
        <sz val="14.0"/>
        <u/>
      </rPr>
      <t>https://drive.google.com/drive/folders/1eV6rVuyKeDM02qM1jFoKAej3WpzqM6rT</t>
    </r>
  </si>
  <si>
    <r>
      <rPr>
        <rFont val="&quot;Times New Roman&quot;"/>
        <b/>
        <color rgb="FF1155CC"/>
        <sz val="14.0"/>
        <u/>
      </rPr>
      <t>https://mail.google.com/mail?extsrc=sync&amp;client=docs&amp;plid=ACUX6DNC3nE9vu2Cbck84dms_DNcu7cEFFmekeQ</t>
    </r>
  </si>
  <si>
    <r>
      <rPr>
        <rFont val="&quot;Times New Roman&quot;"/>
        <b/>
        <color rgb="FF1155CC"/>
        <sz val="14.0"/>
        <u/>
      </rPr>
      <t>https://drive.google.com/drive/folders/1dTEEg-BpA-SKhhyoNO1pTtg3zGpM9sMT</t>
    </r>
  </si>
  <si>
    <r>
      <rPr>
        <rFont val="&quot;Times New Roman&quot;"/>
        <b/>
        <color rgb="FF1155CC"/>
        <sz val="14.0"/>
        <u/>
      </rPr>
      <t>https://mail.google.com/mail?extsrc=sync&amp;client=docs&amp;plid=ACUX6DNCsdty76unQBkioNTfFSPeYsWG_LBA2jU</t>
    </r>
  </si>
  <si>
    <r>
      <rPr>
        <rFont val="&quot;Times New Roman&quot;"/>
        <b/>
        <color rgb="FF1155CC"/>
        <sz val="14.0"/>
        <u/>
      </rPr>
      <t>https://drive.google.com/drive/folders/1FpzfXEx_01g258x05fxJyQQ-g8i96VjD</t>
    </r>
  </si>
  <si>
    <r>
      <rPr>
        <rFont val="&quot;Times New Roman&quot;"/>
        <b/>
        <color rgb="FF1155CC"/>
        <sz val="14.0"/>
        <u/>
      </rPr>
      <t>https://mail.google.com/mail?extsrc=sync&amp;client=docs&amp;plid=ACUX6DO949ueuRqw9b17VT5WVYhY_VQpoMbe7T8</t>
    </r>
  </si>
  <si>
    <r>
      <rPr>
        <rFont val="&quot;Times New Roman&quot;"/>
        <b/>
        <color rgb="FF1155CC"/>
        <sz val="14.0"/>
        <u/>
      </rPr>
      <t>https://drive.google.com/drive/folders/1sQk_miAQJYOquJWMp0hGFoI7sHCSl3rh</t>
    </r>
  </si>
  <si>
    <r>
      <rPr>
        <rFont val="&quot;Times New Roman&quot;"/>
        <b/>
        <color rgb="FF1155CC"/>
        <sz val="14.0"/>
        <u/>
      </rPr>
      <t>https://mail.google.com/mail?extsrc=sync&amp;client=docs&amp;plid=ACUX6DPCvuQauUjjipZK8QS_AIfsmtdvvuE2blU</t>
    </r>
  </si>
  <si>
    <r>
      <rPr>
        <rFont val="&quot;Times New Roman&quot;"/>
        <b/>
        <color rgb="FF1155CC"/>
        <sz val="14.0"/>
        <u/>
      </rPr>
      <t>https://drive.google.com/drive/folders/1BSv1b48vraDIgM5FeRRTJFy-bUJ8hR4j</t>
    </r>
  </si>
  <si>
    <r>
      <rPr>
        <rFont val="&quot;Times New Roman&quot;"/>
        <b/>
        <color rgb="FF1155CC"/>
        <sz val="14.0"/>
        <u/>
      </rPr>
      <t>https://mail.google.com/mail?extsrc=sync&amp;client=docs&amp;plid=ACUX6DO2zzrm-TrWgiQ8gYuKdec5FdEuLZZabw8</t>
    </r>
  </si>
  <si>
    <r>
      <rPr>
        <rFont val="&quot;Times New Roman&quot;"/>
        <b/>
        <color rgb="FF1155CC"/>
        <sz val="14.0"/>
        <u/>
      </rPr>
      <t>https://drive.google.com/drive/folders/1oZcERC6Q5rzLzwwQQPesbmztup433N0d</t>
    </r>
  </si>
  <si>
    <r>
      <rPr>
        <rFont val="&quot;Times New Roman&quot;"/>
        <b/>
        <color rgb="FF1155CC"/>
        <sz val="14.0"/>
        <u/>
      </rPr>
      <t>https://mail.google.com/mail?extsrc=sync&amp;client=docs&amp;plid=ACUX6DPXl5m0OoEm4FNDAbGxNFCrFqQIfzh5CoM</t>
    </r>
  </si>
  <si>
    <r>
      <rPr>
        <rFont val="&quot;Times New Roman&quot;"/>
        <b/>
        <color rgb="FF1155CC"/>
        <sz val="14.0"/>
        <u/>
      </rPr>
      <t>https://drive.google.com/drive/folders/1M_DMQEuHMGzty-lc_1SLnrL4pO5677za</t>
    </r>
  </si>
  <si>
    <r>
      <rPr>
        <rFont val="&quot;Times New Roman&quot;"/>
        <b/>
        <color rgb="FF1155CC"/>
        <sz val="14.0"/>
        <u/>
      </rPr>
      <t>https://mail.google.com/mail?extsrc=sync&amp;client=docs&amp;plid=ACUX6DOdNpb2CFoJSYikaxV_z2bQGqDfCHXBc_o</t>
    </r>
  </si>
  <si>
    <r>
      <rPr>
        <rFont val="&quot;Times New Roman&quot;"/>
        <b/>
        <color rgb="FF1155CC"/>
        <sz val="14.0"/>
        <u/>
      </rPr>
      <t>https://drive.google.com/drive/folders/1T0MxEDu0zDgtqYwLZQH5N1gW1F3-1DIE</t>
    </r>
  </si>
  <si>
    <r>
      <rPr>
        <rFont val="&quot;Times New Roman&quot;"/>
        <b/>
        <color rgb="FF1155CC"/>
        <sz val="14.0"/>
        <u/>
      </rPr>
      <t>https://mail.google.com/mail?extsrc=sync&amp;client=docs&amp;plid=ACUX6DPCsCfISQzfQ-yfLc5-4IBpTPFhWu9Wphw</t>
    </r>
  </si>
  <si>
    <r>
      <rPr>
        <rFont val="&quot;Times New Roman&quot;"/>
        <b/>
        <color rgb="FF1155CC"/>
        <sz val="14.0"/>
        <u/>
      </rPr>
      <t>https://drive.google.com/drive/folders/1IzGiYp8EsTV5X6hWJP_OyXoqp4zz6bJy</t>
    </r>
  </si>
  <si>
    <r>
      <rPr>
        <rFont val="&quot;Times New Roman&quot;"/>
        <b/>
        <color rgb="FF1155CC"/>
        <sz val="14.0"/>
        <u/>
      </rPr>
      <t>https://mail.google.com/mail?extsrc=sync&amp;client=docs&amp;plid=ACUX6DMxKLHbxNjophGioN8DUGOcuz9m3Kszj4U</t>
    </r>
  </si>
  <si>
    <r>
      <rPr>
        <rFont val="&quot;Times New Roman&quot;"/>
        <b/>
        <color rgb="FF1155CC"/>
        <sz val="14.0"/>
        <u/>
      </rPr>
      <t>https://drive.google.com/drive/folders/1_wvs0LpsXgWGk_N1qi9VY15CNnXTWDFW</t>
    </r>
  </si>
  <si>
    <r>
      <rPr>
        <rFont val="&quot;Times New Roman&quot;"/>
        <b/>
        <color rgb="FF1155CC"/>
        <sz val="14.0"/>
        <u/>
      </rPr>
      <t>https://mail.google.com/mail?extsrc=sync&amp;client=docs&amp;plid=ACUX6DNMlULVkGWZ8hLyNkBXAyXr2Ib172gWQXM</t>
    </r>
  </si>
  <si>
    <r>
      <rPr>
        <rFont val="&quot;Times New Roman&quot;"/>
        <b/>
        <color rgb="FF1155CC"/>
        <sz val="14.0"/>
        <u/>
      </rPr>
      <t>https://drive.google.com/drive/folders/12TvzT7CjDfRgF3pvTgnNXozx0eE-zptF</t>
    </r>
  </si>
  <si>
    <r>
      <rPr>
        <rFont val="&quot;Times New Roman&quot;"/>
        <b/>
        <color rgb="FF1155CC"/>
        <sz val="14.0"/>
        <u/>
      </rPr>
      <t>https://mail.google.com/mail?extsrc=sync&amp;client=docs&amp;plid=ACUX6DNvTQDOMfSocyIKDttFo3jS8h_YAMwfdDU</t>
    </r>
  </si>
  <si>
    <r>
      <rPr>
        <rFont val="&quot;Times New Roman&quot;"/>
        <b/>
        <color rgb="FF1155CC"/>
        <sz val="14.0"/>
        <u/>
      </rPr>
      <t>https://drive.google.com/drive/folders/1XUmZ7w9ZUJUQJFqg3i2QmW6042OtctPt</t>
    </r>
  </si>
  <si>
    <r>
      <rPr>
        <rFont val="&quot;Times New Roman&quot;"/>
        <b/>
        <color rgb="FF1155CC"/>
        <sz val="14.0"/>
        <u/>
      </rPr>
      <t>https://mail.google.com/mail?extsrc=sync&amp;client=docs&amp;plid=ACUX6DNGFTs5ix3NZVozDDF5J2DdM5ihSu4CqEw</t>
    </r>
  </si>
  <si>
    <r>
      <rPr>
        <rFont val="&quot;Times New Roman&quot;"/>
        <b/>
        <color rgb="FF1155CC"/>
        <sz val="14.0"/>
        <u/>
      </rPr>
      <t>https://drive.google.com/drive/folders/1FROCRWP5FOeJWJJRlaY8f3TIkOO3ST-e</t>
    </r>
  </si>
  <si>
    <r>
      <rPr>
        <rFont val="&quot;Times New Roman&quot;"/>
        <b/>
        <color rgb="FF1155CC"/>
        <sz val="14.0"/>
        <u/>
      </rPr>
      <t>https://mail.google.com/mail?extsrc=sync&amp;client=docs&amp;plid=ACUX6DMV7QfEILOUBTgPmrjs091Z0zkT1imf3zk</t>
    </r>
  </si>
  <si>
    <r>
      <rPr>
        <rFont val="&quot;Times New Roman&quot;"/>
        <b/>
        <color rgb="FF1155CC"/>
        <sz val="14.0"/>
        <u/>
      </rPr>
      <t>https://drive.google.com/drive/folders/1E_t0VxSSwqoAUTbVNG3TTF9CFp23Zz42</t>
    </r>
  </si>
  <si>
    <r>
      <rPr>
        <rFont val="&quot;Times New Roman&quot;"/>
        <b/>
        <color rgb="FF1155CC"/>
        <sz val="14.0"/>
        <u/>
      </rPr>
      <t>https://mail.google.com/mail?extsrc=sync&amp;client=docs&amp;plid=ACUX6DMjG4bvUIg1bE_X_2VoHPisgPN9ZL4a8lI</t>
    </r>
  </si>
  <si>
    <r>
      <rPr>
        <rFont val="&quot;Times New Roman&quot;"/>
        <b/>
        <color rgb="FF1155CC"/>
        <sz val="14.0"/>
        <u/>
      </rPr>
      <t>https://drive.google.com/drive/folders/1JHwDAB5MFPFe8KQg1m7D5kKhqbyArs7s</t>
    </r>
  </si>
  <si>
    <r>
      <rPr>
        <rFont val="&quot;Times New Roman&quot;"/>
        <b/>
        <color rgb="FF1155CC"/>
        <sz val="14.0"/>
        <u/>
      </rPr>
      <t>https://mail.google.com/mail?extsrc=sync&amp;client=docs&amp;plid=ACUX6DOJ2As6N-FLpM0gTVY0j6001RopGKAZXDE</t>
    </r>
  </si>
  <si>
    <r>
      <rPr>
        <rFont val="&quot;Times New Roman&quot;"/>
        <b/>
        <color rgb="FF1155CC"/>
        <sz val="14.0"/>
        <u/>
      </rPr>
      <t>https://drive.google.com/drive/folders/1cgXswAMmY6tJQZnxfhTTdtU9_wXczUH7</t>
    </r>
  </si>
  <si>
    <r>
      <rPr>
        <rFont val="&quot;Times New Roman&quot;"/>
        <b/>
        <color rgb="FF1155CC"/>
        <sz val="14.0"/>
        <u/>
      </rPr>
      <t>https://mail.google.com/mail?extsrc=sync&amp;client=docs&amp;plid=ACUX6DMPARLZy6AlnBzOWi9JdhYwIMP1zA2l5WE</t>
    </r>
  </si>
  <si>
    <r>
      <rPr>
        <rFont val="&quot;Times New Roman&quot;"/>
        <b/>
        <color rgb="FF1155CC"/>
        <sz val="14.0"/>
        <u/>
      </rPr>
      <t>https://drive.google.com/drive/folders/1MIKE8-Ij3Z0ELyBbGGpcobuBt_JCgnMS</t>
    </r>
  </si>
  <si>
    <r>
      <rPr>
        <rFont val="&quot;Times New Roman&quot;"/>
        <b/>
        <color rgb="FF1155CC"/>
        <sz val="14.0"/>
        <u/>
      </rPr>
      <t>https://mail.google.com/mail?extsrc=sync&amp;client=docs&amp;plid=ACUX6DPIK3aq9WC4IsUHmalk_4dVgbmmfi4lcm4</t>
    </r>
  </si>
  <si>
    <r>
      <rPr>
        <rFont val="&quot;Times New Roman&quot;"/>
        <b/>
        <color rgb="FF1155CC"/>
        <sz val="14.0"/>
        <u/>
      </rPr>
      <t>https://drive.google.com/drive/folders/1X7Cxs8lu9itcfHeyRgK2vnoFThzw8h_b</t>
    </r>
  </si>
  <si>
    <r>
      <rPr>
        <rFont val="&quot;Times New Roman&quot;"/>
        <b/>
        <color rgb="FF1155CC"/>
        <sz val="14.0"/>
        <u/>
      </rPr>
      <t>https://mail.google.com/mail?extsrc=sync&amp;client=docs&amp;plid=ACUX6DO-0NhRhVHGhsT3q3ZORbBleumahaOBjg8</t>
    </r>
  </si>
  <si>
    <r>
      <rPr>
        <rFont val="&quot;Times New Roman&quot;"/>
        <b/>
        <color rgb="FF1155CC"/>
        <sz val="14.0"/>
        <u/>
      </rPr>
      <t>https://drive.google.com/drive/folders/1u__-iNXhWCXf1A2pQBnuHj0SJDnSxEBA</t>
    </r>
  </si>
  <si>
    <r>
      <rPr>
        <rFont val="&quot;Times New Roman&quot;"/>
        <b/>
        <color rgb="FF1155CC"/>
        <sz val="14.0"/>
        <u/>
      </rPr>
      <t>https://mail.google.com/mail?extsrc=sync&amp;client=docs&amp;plid=ACUX6DP5kCjHoaCPzoi8RLvPtyXGaHs9G8HoFNc</t>
    </r>
  </si>
  <si>
    <r>
      <rPr>
        <rFont val="&quot;Times New Roman&quot;"/>
        <b/>
        <color rgb="FF1155CC"/>
        <sz val="14.0"/>
        <u/>
      </rPr>
      <t>https://drive.google.com/drive/folders/1qwS_6JuEXfpkZ8-VRZKEYmDAjJlcUOnc</t>
    </r>
  </si>
  <si>
    <r>
      <rPr>
        <rFont val="&quot;Times New Roman&quot;"/>
        <b/>
        <color rgb="FF1155CC"/>
        <sz val="14.0"/>
        <u/>
      </rPr>
      <t>https://mail.google.com/mail?extsrc=sync&amp;client=docs&amp;plid=ACUX6DPhDrj1cbDq3GUTS6iogNfLII54wCLNIW4</t>
    </r>
  </si>
  <si>
    <r>
      <rPr>
        <rFont val="&quot;Times New Roman&quot;"/>
        <b/>
        <color rgb="FF1155CC"/>
        <sz val="14.0"/>
        <u/>
      </rPr>
      <t>https://drive.google.com/drive/folders/1X37VF2aw6rxyWZgPJaBFitNdNYZ-K_bW</t>
    </r>
  </si>
  <si>
    <r>
      <rPr>
        <rFont val="&quot;Times New Roman&quot;"/>
        <b/>
        <color rgb="FF1155CC"/>
        <sz val="14.0"/>
        <u/>
      </rPr>
      <t>https://mail.google.com/mail?extsrc=sync&amp;client=docs&amp;plid=ACUX6DP67-IpjTAw5FoYuhrQSZjXDa4MgaVO5SM</t>
    </r>
  </si>
  <si>
    <r>
      <rPr>
        <rFont val="&quot;Times New Roman&quot;"/>
        <b/>
        <color rgb="FF1155CC"/>
        <sz val="14.0"/>
        <u/>
      </rPr>
      <t>https://drive.google.com/drive/folders/1RGT3aNsegusQSvXWrKg4WufXGhmPWfpC</t>
    </r>
  </si>
  <si>
    <r>
      <rPr>
        <rFont val="&quot;Times New Roman&quot;"/>
        <b/>
        <color rgb="FF1155CC"/>
        <sz val="14.0"/>
        <u/>
      </rPr>
      <t>https://mail.google.com/mail?extsrc=sync&amp;client=docs&amp;plid=ACUX6DPzLzk8sZVyHNqHnZ67o9t8IZL3fjfbYIo</t>
    </r>
  </si>
  <si>
    <r>
      <rPr>
        <rFont val="&quot;Times New Roman&quot;"/>
        <b/>
        <color rgb="FF1155CC"/>
        <sz val="14.0"/>
        <u/>
      </rPr>
      <t>https://drive.google.com/drive/folders/1v6s0hKYAGL3BbsTyAqZlgxRXR4kYFltX</t>
    </r>
  </si>
  <si>
    <r>
      <rPr>
        <rFont val="&quot;Times New Roman&quot;"/>
        <b/>
        <color rgb="FF1155CC"/>
        <sz val="14.0"/>
        <u/>
      </rPr>
      <t>https://mail.google.com/mail?extsrc=sync&amp;client=docs&amp;plid=ACUX6DOIr7XOKRDgZFahnzkokXf90CQ1l8Q-wl8</t>
    </r>
  </si>
  <si>
    <r>
      <rPr>
        <rFont val="&quot;Times New Roman&quot;"/>
        <b/>
        <color rgb="FF1155CC"/>
        <sz val="14.0"/>
        <u/>
      </rPr>
      <t>https://drive.google.com/drive/folders/1RXlbP8D7ChvjI3T-nLNBguVa2AWRKiMc</t>
    </r>
  </si>
  <si>
    <r>
      <rPr>
        <rFont val="&quot;Times New Roman&quot;"/>
        <b/>
        <color rgb="FF1155CC"/>
        <sz val="14.0"/>
        <u/>
      </rPr>
      <t>https://mail.google.com/mail?extsrc=sync&amp;client=docs&amp;plid=ACUX6DMNCsT4b2tj0K6hBwLSMZw5JVnFHDK3GIU</t>
    </r>
  </si>
  <si>
    <r>
      <rPr>
        <rFont val="&quot;Times New Roman&quot;"/>
        <b/>
        <color rgb="FF1155CC"/>
        <sz val="14.0"/>
        <u/>
      </rPr>
      <t>https://drive.google.com/drive/folders/14saeNLGJoX_-_H9PsomQz3lMClpo8jU9</t>
    </r>
  </si>
  <si>
    <r>
      <rPr>
        <rFont val="&quot;Times New Roman&quot;"/>
        <b/>
        <color rgb="FF1155CC"/>
        <sz val="14.0"/>
        <u/>
      </rPr>
      <t>https://mail.google.com/mail?extsrc=sync&amp;client=docs&amp;plid=ACUX6DPAPyolTU-hSEsdtL_owK1nQt7w5eB4hbQ</t>
    </r>
  </si>
  <si>
    <r>
      <rPr>
        <rFont val="&quot;Times New Roman&quot;"/>
        <b/>
        <color rgb="FF1155CC"/>
        <sz val="14.0"/>
        <u/>
      </rPr>
      <t>https://drive.google.com/drive/folders/1zXv96eOfG9ds77eOQTLVpL7M99IcjhCC</t>
    </r>
  </si>
  <si>
    <r>
      <rPr>
        <rFont val="&quot;Times New Roman&quot;"/>
        <b/>
        <color rgb="FF1155CC"/>
        <sz val="14.0"/>
        <u/>
      </rPr>
      <t>https://mail.google.com/mail?extsrc=sync&amp;client=docs&amp;plid=ACUX6DOr7K2Y6e5AGF161PPzKkflp-GG2F-KOXk</t>
    </r>
  </si>
  <si>
    <r>
      <rPr>
        <rFont val="&quot;Times New Roman&quot;"/>
        <b/>
        <color rgb="FF1155CC"/>
        <sz val="14.0"/>
        <u/>
      </rPr>
      <t>https://drive.google.com/drive/folders/1UryzGc4Hy0vjWoI9Mu3YEcgyRoBSxeN_</t>
    </r>
  </si>
  <si>
    <r>
      <rPr>
        <rFont val="&quot;Times New Roman&quot;"/>
        <b/>
        <color rgb="FF1155CC"/>
        <sz val="14.0"/>
        <u/>
      </rPr>
      <t>https://mail.google.com/mail?extsrc=sync&amp;client=docs&amp;plid=ACUX6DNUGK1TG9sUUetZDOTAww0oeVkflseMBrA</t>
    </r>
  </si>
  <si>
    <r>
      <rPr>
        <rFont val="&quot;Times New Roman&quot;"/>
        <b/>
        <color rgb="FF1155CC"/>
        <sz val="14.0"/>
        <u/>
      </rPr>
      <t>https://drive.google.com/drive/folders/1XPlvAHoCtHF1TAmrTska3wnEeWECi70t</t>
    </r>
  </si>
  <si>
    <r>
      <rPr>
        <rFont val="&quot;Times New Roman&quot;"/>
        <b/>
        <color rgb="FF1155CC"/>
        <sz val="14.0"/>
        <u/>
      </rPr>
      <t>https://mail.google.com/mail?extsrc=sync&amp;client=docs&amp;plid=ACUX6DOo6o_ol8WjC1yYtNjA6CNIiueFbCO316I</t>
    </r>
  </si>
  <si>
    <r>
      <rPr>
        <rFont val="&quot;Times New Roman&quot;"/>
        <b/>
        <color rgb="FF1155CC"/>
        <sz val="14.0"/>
        <u/>
      </rPr>
      <t>https://drive.google.com/drive/folders/1kiktPrdmtpNCW2_ytAoaOQgCoaCtnsLq</t>
    </r>
  </si>
  <si>
    <r>
      <rPr>
        <rFont val="&quot;Times New Roman&quot;"/>
        <b/>
        <color rgb="FF1155CC"/>
        <sz val="14.0"/>
        <u/>
      </rPr>
      <t>https://drive.google.com/drive/folders/19BuZFzYSBi_eEpzb5Qv29P8nW0YjEnPD</t>
    </r>
  </si>
  <si>
    <r>
      <rPr>
        <rFont val="&quot;Times New Roman&quot;"/>
        <b/>
        <color rgb="FF1155CC"/>
        <sz val="14.0"/>
        <u/>
      </rPr>
      <t>https://mail.google.com/mail?extsrc=sync&amp;client=docs&amp;plid=ACUX6DN6Vt5Eech4mD9_dFk7p7uz_53bkovM-W0</t>
    </r>
  </si>
  <si>
    <r>
      <rPr>
        <rFont val="&quot;Times New Roman&quot;"/>
        <b/>
        <color rgb="FF1155CC"/>
        <sz val="14.0"/>
        <u/>
      </rPr>
      <t>https://drive.google.com/drive/folders/1uvC2ufdXSnPE8VQSAuvuU-ZHngNroWMX</t>
    </r>
  </si>
  <si>
    <r>
      <rPr>
        <rFont val="&quot;Times New Roman&quot;"/>
        <b/>
        <color rgb="FF1155CC"/>
        <sz val="14.0"/>
        <u/>
      </rPr>
      <t>https://mail.google.com/mail?extsrc=sync&amp;client=docs&amp;plid=ACUX6DOimunL2nIy0OynxgvcdHkbrZUcv9daq6Y</t>
    </r>
  </si>
  <si>
    <r>
      <rPr>
        <rFont val="&quot;Times New Roman&quot;"/>
        <b/>
        <color rgb="FF1155CC"/>
        <sz val="14.0"/>
        <u/>
      </rPr>
      <t>https://drive.google.com/drive/folders/1f0Wr7p573_M22Ro8Eq72M0azh-lLEi8H</t>
    </r>
  </si>
  <si>
    <r>
      <rPr>
        <rFont val="&quot;Times New Roman&quot;"/>
        <b/>
        <color rgb="FF1155CC"/>
        <sz val="14.0"/>
        <u/>
      </rPr>
      <t>https://mail.google.com/mail?extsrc=sync&amp;client=docs&amp;plid=ACUX6DPPHy19WJxUFJpiu1s6b-H4sN0vtiHXmIU</t>
    </r>
  </si>
  <si>
    <r>
      <rPr>
        <rFont val="&quot;Times New Roman&quot;"/>
        <b/>
        <color rgb="FF1155CC"/>
        <sz val="14.0"/>
        <u/>
      </rPr>
      <t>https://drive.google.com/drive/folders/1pOBQiJaZU_IaLQsMbZGzBAj0Qf5UNx4n</t>
    </r>
  </si>
  <si>
    <r>
      <rPr>
        <rFont val="&quot;Times New Roman&quot;"/>
        <b/>
        <color rgb="FF1155CC"/>
        <sz val="14.0"/>
        <u/>
      </rPr>
      <t>https://mail.google.com/mail?extsrc=sync&amp;client=docs&amp;plid=ACUX6DP-Pr1m3j0By3NLVe9AbCOAVxha0oBRQ74</t>
    </r>
  </si>
  <si>
    <r>
      <rPr>
        <rFont val="&quot;Times New Roman&quot;"/>
        <b/>
        <color rgb="FF1155CC"/>
        <sz val="14.0"/>
        <u/>
      </rPr>
      <t>https://drive.google.com/drive/folders/1AOnNO0j_kjz7rFbtqTbPrSNsxe47Qt8V</t>
    </r>
  </si>
  <si>
    <r>
      <rPr>
        <rFont val="&quot;Times New Roman&quot;"/>
        <b/>
        <color rgb="FF1155CC"/>
        <sz val="14.0"/>
        <u/>
      </rPr>
      <t>https://mail.google.com/mail?extsrc=sync&amp;client=docs&amp;plid=ACUX6DM1sWoGdXJYC7kW26oU2qrCjT_R8UV1V10</t>
    </r>
  </si>
  <si>
    <r>
      <rPr>
        <rFont val="&quot;Times New Roman&quot;"/>
        <b/>
        <color rgb="FF1155CC"/>
        <sz val="14.0"/>
        <u/>
      </rPr>
      <t>https://drive.google.com/drive/folders/1UVjV33OxDcnp3tATbox7G_l8uuNcuWoi</t>
    </r>
  </si>
  <si>
    <r>
      <rPr>
        <rFont val="&quot;Times New Roman&quot;"/>
        <b/>
        <color rgb="FF1155CC"/>
        <sz val="14.0"/>
        <u/>
      </rPr>
      <t>https://mail.google.com/mail?extsrc=sync&amp;client=docs&amp;plid=ACUX6DNa3NSChnlUicV79mA5L2UdwD1AnRzSEqU</t>
    </r>
  </si>
  <si>
    <r>
      <rPr>
        <rFont val="&quot;Times New Roman&quot;"/>
        <b/>
        <color rgb="FF1155CC"/>
        <sz val="14.0"/>
        <u/>
      </rPr>
      <t>https://drive.google.com/drive/folders/1-frVeyahv-vdcKTHLsVE_cUYgUe2ualf</t>
    </r>
  </si>
  <si>
    <r>
      <rPr>
        <rFont val="&quot;Times New Roman&quot;"/>
        <b/>
        <color rgb="FF1155CC"/>
        <sz val="14.0"/>
        <u/>
      </rPr>
      <t>https://mail.google.com/mail?extsrc=sync&amp;client=docs&amp;plid=ACUX6DOy6vOh1gtBVYFzvgmROI36-0dhoaeqsNI</t>
    </r>
  </si>
  <si>
    <r>
      <rPr>
        <rFont val="&quot;Times New Roman&quot;"/>
        <b/>
        <color rgb="FF1155CC"/>
        <sz val="14.0"/>
        <u/>
      </rPr>
      <t>https://drive.google.com/drive/folders/17feuyOHcgVh2MDnjwt72ib7OYG5eMdAN</t>
    </r>
  </si>
  <si>
    <r>
      <rPr>
        <rFont val="&quot;Times New Roman&quot;"/>
        <b/>
        <color rgb="FF1155CC"/>
        <sz val="14.0"/>
        <u/>
      </rPr>
      <t>https://mail.google.com/mail?extsrc=sync&amp;client=docs&amp;plid=ACUX6DMB7_XzmJvPvGLaQr9mSiuf1heE4S__Nqo</t>
    </r>
  </si>
  <si>
    <r>
      <rPr>
        <rFont val="&quot;Times New Roman&quot;"/>
        <b/>
        <color rgb="FF1155CC"/>
        <sz val="14.0"/>
        <u/>
      </rPr>
      <t>https://drive.google.com/drive/folders/1mICYbT_Ld-ruKGXVTC2AXkASksnvD8Px</t>
    </r>
  </si>
  <si>
    <r>
      <rPr>
        <rFont val="&quot;Times New Roman&quot;"/>
        <b/>
        <color rgb="FF1155CC"/>
        <sz val="14.0"/>
        <u/>
      </rPr>
      <t>https://mail.google.com/mail?extsrc=sync&amp;client=docs&amp;plid=ACUX6DMMLWzF7iOJubIW-IKBD5txr15r3JaRMFo</t>
    </r>
  </si>
  <si>
    <r>
      <rPr>
        <rFont val="&quot;Times New Roman&quot;"/>
        <b/>
        <color rgb="FF1155CC"/>
        <sz val="14.0"/>
        <u/>
      </rPr>
      <t>https://drive.google.com/drive/folders/19pyEjnpLAeeofISEnH6MaFwWywDOMVb8</t>
    </r>
  </si>
  <si>
    <r>
      <rPr>
        <rFont val="&quot;Times New Roman&quot;"/>
        <b/>
        <color rgb="FF1155CC"/>
        <sz val="14.0"/>
        <u/>
      </rPr>
      <t>https://mail.google.com/mail?extsrc=sync&amp;client=docs&amp;plid=ACUX6DN1N8AzBZ-BURWROXookYFMDXkBQgX3f0o</t>
    </r>
  </si>
  <si>
    <r>
      <rPr>
        <rFont val="&quot;Times New Roman&quot;"/>
        <b/>
        <color rgb="FF1155CC"/>
        <sz val="14.0"/>
        <u/>
      </rPr>
      <t>https://drive.google.com/drive/folders/1tnAJKX1XNRdTVifeMdHpv1F6ydHbDRBG</t>
    </r>
  </si>
  <si>
    <r>
      <rPr>
        <rFont val="&quot;Times New Roman&quot;"/>
        <b/>
        <color rgb="FF1155CC"/>
        <sz val="14.0"/>
        <u/>
      </rPr>
      <t>https://mail.google.com/mail?extsrc=sync&amp;client=docs&amp;plid=ACUX6DOv1c_FrWzgariNAXEbheC2Ji9RzJcT45c</t>
    </r>
  </si>
  <si>
    <r>
      <rPr>
        <rFont val="&quot;Times New Roman&quot;"/>
        <b/>
        <color rgb="FF1155CC"/>
        <sz val="14.0"/>
        <u/>
      </rPr>
      <t>https://drive.google.com/drive/folders/1bxrzGWRYRGBWPoENjavfvoRmRyr1RS5H</t>
    </r>
  </si>
  <si>
    <r>
      <rPr>
        <rFont val="&quot;Times New Roman&quot;"/>
        <b/>
        <color rgb="FF1155CC"/>
        <sz val="14.0"/>
        <u/>
      </rPr>
      <t>https://mail.google.com/mail?extsrc=sync&amp;client=docs&amp;plid=ACUX6DNFwUoXFQswUUHJ5hKmg3S082rvgx1n-No</t>
    </r>
  </si>
  <si>
    <r>
      <rPr>
        <rFont val="&quot;Times New Roman&quot;"/>
        <b/>
        <color rgb="FF1155CC"/>
        <sz val="14.0"/>
        <u/>
      </rPr>
      <t>https://drive.google.com/drive/folders/18os0NVAKRDRRIjGZ1QwVhdR9SQ_j9edA</t>
    </r>
  </si>
  <si>
    <r>
      <rPr>
        <rFont val="&quot;Times New Roman&quot;"/>
        <b/>
        <color rgb="FF1155CC"/>
        <sz val="14.0"/>
        <u/>
      </rPr>
      <t>https://mail.google.com/mail?extsrc=sync&amp;client=docs&amp;plid=ACUX6DPw9eBt8vcB83ocJXZ5zS9xL05JF0-UqDo</t>
    </r>
  </si>
  <si>
    <r>
      <rPr>
        <rFont val="&quot;Times New Roman&quot;"/>
        <b/>
        <color rgb="FF1155CC"/>
        <sz val="14.0"/>
        <u/>
      </rPr>
      <t>https://drive.google.com/drive/folders/1Nblot_im1KcoQ2Oq28XuFpzcX84U0pOO</t>
    </r>
  </si>
  <si>
    <r>
      <rPr>
        <rFont val="&quot;Times New Roman&quot;"/>
        <b/>
        <color rgb="FF1155CC"/>
        <sz val="14.0"/>
        <u/>
      </rPr>
      <t>https://mail.google.com/mail?extsrc=sync&amp;client=docs&amp;plid=ACUX6DOD8PjwQ1Nf8AnPE-jCyWlxr0XpURcd9qg</t>
    </r>
  </si>
  <si>
    <r>
      <rPr>
        <rFont val="&quot;Times New Roman&quot;"/>
        <b/>
        <color rgb="FF1155CC"/>
        <sz val="14.0"/>
        <u/>
      </rPr>
      <t>https://drive.google.com/drive/folders/11ASEhGL4NjgdDG8UAXAVOzb-MQhyG59Y</t>
    </r>
  </si>
  <si>
    <r>
      <rPr>
        <rFont val="&quot;Times New Roman&quot;"/>
        <b/>
        <color rgb="FF1155CC"/>
        <sz val="14.0"/>
        <u/>
      </rPr>
      <t>https://mail.google.com/mail?extsrc=sync&amp;client=docs&amp;plid=ACUX6DN2h-4XRSIW2UhJKu_1ANkDOIOfIepDj-Y</t>
    </r>
  </si>
  <si>
    <r>
      <rPr>
        <rFont val="&quot;Times New Roman&quot;"/>
        <b/>
        <color rgb="FF1155CC"/>
        <sz val="14.0"/>
        <u/>
      </rPr>
      <t>https://drive.google.com/drive/folders/1eFKDTPSlsRoIXEtolDiFSRd6vm6xDeU8</t>
    </r>
  </si>
  <si>
    <r>
      <rPr>
        <rFont val="&quot;Times New Roman&quot;"/>
        <b/>
        <color rgb="FF1155CC"/>
        <sz val="14.0"/>
        <u/>
      </rPr>
      <t>https://mail.google.com/mail?extsrc=sync&amp;client=docs&amp;plid=ACUX6DMbBG2xsRHfaXdGpDpiYjRlgnQd-yk92SE</t>
    </r>
  </si>
  <si>
    <r>
      <rPr>
        <rFont val="&quot;Times New Roman&quot;"/>
        <b/>
        <color rgb="FF1155CC"/>
        <sz val="14.0"/>
        <u/>
      </rPr>
      <t>https://drive.google.com/drive/folders/1p74wHSH-Xrd7QV9E97GdkGMcNCkLr2WJ</t>
    </r>
  </si>
  <si>
    <r>
      <rPr>
        <rFont val="&quot;Times New Roman&quot;"/>
        <b/>
        <color rgb="FF1155CC"/>
        <sz val="14.0"/>
        <u/>
      </rPr>
      <t>https://mail.google.com/mail?extsrc=sync&amp;client=docs&amp;plid=ACUX6DPof5GLmhARsRAwQIoa9nQ-XCOi9WYq3mk</t>
    </r>
  </si>
  <si>
    <r>
      <rPr>
        <rFont val="&quot;Times New Roman&quot;"/>
        <b/>
        <color rgb="FF1155CC"/>
        <sz val="14.0"/>
        <u/>
      </rPr>
      <t>https://drive.google.com/drive/folders/118QcAgG0kfE_kFT4wlYtovm_bUrHXiyu</t>
    </r>
  </si>
  <si>
    <r>
      <rPr>
        <rFont val="&quot;Times New Roman&quot;"/>
        <b/>
        <color rgb="FF1155CC"/>
        <sz val="14.0"/>
        <u/>
      </rPr>
      <t>https://mail.google.com/mail?extsrc=sync&amp;client=docs&amp;plid=ACUX6DMR3QDRUoemAZvp1lYlRrD5zbn3uec_z7I</t>
    </r>
  </si>
  <si>
    <r>
      <rPr>
        <rFont val="&quot;Times New Roman&quot;"/>
        <b/>
        <color rgb="FF1155CC"/>
        <sz val="14.0"/>
        <u/>
      </rPr>
      <t>https://drive.google.com/drive/folders/1WKskB6A3ICYVb4wHbVtBsOGW1KjRhiOe</t>
    </r>
  </si>
  <si>
    <r>
      <rPr>
        <rFont val="&quot;Times New Roman&quot;"/>
        <b/>
        <color rgb="FF1155CC"/>
        <sz val="14.0"/>
        <u/>
      </rPr>
      <t>https://mail.google.com/mail?extsrc=sync&amp;client=docs&amp;plid=ACUX6DNokA3ryk16Mprm23biQFEG6aWvMuVoYf4</t>
    </r>
  </si>
  <si>
    <r>
      <rPr>
        <rFont val="&quot;Times New Roman&quot;"/>
        <b/>
        <color rgb="FF1155CC"/>
        <sz val="14.0"/>
        <u/>
      </rPr>
      <t>https://drive.google.com/drive/folders/1errqRELxVweEP8-Skbey4q4xC1L1QXB3</t>
    </r>
  </si>
  <si>
    <r>
      <rPr>
        <rFont val="&quot;Times New Roman&quot;"/>
        <b/>
        <color rgb="FF1155CC"/>
        <sz val="14.0"/>
        <u/>
      </rPr>
      <t>https://drive.google.com/drive/folders/1LJ44YfbucVLfLmPhopEPgG3mh5peMoxX</t>
    </r>
  </si>
  <si>
    <t>https://drive.google.com/drive/folders/1eGtCKVE_gva9qeT5MPzKFp7wqPF6UpmJ</t>
  </si>
  <si>
    <t>https://mail.google.com/mail?extsrc=sync&amp;client=docs&amp;plid=ACUX6DPr0jKER5FhLrTyse4K1o862Aem42VwVYw</t>
  </si>
  <si>
    <t>2025-04</t>
  </si>
  <si>
    <t>Apr</t>
  </si>
  <si>
    <t>https://drive.google.com/drive/folders/1NiNeNxvZ-EXGR_ycIW8dlBixq-ZORKOZ</t>
  </si>
  <si>
    <t>https://mail.google.com/mail?extsrc=sync&amp;client=docs&amp;plid=ACUX6DN3aBLQyDBboGHRKUl-k9tFo7zilmLa_5c</t>
  </si>
  <si>
    <t>2025-01</t>
  </si>
  <si>
    <t>Jan</t>
  </si>
  <si>
    <t>https://drive.google.com/drive/folders/17ckPrQ4cow2VzJpJZA3K4b3TfyiT4DKR</t>
  </si>
  <si>
    <t>https://mail.google.com/mail?extsrc=sync&amp;client=docs&amp;plid=ACUX6DMW_mDuzKSFWgcHk1Njb2mvLM46eaBoy2M</t>
  </si>
  <si>
    <t>https://drive.google.com/drive/folders/1osXhkbLK2ZvRjS3E7fb0u4iwdTInRCLR</t>
  </si>
  <si>
    <t>https://mail.google.com/mail?extsrc=sync&amp;client=docs&amp;plid=ACUX6DNG4YU2f1oZwb1ahJnqs4zAgIJesPVyTfw</t>
  </si>
  <si>
    <t>https://drive.google.com/drive/folders/17Bh9ImAJsfUEM8C81imf7axE-zCUFtdu</t>
  </si>
  <si>
    <t>https://mail.google.com/mail?extsrc=sync&amp;client=docs&amp;plid=ACUX6DPyPr3znQPqjdXeiM6JrTNGbhKtghnFUCc</t>
  </si>
  <si>
    <t>https://drive.google.com/drive/folders/11oGqNFofuMRkBiXGczCCJQBhhhJ-H6Yt</t>
  </si>
  <si>
    <t>https://mail.google.com/mail?extsrc=sync&amp;client=docs&amp;plid=ACUX6DNQO6kqY6v5RkO9yNDV3-dXAYVB4M0Tg7g</t>
  </si>
  <si>
    <t/>
  </si>
  <si>
    <t>https://drive.google.com/drive/folders/159vlopaMgIdJHysQzgJriTsj2zAYrKl2</t>
  </si>
  <si>
    <t>https://mail.google.com/mail?extsrc=sync&amp;client=docs&amp;plid=ACUX6DPeIgBjzKJm-NjeQf0ONMHVj7UIsqM0Jd0</t>
  </si>
  <si>
    <t>2025-02</t>
  </si>
  <si>
    <t>Feb</t>
  </si>
  <si>
    <t>https://drive.google.com/drive/folders/16CIsFhnWuKZ0a6SiKX4qLGiN7FAL-HRy</t>
  </si>
  <si>
    <t>https://mail.google.com/mail?extsrc=sync&amp;client=docs&amp;plid=ACUX6DNHzC9RDtIpIZT7Z9xMe5VH6wHxrPu7bFE</t>
  </si>
  <si>
    <t>https://mail.google.com/mail?extsrc=sync&amp;client=docs&amp;plid=ACUX6DOgTUVT7Gvq8UoNku5dy02ftkEsPluFQlA</t>
  </si>
  <si>
    <t>https://drive.google.com/drive/folders/15mRVj-U4qdgKItNedfT3wNYGdTc47wEv</t>
  </si>
  <si>
    <t>https://mail.google.com/mail?extsrc=sync&amp;client=docs&amp;plid=ACUX6DN_k2T0gkX0i5WQRh54ejBHvbWUp0P08NI</t>
  </si>
  <si>
    <t>https://drive.google.com/drive/folders/19VIWVcqGcDMzLP8EtONnoCir-zinXJmN</t>
  </si>
  <si>
    <t>https://mail.google.com/mail?extsrc=sync&amp;client=docs&amp;plid=ACUX6DNTbW7uQRTkgM6g43rESCjZLt1DeM8X-W0</t>
  </si>
  <si>
    <t>2025-03</t>
  </si>
  <si>
    <t>Mar</t>
  </si>
  <si>
    <t>https://drive.google.com/drive/folders/19jI6NYGrHbFexntv37vXsZDSOSItSHES</t>
  </si>
  <si>
    <t>https://mail.google.com/mail?extsrc=sync&amp;client=docs&amp;plid=ACUX6DOoDo-M0WKh8Na54JE9B2J0wZ29XiD9i1Q</t>
  </si>
  <si>
    <t>2025-05</t>
  </si>
  <si>
    <t>May</t>
  </si>
  <si>
    <t>https://drive.google.com/drive/folders/12AYYH-1ZYQNezHlf_pgn5LySeyRt5Sdj</t>
  </si>
  <si>
    <t>https://mail.google.com/mail?extsrc=sync&amp;client=docs&amp;plid=ACUX6DN4_jV3lN-dmX92R1kCm-umFpRpJBYHR20</t>
  </si>
  <si>
    <t>2025-06</t>
  </si>
  <si>
    <t>Jun</t>
  </si>
  <si>
    <t>https://drive.google.com/drive/folders/12IACr2Z787z8Wy2ht4gt7rGEqMtIYl4F</t>
  </si>
  <si>
    <t>https://mail.google.com/mail?extsrc=sync&amp;client=docs&amp;plid=ACUX6DNcwBNknrxfu2DWhZWzKmgzhBF-LaZKBXc</t>
  </si>
  <si>
    <t>https://drive.google.com/drive/folders/12b5FjfsTiZNx9-eDl7GeKrp81j3EHE_p</t>
  </si>
  <si>
    <t>https://mail.google.com/mail?extsrc=sync&amp;client=docs&amp;plid=ACUX6DPz7q9iqdlgITQdyXXLcTrTdMASh8yVb_0</t>
  </si>
  <si>
    <t>https://drive.google.com/drive/folders/12Lrd49av5lS_4ClqmmLhb5NTu6sn-G6R</t>
  </si>
  <si>
    <t>https://mail.google.com/mail?extsrc=sync&amp;client=docs&amp;plid=ACUX6DPFTX7TXMbhq3aVVG8B1CIG4sLnnaMqcSE</t>
  </si>
  <si>
    <t>https://drive.google.com/drive/folders/1Cp9r-lEf6G4QPuoqNGsl3QXU8U08PwLt</t>
  </si>
  <si>
    <t>https://mail.google.com/mail?extsrc=sync&amp;client=docs&amp;plid=ACUX6DPiL3Gp8lSLdrOZM8SW1x-5luJp1VJcL_Q</t>
  </si>
  <si>
    <t>https://drive.google.com/drive/folders/13B7924WuNKfmQOANoizUbopdebH-ITdD</t>
  </si>
  <si>
    <t>https://mail.google.com/mail?extsrc=sync&amp;client=docs&amp;plid=ACUX6DMjMk5OwXOhDHUDDxnUuTwuMgPwuEhtQc0</t>
  </si>
  <si>
    <t>https://drive.google.com/drive/folders/13XHU8PJNCrI1wl1bDk7l9nyNHWaLol9g</t>
  </si>
  <si>
    <t>https://mail.google.com/mail?extsrc=sync&amp;client=docs&amp;plid=ACUX6DNWUR-0wMU47RBOGV6uEw1_LTF-g_VAeZg</t>
  </si>
  <si>
    <t>https://drive.google.com/drive/folders/13qx3B8R9tN2gyUSEy7WpAYcMG63cCdnc</t>
  </si>
  <si>
    <t>https://mail.google.com/mail?extsrc=sync&amp;client=docs&amp;plid=ACUX6DPsgonXI9GKIMGx4UXs8n4eNLENTON0qlc</t>
  </si>
  <si>
    <t>https://drive.google.com/drive/folders/14AsxH0zfIRfyA8wwqDOY7_thW7oZNiwB</t>
  </si>
  <si>
    <t>https://mail.google.com/mail?extsrc=sync&amp;client=docs&amp;plid=ACUX6DN-AElLHu25ANaJCdZAXSi5kzjVchX_rmk</t>
  </si>
  <si>
    <t>https://drive.google.com/drive/folders/1eJHpJKCING_j09RaqRKwNGWLTCgi7OhV</t>
  </si>
  <si>
    <t>https://mail.google.com/mail?extsrc=sync&amp;client=docs&amp;plid=ACUX6DNlegx5UJ7U08SSHDsaxqc_RUDKJdCGAGM</t>
  </si>
  <si>
    <t>https://drive.google.com/drive/folders/14NuodEZuhS_snuBHkwM0AZTzEy3Ob4Ie</t>
  </si>
  <si>
    <t>https://mail.google.com/mail?extsrc=sync&amp;client=docs&amp;plid=ACUX6DN87c1Zy5w09DE6clfHqJ5hEmzrY8Dup2I</t>
  </si>
  <si>
    <t>https://drive.google.com/drive/folders/1VnMAzzMCfgbpF-X2tXRMCTgUri6cvRI8</t>
  </si>
  <si>
    <t>https://mail.google.com/mail?extsrc=sync&amp;client=docs&amp;plid=ACUX6DP1BZobIy4taGkv8LhoeGhpTx0G7U_9IBE</t>
  </si>
  <si>
    <t>https://drive.google.com/drive/folders/14W6QM74IVtc7E6WBqDvFod0EPYKsyMc2</t>
  </si>
  <si>
    <t>https://mail.google.com/mail?extsrc=sync&amp;client=docs&amp;plid=ACUX6DNE1KowHa-JLtR-J1IhzDd_wx4kpN6xU7Y</t>
  </si>
  <si>
    <t>https://drive.google.com/drive/folders/1-ZXayi61zfK-4ie2_qG12_xtP_Rr3aSw</t>
  </si>
  <si>
    <t>https://mail.google.com/mail?extsrc=sync&amp;client=docs&amp;plid=ACUX6DPzeYrLWwBv67hhm45oFtleyYe0QbGyTR8</t>
  </si>
  <si>
    <t>https://drive.google.com/drive/folders/14p87kVXz7eBOlzkmoDnlmz7X19FMNOdL</t>
  </si>
  <si>
    <t>https://mail.google.com/mail?extsrc=sync&amp;client=docs&amp;plid=ACUX6DNhWLvWIhGfYtMjhuzHuwmJlp8xu_JUY2U</t>
  </si>
  <si>
    <t>https://drive.google.com/drive/folders/1hLO7dE5xFyAIzX3Qami6TX2jBY3klsft</t>
  </si>
  <si>
    <t>https://mail.google.com/mail?extsrc=sync&amp;client=docs&amp;plid=ACUX6DNOTldVIx1OIg6cJ1PuLx7a5QTpJKMvK60</t>
  </si>
  <si>
    <t>https://drive.google.com/drive/folders/14xM6gL0AAwTW57F_33kLNpkHFB-t0crB</t>
  </si>
  <si>
    <t>https://mail.google.com/mail?extsrc=sync&amp;client=docs&amp;plid=ACUX6DOjC7R6l1I-iiqu87_oLgYYZ09O747d40k</t>
  </si>
  <si>
    <t>https://drive.google.com/drive/folders/15BNuA2v-b-6PPg8Xz7KCYHGDS1Vq8YYB</t>
  </si>
  <si>
    <t>https://mail.google.com/mail?extsrc=sync&amp;client=docs&amp;plid=ACUX6DM9o5tDP4ibST-6pd50WD3_dCdHmXXIWO0</t>
  </si>
  <si>
    <t>https://drive.google.com/drive/folders/16lOY76j2xOG3dTDlrFsyliBoomL1HEnb</t>
  </si>
  <si>
    <t>https://mail.google.com/mail?extsrc=sync&amp;client=docs&amp;plid=ACUX6DMSFr44c5IiNSfbPUisITsbeiqDvkG4MxY</t>
  </si>
  <si>
    <t>https://drive.google.com/drive/folders/1A7stMMon_KtQ6RY8_JWsRUATfVjqhPXw</t>
  </si>
  <si>
    <t>https://mail.google.com/mail?extsrc=sync&amp;client=docs&amp;plid=ACUX6DNYG05ZMMUpOR5T86JVxq4xxaG6DNAxhfo</t>
  </si>
  <si>
    <t>https://drive.google.com/drive/folders/1AYNLeZK47YHgysW00UVffNXQP4nFZxp0</t>
  </si>
  <si>
    <t>https://mail.google.com/mail?extsrc=sync&amp;client=docs&amp;plid=ACUX6DN5jAo1KbLCFOTSDdxQzWKj99G-a8RHC8I</t>
  </si>
  <si>
    <t>https://drive.google.com/drive/folders/1AbMzi7mLVUAugW2-nXk6aWCxSN4XYjQj</t>
  </si>
  <si>
    <t>https://mail.google.com/mail?extsrc=sync&amp;client=docs&amp;plid=ACUX6DMJ1pkkvwKsbUpf6o0s1xHPSp0fXEAcTx4</t>
  </si>
  <si>
    <t>https://drive.google.com/drive/folders/17I0v7V3YlekyMH8r3gsvBSOcNAMhlLiy</t>
  </si>
  <si>
    <t>https://mail.google.com/mail?extsrc=sync&amp;client=docs&amp;plid=ACUX6DNR6RWnyeL2XuOrv4Gc_aL405rvnEnOcSM</t>
  </si>
  <si>
    <t>https://drive.google.com/drive/folders/17MK2Ycp-V8GCFiD936t9E92JJxlOgj2A</t>
  </si>
  <si>
    <t>https://mail.google.com/mail?extsrc=sync&amp;client=docs&amp;plid=ACUX6DOyYg-qG2SvwHUtsN1zKEURmR8dk_RpH9s</t>
  </si>
  <si>
    <t>https://drive.google.com/drive/folders/17dXVBWSKh2qosTjdn3EkgJl0zfe5g1og</t>
  </si>
  <si>
    <t>https://mail.google.com/mail?extsrc=sync&amp;client=docs&amp;plid=ACUX6DMXo3J5FLmZAlTzvk-oKXFXW0UWGW8BKuY</t>
  </si>
  <si>
    <t>https://drive.google.com/drive/folders/17nJOPjmwoNxLTKmie8sszWryWPgJbIt-</t>
  </si>
  <si>
    <t>https://mail.google.com/mail?extsrc=sync&amp;client=docs&amp;plid=ACUX6DMmeffvSTbDZywz7qilHfjBX6d4aBOgVig</t>
  </si>
  <si>
    <t>https://drive.google.com/drive/folders/181PLvcIdHZ2TcCBly6qKG64W6mIGKFpA</t>
  </si>
  <si>
    <t>https://mail.google.com/mail?extsrc=sync&amp;client=docs&amp;plid=ACUX6DM0zD_3c0DtJ8rVxiR5hANoXhiec_fp8ww</t>
  </si>
  <si>
    <t>https://drive.google.com/drive/folders/18yQcdc7t_z8zBTgGvtGx-obEotaPtp0r</t>
  </si>
  <si>
    <t>https://mail.google.com/mail?extsrc=sync&amp;client=docs&amp;plid=ACUX6DMCg7t1EKgCePQNgwkmtv864ZdBHa7kNqE</t>
  </si>
  <si>
    <t>https://drive.google.com/drive/folders/19YijcvGygubksmo0mAGF5Y93BK6IrQRL</t>
  </si>
  <si>
    <t>https://mail.google.com/mail?extsrc=sync&amp;client=docs&amp;plid=ACUX6DMLxpZb2n0VytK1R-3nBIZBNnGEnr9kl0U</t>
  </si>
  <si>
    <t>https://drive.google.com/drive/folders/1fJOZp8CZTP_cMn8GOwQL4_2kLi-5uqCU</t>
  </si>
  <si>
    <t>https://mail.google.com/mail?extsrc=sync&amp;client=docs&amp;plid=ACUX6DMRsgvmJzKXKCE8X5jG_qvqzUqXMVa6oaI</t>
  </si>
  <si>
    <t>https://drive.google.com/drive/folders/19bnPD9R3MsT49gNK4sIXdDY32oOUrqUm</t>
  </si>
  <si>
    <t>https://mail.google.com/mail?extsrc=sync&amp;client=docs&amp;plid=ACUX6DOxlbWFzERdM2P3l3nJlvA0rNWMwRAcWe4</t>
  </si>
  <si>
    <t>https://drive.google.com/drive/folders/19hkLKtJ5QpICS6lqbjQJNtY8cyqQzXTV</t>
  </si>
  <si>
    <t>https://mail.google.com/mail?extsrc=sync&amp;client=docs&amp;plid=ACUX6DPuPioD5pma0JGj9yx5TQjuFyyy31_PZcY</t>
  </si>
  <si>
    <t>https://drive.google.com/drive/folders/1UYHlsfF55Y03mySOCqU-0WKcu-zNV-1i</t>
  </si>
  <si>
    <t>https://mail.google.com/mail?extsrc=sync&amp;client=docs&amp;plid=ACUX6DODznFJ--wvnSFjVpoQjK9_KZdOu5xaw2Y</t>
  </si>
  <si>
    <t>https://drive.google.com/drive/folders/1asUgzJSCYuWbVKekx0t2EwSsHlOXG4CH</t>
  </si>
  <si>
    <t>https://mail.google.com/mail?extsrc=sync&amp;client=docs&amp;plid=ACUX6DNyvUemmku9cPD-f0wEi_oLhn8NAC7uCEw</t>
  </si>
  <si>
    <t>https://drive.google.com/drive/folders/1BNA49ZIqxqM_kj6VTnK3-vwVSL9bwzy3</t>
  </si>
  <si>
    <t>https://mail.google.com/mail?extsrc=sync&amp;client=docs&amp;plid=ACUX6DMuovIf9tdELtGXh9r-j6dYo2wxwUcpve4</t>
  </si>
  <si>
    <t>https://drive.google.com/drive/folders/1C-JHkYdcWHca5GZg8pajMGaf9JMg8GX7</t>
  </si>
  <si>
    <t>https://mail.google.com/mail?extsrc=sync&amp;client=docs&amp;plid=ACUX6DOelotTbprYOJwvAqa9NhPxLUa9jgIwSoA</t>
  </si>
  <si>
    <t>https://drive.google.com/drive/folders/1DCdsu7BZW7eIRdNyNyHmvKiLSjvpW3V6</t>
  </si>
  <si>
    <t>https://mail.google.com/mail?extsrc=sync&amp;client=docs&amp;plid=ACUX6DO55kX6EjTLjmKyiWZFiVyFpZdYGFGshz4</t>
  </si>
  <si>
    <t>https://drive.google.com/drive/folders/1DZQon6P6HStVVHzRAj-OkwI18TUZEwSf</t>
  </si>
  <si>
    <t>https://mail.google.com/mail?extsrc=sync&amp;client=docs&amp;plid=ACUX6DP1oDIrMup9iqXxafcwDix3jZac8lVeOYM</t>
  </si>
  <si>
    <t>https://drive.google.com/drive/folders/1SulIxNWJa8C2rz0Lzv_sgRtbRp2kdDyi</t>
  </si>
  <si>
    <t>https://mail.google.com/mail?extsrc=sync&amp;client=docs&amp;plid=ACUX6DPlxKeRxEnoAIsB55MBZ6zoJJAB8jtCJ84</t>
  </si>
  <si>
    <t>https://drive.google.com/drive/folders/1T1I4e76uZvhpCXeptG44LEN33DE6PIeH</t>
  </si>
  <si>
    <t>https://mail.google.com/mail?extsrc=sync&amp;client=docs&amp;plid=ACUX6DM9RAPcoC20ygh3LATSksJhrd66CCab10Q</t>
  </si>
  <si>
    <t>https://drive.google.com/drive/folders/1T3q3L9h9TSD4SbYmyDUvFIlpC5Hh9gFU</t>
  </si>
  <si>
    <t>https://mail.google.com/mail?extsrc=sync&amp;client=docs&amp;plid=ACUX6DOKw4kzk8cZJSCztwjJJ_PTMr9d2s675GQ</t>
  </si>
  <si>
    <t>https://drive.google.com/drive/folders/1EyXpEcaGoyy4vWdFpSP7sz80t2h-njLV</t>
  </si>
  <si>
    <t>https://mail.google.com/mail?extsrc=sync&amp;client=docs&amp;plid=ACUX6DPdlPJGo7WPA8dcpJSV3gObLKuWdJ1GMFA</t>
  </si>
  <si>
    <t>https://drive.google.com/drive/folders/1FS7y79DZzDH8jG-jl0zaZpSQU6lqXGmr</t>
  </si>
  <si>
    <t>https://mail.google.com/mail?extsrc=sync&amp;client=docs&amp;plid=ACUX6DOLOJ2WMUUh6K4GUeCDrMcwlnaNcNw-Aj0</t>
  </si>
  <si>
    <t>https://drive.google.com/drive/folders/1WLo8Vb5hNGA2KeIULuKvAa68rRgU-tY4</t>
  </si>
  <si>
    <t>https://mail.google.com/mail?extsrc=sync&amp;client=docs&amp;plid=ACUX6DOkK9WRtcU000N0NR01NomKKaVjmIfL7oA</t>
  </si>
  <si>
    <t>https://drive.google.com/drive/folders/1qapXD8YWRSlQtpdgqjWDqC48Rw5zH7VV</t>
  </si>
  <si>
    <t>https://mail.google.com/mail?extsrc=sync&amp;client=docs&amp;plid=ACUX6DPxNSFRPwv_H8Dt0R-Bl8F-ZPA1VuYnMhg</t>
  </si>
  <si>
    <t>https://drive.google.com/drive/folders/1HSkOqSicU8GR5WSrPVPtAviI62bQUHCc</t>
  </si>
  <si>
    <t>https://mail.google.com/mail?extsrc=sync&amp;client=docs&amp;plid=ACUX6DOawjMYNYpiZ7yv7K4tJ8H2VSe1ZmueNAc</t>
  </si>
  <si>
    <t>https://drive.google.com/drive/folders/1h2UgCS25mXu_4CU3sVuJx01t-f15jWQg</t>
  </si>
  <si>
    <t>https://mail.google.com/mail?extsrc=sync&amp;client=docs&amp;plid=ACUX6DMKrbH87T_lRmOSEeGCZLoKdMnSZaHwbLE</t>
  </si>
  <si>
    <t>https://drive.google.com/drive/folders/1IFgq-LD7NvAj20MHRt8Xmk8ZQdA-6nfm</t>
  </si>
  <si>
    <t>https://mail.google.com/mail?extsrc=sync&amp;client=docs&amp;plid=ACUX6DOpSYVTNTrpjZLtAmQAN504YiiOuqygBmI</t>
  </si>
  <si>
    <t>https://drive.google.com/drive/folders/1IXORKsSgTHjtQFeLbx4_gfNTWiyGaQAQ</t>
  </si>
  <si>
    <t>https://mail.google.com/mail?extsrc=sync&amp;client=docs&amp;plid=ACUX6DNxtXuDLYlUGYVndDb4rAhoVX2mXTZCAcg</t>
  </si>
  <si>
    <t>https://drive.google.com/drive/folders/1Fb_1sPYUCii6yg_YLh4uKOH9WOtN1mpS</t>
  </si>
  <si>
    <t>https://mail.google.com/mail?extsrc=sync&amp;client=docs&amp;plid=ACUX6DNXg_gfEuSjAUm11oM_J9q4IsWtdpuTle0</t>
  </si>
  <si>
    <t>https://drive.google.com/drive/folders/1IahNN3XigWifFALp0MejByQS0sL1AqmH</t>
  </si>
  <si>
    <t>https://mail.google.com/mail?extsrc=sync&amp;client=docs&amp;plid=ACUX6DOaPz3BZnDj5x2dBggcoti-D7n79dp6F74</t>
  </si>
  <si>
    <t>https://drive.google.com/drive/folders/1BFDxWjYD-Dgl1KJWDKvSe7kIWsBt4yRN</t>
  </si>
  <si>
    <t>https://mail.google.com/mail?extsrc=sync&amp;client=docs&amp;plid=ACUX6DPbCOvXAQwp306rJ-EobV0sZoBtK1P7tdI</t>
  </si>
  <si>
    <t>https://drive.google.com/drive/folders/1AoJuGrnZNOO-TuiQ6oDIGb0Q63j8oJvb</t>
  </si>
  <si>
    <t>https://mail.google.com/mail?extsrc=sync&amp;client=docs&amp;plid=ACUX6DP-mjTONZrH3urZ5yUQ8Xu3065OVR5S4ls</t>
  </si>
  <si>
    <t>https://drive.google.com/drive/folders/1B8VvEjTruUeht_DbA3MX4A9aIWQFp0o8</t>
  </si>
  <si>
    <t>https://mail.google.com/mail?extsrc=sync&amp;client=docs&amp;plid=ACUX6DMx-S5Akl0g93WwlD7SiVGlNIb2jK5RduE</t>
  </si>
  <si>
    <t>https://drive.google.com/drive/folders/1BJXpgaY_ZWwAjT76co5DIP8gLuNQrrXZ</t>
  </si>
  <si>
    <t>https://mail.google.com/mail?extsrc=sync&amp;client=docs&amp;plid=ACUX6DO3sSInUFIq98kvrLm7_Qu4cHY2WbwLJ9U</t>
  </si>
  <si>
    <t>https://drive.google.com/drive/folders/1BpzNHQIz90-PvX5U4haVZkyvc_WOMSLN</t>
  </si>
  <si>
    <t>https://mail.google.com/mail?extsrc=sync&amp;client=docs&amp;plid=ACUX6DMOB75CRZxiper1aY0d6lvSDCW8YBEMfuY</t>
  </si>
  <si>
    <t>https://mail.google.com/mail?extsrc=sync&amp;client=docs&amp;plid=ACUX6DOZfHCPsFdaBT2AowPLoM-OrlLcz5kMedM</t>
  </si>
  <si>
    <t>https://drive.google.com/drive/folders/1C3RCMRkYUc8KctFuB0M6zS5iDPw1Ct2P</t>
  </si>
  <si>
    <t>https://mail.google.com/mail?extsrc=sync&amp;client=docs&amp;plid=ACUX6DOu3-AeC0FXKigzectOh5I_J_VxU2imRv4</t>
  </si>
  <si>
    <t>https://drive.google.com/drive/folders/1scHtjXHnp965RKR6nGEy9yd1jFFy8vF7</t>
  </si>
  <si>
    <t>https://mail.google.com/mail?extsrc=sync&amp;client=docs&amp;plid=ACUX6DM6TYAsfLYFaLpYIdoDBBnIvxe98Mp4FrE</t>
  </si>
  <si>
    <t>https://drive.google.com/drive/folders/16tnHYK7Kx9EJ_9EGdMERH_ipp10sME0D</t>
  </si>
  <si>
    <t>https://mail.google.com/mail?extsrc=sync&amp;client=docs&amp;plid=ACUX6DOClNFeeVpFD8ThRcRSwbHQbUmO_cq4gEw</t>
  </si>
  <si>
    <t>https://drive.google.com/drive/folders/1CgHN-BXh1tVkOJDhlsleK1FfQEXZ_R03</t>
  </si>
  <si>
    <t>https://mail.google.com/mail?extsrc=sync&amp;client=docs&amp;plid=ACUX6DNFC1oON8_SDlBrxuI8-9zf6zUFXeFF_JM</t>
  </si>
  <si>
    <t>https://drive.google.com/drive/folders/1RuTFqxuatxWSYiRa6SzSedz8a0UJEMtW</t>
  </si>
  <si>
    <t>https://mail.google.com/mail?extsrc=sync&amp;client=docs&amp;plid=ACUX6DO4VQ6zrafXNLqfb23Tgd9oZtJBZOj-eSw</t>
  </si>
  <si>
    <t>https://drive.google.com/drive/folders/1XZ0UGb0yw6PWzfWiOZcYsP6nh4-hCY3G</t>
  </si>
  <si>
    <t>https://mail.google.com/mail?extsrc=sync&amp;client=docs&amp;plid=ACUX6DNRcUUwFLvBhpAINnIN6zIP8CLIKMqbG5U</t>
  </si>
  <si>
    <t>https://drive.google.com/drive/folders/1XytU9PQy-IUw1leXuyfLzBO4AakjYGFs</t>
  </si>
  <si>
    <t>https://mail.google.com/mail?extsrc=sync&amp;client=docs&amp;plid=ACUX6DMfDPKq9OkGM3Lu0eWo_1hmgu755rVJFHg</t>
  </si>
  <si>
    <t>https://drive.google.com/drive/folders/1YDN0v19CFWaANClW3gBG1ywti-svISOi</t>
  </si>
  <si>
    <t>https://mail.google.com/mail?extsrc=sync&amp;client=docs&amp;plid=ACUX6DN6a66U_G4CxLozfW2gVv19-Xb5Oy2Ws3I</t>
  </si>
  <si>
    <t>https://drive.google.com/drive/folders/1YaIBujR_7unrpu_3SleaHAwwGtKr1sKT</t>
  </si>
  <si>
    <t>https://mail.google.com/mail?extsrc=sync&amp;client=docs&amp;plid=ACUX6DOhOFTJ7AV8OiGO5Jz6GY6tVqNSHN-y4K8</t>
  </si>
  <si>
    <t>https://drive.google.com/drive/folders/1YzNASn9b4twxH37iUeMVyVG_xne4S6E4</t>
  </si>
  <si>
    <t>https://mail.google.com/mail?extsrc=sync&amp;client=docs&amp;plid=ACUX6DNFyT8XH9iQTarZzQges5xfRWSNSNaut30</t>
  </si>
  <si>
    <t>https://drive.google.com/drive/folders/1ZJHXovS0C4g1GrxH7uLrFtG-9NO8PLkf</t>
  </si>
  <si>
    <t>https://mail.google.com/mail?extsrc=sync&amp;client=docs&amp;plid=ACUX6DOLSJbXYeaG9fCQWVrGtQiiUjauUW2Iicc</t>
  </si>
  <si>
    <t>https://drive.google.com/drive/folders/1ZQN6-sv03B1V8WI-eAHIy2oSgg3RvHsF</t>
  </si>
  <si>
    <t>https://mail.google.com/mail?extsrc=sync&amp;client=docs&amp;plid=ACUX6DNSk3f6nP7jspo58HKEx8TdgpNiJpCUgxk</t>
  </si>
  <si>
    <t>https://drive.google.com/drive/folders/1_F8ynfIzFp5aYeoQ8gzOvMNzHM7chZ_P</t>
  </si>
  <si>
    <t>https://mail.google.com/mail?extsrc=sync&amp;client=docs&amp;plid=ACUX6DN-fjc8m8slH7Y-2Kt44kWtsQWiFEJsaJA</t>
  </si>
  <si>
    <t>https://drive.google.com/drive/folders/1_KiufTE4RkM0xXzC-XA8m0FoaVbnJx6A</t>
  </si>
  <si>
    <t>https://mail.google.com/mail?extsrc=sync&amp;client=docs&amp;plid=ACUX6DNDVh7X14ONWWF6OzaG1xYyq6e2I9JvEjM</t>
  </si>
  <si>
    <t>https://drive.google.com/drive/folders/1_S8WJvCKXgyYfguCr_w3QZNQxuotMxlN</t>
  </si>
  <si>
    <t>https://mail.google.com/mail?extsrc=sync&amp;client=docs&amp;plid=ACUX6DOz4Kf3HRsKYcrYwv5AmqzU7bU9HbUfyck</t>
  </si>
  <si>
    <t>https://drive.google.com/drive/folders/1_joMXnFPz5ZovfZWyXvOGvBqs1yh9-wA</t>
  </si>
  <si>
    <t>https://drive.google.com/drive/folders/1_prBWmq2IhtVDcrED6RqxbLb1KF2ddUY</t>
  </si>
  <si>
    <t>https://mail.google.com/mail?extsrc=sync&amp;client=docs&amp;plid=ACUX6DOigIQds1cVRg4OXTc7D3-LyLQcdzVFndw</t>
  </si>
  <si>
    <t>https://drive.google.com/drive/folders/1aOBEzA9_n6_huV0Jpt9S2UHm2DfOiUrm</t>
  </si>
  <si>
    <t>https://mail.google.com/mail?extsrc=sync&amp;client=docs&amp;plid=ACUX6DNuBMXioQjdXKrSYu4xeeg2tyvfbWQpb8k</t>
  </si>
  <si>
    <t>https://drive.google.com/drive/folders/1aQixlgs8xJBLEy6hIG-rohw5sK_w7EGA</t>
  </si>
  <si>
    <t>https://mail.google.com/mail?extsrc=sync&amp;client=docs&amp;plid=ACUX6DMsETOZCPCoCBu4DvHz6jZSIjmr-E2L6dg</t>
  </si>
  <si>
    <t>https://drive.google.com/drive/folders/1aVIfXuJSRx6bx6Mx0mSRxbqRgsfkqlM6</t>
  </si>
  <si>
    <t>https://mail.google.com/mail?extsrc=sync&amp;client=docs&amp;plid=ACUX6DOCxfzV_ZfyW5qTOACh-zo4lu21i0Z4SZA</t>
  </si>
  <si>
    <t>https://drive.google.com/drive/folders/1amiZPwRc4XZbwmQgMrDeUW7WptwkXW6-</t>
  </si>
  <si>
    <t>https://mail.google.com/mail?extsrc=sync&amp;client=docs&amp;plid=ACUX6DPhEShtPZscNUQ6_vcqj6o9NyhABNmNiSE</t>
  </si>
  <si>
    <t>https://drive.google.com/drive/folders/1ar-VdijsJfCzUt1t_3DGL927nyhstPlN</t>
  </si>
  <si>
    <t>https://mail.google.com/mail?extsrc=sync&amp;client=docs&amp;plid=ACUX6DMIbBUhK-04zqO3-BsYwbucjPQ9UfGBjFo</t>
  </si>
  <si>
    <t>https://drive.google.com/drive/folders/1bOXyrqRuhTM0kwWJCFw_PtTMd_dMqllW</t>
  </si>
  <si>
    <t>https://mail.google.com/mail?extsrc=sync&amp;client=docs&amp;plid=ACUX6DNIX5fNj9xKHamRZ6smtLVTEzw5eF1h42U</t>
  </si>
  <si>
    <t>https://drive.google.com/drive/folders/1c5vBQTY3p74fPbtUB35eu6cUclkDuYmK</t>
  </si>
  <si>
    <t>https://mail.google.com/mail?extsrc=sync&amp;client=docs&amp;plid=ACUX6DOCr0HsMaBqy5rkdImL6Z8p9Xoj9SlI9GA</t>
  </si>
  <si>
    <t>https://drive.google.com/drive/folders/1chb-pMLI3rXGxAqLwWLaFdAbK1H_Iotp</t>
  </si>
  <si>
    <t>https://mail.google.com/mail?extsrc=sync&amp;client=docs&amp;plid=ACUX6DNcuZROuzx0fjc6bV1cm8fNPFDOOT3t8H0</t>
  </si>
  <si>
    <t>https://drive.google.com/drive/folders/1ckOsvkB2pFn_elV8qMiWDVPC01uNm9KV</t>
  </si>
  <si>
    <t>https://mail.google.com/mail?extsrc=sync&amp;client=docs&amp;plid=ACUX6DP0aHvGuFUxANNeyhoH5G-uC65il3lxniw</t>
  </si>
  <si>
    <t>https://drive.google.com/drive/folders/1cnBX1ygctVHXOT9h1SqreqiTxKGMP_mB</t>
  </si>
  <si>
    <t>https://mail.google.com/mail?extsrc=sync&amp;client=docs&amp;plid=ACUX6DP5AylTWg1ISpcnRY9vTKDEr_1YM2Yft18</t>
  </si>
  <si>
    <t>https://drive.google.com/drive/folders/1cpmebk_gmE_RL9CfZPiBb51YQ-4WCAqR</t>
  </si>
  <si>
    <t>https://mail.google.com/mail?extsrc=sync&amp;client=docs&amp;plid=ACUX6DOcPJSmNiK9jHXF-kkSYIXgjjQ1SfU1ovk</t>
  </si>
  <si>
    <t>https://drive.google.com/drive/folders/1d13uQRrv75XCApMFcqYvp7yy8yDqp294</t>
  </si>
  <si>
    <t>https://mail.google.com/mail?extsrc=sync&amp;client=docs&amp;plid=ACUX6DMzgWmwaEu8m4-lMY8sHnzZpDfoljfNPEw</t>
  </si>
  <si>
    <t>https://drive.google.com/drive/folders/1dBzMQ1vZ-7Bbv9BEKo3RoM4qX43ZCEjk</t>
  </si>
  <si>
    <t>https://mail.google.com/mail?extsrc=sync&amp;client=docs&amp;plid=ACUX6DOkdCasAdw8VF70IRDYhHSLexyoJ6QegKM</t>
  </si>
  <si>
    <t>https://drive.google.com/drive/folders/1dkEeoKpPKSfA8bv4U1oSddI1Bl4Lp_ZT</t>
  </si>
  <si>
    <t>https://mail.google.com/mail?extsrc=sync&amp;client=docs&amp;plid=ACUX6DPa6pepE1cjRLT5CSubcrll_rn0tXVrYYI</t>
  </si>
  <si>
    <t>https://drive.google.com/drive/folders/1KWgNQELiHaZzv4Kw6RRyUaFmVQ4ozUeX</t>
  </si>
  <si>
    <t>https://mail.google.com/mail?extsrc=sync&amp;client=docs&amp;plid=ACUX6DNGCR7MpxSTbff1ciW_EEuot3F7bfgQyHo</t>
  </si>
  <si>
    <t>https://drive.google.com/drive/folders/1k3axurNrsZS9B8IUQMmF9hU9Q6HYP98i</t>
  </si>
  <si>
    <t>https://mail.google.com/mail?extsrc=sync&amp;client=docs&amp;plid=ACUX6DODJrc-RuySG8vCSu-nsl6LXTVioaEggDM</t>
  </si>
  <si>
    <t>https://drive.google.com/drive/folders/1kVp6RNItP1Vpq-F87PcqmpXzLeY1nFWP</t>
  </si>
  <si>
    <t>https://mail.google.com/mail?extsrc=sync&amp;client=docs&amp;plid=ACUX6DMmxf6-ehft-8-VvJjuaJ806bu2teNXv2k</t>
  </si>
  <si>
    <t>https://drive.google.com/drive/folders/1kuApY8EfVlHjfz5lPZ50wGCYNS62SZIj</t>
  </si>
  <si>
    <t>https://mail.google.com/mail?extsrc=sync&amp;client=docs&amp;plid=ACUX6DM1zpA-rYJMNgnTBqbRhc8q8Ng45ed7_pk</t>
  </si>
  <si>
    <t>https://drive.google.com/drive/folders/1l-oKUqV97LiKFodOs84HZ5u9Ne91OcYy</t>
  </si>
  <si>
    <t>https://mail.google.com/mail?extsrc=sync&amp;client=docs&amp;plid=ACUX6DPml60Nf7ouO8ou-jkDtnhCrpZfVhhGIa8</t>
  </si>
  <si>
    <t>https://drive.google.com/drive/folders/1l4nxRt3p42FkcrSrBy7Q1BlO6uz2cSY2</t>
  </si>
  <si>
    <t>https://mail.google.com/mail?extsrc=sync&amp;client=docs&amp;plid=ACUX6DNFuszXP485z9wwfItdiwH5jnZ1gEopLwA</t>
  </si>
  <si>
    <t>https://drive.google.com/drive/folders/1aMr3SujfoOWoSTSsEP3-9DMQDsMmrUu3</t>
  </si>
  <si>
    <t>https://mail.google.com/mail?extsrc=sync&amp;client=docs&amp;plid=ACUX6DP-tU2Fe6sTw6ZpdZ7izxuW8407A8BODcQ</t>
  </si>
  <si>
    <t>https://drive.google.com/drive/folders/1aIbugh-457YtonzzuL5yvMs-3XWj0EFJ</t>
  </si>
  <si>
    <t>https://mail.google.com/mail?extsrc=sync&amp;client=docs&amp;plid=ACUX6DOkGZjA0syb9QDbn1Gii3jV8K77JYNDnUY</t>
  </si>
  <si>
    <t>https://drive.google.com/drive/folders/1VbwkQMl450vqg458Ws-kHnkXO3Cn5Asq</t>
  </si>
  <si>
    <t>https://mail.google.com/mail?extsrc=sync&amp;client=docs&amp;plid=ACUX6DMJ7_LQUMpHMZXNzfFa1bbMq-QBLPkS0UI</t>
  </si>
  <si>
    <t>https://drive.google.com/drive/folders/1wNoGvzPCQbbGWwrrFe2hdNXpkSZ8YRGm</t>
  </si>
  <si>
    <t>https://mail.google.com/mail?extsrc=sync&amp;client=docs&amp;plid=ACUX6DMDBYpB22VHtmnlZhBMduLp5K_dMKGjJJw</t>
  </si>
  <si>
    <t>https://drive.google.com/drive/folders/19Vt938rTII4yt3fHI3sbn3Ds-db_YH17</t>
  </si>
  <si>
    <t>https://mail.google.com/mail?extsrc=sync&amp;client=docs&amp;plid=ACUX6DPZkpad1cJ1bW6cwz-xN4V-FSIchZcm_PI</t>
  </si>
  <si>
    <t>https://drive.google.com/drive/folders/1EmOnKYlM-Et3XpH-GDp1CHdjt3F5GDvD</t>
  </si>
  <si>
    <t>https://mail.google.com/mail?extsrc=sync&amp;client=docs&amp;plid=ACUX6DNwbMCdJsL6Pb9Hdhm_bIjGLaqzWTyjmJM</t>
  </si>
  <si>
    <t>https://drive.google.com/drive/folders/1oURg6g-OW4fCkbrCsTEkyzBRg-0OQ2Jy</t>
  </si>
  <si>
    <t>https://mail.google.com/mail?extsrc=sync&amp;client=docs&amp;plid=ACUX6DOZ6f0soj6SbuuhAqtXhrp7eTXfuhPMvPs</t>
  </si>
  <si>
    <t>https://drive.google.com/drive/folders/1oVzz4W0-Mc4J5BS_FPg3cnzPM-bnaJCc</t>
  </si>
  <si>
    <t>https://mail.google.com/mail?extsrc=sync&amp;client=docs&amp;plid=ACUX6DNRpHC6qeJeyUwIeUjOvMo1kscYoGwanIg</t>
  </si>
  <si>
    <t>https://drive.google.com/drive/folders/1p408Y4eD8itdn-4gwxrhyeeH_dvva586</t>
  </si>
  <si>
    <t>https://mail.google.com/mail?extsrc=sync&amp;client=docs&amp;plid=ACUX6DPwhN21maCBFRxtAVqJiv6226nNf6gUY5g</t>
  </si>
  <si>
    <t>https://drive.google.com/drive/folders/1c-0U3u0f0V_5zIFe12pilkEnU-rkpt0D</t>
  </si>
  <si>
    <t>https://mail.google.com/mail?extsrc=sync&amp;client=docs&amp;plid=ACUX6DPqifc-aS8LdlcpMXC_uQiqzdCManO6mc0</t>
  </si>
  <si>
    <t>https://drive.google.com/drive/folders/1q9P4b7iy1xpf173j8rNjcK7s49UIm6PM</t>
  </si>
  <si>
    <t>https://mail.google.com/mail?extsrc=sync&amp;client=docs&amp;plid=ACUX6DOWGWn3J--JbS5VpAEgODRz5IFUTZp_eKw</t>
  </si>
  <si>
    <t>https://drive.google.com/drive/folders/161JRp9wLedchFMcRxX78-FeY_MM4eq0j</t>
  </si>
  <si>
    <t>https://drive.google.com/drive/folders/1pWaDQcwPaKRQuecpfna0SQYBDteiNKyh</t>
  </si>
  <si>
    <t>https://mail.google.com/mail?extsrc=sync&amp;client=docs&amp;plid=ACUX6DPO1dDOp72zlCWASictwfMgQr1c3fxN7As</t>
  </si>
  <si>
    <t>https://drive.google.com/drive/folders/15OCmCaR0aO1_s5IBGJsLVELKPlG31FiQ</t>
  </si>
  <si>
    <t>https://mail.google.com/mail?extsrc=sync&amp;client=docs&amp;plid=ACUX6DNS7LOi7qRMekkNjxfNWQ4TqHlV3jeBsIY</t>
  </si>
  <si>
    <t>https://drive.google.com/drive/folders/1r8EJidfIvEYTrPAG_JcgZ4g-DrAs7TGY</t>
  </si>
  <si>
    <t>https://mail.google.com/mail?extsrc=sync&amp;client=docs&amp;plid=ACUX6DNe5WRqM_PCubcxgzfE9VaZIKCOGDih9ks</t>
  </si>
  <si>
    <t>https://drive.google.com/drive/folders/1ZjpTA0cOVDIufOOBmXyP-CSGWzfaNm0J</t>
  </si>
  <si>
    <t>https://mail.google.com/mail?extsrc=sync&amp;client=docs&amp;plid=ACUX6DOkQeG99gJLYNamoV_lDoKNQ1BKIkonnac</t>
  </si>
  <si>
    <t>https://drive.google.com/drive/folders/1Vy30wNdC-dt5lzN64dTGsb21F920gmxX</t>
  </si>
  <si>
    <t>https://mail.google.com/mail?extsrc=sync&amp;client=docs&amp;plid=ACUX6DPzPxdmEID1UesxLAzN3mSEgIw6ucDrd_0</t>
  </si>
  <si>
    <t>https://drive.google.com/drive/folders/1sUXL1myGcRS8U86qSLgErFvQvE89u6W0</t>
  </si>
  <si>
    <t>https://mail.google.com/mail?extsrc=sync&amp;client=docs&amp;plid=ACUX6DMZtqUu2lqGCyWq-QiudnPNDehJsmQD2aA</t>
  </si>
  <si>
    <t>https://drive.google.com/drive/folders/1sBbBk2-mHlqWNul_wVwQIHkEGQHWYu92</t>
  </si>
  <si>
    <t>https://mail.google.com/mail?extsrc=sync&amp;client=docs&amp;plid=ACUX6DMAalZ_lmbrYi5AdgUKsUPR_Jc5iWRh79s</t>
  </si>
  <si>
    <t>https://drive.google.com/drive/folders/1s1ykR5RShJz0CwjdWN8L_5OOMujIb0UQ</t>
  </si>
  <si>
    <t>https://mail.google.com/mail?extsrc=sync&amp;client=docs&amp;plid=ACUX6DOeEjDC-8fuo1OlWDITrRyiXCDu8ePyppc</t>
  </si>
  <si>
    <t>https://drive.google.com/drive/folders/1s0-lMFdbaBv9jyiV4X7YUb7Xo5-AlGXs</t>
  </si>
  <si>
    <t>https://mail.google.com/mail?extsrc=sync&amp;client=docs&amp;plid=ACUX6DOU_swBnbXdxsZLK6qsVqmvyGRVOWNNkWE</t>
  </si>
  <si>
    <t>https://drive.google.com/drive/folders/1rwXpGhZoo5DLqI9SA36_Kd2goOpsN9Z2</t>
  </si>
  <si>
    <t>https://mail.google.com/mail?extsrc=sync&amp;client=docs&amp;plid=ACUX6DP9xOitckkzlHd1kvObtxPIvinkqeqv5I4</t>
  </si>
  <si>
    <t>https://drive.google.com/drive/folders/1ro_FMrLQPqluInAhv7JVeV4L9RgBbqtx</t>
  </si>
  <si>
    <t>https://mail.google.com/mail?extsrc=sync&amp;client=docs&amp;plid=ACUX6DO6gnlpyEp0msXMoQQt0w_Ezm4U4Dqls44</t>
  </si>
  <si>
    <t>https://drive.google.com/drive/folders/1raJcxPQHukSD1eHbkGs7OoJ-jwg_Ybis</t>
  </si>
  <si>
    <t>https://mail.google.com/mail?extsrc=sync&amp;client=docs&amp;plid=ACUX6DMwOwZCIinM5jjBtI7kWaqxwtuH0n5QS-8</t>
  </si>
  <si>
    <t>https://drive.google.com/drive/folders/1mVgKJP3Pm9ZXZfQbTpgS99dP7emVFffw</t>
  </si>
  <si>
    <t>https://mail.google.com/mail?extsrc=sync&amp;client=docs&amp;plid=ACUX6DMAkrUqJZRquZGnmSVOVNvpeZ6Kc-44KK8</t>
  </si>
  <si>
    <t>https://drive.google.com/drive/folders/1EraYUjx1WTHO7gKeCJ1RBFuXwYHzdH4x</t>
  </si>
  <si>
    <t>https://mail.google.com/mail?extsrc=sync&amp;client=docs&amp;plid=ACUX6DOPZPtFyeYACAr817RwwbHBSx30NxgdEOQ</t>
  </si>
  <si>
    <t>https://drive.google.com/drive/folders/1u9HQ4DIT3HIxEuTW3iHWT7UIXUz-ivnS</t>
  </si>
  <si>
    <t>https://mail.google.com/mail?extsrc=sync&amp;client=docs&amp;plid=ACUX6DPEdpNz9Y7KQPWSyrC7Fr-9UA6Ce9UHOHs</t>
  </si>
  <si>
    <t>https://drive.google.com/drive/folders/1trryIya4nQMLmlZgiz-rIoBj3hX5yyqy</t>
  </si>
  <si>
    <t>https://mail.google.com/mail?extsrc=sync&amp;client=docs&amp;plid=ACUX6DOQ1ruXyQ4bmbPUeQb-boUth6HbZ4UKmyE</t>
  </si>
  <si>
    <t>https://drive.google.com/drive/folders/1u1ilpXH7d3b-ZlxIcxcXc3L_DQ6KviEw</t>
  </si>
  <si>
    <t>https://mail.google.com/mail?extsrc=sync&amp;client=docs&amp;plid=ACUX6DOdudbE4sLeFmkBYYLbT7DhB0fCVpTs9wg</t>
  </si>
  <si>
    <t>https://drive.google.com/drive/folders/1uN8KrKj-T46nnrM6PI-CIY73EgMolKHt</t>
  </si>
  <si>
    <t>https://drive.google.com/drive/folders/1uSNRF2TXKQJ8fA_OQLszAzki7GVaHZVH</t>
  </si>
  <si>
    <t>https://mail.google.com/mail?extsrc=sync&amp;client=docs&amp;plid=ACUX6DMEF546ZdYyWgX8ZNC-j2_Tebjcj5tqGRc</t>
  </si>
  <si>
    <t>https://drive.google.com/drive/folders/1ucbFdxdNNHfInnx4Swx3QNSJryCH_pBv</t>
  </si>
  <si>
    <t>https://mail.google.com/mail?extsrc=sync&amp;client=docs&amp;plid=ACUX6DM-rtjOB-9i08b5nvgiBLeQBT90N_tsEpU</t>
  </si>
  <si>
    <t>https://drive.google.com/drive/folders/1v6eUqQXNU2H4ROSRCCeZbtHT2H7YMn-L</t>
  </si>
  <si>
    <t>https://mail.google.com/mail?extsrc=sync&amp;client=docs&amp;plid=ACUX6DNah9x-szvfi5LP9ZsODf9AetZ7KZh8K6s</t>
  </si>
  <si>
    <t>https://drive.google.com/drive/folders/1vRnuTOVQ7Yg9X-VnSQBa4IXtqVC_isZX</t>
  </si>
  <si>
    <t>https://mail.google.com/mail?extsrc=sync&amp;client=docs&amp;plid=ACUX6DPaB-9ZQoQGEqay4Emv2njMksj8GySMb6E</t>
  </si>
  <si>
    <t>https://drive.google.com/drive/folders/1vuXc86cvHeMBCwrt5QlF2wmyQk5JLBtR</t>
  </si>
  <si>
    <t>https://mail.google.com/mail?extsrc=sync&amp;client=docs&amp;plid=ACUX6DPFdRSPHBfdCoEgAxyR7aQLa9sozoAEwVY</t>
  </si>
  <si>
    <t>https://drive.google.com/drive/folders/1w3oE6xGxYQXCcubhkAw4cNni_CEMLuT7</t>
  </si>
  <si>
    <t>https://mail.google.com/mail?extsrc=sync&amp;client=docs&amp;plid=ACUX6DNo4UpF0zyYprhBwhuc-jzafPYKCUb0fs8</t>
  </si>
  <si>
    <t>https://drive.google.com/drive/folders/1xCxFVQ4Sa7WaMM-MkJuIljb6H3S3XIqZ</t>
  </si>
  <si>
    <t>https://mail.google.com/mail?extsrc=sync&amp;client=docs&amp;plid=ACUX6DMj2f1pYz_whLC6zvrVJnbklQ5MK9NLEaY</t>
  </si>
  <si>
    <t>https://drive.google.com/drive/folders/1zcM0vY1sCKF76to241WaG8TyFOZfft1L</t>
  </si>
  <si>
    <t>https://mail.google.com/mail?extsrc=sync&amp;client=docs&amp;plid=ACUX6DP65kI4-MQQ5Bi_RSAdp4tU75xZ3J_upIk</t>
  </si>
  <si>
    <t>https://drive.google.com/drive/folders/1sA3tN_gRhDl21AgNL_KnC-khmAkYxhl5</t>
  </si>
  <si>
    <t>https://mail.google.com/mail?extsrc=sync&amp;client=docs&amp;plid=ACUX6DObKQyrH5-eB_MSJvMabpTw9juSTY4JJYg</t>
  </si>
  <si>
    <t>https://drive.google.com/drive/folders/1kXTlT5ebH8Sgos-wSxaFYnabByVCVpLh</t>
  </si>
  <si>
    <t>https://mail.google.com/mail?extsrc=sync&amp;client=docs&amp;plid=ACUX6DPQyMGP_6_JndDC-YswdvHsK4BRjZuOvrE</t>
  </si>
  <si>
    <t>https://drive.google.com/drive/folders/1xdFziHKd7GvpPEO630h2LJBOGESraXVT</t>
  </si>
  <si>
    <t>https://mail.google.com/mail?extsrc=sync&amp;client=docs&amp;plid=ACUX6DMycWJccSNwXfNP_eiSe-9_UHi-Um7Ai10</t>
  </si>
  <si>
    <t>https://drive.google.com/drive/folders/1y5ohgU-Djcv7MlwOqhY2xyak_mra_i4m</t>
  </si>
  <si>
    <t>https://mail.google.com/mail?extsrc=sync&amp;client=docs&amp;plid=ACUX6DMVfoye5t1SbcJhLqUyq323MSAf6MPyJ1A</t>
  </si>
  <si>
    <t>https://drive.google.com/drive/folders/1z8iexXPCDg7sgqogF587FIkl3k0MDzxh</t>
  </si>
  <si>
    <t>https://mail.google.com/mail?extsrc=sync&amp;client=docs&amp;plid=ACUX6DNUL4Cw5PouSAN3zUzKiqM_Eka27weNZf0</t>
  </si>
  <si>
    <t>https://drive.google.com/drive/folders/10kx_ENX2TdWPI8Ca3cAWmyYAxPtdSNZ9</t>
  </si>
  <si>
    <t>https://mail.google.com/mail?extsrc=sync&amp;client=docs&amp;plid=ACUX6DPfZYLFMYx4Q9j6v2CeAcV1Fc242UAdmL8</t>
  </si>
  <si>
    <t>https://drive.google.com/drive/folders/1zaZARxeqND7SayGoC78ADaWitgWyHJgS</t>
  </si>
  <si>
    <t>https://mail.google.com/mail?extsrc=sync&amp;client=docs&amp;plid=ACUX6DNfdt5-i4Rrg03PYeftjMY-snIy3pcWxDY</t>
  </si>
  <si>
    <t>https://drive.google.com/drive/folders/1FuTQrTf5X-d9jpsQzdLaDpeRthVCf864</t>
  </si>
  <si>
    <t>https://mail.google.com/mail?extsrc=sync&amp;client=docs&amp;plid=ACUX6DM6ELJ9ENKBTw8DIJisaUbiiVgjJQ8Pxpo</t>
  </si>
  <si>
    <t>https://drive.google.com/drive/folders/1-4vkoCm-Ur9lbOgjkeV1E_BlAJlwZe9d</t>
  </si>
  <si>
    <t>https://mail.google.com/mail?extsrc=sync&amp;client=docs&amp;plid=ACUX6DO2rJQmbumCjweUZdMa2g4Zp3Urnpd8aB4</t>
  </si>
  <si>
    <t>https://drive.google.com/drive/folders/17CkGQGBJPEaqyYXraFNxP-zG9xhjaYMn</t>
  </si>
  <si>
    <t>https://mail.google.com/mail?extsrc=sync&amp;client=docs&amp;plid=ACUX6DPdsUK6FnzMUfxZSNUSiUUKv8spvIsRRuQ</t>
  </si>
  <si>
    <t>https://drive.google.com/drive/folders/1cAqvq7oKXPA-HRvcMkMCWM56hXuE70ch</t>
  </si>
  <si>
    <t>https://mail.google.com/mail?extsrc=sync&amp;client=docs&amp;plid=ACUX6DMzxqA-0N9MRym4skj_70YaUTgsJGX6OVA</t>
  </si>
  <si>
    <t>https://drive.google.com/drive/folders/1241kxBrRSchXeAwQfcxC2Y-J8YLJJAim</t>
  </si>
  <si>
    <t>https://mail.google.com/mail?extsrc=sync&amp;client=docs&amp;plid=ACUX6DMkNdqtERgHQwUuzOtA-1ItmQb48l4vbVE</t>
  </si>
  <si>
    <t>https://drive.google.com/drive/folders/1FPfmmd3NxTUpNirTXaiU6ooIhENysRGT</t>
  </si>
  <si>
    <t>https://mail.google.com/mail?extsrc=sync&amp;client=docs&amp;plid=ACUX6DP5yTQiFVT_KJqteIzdTYKJ2SXDyayc19Q</t>
  </si>
  <si>
    <t>https://drive.google.com/drive/folders/1CtQZbJWsrnxYi0QSPjPO9eQXGPIiIIJR</t>
  </si>
  <si>
    <t>https://mail.google.com/mail?extsrc=sync&amp;client=docs&amp;plid=ACUX6DOUIGHK4UCeS-6R-rQkFin1kYIgFVwZlJA</t>
  </si>
  <si>
    <t>https://drive.google.com/drive/folders/1Oc2ItsVCoofolf1vpYGxpfHjKTKJ0b5B</t>
  </si>
  <si>
    <t>https://mail.google.com/mail?extsrc=sync&amp;client=docs&amp;plid=ACUX6DNTFvjctyrLBOWIvFqpGyAEoSYUqNieh5A</t>
  </si>
  <si>
    <t>https://drive.google.com/drive/folders/1-4vKmch78a-nJHGGe5ddiPuD6quC9S4X</t>
  </si>
  <si>
    <t>https://mail.google.com/mail?extsrc=sync&amp;client=docs&amp;plid=ACUX6DMH2MMOR-SuMnsRFitrBZurHQdz-uljJw4</t>
  </si>
  <si>
    <t>https://drive.google.com/drive/folders/11wfiHxE0AKsKNICoz4GFZCPKst7vGBV-</t>
  </si>
  <si>
    <t>https://mail.google.com/mail?extsrc=sync&amp;client=docs&amp;plid=ACUX6DN-Vj8jUbFZyRbe80o_0k2vphAv1YRtwEE</t>
  </si>
  <si>
    <t>https://drive.google.com/drive/folders/11vBYND0SzyysOaEsoPvSiRkGszvKKwzE</t>
  </si>
  <si>
    <t>https://mail.google.com/mail?extsrc=sync&amp;client=docs&amp;plid=ACUX6DMHUdY2ZqU2tjjFRN-7dQNDf4f3O-A25dc</t>
  </si>
  <si>
    <t>https://drive.google.com/drive/folders/1EK2FPV-e7742ul38f7uRih6_AAASBrHv</t>
  </si>
  <si>
    <t>https://mail.google.com/mail?extsrc=sync&amp;client=docs&amp;plid=ACUX6DNWAW7amksb07GgUwzvQnl_bu3Pdjln73w</t>
  </si>
  <si>
    <t>https://drive.google.com/drive/folders/16o-7V7NGHlUAzVmS2vXP3aLPBi1XVZEi</t>
  </si>
  <si>
    <t>https://mail.google.com/mail?extsrc=sync&amp;client=docs&amp;plid=ACUX6DNs-oNZbHzZiei4sjsLjU_QplKxxTjBplw</t>
  </si>
  <si>
    <t>https://drive.google.com/drive/folders/17-VoWvZosC_FYPwZl3RrOzJoaDiUqc6x</t>
  </si>
  <si>
    <t>https://mail.google.com/mail?extsrc=sync&amp;client=docs&amp;plid=ACUX6DPC2RI4EMeVj3pWOTu8TVsmtJf2vw4eC_g</t>
  </si>
  <si>
    <t>https://drive.google.com/drive/folders/170ozoqWOfz1981VMtbA8QfnIZUNx0Rnh</t>
  </si>
  <si>
    <t>https://mail.google.com/mail?extsrc=sync&amp;client=docs&amp;plid=ACUX6DNEYkn6xTXZNL9XP7Of6YSGPbAsZhQWfpQ</t>
  </si>
  <si>
    <t>https://drive.google.com/drive/folders/11u-1FVaphbIDFs6eenyZPq-iNVov9ej0</t>
  </si>
  <si>
    <t>https://mail.google.com/mail?extsrc=sync&amp;client=docs&amp;plid=ACUX6DNIA4RtgLHKVM6HRjbWB1woY-lnDZC9jZQ</t>
  </si>
  <si>
    <t>https://drive.google.com/drive/folders/17AJqee6Kzc-_kIynR9jhk8zRFDCDt6_T</t>
  </si>
  <si>
    <t>https://mail.google.com/mail?extsrc=sync&amp;client=docs&amp;plid=ACUX6DOb_4UHBm45uYqaH-BNJUe-dnOaI4bxrpg</t>
  </si>
  <si>
    <t>https://drive.google.com/drive/folders/1lqB7Zm6T_uKuaVhqgnkC9cEDKRQisZja</t>
  </si>
  <si>
    <t>https://mail.google.com/mail?extsrc=sync&amp;client=docs&amp;plid=ACUX6DNzNPC7YGDKI7Hj78tqvmX6O9KVnZb9gxM</t>
  </si>
  <si>
    <t>https://drive.google.com/drive/folders/17Q6YoM4_EmwIu9fi59zBAFw0ijHVjvPe</t>
  </si>
  <si>
    <t>https://mail.google.com/mail?extsrc=sync&amp;client=docs&amp;plid=ACUX6DPZQphcgisrmmK6Qh4mO14WNNVISiByNew</t>
  </si>
  <si>
    <t>https://drive.google.com/drive/folders/17Vv2C-MvuKteEqE3rmcd_RURszpyg4EL</t>
  </si>
  <si>
    <t>https://mail.google.com/mail?extsrc=sync&amp;client=docs&amp;plid=ACUX6DOVBqk3okW6lAspbhJiulfQKRxRoU_Hn4I</t>
  </si>
  <si>
    <t>https://drive.google.com/drive/folders/17vVzr_35qXXfPuBwX7eDFhFgwakwm-12</t>
  </si>
  <si>
    <t>https://mail.google.com/mail?extsrc=sync&amp;client=docs&amp;plid=ACUX6DMqbn8LQPEDf2vjd0sf5tn2KG2XhnpDW0I</t>
  </si>
  <si>
    <t>https://drive.google.com/drive/folders/17yI9xuUf6KNqcMcweuZHwfVpGzUiI52h</t>
  </si>
  <si>
    <t>https://mail.google.com/mail?extsrc=sync&amp;client=docs&amp;plid=ACUX6DNos8FG8o4SCjE9sppGWm-Q0yPTGrcuGq4</t>
  </si>
  <si>
    <t>https://drive.google.com/drive/folders/181vnmQg8_ZwaoqZjtraf5Aa3CG6oC8Uh</t>
  </si>
  <si>
    <t>https://mail.google.com/mail?extsrc=sync&amp;client=docs&amp;plid=ACUX6DOZYjSv31dNoFMJwoPUeu0iNIW3vkjqNt8</t>
  </si>
  <si>
    <t>https://drive.google.com/drive/folders/18D7nyrARnv6D3gwN7YbQvY2KOLKZ0WST</t>
  </si>
  <si>
    <t>https://mail.google.com/mail?extsrc=sync&amp;client=docs&amp;plid=ACUX6DOL7jEhejLW-mDnRODnE7yc4kS4-X6JCJ0</t>
  </si>
  <si>
    <t>https://drive.google.com/drive/folders/1Duom0Kw7WYzEQ_ZZ4P11YROx1a5aPfCg</t>
  </si>
  <si>
    <t>https://mail.google.com/mail?extsrc=sync&amp;client=docs&amp;plid=ACUX6DNEG-G7J3sReYO7Wf1_JlxZJqZ9J_51HVA</t>
  </si>
  <si>
    <t>https://drive.google.com/drive/folders/1YJw_IDV3FtUf8BBBJExc2FeZ2S7iiyNe</t>
  </si>
  <si>
    <t>https://mail.google.com/mail?extsrc=sync&amp;client=docs&amp;plid=ACUX6DNxp5L88xORwSXbD-5v2MqygFuPB-EpBrA</t>
  </si>
  <si>
    <t>https://drive.google.com/drive/folders/14XJv4nbK9hRZkiwSWB8pzaffsCoGG3_j</t>
  </si>
  <si>
    <t>https://mail.google.com/mail?extsrc=sync&amp;client=docs&amp;plid=ACUX6DO3Npd-xO6dsXKT6pq56yppmfRkbAlbRXc</t>
  </si>
  <si>
    <t>https://drive.google.com/drive/folders/1dPT_XI7hIEqhGmUd9YE2iJWRmDZu9D-S</t>
  </si>
  <si>
    <t>https://mail.google.com/mail?extsrc=sync&amp;client=docs&amp;plid=ACUX6DN3j78Ij5do29OcZOOdbk5vExMKpe7ZIGg</t>
  </si>
  <si>
    <t>https://drive.google.com/drive/folders/1Q8PsRoKqtT0wJzHolne0OMl8So-l2Mpl</t>
  </si>
  <si>
    <t>https://mail.google.com/mail?extsrc=sync&amp;client=docs&amp;plid=ACUX6DMuGy7eksx57v_CSBsaNhoyC4IXFxUlxp8</t>
  </si>
  <si>
    <t>https://drive.google.com/drive/folders/16oXd6DMMahsbsNECH2cG4IWuh1f82P8h</t>
  </si>
  <si>
    <t>https://mail.google.com/mail?extsrc=sync&amp;client=docs&amp;plid=ACUX6DPzePswk5jFbq7387baPxp0kDbXXRz1Z5M</t>
  </si>
  <si>
    <t>https://drive.google.com/drive/folders/1ATiRTnIVLWg-KqQ0jL_hghYqrxL2fsZ7</t>
  </si>
  <si>
    <t>https://mail.google.com/mail?extsrc=sync&amp;client=docs&amp;plid=ACUX6DMcRXUjntDf-rPGTTIm_y2cPQD2xpgFnyk</t>
  </si>
  <si>
    <t>https://drive.google.com/drive/folders/1fVAP4pHWqUNKkqKme_lefjVcFMnBZc-g</t>
  </si>
  <si>
    <t>https://mail.google.com/mail?extsrc=sync&amp;client=docs&amp;plid=ACUX6DPClhStaG0LudSzEkCYz9srqMG5yvRmgYE</t>
  </si>
  <si>
    <t>https://drive.google.com/drive/folders/1IMhXVj_izEd7jJFmkk9rMtaU-YU5vcjK</t>
  </si>
  <si>
    <t>https://mail.google.com/mail?extsrc=sync&amp;client=docs&amp;plid=ACUX6DNcbsVJ7x4bRZmXd6HBhWZcSHgrR5m95aM</t>
  </si>
  <si>
    <t>https://drive.google.com/drive/folders/1aOLWbIy1pmzUi261ZqkrSLyfRgX5NRo3</t>
  </si>
  <si>
    <t>https://mail.google.com/mail?extsrc=sync&amp;client=docs&amp;plid=ACUX6DNvTnXbiwEkxIPOw84ZNp1GMQWP-qbeXV0</t>
  </si>
  <si>
    <t>https://drive.google.com/drive/folders/1b9uYWpf5-HnYybWBEneVYojK-mn8L2kp</t>
  </si>
  <si>
    <t>https://mail.google.com/mail?extsrc=sync&amp;client=docs&amp;plid=ACUX6DP5ofaLMJRkh3uxf0nyZQB3fDx2DPwHad8</t>
  </si>
  <si>
    <t>https://drive.google.com/drive/folders/1YYyQ9G_8vRxVIRzqQbExKbxkHL_KGQoo</t>
  </si>
  <si>
    <t>https://mail.google.com/mail?extsrc=sync&amp;client=docs&amp;plid=ACUX6DNmLETmoJ9-7m3IUdE7Wp5UR9-8sf-Rlgc</t>
  </si>
  <si>
    <t>https://drive.google.com/drive/folders/1NVCzvp88zD94YyKWNWO3opCeBM7wGPI8</t>
  </si>
  <si>
    <t>https://mail.google.com/mail?extsrc=sync&amp;client=docs&amp;plid=ACUX6DONtguDRHtaYveeRD8CSU3JkpP-0FRxSPc</t>
  </si>
  <si>
    <t>https://drive.google.com/drive/folders/1keEEqRVTGz4kouhwGJrJ1qeAOHHunBHi</t>
  </si>
  <si>
    <t>https://mail.google.com/mail?extsrc=sync&amp;client=docs&amp;plid=ACUX6DPkvZV-2Gj1_Zrgq5z4qkeJvMVnybX0pn0</t>
  </si>
  <si>
    <t>https://drive.google.com/drive/u/1/folders/1HqcDJbeUTZ1AY38tvEaafHyc6g02a5_X</t>
  </si>
  <si>
    <t>https://mail.google.com/mail?extsrc=sync&amp;client=docs&amp;plid=ACUX6DPe29Zwq8q96yzKlarNiBcsJEmQqFKtmuA</t>
  </si>
  <si>
    <t>https://drive.google.com/drive/folders/1tchaSfSHBfZ9owjXwp9777yPGoZIwK-u</t>
  </si>
  <si>
    <t>https://mail.google.com/mail?extsrc=sync&amp;client=docs&amp;plid=ACUX6DOOk0qAM4IbDmJwQE-lSEBKbtkJb0HDzqo</t>
  </si>
  <si>
    <t>https://drive.google.com/drive/folders/1-BC5UyLoMafxyBuH1BJR-QfXE_yZWoN3</t>
  </si>
  <si>
    <t>https://mail.google.com/mail?extsrc=sync&amp;client=docs&amp;plid=ACUX6DP2x6hAWVPINL9OzhDh6SyMNhBzgVNTA2g</t>
  </si>
  <si>
    <t>https://drive.google.com/drive/folders/1z_9-4y2wB1gOCFXbZB4sXvkATN5Cefw7</t>
  </si>
  <si>
    <t>https://mail.google.com/mail?extsrc=sync&amp;client=docs&amp;plid=ACUX6DOMS-sTobWKyDunlDk59VBYrJdUhWTDPXU</t>
  </si>
  <si>
    <t>https://drive.google.com/drive/folders/1MU9d_j-uK2aMbpIcnH_5OlhJLJ12On9-</t>
  </si>
  <si>
    <t>https://mail.google.com/mail?extsrc=sync&amp;client=docs&amp;plid=ACUX6DM3fxenijenUg69DW2GPDoxYgrQIdeywKg</t>
  </si>
  <si>
    <t>https://drive.google.com/drive/folders/1h2EEHFHlugrK-xMIDiZ66X4du41-n-E7</t>
  </si>
  <si>
    <t>https://mail.google.com/mail?extsrc=sync&amp;client=docs&amp;plid=ACUX6DMrhLASQk0E6O4M3ufdo8dJo-cXcODzRjI</t>
  </si>
  <si>
    <t>https://drive.google.com/drive/folders/1i76eFLaXbAlNIBaOD3hIcWdzKMy7Fjfr</t>
  </si>
  <si>
    <t>https://mail.google.com/mail?extsrc=sync&amp;client=docs&amp;plid=ACUX6DOVsLyJWtMaBXUf2rHRVh5iQOS_0RCVwUI</t>
  </si>
  <si>
    <t>https://drive.google.com/drive/folders/1Ww5BLvNkzoJVoVfHHDeWTqChyvES5jUK</t>
  </si>
  <si>
    <t>https://mail.google.com/mail?extsrc=sync&amp;client=docs&amp;plid=ACUX6DPObo_Ddxf1v8E67g_U8KKhhvsi07hCQaw</t>
  </si>
  <si>
    <t>https://drive.google.com/drive/folders/1SHJE21UHkOJhc-cHwJ8ILU4aarxWoFVT</t>
  </si>
  <si>
    <t>https://mail.google.com/mail?extsrc=sync&amp;client=docs&amp;plid=ACUX6DPzSAa7x7pvA0v3IhlzwIprurEMaXZnLxI</t>
  </si>
  <si>
    <t>https://drive.google.com/drive/folders/1hbaE-xkegJDz_xLZVHRz26iC7w6kLacP</t>
  </si>
  <si>
    <t>https://mail.google.com/mail?extsrc=sync&amp;client=docs&amp;plid=ACUX6DNHAIldpJIeWwWjZABKRit7_7MZJqSdUMw</t>
  </si>
  <si>
    <t>https://drive.google.com/drive/folders/1Jnc-shjf_Hu_Po1tjGLBx06uP9kTfMru</t>
  </si>
  <si>
    <t>https://mail.google.com/mail?extsrc=sync&amp;client=docs&amp;plid=ACUX6DNXPt1uT9Jagt6pTwGCIaJMj6xjNBXkAa8</t>
  </si>
  <si>
    <t>https://drive.google.com/drive/folders/1a0OITcD9gctL3HJsUJxOvabUN_HW6Q4L</t>
  </si>
  <si>
    <t>https://mail.google.com/mail?extsrc=sync&amp;client=docs&amp;plid=ACUX6DMsTVwQK6Fxm3KKZMrkVfDnZsEvkCjAP8U</t>
  </si>
  <si>
    <t>https://drive.google.com/drive/folders/1H6XoAUGCKIqvA7kWrl_f0w6wVJ1g7Mct</t>
  </si>
  <si>
    <t>https://mail.google.com/mail?extsrc=sync&amp;client=docs&amp;plid=ACUX6DPiCQPS47xJECiJGNHgSftNaGvIOG2VtUM</t>
  </si>
  <si>
    <t>https://drive.google.com/drive/folders/1tcWu9FelAMLFxpjk-8_xl1hdxax_EISz</t>
  </si>
  <si>
    <t>https://mail.google.com/mail?extsrc=sync&amp;client=docs&amp;plid=ACUX6DM1cyaYyiWxTC6EcOyrq_niTpa2Go_6vjw</t>
  </si>
  <si>
    <t>https://drive.google.com/drive/folders/1P1zTstxfLCt1wRCFRZIVybFG0hLoNKoA</t>
  </si>
  <si>
    <t>https://mail.google.com/mail?extsrc=sync&amp;client=docs&amp;plid=ACUX6DOBQsBhr-q830BxM4ViswlWdPXqhVyeEg0</t>
  </si>
  <si>
    <t>https://drive.google.com/drive/folders/1S_50G4c2JsdfF1kFSOC3a2TfFw1Cp3mo</t>
  </si>
  <si>
    <t>https://mail.google.com/mail?extsrc=sync&amp;client=docs&amp;plid=ACUX6DP_m7S2aXoxN-Xo7kJTbbHZsoqeM4Hhr7s</t>
  </si>
  <si>
    <t>https://drive.google.com/drive/folders/1YCXQxEJ_Bs5dQT2JZUqQip6Y0gpGIBL1</t>
  </si>
  <si>
    <t>https://mail.google.com/mail?extsrc=sync&amp;client=docs&amp;plid=ACUX6DNRURlP9MjJU-guCeS7YyiYnoonkSjw6CU</t>
  </si>
  <si>
    <t>https://drive.google.com/drive/folders/1dEbYhmbAxwC0Rv6Vne45NMOeYIv2Q1fj</t>
  </si>
  <si>
    <t>https://mail.google.com/mail?extsrc=sync&amp;client=docs&amp;plid=ACUX6DPwmTX1US9aVTMOwkxzEcfsw-m1R3Vn3rw</t>
  </si>
  <si>
    <t>https://drive.google.com/drive/folders/1FJ4UcSNwwJjTYR4Xp7s_TdAyBwCVoLSB</t>
  </si>
  <si>
    <t>https://mail.google.com/mail?extsrc=sync&amp;client=docs&amp;plid=ACUX6DN0CC3NfXb0OpUahmbExNuWR63pf1xXxLA</t>
  </si>
  <si>
    <t>https://drive.google.com/drive/folders/1i4H6tawKHVPEvRdkXFGLOQev-oPe21hz</t>
  </si>
  <si>
    <t>https://mail.google.com/mail?extsrc=sync&amp;client=docs&amp;plid=ACUX6DO_qVpS78pQLvfCKhY3OqOr5fFz39Poo9U</t>
  </si>
  <si>
    <t>https://drive.google.com/drive/folders/1xWg2YXjgMrDe9b28fdAFq2BjtwhiYqiJ</t>
  </si>
  <si>
    <t>https://mail.google.com/mail?extsrc=sync&amp;client=docs&amp;plid=ACUX6DOxeQ5M9nGTPRhWQuCAupP4vsf4LwXzOYI</t>
  </si>
  <si>
    <t>https://drive.google.com/drive/folders/1Qqd2NSUVihCrBtDV84b7Mse-TOA0w0xh</t>
  </si>
  <si>
    <t>https://mail.google.com/mail?extsrc=sync&amp;client=docs&amp;plid=ACUX6DMZv25ktn90yuaoiMmAAWu4i82wAu5dNW0</t>
  </si>
  <si>
    <t>https://drive.google.com/drive/folders/1ojrWMW4eQD1TtbtemxEnG4W9-pQUPaqR</t>
  </si>
  <si>
    <t>https://mail.google.com/mail?extsrc=sync&amp;client=docs&amp;plid=ACUX6DOeOhfKGFFV5rNgprnYgt2YzCd4URftleU</t>
  </si>
  <si>
    <t>https://drive.google.com/drive/folders/1poVfKgcZRzqdWYUiKi9idM3vKAb93H9w</t>
  </si>
  <si>
    <t>https://mail.google.com/mail?extsrc=sync&amp;client=docs&amp;plid=ACUX6DPKYZTXbXjQtBJ2rqsbDspqtNqZHyRO_WQ</t>
  </si>
  <si>
    <t>https://drive.google.com/drive/folders/1eyESnWmvG9TuEpt1sD_LK3ErxAMd3xY8</t>
  </si>
  <si>
    <t>https://mail.google.com/mail?extsrc=sync&amp;client=docs&amp;plid=ACUX6DN765VpBwKxG-gdt3XgzvRQHxhN7t4-YIk</t>
  </si>
  <si>
    <t>https://drive.google.com/drive/folders/1T-_YHfuw-X-x6abFraSXLl4EHyeGNJhR</t>
  </si>
  <si>
    <t>https://mail.google.com/mail?extsrc=sync&amp;client=docs&amp;plid=ACUX6DMERQ5drx2pOVZJ_VBA4-PKKWxENPr0CMQ</t>
  </si>
  <si>
    <t>https://drive.google.com/drive/folders/1UNLLgK7KIid_IJIWL14Lp_c29VS6FQkm</t>
  </si>
  <si>
    <t>https://mail.google.com/mail?extsrc=sync&amp;client=docs&amp;plid=ACUX6DN2iSFlyKF37oSQyx2aMv1qn_6iZhlloUw</t>
  </si>
  <si>
    <t>https://drive.google.com/drive/folders/1LkgYiadXxBgeikvhvXQX9bqzIwRR1thy</t>
  </si>
  <si>
    <t>https://mail.google.com/mail?extsrc=sync&amp;client=docs&amp;plid=ACUX6DNXBzZBz4WNjHiVm7toXOZB4IjFsx0GMgs</t>
  </si>
  <si>
    <t>https://drive.google.com/drive/folders/14p4yba-ia9v7B5c-MJhwNvTSH6LTB9E9</t>
  </si>
  <si>
    <t>https://mail.google.com/mail?extsrc=sync&amp;client=docs&amp;plid=ACUX6DOsXarnBdipkKVZKM7CZ2LbzOW94Ec8UhE</t>
  </si>
  <si>
    <t>https://drive.google.com/drive/folders/1bFh9LatTkt6AriThxOiMbf2ruChqQaUP</t>
  </si>
  <si>
    <t>https://mail.google.com/mail?extsrc=sync&amp;client=docs&amp;plid=ACUX6DMIB4QU1mdfJcA45DVZtFKY7g8MU4MPJN8</t>
  </si>
  <si>
    <t>https://drive.google.com/drive/folders/1T2dSx5pZKP6ZlCmL8BjkxSJfYny8Qk3a</t>
  </si>
  <si>
    <t>https://mail.google.com/mail?extsrc=sync&amp;client=docs&amp;plid=ACUX6DPVR0dTEkgou3o2af5RwJxWhX6D2Hnd_eY</t>
  </si>
  <si>
    <t>https://drive.google.com/drive/folders/1Nae77o8rqoUMDMVycLtY_hGttEnrXtap</t>
  </si>
  <si>
    <t>https://mail.google.com/mail?extsrc=sync&amp;client=docs&amp;plid=ACUX6DMNssAANbkABHCXdb8ZejoQWGIwRbDTNPo</t>
  </si>
  <si>
    <t>https://drive.google.com/drive/folders/1qChPN2yw4VWePWrHWDXQzsqkskLU8H1c</t>
  </si>
  <si>
    <t>https://mail.google.com/mail?extsrc=sync&amp;client=docs&amp;plid=ACUX6DPkF-6GqKXAXlEcT6iFVlAIuBmNKjTWilQ</t>
  </si>
  <si>
    <t>https://drive.google.com/drive/folders/1qslmkeRUNnZSoTeGKV1_C_-aR9cfLmEK</t>
  </si>
  <si>
    <t>https://mail.google.com/mail?extsrc=sync&amp;client=docs&amp;plid=ACUX6DMvaGt9uUs3Hgbr4-gKQsmZ0VEwA4b419w</t>
  </si>
  <si>
    <t>https://drive.google.com/drive/folders/1tCpqRR6Ydork_rWynT7mtTOQdxhDIiqL</t>
  </si>
  <si>
    <t>https://mail.google.com/mail?extsrc=sync&amp;client=docs&amp;plid=ACUX6DNWI-5j0l_1Jj-ihUJz8LYauEo9eS0ujbY</t>
  </si>
  <si>
    <t>https://drive.google.com/drive/folders/12JQV5ncmGn5q27Z519K9lb_dXkFA8m44</t>
  </si>
  <si>
    <t>https://mail.google.com/mail?extsrc=sync&amp;client=docs&amp;plid=ACUX6DP3PxjNlJdlezoMzKvTeBQUgBP_qI3GDr0</t>
  </si>
  <si>
    <t>https://drive.google.com/drive/folders/1d4jHM2KLL8U7eoKX5vNYkXUeYJ33l7BM</t>
  </si>
  <si>
    <t>https://mail.google.com/mail?extsrc=sync&amp;client=docs&amp;plid=ACUX6DMI-RTYlHxmByLv6Fqmify3kNr3aoUNq58</t>
  </si>
  <si>
    <t>https://drive.google.com/drive/folders/1KZERJIttFYLXZtn3MfqfaZ-YO9qsAa0a</t>
  </si>
  <si>
    <t>https://mail.google.com/mail?extsrc=sync&amp;client=docs&amp;plid=ACUX6DMcJA_FyHDJM2cstKw_sJRqPHH37a2Rjco</t>
  </si>
  <si>
    <t>https://drive.google.com/drive/folders/1g7mjQz1OOYWGqW2iDCwzuNkAtlTe4IWs</t>
  </si>
  <si>
    <t>https://mail.google.com/mail?extsrc=sync&amp;client=docs&amp;plid=ACUX6DOMTMOtVSCWpEBMQmA00p4YxDOn0rlhD9s</t>
  </si>
  <si>
    <t>https://drive.google.com/drive/folders/1SZj2lx2joE40aL60erGta9K0eRbHSb20</t>
  </si>
  <si>
    <t>https://mail.google.com/mail?extsrc=sync&amp;client=docs&amp;plid=ACUX6DOd0Nc23yA1RM9uCujFY60MdQ8d_sFtaKQ</t>
  </si>
  <si>
    <t>https://drive.google.com/drive/folders/1gCleRRM4qSR3KvADDqkXt-UlC71hDFOu</t>
  </si>
  <si>
    <t>https://mail.google.com/mail?extsrc=sync&amp;client=docs&amp;plid=ACUX6DMm7OkyxIdUi_xgF7dTGd-5iF7cvcGNOlw</t>
  </si>
  <si>
    <t>https://drive.google.com/drive/folders/1y3mMufXt-yhuAprSEW4_CsD70WDhzjuc</t>
  </si>
  <si>
    <t>https://mail.google.com/mail?extsrc=sync&amp;client=docs&amp;plid=ACUX6DP6dekvfRDUcPVB0nNYNBpF6_-vw3sH7D0</t>
  </si>
  <si>
    <t>https://drive.google.com/drive/folders/1SPnFaxpMokuKhVuLLvbYUGeYTvDuKEVm</t>
  </si>
  <si>
    <t>https://mail.google.com/mail?extsrc=sync&amp;client=docs&amp;plid=ACUX6DNPVZjal48PhRtNosYCI-UDTidukGPMJ18</t>
  </si>
  <si>
    <t>https://drive.google.com/drive/folders/1Z3iIoCg4sMa667UkmRZQcROmn8i5lgQH</t>
  </si>
  <si>
    <t>https://mail.google.com/mail?extsrc=sync&amp;client=docs&amp;plid=ACUX6DMpEWQUSkiWUdQhBacWDIBhYoU_3DeKQiY</t>
  </si>
  <si>
    <t>https://drive.google.com/drive/folders/1dtq_PeC7Z3U5791R9UsEubRLf8PeSaWS</t>
  </si>
  <si>
    <t>https://mail.google.com/mail?extsrc=sync&amp;client=docs&amp;plid=ACUX6DM3XJCmNB4YzS6GqR1-3IQpD2HpfiiNhvA</t>
  </si>
  <si>
    <t>https://drive.google.com/drive/folders/1bXEknLFYDk15N2SObg_HvOABNK0_F5pt</t>
  </si>
  <si>
    <t>https://mail.google.com/mail?extsrc=sync&amp;client=docs&amp;plid=ACUX6DPAt2FBoz2JUqtIbbo_mKRHZNWBxWmTPj8</t>
  </si>
  <si>
    <t>https://drive.google.com/drive/folders/1mUiHeTg0cT-wjEKZohX4pn2yiH86SScw</t>
  </si>
  <si>
    <t>https://mail.google.com/mail?extsrc=sync&amp;client=docs&amp;plid=ACUX6DNx1P2zqMwcnlP2vhe35GqAbDjtOlTGkNY</t>
  </si>
  <si>
    <t>https://drive.google.com/drive/folders/12zRaJ8gVtLy6PINRZE2o5neYAU0-JUoO</t>
  </si>
  <si>
    <t>https://mail.google.com/mail?extsrc=sync&amp;client=docs&amp;plid=ACUX6DNIQzYPsUJQqhGooR-veyzr5MtSyEP6_9U</t>
  </si>
  <si>
    <t>https://drive.google.com/drive/folders/1qvgd40DqqIAEmFP6bRmBp0ixT-VwTKf8</t>
  </si>
  <si>
    <t>https://mail.google.com/mail?extsrc=sync&amp;client=docs&amp;plid=ACUX6DMrftUHhVILuMQa1PM5rziEn0v-R05xJas</t>
  </si>
  <si>
    <t>https://mail.google.com/mail/u/0/?fs=1&amp;th=%23thread-f:1823294269314438130&amp;search=all&amp;tf=cv</t>
  </si>
  <si>
    <t>https://drive.google.com/drive/folders/1zNf3u_VymVLDobbOQVu7KHBFr-RRNbUR</t>
  </si>
  <si>
    <t>https://mail.google.com/mail?extsrc=sync&amp;client=docs&amp;plid=ACUX6DNduxyNbXFm-3gVEFXoy8awJLVgFhWSf64</t>
  </si>
  <si>
    <t>https://drive.google.com/drive/folders/1Vd-KoeHe-vFytF14hapf9zyBDu_JUVxo</t>
  </si>
  <si>
    <t>https://mail.google.com/mail?extsrc=sync&amp;client=docs&amp;plid=ACUX6DNsLqX3XgLf6kxLsIKQFgOYBf1LjaDpy-w</t>
  </si>
  <si>
    <t>https://drive.google.com/drive/folders/1FWOxmYxGV_OcE5phaEQkopFhORSRg4wq</t>
  </si>
  <si>
    <t>https://mail.google.com/mail?extsrc=sync&amp;client=docs&amp;plid=ACUX6DNqJXnWiGZv9zYamhLqsWyDioTjSuIvt58</t>
  </si>
  <si>
    <t>https://drive.google.com/drive/folders/1Lhzoq470moCoocaHCXAg98P8CPrDkwTi</t>
  </si>
  <si>
    <t>https://mail.google.com/mail?extsrc=sync&amp;client=docs&amp;plid=ACUX6DNRzxDs1vMN5DpgSNZiNmRwkWjVbSifsn4</t>
  </si>
  <si>
    <t>https://drive.google.com/drive/folders/1sBuw_qYBXQagJAi7pAXCs7GDCE9s2rGv</t>
  </si>
  <si>
    <t>https://mail.google.com/mail?extsrc=sync&amp;client=docs&amp;plid=ACUX6DMlKshswZWd7xOU50xLESDUcmO7zu37No0</t>
  </si>
  <si>
    <t>https://drive.google.com/drive/folders/11BK156VddTSA1QtcXclEW05p5Kc8Li3E</t>
  </si>
  <si>
    <t>https://mail.google.com/mail?extsrc=sync&amp;client=docs&amp;plid=ACUX6DMx2ZZpoR3Jfn9eQNvyTk6imwuxAtIW93o</t>
  </si>
  <si>
    <t>https://drive.google.com/drive/folders/1cJjNalfXSQOz84MOrQI5WTlj9bQDMVCK</t>
  </si>
  <si>
    <t>https://mail.google.com/mail?extsrc=sync&amp;client=docs&amp;plid=ACUX6DP-gbIvag4v_ATR45tpDbsGw7EnhL0qjyw</t>
  </si>
  <si>
    <t>https://drive.google.com/drive/folders/1KJAHlgWZp5BAPyrzs7FPx4msZM3uo2mu</t>
  </si>
  <si>
    <t>https://drive.google.com/drive/folders/1udGTM3yojZh79QJt_bdmhdB4tJyklJWQ</t>
  </si>
  <si>
    <t>https://mail.google.com/mail?extsrc=sync&amp;client=docs&amp;plid=ACUX6DNuKor6D-6v9Hl80CktR9Xjc3u1kh2lpFE</t>
  </si>
  <si>
    <t>https://drive.google.com/drive/folders/1Au_he1oqC2FdszRH2UyluTIrtIgPVzXr</t>
  </si>
  <si>
    <t>https://mail.google.com/mail?extsrc=sync&amp;client=docs&amp;plid=ACUX6DPrNdjBc-h25IZrYpOQlgKu_-Bq6O8497o</t>
  </si>
  <si>
    <t>https://drive.google.com/drive/u/1/folders/1A-3H7zKPV_qozAC1qjL_TPkWUxd6OIdi</t>
  </si>
  <si>
    <t>https://mail.google.com/mail?extsrc=sync&amp;client=docs&amp;plid=ACUX6DPNjXQnKs0GvEX-cMNHJtcpJwr-yPdh578</t>
  </si>
  <si>
    <t>https://drive.google.com/drive/folders/1OjpPLwpJn945aVE8ar0JFfs6_y_1snQ9</t>
  </si>
  <si>
    <t>https://mail.google.com/mail?extsrc=sync&amp;client=docs&amp;plid=ACUX6DPH0LJwKCkolmQPYXiOnmDyJ9lBDfFx64I</t>
  </si>
  <si>
    <t>https://drive.google.com/drive/folders/1ewq1gLCwRqkBHWsRYqGTjLJEHWZmnwpQ</t>
  </si>
  <si>
    <t>https://mail.google.com/mail?extsrc=sync&amp;client=docs&amp;plid=ACUX6DPb-Q4vT09D1LrFfbIDft1AbA_TPGxogbE</t>
  </si>
  <si>
    <t>https://drive.google.com/drive/folders/1hhHRQPqK8_pIAD3ncORUaPx6ki8xxvwn</t>
  </si>
  <si>
    <t>https://mail.google.com/mail?extsrc=sync&amp;client=docs&amp;plid=ACUX6DOzOABTKYTeOJbc9VARUccRppmeWcahClM</t>
  </si>
  <si>
    <t>https://drive.google.com/drive/folders/1JF8uz9OofNYeOmRMk1JU6tnbAw754dw2</t>
  </si>
  <si>
    <t>https://mail.google.com/mail?extsrc=sync&amp;client=docs&amp;plid=ACUX6DMAML5mjtTkHi63AxNzdomHxjZfcS-mhM8</t>
  </si>
  <si>
    <t>https://drive.google.com/drive/folders/1e3UNJYB3O-gXGmihlUEL-8ZaMXojAwYK</t>
  </si>
  <si>
    <t>https://mail.google.com/mail?extsrc=sync&amp;client=docs&amp;plid=ACUX6DMLMqkW4VdqApUwTAdbt_GRAzqjeXKFaOk</t>
  </si>
  <si>
    <t>https://drive.google.com/drive/folders/1iDtXCHpM2O5nx4Un0HCKIBt5VhVAE-wZ</t>
  </si>
  <si>
    <t>https://mail.google.com/mail?extsrc=sync&amp;client=docs&amp;plid=ACUX6DPtfIdE1zDszT40mKtoYiY5RqNsmSBAgzM</t>
  </si>
  <si>
    <t>https://drive.google.com/drive/folders/1hrEYNZPnSJk8hCe0bzvZJnmwNdw43Z6s</t>
  </si>
  <si>
    <t>https://mail.google.com/mail?extsrc=sync&amp;client=docs&amp;plid=ACUX6DOqg5AMsctqieg_gPv6hcWbZScq4wlyHss</t>
  </si>
  <si>
    <t>https://drive.google.com/drive/folders/10krGM9B1Z63mIaqnG55_E2bO0xmNuNr5</t>
  </si>
  <si>
    <t>https://mail.google.com/mail?extsrc=sync&amp;client=docs&amp;plid=ACUX6DOKdlguqXdyT-bhBM3OGbS0Du_9VrZ0-PI</t>
  </si>
  <si>
    <t>https://drive.google.com/drive/folders/1odVqNOtsU9b0TgEmp6L7PRHEB29kiNQK</t>
  </si>
  <si>
    <t>https://mail.google.com/mail?extsrc=sync&amp;client=docs&amp;plid=ACUX6DOpxluaCEzUTdjhoqVIKoByIFgzdSkt7Xs</t>
  </si>
  <si>
    <t>https://drive.google.com/drive/folders/18mxgB3ULqyPnhuWmSRzCe8wbi3a1bqvL</t>
  </si>
  <si>
    <t>https://mail.google.com/mail?extsrc=sync&amp;client=docs&amp;plid=ACUX6DOvg58kARE16dgLiJk_xKygeZGASTwiCCU</t>
  </si>
  <si>
    <t>https://drive.google.com/drive/folders/1FDIEI_otDQM3iZaSBLEFQfceN47IY726</t>
  </si>
  <si>
    <t>https://mail.google.com/mail?extsrc=sync&amp;client=docs&amp;plid=ACUX6DPsqq6vAQCPPn19JF6rMkSvdJqA2Ja-ME4</t>
  </si>
  <si>
    <t>https://drive.google.com/drive/folders/1b806U_HWEi7u55CN5NSzBOAQUMG2RpPN</t>
  </si>
  <si>
    <t>https://mail.google.com/mail?extsrc=sync&amp;client=docs&amp;plid=ACUX6DPr0XBJ_ZAPT4KVk4oeB1IQVXL8x_MFaUg</t>
  </si>
  <si>
    <t>https://drive.google.com/drive/folders/1j5aOel3AWHu_jRagQKqo0uOSmpom5wHB</t>
  </si>
  <si>
    <t>https://mail.google.com/mail?extsrc=sync&amp;client=docs&amp;plid=ACUX6DOPUoBWUmo6hU3qYrrRiZncRLXK3Gff5gM</t>
  </si>
  <si>
    <t>https://drive.google.com/drive/folders/103OBKvgc8vTqUMoiSiuEyN5gAGoVfumh</t>
  </si>
  <si>
    <t>https://mail.google.com/mail?extsrc=sync&amp;client=docs&amp;plid=ACUX6DP80NVWTM0v8y42pe16sl0ZpAA39m3LXfI</t>
  </si>
  <si>
    <t>https://drive.google.com/drive/folders/1BcqCVJhb7Itu_AvXhYD89EiSjfzEypqp</t>
  </si>
  <si>
    <t>https://mail.google.com/mail?extsrc=sync&amp;client=docs&amp;plid=ACUX6DMqcQ8h3xTrVlY0miKuHVzZAkYpi34G2ls</t>
  </si>
  <si>
    <t>https://drive.google.com/drive/folders/1gOiTltkUWVOr1pVu92N19xx_M8kmlS46</t>
  </si>
  <si>
    <t>https://mail.google.com/mail?extsrc=sync&amp;client=docs&amp;plid=ACUX6DOE4-7H3uJ30uSkrcZz629m5U1-V-BGJx4</t>
  </si>
  <si>
    <t>https://drive.google.com/drive/folders/1uFNXIOwqu4uBioMUuX7ByTHyetMqYOMW</t>
  </si>
  <si>
    <t>https://mail.google.com/mail?extsrc=sync&amp;client=docs&amp;plid=ACUX6DOghlYNiwIjNl2NQobnMegq1HP4SI_eT8g</t>
  </si>
  <si>
    <t>https://drive.google.com/drive/folders/1i7WKG0UTw_mokDhesysdA03TQgI73ACo</t>
  </si>
  <si>
    <t>https://mail.google.com/mail?extsrc=sync&amp;client=docs&amp;plid=ACUX6DOedA7r1T5SaKs8zRGT1ahOaIk5k8dlZM0</t>
  </si>
  <si>
    <t>https://drive.google.com/drive/folders/1xkmTQilL9clj-JQbX1DVB9c8hTdh76qi</t>
  </si>
  <si>
    <t>https://mail.google.com/mail?extsrc=sync&amp;client=docs&amp;plid=ACUX6DMKwblm17gaYQkKnhprIMWaQFe7b1koh6U</t>
  </si>
  <si>
    <t>https://drive.google.com/drive/folders/1PtVbXkkJs_QZfELr4xKIyJX5S5zWTKs7</t>
  </si>
  <si>
    <t>https://mail.google.com/mail?extsrc=sync&amp;client=docs&amp;plid=ACUX6DNhwMpSlprSXXVz9zuQxVOlY9qFCO1R850</t>
  </si>
  <si>
    <t>https://drive.google.com/drive/folders/1JxiDHbIRw0jF3d8jr7Ukz-fzcgM-U_ri</t>
  </si>
  <si>
    <t>https://mail.google.com/mail?extsrc=sync&amp;client=docs&amp;plid=ACUX6DMo-ZkVVUybjBzvu2z35k0Wloyso2dWXmk</t>
  </si>
  <si>
    <t>https://drive.google.com/drive/folders/1rpGYE-fJ5_tCJN4_a-Fobqb5aHcuPZhL</t>
  </si>
  <si>
    <t>https://mail.google.com/mail?extsrc=sync&amp;client=docs&amp;plid=ACUX6DNmpiin6lOOn2b5YwczAu8mexXZdXB4wdo</t>
  </si>
  <si>
    <t>https://drive.google.com/drive/u/1/folders/12IuV2AX_MSh6hyuRvZpPg5LzquDlL9XO</t>
  </si>
  <si>
    <t>https://mail.google.com/mail?extsrc=sync&amp;client=docs&amp;plid=ACUX6DNecBzbxVQ4xWqsqCXiYFucU85paPywo7k</t>
  </si>
  <si>
    <t>https://drive.google.com/drive/folders/1cqjIeM6T2Zship7UfCppMB1C4jyC5Dl6</t>
  </si>
  <si>
    <t>https://mail.google.com/mail?extsrc=sync&amp;client=docs&amp;plid=ACUX6DN3husKKWoSAOKVjdrK7HQAqn3lqF5VkHM</t>
  </si>
  <si>
    <t>https://drive.google.com/drive/folders/1YcXvahJN1mqdz-hmd38cQjzajegr-qBl</t>
  </si>
  <si>
    <t>https://mail.google.com/mail?extsrc=sync&amp;client=docs&amp;plid=ACUX6DMl25XupIzoc6R-GjkrezRMhT3CJhaIs1w</t>
  </si>
  <si>
    <t>https://drive.google.com/drive/folders/1Gi2vLVwyTp3nfZGSPMVbpYu3BzPmuyHc</t>
  </si>
  <si>
    <t>https://mail.google.com/mail?extsrc=sync&amp;client=docs&amp;plid=ACUX6DOdDlPVf7jyPuMj6NX-ejfuFXy_yM0dMtg</t>
  </si>
  <si>
    <t>https://drive.google.com/drive/folders/1Ijmfj-fqEI8IdzWULCBTVEQCvOkbOGhl</t>
  </si>
  <si>
    <t>https://mail.google.com/mail?extsrc=sync&amp;client=docs&amp;plid=ACUX6DO8iZ7CAWK4DtJAOWKCY89COgOEOdldPA0</t>
  </si>
  <si>
    <t>https://drive.google.com/drive/folders/1xMelup93CZ1GRmXl9gYLMTu19yTrzWXH</t>
  </si>
  <si>
    <t>https://mail.google.com/mail?extsrc=sync&amp;client=docs&amp;plid=ACUX6DNUJkkkfIhfBVavbwBAjkWqiKVjRNybicI</t>
  </si>
  <si>
    <t>https://drive.google.com/drive/folders/11lnd1tGobBjuUhdNyVRGw3VNKadA1zX_</t>
  </si>
  <si>
    <t>https://mail.google.com/mail?extsrc=sync&amp;client=docs&amp;plid=ACUX6DPuKBzWl3MUSmB4HyS8GSeoFYch8kHro-Q</t>
  </si>
  <si>
    <t>https://drive.google.com/drive/folders/1XGFXzSU34FXluu9PvPuVM7D5PqTrxqqW</t>
  </si>
  <si>
    <t>https://mail.google.com/mail?extsrc=sync&amp;client=docs&amp;plid=ACUX6DN8EEDECKZODeZxxsh-bSrzXNmOGOTNTTI</t>
  </si>
  <si>
    <t>https://drive.google.com/drive/folders/1O4bbqFe1UmcCl3Wy9-wbE93gk43kfsMK</t>
  </si>
  <si>
    <t>https://mail.google.com/mail?extsrc=sync&amp;client=docs&amp;plid=ACUX6DPipzWAbpQP35mrt31rZhtPSv4Blw3Sr9s</t>
  </si>
  <si>
    <t>https://drive.google.com/drive/folders/1IOIbdTWpXaFTpxyzXaBt3TcMyrlqJWo5</t>
  </si>
  <si>
    <t>https://mail.google.com/mail?extsrc=sync&amp;client=docs&amp;plid=ACUX6DNEy3P9K0cuLyTAib9nvqYCbgQf9m-yxdk</t>
  </si>
  <si>
    <t>https://drive.google.com/drive/folders/1ciQjhi4ZG0-Jx2vbrPb0Hm27gyxdUmHR</t>
  </si>
  <si>
    <t>https://mail.google.com/mail?extsrc=sync&amp;client=docs&amp;plid=ACUX6DO8jW2nQcmqWsgb3rwmhaSsI_zwehIJ6XI</t>
  </si>
  <si>
    <t>https://drive.google.com/drive/folders/1ReG-pfKFn8Vsm1IweWNM1Cmyb3bIV4qH</t>
  </si>
  <si>
    <t>https://mail.google.com/mail?extsrc=sync&amp;client=docs&amp;plid=ACUX6DP-FQAL-LECYaz8S6gcLEkptHt3CjYHdcA</t>
  </si>
  <si>
    <t>https://drive.google.com/drive/folders/1QTuAzFj69rUxk65GxfzsYW5WPLX8IEYm</t>
  </si>
  <si>
    <t>https://mail.google.com/mail?extsrc=sync&amp;client=docs&amp;plid=ACUX6DPiWhtuK-tdUUrwRtmCgCHF1V7fGgGp8fk</t>
  </si>
  <si>
    <t>https://drive.google.com/drive/folders/1zzy9A4s3atsq9bnia4SkfLfO4onU8D1Z</t>
  </si>
  <si>
    <t>https://mail.google.com/mail?extsrc=sync&amp;client=docs&amp;plid=ACUX6DOff7zsYPDvk7qXXTdEivtf8_XoCx7pab4</t>
  </si>
  <si>
    <t>https://drive.google.com/drive/folders/1riKSzSShCZh4BbqOSCPwEYUxt0ylYwYL</t>
  </si>
  <si>
    <t>https://mail.google.com/mail?extsrc=sync&amp;client=docs&amp;plid=ACUX6DN3APcu3ZaTH3Vq5y4dptY90ykyCNdC4oc</t>
  </si>
  <si>
    <t>https://drive.google.com/drive/folders/15m07VgOpTbw4nrhO6PKpBF-CYtRJzaiJ</t>
  </si>
  <si>
    <t>https://mail.google.com/mail?extsrc=sync&amp;client=docs&amp;plid=ACUX6DMx8VzmD7Q5rQkx07fqfygqOXsexLvh0DU</t>
  </si>
  <si>
    <t>https://drive.google.com/drive/folders/1nbl6vES7NIM0Cv8njAJZoZEeOPxZxZWj</t>
  </si>
  <si>
    <t>https://mail.google.com/mail?extsrc=sync&amp;client=docs&amp;plid=ACUX6DPHVx6KF8LTdQ9nIQHXwHX85mZCXtwPNzM</t>
  </si>
  <si>
    <t>https://drive.google.com/drive/folders/1vbQhkqPSTTE02dYQ2OAOyPmcPXbbE740</t>
  </si>
  <si>
    <t>https://mail.google.com/mail?extsrc=sync&amp;client=docs&amp;plid=ACUX6DNQoBfAQM9VxUBHRng86OwO-DRsIzGJD0I</t>
  </si>
  <si>
    <t>https://drive.google.com/drive/folders/13jGj-w6ADOtjlCR_GMkznuVhy2LcVA6b</t>
  </si>
  <si>
    <t>https://mail.google.com/mail?extsrc=sync&amp;client=docs&amp;plid=ACUX6DNmsVQLwbst07QCG99Q3Fkn7rGuwzZ4BDM</t>
  </si>
  <si>
    <t>https://drive.google.com/drive/folders/1yQAgINIDdus7kq0kwL8_1JnF_4lgSZXq</t>
  </si>
  <si>
    <t>https://mail.google.com/mail?extsrc=sync&amp;client=docs&amp;plid=ACUX6DPTLwETAomLomTA-SO-SQ4i-zXVijNiNxI</t>
  </si>
  <si>
    <t>https://drive.google.com/drive/folders/1nv7XysVqLJI552XH5fso5MqYMmI2TDfX</t>
  </si>
  <si>
    <t>https://mail.google.com/mail?extsrc=sync&amp;client=docs&amp;plid=ACUX6DPjLHf2XfC6Fxti6h4K18IBqOoR3Vpjulo</t>
  </si>
  <si>
    <t>https://drive.google.com/drive/folders/1Mmyf1ZwB7nbgvXHYPnF2oLZ9OWuV-zb7</t>
  </si>
  <si>
    <t>https://mail.google.com/mail?extsrc=sync&amp;client=docs&amp;plid=ACUX6DMMoFclZGGlKYVZPK0m2wTcZ9yqQdJ1er4</t>
  </si>
  <si>
    <t>https://drive.google.com/drive/folders/1tkXKlYWpDIvlV4pg3QLxYd5q56XZDszx</t>
  </si>
  <si>
    <t>https://mail.google.com/mail?extsrc=sync&amp;client=docs&amp;plid=ACUX6DM5O-H1LeBSa2p5X9pMM42VtXXPRJJMNZo</t>
  </si>
  <si>
    <t>https://drive.google.com/drive/folders/1HMeAex-2Uyv-a72uJ7QooUfD030kVuRE</t>
  </si>
  <si>
    <t>https://mail.google.com/mail?extsrc=sync&amp;client=docs&amp;plid=ACUX6DNiKdOFTVfMkxKt3Zz6B_t_V2-UHZZIEiw</t>
  </si>
  <si>
    <t>https://drive.google.com/drive/folders/1062jM2yZkZ9d26_XTmuR1Xl8v6zHVuWu</t>
  </si>
  <si>
    <t>https://mail.google.com/mail?extsrc=sync&amp;client=docs&amp;plid=ACUX6DOUKK9M68rItFvaOVfTe-6_f76uUWdSAs4</t>
  </si>
  <si>
    <t>https://drive.google.com/drive/folders/1Kw4lzdlHB8OaY4xXLm7DmKGVdU2Y07xN</t>
  </si>
  <si>
    <t>https://mail.google.com/mail?extsrc=sync&amp;client=docs&amp;plid=ACUX6DOxrGZDKmJAjq4I0C0HbpQAD7kmR2b6xs4</t>
  </si>
  <si>
    <t>https://drive.google.com/drive/folders/1tWyAFiqEsIaH4zDx--7LJjtdPQQNwcCm</t>
  </si>
  <si>
    <t>https://mail.google.com/mail?extsrc=sync&amp;client=docs&amp;plid=ACUX6DMuc7jEXOV4zs8BlNt84_oe8N39NP2horA</t>
  </si>
  <si>
    <t>https://drive.google.com/drive/folders/1wRZwJnWv5F1tiSm1PTDowonPbSzSIly_</t>
  </si>
  <si>
    <t>https://mail.google.com/mail/u/1/#inbox/QgrcJHsNlSWXqRJWLvmGvBxtvKJGQbmjgXQ</t>
  </si>
  <si>
    <t>https://drive.google.com/drive/folders/1EHCPTuegGLmfaKMQbScbx-zELZbIkiGY</t>
  </si>
  <si>
    <t>https://mail.google.com/mail?extsrc=sync&amp;client=docs&amp;plid=ACUX6DO3ou5AEKaUJDsF_orsqCity1EwlELLj9c</t>
  </si>
  <si>
    <t>https://drive.google.com/drive/folders/1S5Z6W984AN4pepcbfAKFy4rrlfxkQhrm</t>
  </si>
  <si>
    <t>https://mail.google.com/mail?extsrc=sync&amp;client=docs&amp;plid=ACUX6DOS52wqWPDcac2oqPTXvjBwtdfXAeY4dSU</t>
  </si>
  <si>
    <t>https://drive.google.com/drive/folders/1JjgaEdDFDYDxtp23W5KXdyu4z2i0HOo-</t>
  </si>
  <si>
    <t>https://mail.google.com/mail?extsrc=sync&amp;client=docs&amp;plid=ACUX6DN3jbUGJKzywexeZENGbuYzpQqZgnefnps</t>
  </si>
  <si>
    <t>https://drive.google.com/drive/folders/1YTsOHsR3ccmPP3Ct-IYsYh1_FHoIzPHB</t>
  </si>
  <si>
    <t>https://mail.google.com/mail?extsrc=sync&amp;client=docs&amp;plid=ACUX6DNN6t0M8YKqp25LFBXJTPD1YV0ABh-Yy7o</t>
  </si>
  <si>
    <t>https://drive.google.com/drive/folders/18ahICrENrZbZ8pdreFskn5RpkKxs9DRM</t>
  </si>
  <si>
    <t>https://mail.google.com/mail?extsrc=sync&amp;client=docs&amp;plid=ACUX6DNl6G1GM16reOxLaVhgAS9QAchggIayhaM</t>
  </si>
  <si>
    <t>https://drive.google.com/drive/folders/1msX-M-5NH8bGDsa1wTylO_HAzcqSBZb9</t>
  </si>
  <si>
    <t>https://mail.google.com/mail?extsrc=sync&amp;client=docs&amp;plid=ACUX6DOPohqOuP-MlcXpgMHQb697RKfynj26o2A</t>
  </si>
  <si>
    <t>https://drive.google.com/drive/folders/1lGWuGVrpVpf_qaYl5fe_XU6AMQhDhxH6</t>
  </si>
  <si>
    <t>https://mail.google.com/mail?extsrc=sync&amp;client=docs&amp;plid=ACUX6DMAJ2Si_PAy0yTwXMsFj9d5Sd1jT8U5vTY</t>
  </si>
  <si>
    <t>https://drive.google.com/drive/folders/1UWMTT9SoRs9mupa57j3KLaSzIFBoC0jM</t>
  </si>
  <si>
    <t>https://mail.google.com/mail?extsrc=sync&amp;client=docs&amp;plid=ACUX6DPJc1HEhae1HYX25glhtNSWATrD68t7u3o</t>
  </si>
  <si>
    <t>https://drive.google.com/drive/folders/1Ne0kKTSAMV7K5EdpHQc90I-hXauGkrRU</t>
  </si>
  <si>
    <t>https://mail.google.com/mail?extsrc=sync&amp;client=docs&amp;plid=ACUX6DOiPuGYjp7897lhbi2cvTsJ_xmSQNCf7go</t>
  </si>
  <si>
    <t>https://drive.google.com/drive/folders/1i4dKvfn_tWSVByd8qcHGvuxX1aLMsxBo</t>
  </si>
  <si>
    <t>https://mail.google.com/mail?extsrc=sync&amp;client=docs&amp;plid=ACUX6DOOS5i7dUoqR8lWrdZ3E0lx3pump8hTfgU</t>
  </si>
  <si>
    <t>https://drive.google.com/drive/folders/1KP7c3NBHdSvqnvuajl4ArxtTEeYdQV_8</t>
  </si>
  <si>
    <t>https://mail.google.com/mail?extsrc=sync&amp;client=docs&amp;plid=ACUX6DOu0gyYAuVKmCIvhi1vvw7MqhtyO7_jwQU</t>
  </si>
  <si>
    <t>https://drive.google.com/drive/folders/1jidYRI6hB7z9y4DRB9RHZlVcoqcCP5O0</t>
  </si>
  <si>
    <t>https://mail.google.com/mail?extsrc=sync&amp;client=docs&amp;plid=ACUX6DPu_Iwa_BQGREv1-Of5B22KRr26hXucxjQ</t>
  </si>
  <si>
    <t>https://drive.google.com/drive/folders/1zihMJvoZO31u2y4O_43l9uchbq-M8NUd</t>
  </si>
  <si>
    <t>https://mail.google.com/mail?extsrc=sync&amp;client=docs&amp;plid=ACUX6DOXot-9NdegvdACkgBEVTwbC7cQRda-ICc</t>
  </si>
  <si>
    <t>https://drive.google.com/drive/folders/1eZj8LHHI_Z_ug17Dfffwq-O5jbxiXEfH</t>
  </si>
  <si>
    <t>https://mail.google.com/mail?extsrc=sync&amp;client=docs&amp;plid=ACUX6DPD0e2HtqA1xJXIvBWWJVaMStSM4iEnxck</t>
  </si>
  <si>
    <t>https://drive.google.com/drive/folders/1d3ROTZK-08HKOLp4_RDRB05UsAFbSkAS</t>
  </si>
  <si>
    <t>https://mail.google.com/mail?extsrc=sync&amp;client=docs&amp;plid=ACUX6DPpNdmONdftcQksEzl1z4420jeSHZMYhWo</t>
  </si>
  <si>
    <t>https://drive.google.com/drive/folders/1eFxd2mUkTuxTFgOSxWXNJJ4Bv687Xee7</t>
  </si>
  <si>
    <t>https://mail.google.com/mail?extsrc=sync&amp;client=docs&amp;plid=ACUX6DNtNpzz99dfqeNr_L27S6ZB22EWlj6nnyA</t>
  </si>
  <si>
    <t>https://drive.google.com/drive/folders/1epdhMLYdOdrIoxKgFWlGoq1JP0oxC9Gx</t>
  </si>
  <si>
    <t>https://mail.google.com/mail?extsrc=sync&amp;client=docs&amp;plid=ACUX6DO34T_MzxTtWS0ZmcA_eV8nwtyu-70PbK4</t>
  </si>
  <si>
    <t>https://drive.google.com/drive/folders/1-7XGcoj__oZ1BaN9O7Z6beMngPSngKAS</t>
  </si>
  <si>
    <t>https://mail.google.com/mail?extsrc=sync&amp;client=docs&amp;plid=ACUX6DNMejVc1Lg6lf3ntgf2D40Yx0ddbxK_8jE</t>
  </si>
  <si>
    <t>https://drive.google.com/drive/folders/1OD_mJcgDT3el7NufeTAnQy2Z03LnRPZT</t>
  </si>
  <si>
    <t>https://mail.google.com/mail?extsrc=sync&amp;client=docs&amp;plid=ACUX6DPj5pPWq7cZ8TWR9VtvHJdubp4gcAFWx-s</t>
  </si>
  <si>
    <t>https://drive.google.com/drive/folders/1JZYf3smEKvr4naCgPSbeCO-k-cDcD9x4</t>
  </si>
  <si>
    <t>https://mail.google.com/mail?extsrc=sync&amp;client=docs&amp;plid=ACUX6DPIQbHu2-aNEfbr73-OiXmvIqTFbaphNWw</t>
  </si>
  <si>
    <t>https://drive.google.com/drive/folders/1touCx6b7dbjKZRxoRw_YKUgan2bYRlcS</t>
  </si>
  <si>
    <t>https://mail.google.com/mail?extsrc=sync&amp;client=docs&amp;plid=ACUX6DMqtoaRbU3WQRLkvoDrej4i5Ytq6D7__uA</t>
  </si>
  <si>
    <t>https://drive.google.com/drive/folders/1g9AUdDfcdhqjst57iLGjc6HYznx_qni-</t>
  </si>
  <si>
    <t>https://mail.google.com/mail?extsrc=sync&amp;client=docs&amp;plid=ACUX6DOlbaf8kie63hGKanUJX7Hut43obn-v4KM</t>
  </si>
  <si>
    <t>https://drive.google.com/drive/folders/1nM3QnulQpiskuGGo1uHgEu-mWCV0s822</t>
  </si>
  <si>
    <t>https://mail.google.com/mail?extsrc=sync&amp;client=docs&amp;plid=ACUX6DM4x-2y-8iJxVsawz1GBMhqQiLpfJ_39sM</t>
  </si>
  <si>
    <t>https://drive.google.com/drive/folders/1-R7N9vlELQkWE53mRuiMWyy4r-RyjiRS</t>
  </si>
  <si>
    <t>https://mail.google.com/mail?extsrc=sync&amp;client=docs&amp;plid=ACUX6DM_2YhRBVxqLjYC-wYpBN2iwszzblOf6to</t>
  </si>
  <si>
    <t>https://drive.google.com/drive/folders/1-bOo8jeLhsZqXLcIOepFTUD4YvJCSll3</t>
  </si>
  <si>
    <t>https://mail.google.com/mail?extsrc=sync&amp;client=docs&amp;plid=ACUX6DNgWLAdCq-kk9Pq7Qmg28ZhMN8giKPzVwE</t>
  </si>
  <si>
    <t>https://drive.google.com/drive/folders/1m_pfCaGoyyrGYKem_VdVBz5fQp5LAuUz</t>
  </si>
  <si>
    <t>https://mail.google.com/mail?extsrc=sync&amp;client=docs&amp;plid=ACUX6DN5ni1CKdTkfZzJEVRxZFjBKkdaWKb9kMU</t>
  </si>
  <si>
    <t>https://drive.google.com/drive/folders/1ToOtqEdwAhaiF4AIYIRc3EvWM70xK1zH</t>
  </si>
  <si>
    <t>https://mail.google.com/mail?extsrc=sync&amp;client=docs&amp;plid=ACUX6DPXsMIFnJmJf-PZ3SP1gW-po84Gw9TFX6Q</t>
  </si>
  <si>
    <t>https://drive.google.com/drive/folders/1AAi1d4tLWUapfqefnnYwKhUqqPW-Jc1v</t>
  </si>
  <si>
    <t>https://mail.google.com/mail?extsrc=sync&amp;client=docs&amp;plid=ACUX6DPjrcX1VIGYiuFLz7a7UxzgOywlThg731Q</t>
  </si>
  <si>
    <t>https://drive.google.com/drive/folders/1qCx3QJFIwIUvNmmdIXFLWf6wrEAzQoX8</t>
  </si>
  <si>
    <t>https://mail.google.com/mail?extsrc=sync&amp;client=docs&amp;plid=ACUX6DMvfPgatw2sfsF8fdhLFZBbjCLe7Pr3bP8</t>
  </si>
  <si>
    <t>https://drive.google.com/drive/folders/1wsyPaCpXJVX4v2l8sWIB2Tjsx3D8vq7q</t>
  </si>
  <si>
    <t>https://mail.google.com/mail?extsrc=sync&amp;client=docs&amp;plid=ACUX6DPhS6yAvhDn0F5FIgNK8VBzLTT8s4hRu4Y</t>
  </si>
  <si>
    <t>https://drive.google.com/drive/folders/11CaocIJuiX9iLCalzLpaaOCfSn47sKDQ</t>
  </si>
  <si>
    <t>https://mail.google.com/mail?extsrc=sync&amp;client=docs&amp;plid=ACUX6DNYaDpQF-yKJjth_86wP1937cbuVZbtmpE</t>
  </si>
  <si>
    <t>https://drive.google.com/drive/folders/1ywnncFlzqdzJoIIP55pIdOVBnTrkCQfM</t>
  </si>
  <si>
    <t>https://mail.google.com/mail?extsrc=sync&amp;client=docs&amp;plid=ACUX6DPhNBJhR_rcwtHtNtX_VuVPMuyy7aju_NU</t>
  </si>
  <si>
    <t>https://drive.google.com/drive/folders/1opLypz2pBHLj5XB2F11of99n-zBhEC6z</t>
  </si>
  <si>
    <t>https://mail.google.com/mail?extsrc=sync&amp;client=docs&amp;plid=ACUX6DNlUpNZlfMYxr23ZxDR-xRlk-Os4woBttA</t>
  </si>
  <si>
    <t>https://drive.google.com/drive/folders/1XDU_KnBifoB3RLlQvzzSqd-pKNxvWg52</t>
  </si>
  <si>
    <t>https://mail.google.com/mail?extsrc=sync&amp;client=docs&amp;plid=ACUX6DMVnsMxd70FnQ2oovwzVW56GG6JXomdgRc</t>
  </si>
  <si>
    <t>https://drive.google.com/drive/folders/1y7_faD8lJPgdeEOBPbopTteb2iODWk5M</t>
  </si>
  <si>
    <t>https://mail.google.com/mail?extsrc=sync&amp;client=docs&amp;plid=ACUX6DNc1VC_skseQTpY_iMFlpUB03_WzQxD8y0</t>
  </si>
  <si>
    <t>https://drive.google.com/drive/folders/1sbFiaCDCJsHO9ezCEOn1t6huaqxeZaew</t>
  </si>
  <si>
    <t>https://mail.google.com/mail?extsrc=sync&amp;client=docs&amp;plid=ACUX6DMrR88rmWs1zU_wbCXSPFbnoHmo_80lp_4</t>
  </si>
  <si>
    <t>https://drive.google.com/drive/folders/19QbXGNJwhFNfcaxZl4A487SIyRXY4maz</t>
  </si>
  <si>
    <t>https://mail.google.com/mail?extsrc=sync&amp;client=docs&amp;plid=ACUX6DPoHQBQk48W0nSOXFzQ_Py6QP0PDT5ycuU</t>
  </si>
  <si>
    <t>https://drive.google.com/drive/folders/19N08Lc_h6fXTpCjhuwHMNdb-kvbyhn6Y</t>
  </si>
  <si>
    <t>https://mail.google.com/mail?extsrc=sync&amp;client=docs&amp;plid=ACUX6DOv3CDiEhVU8DyhmqvtI6t-LdM8NpglLe8</t>
  </si>
  <si>
    <t>https://drive.google.com/drive/folders/1O6uhaWJaQ2C5RWpNzBMk9AO0IIjAr6YG</t>
  </si>
  <si>
    <t>https://mail.google.com/mail?extsrc=sync&amp;client=docs&amp;plid=ACUX6DN9sASj3tSuQfQ5vc9e01Ul-b1V2YeN-0U</t>
  </si>
  <si>
    <t>https://drive.google.com/drive/folders/1-AoOpSaaiBvuSiM8HmzHF2aAQNSwtMcR</t>
  </si>
  <si>
    <t>https://mail.google.com/mail?extsrc=sync&amp;client=docs&amp;plid=ACUX6DN0ieV68CvZSgZ3o7H63YFs1QNQ56DuzC8</t>
  </si>
  <si>
    <t>https://drive.google.com/drive/folders/17B3cmACf3RA7J7-_qZ4NFRyHiyztGc_c</t>
  </si>
  <si>
    <t>https://mail.google.com/mail?extsrc=sync&amp;client=docs&amp;plid=ACUX6DNYeptawgR-sCdv5AHBRoDnJZIFLBUccgg</t>
  </si>
  <si>
    <t>https://drive.google.com/drive/folders/1Lmujb8tb4QiBZiwAssyqIJGFCqgOWI22</t>
  </si>
  <si>
    <t>https://mail.google.com/mail?extsrc=sync&amp;client=docs&amp;plid=ACUX6DNpgEBCkDMJRZspHeAvwmWRpgCMnp-maY4</t>
  </si>
  <si>
    <t>https://drive.google.com/drive/folders/1AKWeJEuxakUyyiyDMQT5-wB3fCTwfVk3</t>
  </si>
  <si>
    <t>https://mail.google.com/mail?extsrc=sync&amp;client=docs&amp;plid=ACUX6DPXniRWN635gYPCEWOf7FxI4YEZ4wnXMyU</t>
  </si>
  <si>
    <t>https://drive.google.com/drive/folders/1Jnjp55V8uAxEIYg7fWtSGjF95eapD9fm</t>
  </si>
  <si>
    <t>https://mail.google.com/mail?extsrc=sync&amp;client=docs&amp;plid=ACUX6DNM3xncfyxrjXwW1CMtcHfb5Un-Olq_zVI</t>
  </si>
  <si>
    <t>https://drive.google.com/drive/folders/1JtoJ0xH5OkAIQdbpOWi5CSRoZECPKsHz</t>
  </si>
  <si>
    <t>https://mail.google.com/mail?extsrc=sync&amp;client=docs&amp;plid=ACUX6DME15x8fYQ_y4QoTb76U0a1eNbG1KtqUZc</t>
  </si>
  <si>
    <t>https://drive.google.com/drive/folders/17UwI8trExSnvu6v73yWAFeX1lrWBfxUX</t>
  </si>
  <si>
    <t>https://mail.google.com/mail?extsrc=sync&amp;client=docs&amp;plid=ACUX6DNAv3zRzywOru4pkRMyt7h7hEuleZjG-GA</t>
  </si>
  <si>
    <t>https://drive.google.com/drive/folders/1dnKDhs0ZOveQ0Vs_O1W7-6I6CEgrbjjd</t>
  </si>
  <si>
    <t>https://mail.google.com/mail?extsrc=sync&amp;client=docs&amp;plid=ACUX6DPrhM3OiOODEyR8cSuGiFX8OVd0cV2rn78</t>
  </si>
  <si>
    <t>https://drive.google.com/drive/folders/1MKhuoT2b8ZkugD-uQaJAL9lWPvyEg4iJ</t>
  </si>
  <si>
    <t>https://mail.google.com/mail?extsrc=sync&amp;client=docs&amp;plid=ACUX6DMojPbE4hKPdcna4sgxvaiCjrrFW1hb5Os</t>
  </si>
  <si>
    <t>https://drive.google.com/drive/folders/17LHiWyneNNoTkWeodezKEBN5RzflTOpt</t>
  </si>
  <si>
    <t>https://mail.google.com/mail?extsrc=sync&amp;client=docs&amp;plid=ACUX6DNdpQmFsHnZ0GNJ2m2rZ55I3diFMyiv8nw</t>
  </si>
  <si>
    <t>https://drive.google.com/drive/folders/1EjBKP3KzHDGyUNphSrejZYle98SDb3w6</t>
  </si>
  <si>
    <t>https://mail.google.com/mail?extsrc=sync&amp;client=docs&amp;plid=ACUX6DPPLIKm-OZfrf0koWozX6Cox780IdF6HPQ</t>
  </si>
  <si>
    <t>https://drive.google.com/drive/folders/1V3wpUjF0dBQRs1-YEKaIn7R-d0uBnX3N</t>
  </si>
  <si>
    <t>https://mail.google.com/mail?extsrc=sync&amp;client=docs&amp;plid=ACUX6DNPfApPkVpi9UUJHxQoDnk7UcSLvK3_fac</t>
  </si>
  <si>
    <t>https://drive.google.com/drive/folders/1sKCHZEcSK0J4Xsvk9O_OqVxkNjK24oD4</t>
  </si>
  <si>
    <t>https://mail.google.com/mail?extsrc=sync&amp;client=docs&amp;plid=ACUX6DPHO83hfXgTlIeqXjloC9v6QFwDSYXwldg</t>
  </si>
  <si>
    <t>https://drive.google.com/drive/folders/1hR9Q77opRAqRAGh23HVfuHHzzU9kuV99</t>
  </si>
  <si>
    <t>https://mail.google.com/mail?extsrc=sync&amp;client=docs&amp;plid=ACUX6DNvTE3lad5NlVzIPCcSuwFBIFYLjtCT5K0</t>
  </si>
  <si>
    <t>https://drive.google.com/drive/folders/1C7ogTbYr1f65XFuZTpjag3_MqMWdGUPl</t>
  </si>
  <si>
    <t>https://mail.google.com/mail?extsrc=sync&amp;client=docs&amp;plid=ACUX6DMNnFihO9IckPZorinEK4Q3fEj4Q8PikO8</t>
  </si>
  <si>
    <t>https://drive.google.com/drive/folders/1WYTJFuZjwGDQuphfSzwllahslV8UwldP</t>
  </si>
  <si>
    <t>https://mail.google.com/mail?extsrc=sync&amp;client=docs&amp;plid=ACUX6DN35oXBwjeQNz20c6lGvsBFaYe0ijDD03A</t>
  </si>
  <si>
    <t>https://drive.google.com/drive/folders/1KzbQppp8vuA0-8k9l9H41KgrgPNxzP9R</t>
  </si>
  <si>
    <t>https://mail.google.com/mail?extsrc=sync&amp;client=docs&amp;plid=ACUX6DPG2r2Pxrtwm5LaV4kFFIyIv9H27clNvR4</t>
  </si>
  <si>
    <t>https://drive.google.com/drive/folders/1BaNShDSiJ4EbZd_HoGNMly8--MBQ0iKh</t>
  </si>
  <si>
    <t>https://mail.google.com/mail?extsrc=sync&amp;client=docs&amp;plid=ACUX6DOERAaig-4iPiHxkxL8jn3YW5SpjrB6apw</t>
  </si>
  <si>
    <t>https://drive.google.com/drive/folders/1SiKihoVtEgCPyECWTFNDE6v4oDJrlGF_</t>
  </si>
  <si>
    <t>https://mail.google.com/mail?extsrc=sync&amp;client=docs&amp;plid=ACUX6DND26YJ8cnXrjw43MGALNdtCcXj2e7gjhE</t>
  </si>
  <si>
    <t>https://drive.google.com/drive/folders/1WxmN15JTX131BWWbpjSEw_7FNqpzLVJU</t>
  </si>
  <si>
    <t>https://mail.google.com/mail?extsrc=sync&amp;client=docs&amp;plid=ACUX6DOFiZEEdvqgDgDxaJ_sLORjUDkUafV7X6w</t>
  </si>
  <si>
    <t>https://drive.google.com/drive/folders/1wmsAPQQ2AKhys3qfR-7E8_5QJTX1h11u</t>
  </si>
  <si>
    <t>https://mail.google.com/mail?extsrc=sync&amp;client=docs&amp;plid=ACUX6DNFKvDnH3-QKU3sUXG4P1fZwd9ko_lUUDk</t>
  </si>
  <si>
    <t>https://drive.google.com/drive/folders/10KkTOt2fm9YkczH4R3iY4FGZkYvWZKtW</t>
  </si>
  <si>
    <t>https://mail.google.com/mail?extsrc=sync&amp;client=docs&amp;plid=ACUX6DPRWtiZ_LWlUALQ6XqZ0wCvvuHIr9rvROc</t>
  </si>
  <si>
    <t>https://drive.google.com/drive/folders/1Trt5i1u8wD8P90stevSmAaSC5my6dC_d</t>
  </si>
  <si>
    <t>https://mail.google.com/mail?extsrc=sync&amp;client=docs&amp;plid=ACUX6DPla6t9KGSIVxGtc1t6xPwQnzY7wu3aFSg</t>
  </si>
  <si>
    <t>https://drive.google.com/drive/folders/1rile_kn2PWajubbU5ybrgXrmQNO2Wvf6</t>
  </si>
  <si>
    <t>https://mail.google.com/mail?extsrc=sync&amp;client=docs&amp;plid=ACUX6DNr_EUnbv5apbzJ83Tp47AjxG5dY58BcSo</t>
  </si>
  <si>
    <t>https://drive.google.com/drive/folders/1Uu7VtudLQgQBdXJDOsKahvhCf8Yx-eHK</t>
  </si>
  <si>
    <t>https://mail.google.com/mail?extsrc=sync&amp;client=docs&amp;plid=ACUX6DM_wMbtH4FYPJPH1tuB_nVUuTtfl-3_okA</t>
  </si>
  <si>
    <t>https://drive.google.com/drive/folders/11zrMMnnJJslEyNavjE3l7UD6DJOUGUsd</t>
  </si>
  <si>
    <t>https://mail.google.com/mail?extsrc=sync&amp;client=docs&amp;plid=ACUX6DMDhccbSjChBeqLb8mWz-H8q8K6I0nD2Bc</t>
  </si>
  <si>
    <t>https://drive.google.com/drive/folders/1Kf555xlVr9pTy7Lh-p2cXU6SYS7iB3nC</t>
  </si>
  <si>
    <t>https://mail.google.com/mail?extsrc=sync&amp;client=docs&amp;plid=ACUX6DONrjxhLplw3elqaXoY8GG0y_FLHOUFVfc</t>
  </si>
  <si>
    <t>https://drive.google.com/drive/folders/1tpIf5ysrp_7qHBt8JbMmVauxK64wFrj3</t>
  </si>
  <si>
    <t>https://mail.google.com/mail?extsrc=sync&amp;client=docs&amp;plid=ACUX6DN_Y5svYXcCT7nFGruclw5PdjErB_Oi9Y0</t>
  </si>
  <si>
    <t>https://drive.google.com/drive/folders/1C41K9NupFuPqfphpZiGmYgAAgQtacqWS</t>
  </si>
  <si>
    <t>https://mail.google.com/mail?extsrc=sync&amp;client=docs&amp;plid=ACUX6DOyJLM7JmcN9AnDBD5OnYYb8GoEqWRgibM</t>
  </si>
  <si>
    <t>https://drive.google.com/drive/folders/1NkdUJTN4heIHNhNwsjONULxrgFu3db7f</t>
  </si>
  <si>
    <t>https://mail.google.com/mail?extsrc=sync&amp;client=docs&amp;plid=ACUX6DPxj40LC7z8WUUb6IlTMmUoJqdYgKGn62g</t>
  </si>
  <si>
    <t>https://drive.google.com/drive/folders/1Mn1zTAuJxHhwJ5nUJryQhL_7MlTXE2Fq</t>
  </si>
  <si>
    <t>https://mail.google.com/mail?extsrc=sync&amp;client=docs&amp;plid=ACUX6DOgHw_GrR9PTCUEkalDNlbkePINqgI_t64</t>
  </si>
  <si>
    <t>https://drive.google.com/drive/folders/1dHtvrHMmmTuZcoPf6KUHscXLM-0hR5qC</t>
  </si>
  <si>
    <t>https://mail.google.com/mail?extsrc=sync&amp;client=docs&amp;plid=ACUX6DOs94UM_mS09NZrZ_gKdXVKI-cZQ6mc3oA</t>
  </si>
  <si>
    <t>https://drive.google.com/drive/folders/1-qZrTBUgdYfTeot4RzdGVII2vykgu78d</t>
  </si>
  <si>
    <t>https://mail.google.com/mail?extsrc=sync&amp;client=docs&amp;plid=ACUX6DMgak16z988LvDWbRC23MYv9ifNWvfzeBI</t>
  </si>
  <si>
    <t>https://drive.google.com/drive/folders/1zGNW13eAKT2i63t4VovxhIF8_FdE9Pjg</t>
  </si>
  <si>
    <t>https://mail.google.com/mail?extsrc=sync&amp;client=docs&amp;plid=ACUX6DNIZgVHz_vh3oytsetmzKn9dzgW0CrXIO4</t>
  </si>
  <si>
    <t>https://drive.google.com/drive/folders/1_bDugVShOaFok8aHOPzfk2HyiotPsCEO</t>
  </si>
  <si>
    <t>https://mail.google.com/mail?extsrc=sync&amp;client=docs&amp;plid=ACUX6DOKllFeK420tDYQ4Ro096LtxBI6cw6e3JA</t>
  </si>
  <si>
    <t>https://drive.google.com/drive/folders/19oHg4KcI-dDoblEq1WLY_0XCl_mzZZ_7</t>
  </si>
  <si>
    <t>https://mail.google.com/mail?extsrc=sync&amp;client=docs&amp;plid=ACUX6DO9K77hmhUTD_3AgZo9vKCfGFzgwvedFmE</t>
  </si>
  <si>
    <t>https://drive.google.com/drive/folders/1IaXZDa6Tzf9jE3thStTzoyuRymiwuzXF</t>
  </si>
  <si>
    <t>https://mail.google.com/mail?extsrc=sync&amp;client=docs&amp;plid=ACUX6DOHDLj26xA7PCLyNdf20SoNVZLC-zO8aYo</t>
  </si>
  <si>
    <t>https://drive.google.com/drive/folders/1c7OXucjtea1QwVkLDyyv_cTMSW0UR9RP</t>
  </si>
  <si>
    <t>https://mail.google.com/mail?extsrc=sync&amp;client=docs&amp;plid=ACUX6DOI7B9mhYvZDG6HY3EmsoJGE0s4fVPtYLM</t>
  </si>
  <si>
    <t>https://drive.google.com/drive/folders/1z0rz_AWaTbyp8LRM4ifsqZ4E12AOOBzQ</t>
  </si>
  <si>
    <t>https://mail.google.com/mail?extsrc=sync&amp;client=docs&amp;plid=ACUX6DPw3GjCJLTwGbACeJ5R5ZxhXQphu59mGIg</t>
  </si>
  <si>
    <t>https://drive.google.com/drive/folders/1Dp-mShs1xQVvBd0VCT2cTXmWv_1wraFS</t>
  </si>
  <si>
    <t>https://mail.google.com/mail?extsrc=sync&amp;client=docs&amp;plid=ACUX6DNcynGauqjDmul1VhHVnArQzIW_ros_KO0</t>
  </si>
  <si>
    <t>https://drive.google.com/drive/folders/1i9Y1kFEL3R2GmL62EQs8cLjynMaK2FcT</t>
  </si>
  <si>
    <t>https://mail.google.com/mail?extsrc=sync&amp;client=docs&amp;plid=ACUX6DM0wDVR-_au9dLOHyjV3SmOym1q912ZTjI</t>
  </si>
  <si>
    <t>https://drive.google.com/drive/folders/1sdwZdZYCCQXp5oqU-OGsWXQ1bH3dtb4C</t>
  </si>
  <si>
    <t>https://mail.google.com/mail?extsrc=sync&amp;client=docs&amp;plid=ACUX6DOUitTBQYBPeU7pCtc_wETFkwY0ZTmuzng</t>
  </si>
  <si>
    <t>https://drive.google.com/drive/folders/16eiDm_qMDQgXrne_B1ii79ax1mcTkmop</t>
  </si>
  <si>
    <t>https://mail.google.com/mail?extsrc=sync&amp;client=docs&amp;plid=ACUX6DNdw7VY4IgW2ySkaqKM0Yp7Z6PuGkOexcM</t>
  </si>
  <si>
    <t>https://drive.google.com/drive/folders/1pqwleBTI0UrxC8mvwA8VBIuWS_IqHb1S</t>
  </si>
  <si>
    <t>https://mail.google.com/mail?extsrc=sync&amp;client=docs&amp;plid=ACUX6DPNO1ZzINaTeWLG8LNqk3fPczgcqHLI2dU</t>
  </si>
  <si>
    <t>https://drive.google.com/drive/folders/1qZjpVfRA92-6zhwPdhz4nE5c1Y8RhpiQ</t>
  </si>
  <si>
    <t>https://mail.google.com/mail?extsrc=sync&amp;client=docs&amp;plid=ACUX6DOA28klOYhIUQfz1_yrkp_I4sIlluodjSQ</t>
  </si>
  <si>
    <t>https://drive.google.com/drive/folders/1XmTej-W8zlMuJ2-dszm_NT1Nwv8RHFVG</t>
  </si>
  <si>
    <t>https://mail.google.com/mail?extsrc=sync&amp;client=docs&amp;plid=ACUX6DMoQGFGMd-thnr5qkxmXAPZh_GU2FjLeWk</t>
  </si>
  <si>
    <t>https://drive.google.com/drive/folders/1fnWCiFxbWXna6wCMgvNkiCsVY-nuem3L</t>
  </si>
  <si>
    <t>https://mail.google.com/mail?extsrc=sync&amp;client=docs&amp;plid=ACUX6DNMxch1zuwcosqVzspa-qCobEaw_TskbMk</t>
  </si>
  <si>
    <t>https://drive.google.com/drive/folders/1uNThOomhS-7n3_NTRwZwaspHgRQGq2ot</t>
  </si>
  <si>
    <t>https://mail.google.com/mail?extsrc=sync&amp;client=docs&amp;plid=ACUX6DPoIoiI4uNVMeU9dYe4b5PwPeqDwRL3LvE</t>
  </si>
  <si>
    <t>https://drive.google.com/drive/folders/15AB34K9k_b-HmKw0FS5NBLjHocaeQ2v2</t>
  </si>
  <si>
    <t>https://mail.google.com/mail?extsrc=sync&amp;client=docs&amp;plid=ACUX6DMm6gTIzUuEAeIj5ap5E_Q1sWiezDif8Pk</t>
  </si>
  <si>
    <t>https://drive.google.com/drive/folders/1O83Mck-jEuhtdunR1F5Ircpi8_6-s5bG</t>
  </si>
  <si>
    <t>https://mail.google.com/mail?extsrc=sync&amp;client=docs&amp;plid=ACUX6DPwLOlfk_mQxA2j5Ychhj09kjbQuYTUTzQ</t>
  </si>
  <si>
    <t>https://drive.google.com/drive/folders/10yu8MWdutbOBKxs-FXPuZSQrcttTrGPI</t>
  </si>
  <si>
    <t>https://mail.google.com/mail?extsrc=sync&amp;client=docs&amp;plid=ACUX6DOYY8Dhl1g05ubkOVF0WSaz94UfC2-VDv0</t>
  </si>
  <si>
    <t>https://drive.google.com/drive/folders/10u8y5hQ6c8llD7Kh64XQq87IQxTYq5zf</t>
  </si>
  <si>
    <t>https://mail.google.com/mail?extsrc=sync&amp;client=docs&amp;plid=ACUX6DNm0G46G-AtxiXGpq7a3S8916GSDKocXNg</t>
  </si>
  <si>
    <t>https://drive.google.com/drive/folders/1PsjpeaXoX1jWNwrp7XaxFQ7kp9kD7tgg</t>
  </si>
  <si>
    <t>https://mail.google.com/mail?extsrc=sync&amp;client=docs&amp;plid=ACUX6DOjEf3VgI0DEktrfeAJ_r13PTI_jrpS7q8</t>
  </si>
  <si>
    <t>https://drive.google.com/drive/folders/1LJninCej_Fjvz8Mg-7EvG3BDelxATMoq</t>
  </si>
  <si>
    <t>https://mail.google.com/mail?extsrc=sync&amp;client=docs&amp;plid=ACUX6DO-7s8rjJTAn_gLLfCD3wNYcxY_WGpzHiQ</t>
  </si>
  <si>
    <t>https://drive.google.com/drive/folders/1YWg1AzIZ3eO9PuWzIbQy7f9KsOjrWlgt</t>
  </si>
  <si>
    <t>https://mail.google.com/mail?extsrc=sync&amp;client=docs&amp;plid=ACUX6DPCfiAYR4VkBYN6LXMUr0zPGr1rkkeByKg</t>
  </si>
  <si>
    <t>https://drive.google.com/drive/folders/12EDIziforoMF154bd8rPBXbaa0Dqz4MB</t>
  </si>
  <si>
    <t>https://mail.google.com/mail?extsrc=sync&amp;client=docs&amp;plid=ACUX6DPU13ieSDFX7BT3Ec7SXX5VswP2dbDfI3E</t>
  </si>
  <si>
    <t>https://drive.google.com/drive/folders/11hLQ1i16FG3rVCXsQS4B1e0Eo3ozaIOf</t>
  </si>
  <si>
    <t>https://mail.google.com/mail?extsrc=sync&amp;client=docs&amp;plid=ACUX6DNHUEDtfV8NtDOw6HMaOzJ5n-xk-KzVaqA</t>
  </si>
  <si>
    <t>https://drive.google.com/drive/folders/1toZVkYGop5GEeBn13Nu5LXckIJIxKggz</t>
  </si>
  <si>
    <t>https://mail.google.com/mail?extsrc=sync&amp;client=docs&amp;plid=ACUX6DMXq0QhgaRjPRp9-NZEeChV1NvkcNUswuk</t>
  </si>
  <si>
    <t>https://drive.google.com/drive/folders/16JjBXSNXSOgu8AKnJpf_waVXL8cVuOXK</t>
  </si>
  <si>
    <t>https://mail.google.com/mail?extsrc=sync&amp;client=docs&amp;plid=ACUX6DNCiycd0Yb_DZK5GSg0YypM7WgBXlZmGIU</t>
  </si>
  <si>
    <t>https://drive.google.com/drive/folders/1g2osk1MhiyeIhjjXAfaQaVLvFpHR7r4w</t>
  </si>
  <si>
    <t>https://mail.google.com/mail?extsrc=sync&amp;client=docs&amp;plid=ACUX6DNT_2ta723vRUTptaPi0vI5nToZGCBQhP0</t>
  </si>
  <si>
    <t>https://drive.google.com/drive/folders/1dy_QyvF6HBpChwkrzNyJdxBG6LVnirCI</t>
  </si>
  <si>
    <t>https://mail.google.com/mail?extsrc=sync&amp;client=docs&amp;plid=ACUX6DMgcIRC2cU2vR7YjblqBVB4NK84MwEEor8</t>
  </si>
  <si>
    <t>https://drive.google.com/drive/folders/1hIcX3HR3PCQUqA58SADe25g3haZ9vvqk</t>
  </si>
  <si>
    <t>https://mail.google.com/mail?extsrc=sync&amp;client=docs&amp;plid=ACUX6DOK5JIVVVwsBF-0k-t1jM9E2_QVpQKdYbc</t>
  </si>
  <si>
    <t>https://drive.google.com/drive/folders/1LgFvH5vqPF3rQpkYm7neIHGl9K_AWoLN</t>
  </si>
  <si>
    <t>https://mail.google.com/mail?extsrc=sync&amp;client=docs&amp;plid=ACUX6DMesiwTt8ER9--lZcAuj5JT7sY-kiC9aRo</t>
  </si>
  <si>
    <t>https://drive.google.com/drive/folders/14C_2hSOeOz12v33tw8S8tt5Yagh3BXBe</t>
  </si>
  <si>
    <t>https://mail.google.com/mail?extsrc=sync&amp;client=docs&amp;plid=ACUX6DMkLmhu4cK4Zpn5Ih4l42TU77QOHSVomjA</t>
  </si>
  <si>
    <t>https://drive.google.com/drive/folders/1F0Vlgjr6058AzXacESDRVmlrfU2RAhRY</t>
  </si>
  <si>
    <t>https://mail.google.com/mail?extsrc=sync&amp;client=docs&amp;plid=ACUX6DOoipM0fvkz2iE9po0CLblbhCSPYvDvFgY</t>
  </si>
  <si>
    <t>https://drive.google.com/drive/folders/1qnBn-SzzHqYWq36ifJuTLR7co4MO655y</t>
  </si>
  <si>
    <t>https://mail.google.com/mail?extsrc=sync&amp;client=docs&amp;plid=ACUX6DMTeURXlJhB8JiHR1fqp45uB-1lY4rV8E8</t>
  </si>
  <si>
    <t>https://drive.google.com/drive/folders/12Akp2vTxijiiR_D5fmVlkEAFYikM7QU-</t>
  </si>
  <si>
    <t>https://mail.google.com/mail?extsrc=sync&amp;client=docs&amp;plid=ACUX6DN5bTjDmSP_qtefN_3d7hAN6bhByA_FJQ8</t>
  </si>
  <si>
    <t>https://drive.google.com/drive/folders/1r51LqqEKDitYyC4-Vp65nr_mdOMsE2nQ</t>
  </si>
  <si>
    <t>https://mail.google.com/mail?extsrc=sync&amp;client=docs&amp;plid=ACUX6DOEzhX-B6sC6WFCj_K2CO-Ac6fMswNKMVA</t>
  </si>
  <si>
    <t>https://drive.google.com/drive/folders/1A-BOz8jcXhJeTSc_BWdjDSHq4h__MDVD</t>
  </si>
  <si>
    <t>https://mail.google.com/mail?extsrc=sync&amp;client=docs&amp;plid=ACUX6DML7B7ny0izRn9Kx1H7ELoR9Tnsf7V0j_U</t>
  </si>
  <si>
    <t>https://drive.google.com/drive/folders/16rMLQAzZJWGmOgOnJenphv8FHT6epcVP</t>
  </si>
  <si>
    <t>https://mail.google.com/mail?extsrc=sync&amp;client=docs&amp;plid=ACUX6DOWrftB29zOo5uZMttRs17XoEkaEFr2ITg</t>
  </si>
  <si>
    <t>https://drive.google.com/drive/folders/19xbTae6j6s2Gv-FTWncjjcdXvJNyrWm8</t>
  </si>
  <si>
    <t>https://mail.google.com/mail?extsrc=sync&amp;client=docs&amp;plid=ACUX6DOmZWePXh0goiOh3LAk8cR_4dmZ7jM0Gdo</t>
  </si>
  <si>
    <t>https://drive.google.com/drive/folders/1sRohvOXR88DBbQdwQNWk5aV-7g5bPfBs</t>
  </si>
  <si>
    <t>https://mail.google.com/mail?extsrc=sync&amp;client=docs&amp;plid=ACUX6DOUgWdGC7pZfvLqcEejgvQWqq8mNzqfdsg</t>
  </si>
  <si>
    <t>https://drive.google.com/drive/folders/1urb4DTenE0LqjrIXs_9mrU8UGUCO4-3s</t>
  </si>
  <si>
    <t>https://mail.google.com/mail?extsrc=sync&amp;client=docs&amp;plid=ACUX6DOy3K9b-EnDRMpnunu-UQ2JaMGIhz6HGd8</t>
  </si>
  <si>
    <t>https://drive.google.com/drive/folders/13W8N_50PoQZK_BLnvaq-auEMlRBBahCL</t>
  </si>
  <si>
    <t>https://mail.google.com/mail?extsrc=sync&amp;client=docs&amp;plid=ACUX6DPstPKlbIcUM-jrHbAkiPw8CTDP1urCF0M</t>
  </si>
  <si>
    <t>https://drive.google.com/drive/folders/1GCfWGIen8TUBuw0uSc0uGuZBoxVxhNCT</t>
  </si>
  <si>
    <t>https://mail.google.com/mail?extsrc=sync&amp;client=docs&amp;plid=ACUX6DOVzi9kdCsuXxvpQ3ye9kavcV2PI25GZrE</t>
  </si>
  <si>
    <t>https://drive.google.com/drive/folders/1-7iK4SElgue_7M8WRkQ58W_wF4EHVmPm</t>
  </si>
  <si>
    <t>https://mail.google.com/mail?extsrc=sync&amp;client=docs&amp;plid=ACUX6DMB2NJVInDvHMMM5jbx2-nmZWP3ZbR_djg</t>
  </si>
  <si>
    <t>https://drive.google.com/drive/folders/1REv66iNu-dteedJ2R3_5JaAwGBbfBbLT</t>
  </si>
  <si>
    <t>https://mail.google.com/mail?extsrc=sync&amp;client=docs&amp;plid=ACUX6DNFfSuEYXDLaR9WucLmXDvYqbqW_POTOa8</t>
  </si>
  <si>
    <t>https://drive.google.com/drive/folders/1eAIC4Xi0CC5mm2ma8BDzh1KbDcqU4CLH</t>
  </si>
  <si>
    <t>https://mail.google.com/mail?extsrc=sync&amp;client=docs&amp;plid=ACUX6DMCRbxQqCzYeFHdyN1vseb5Xe14A_mrC50</t>
  </si>
  <si>
    <t>https://drive.google.com/drive/folders/1flxlhg8vOvoRNbbVViVgFvb1RoSTAPdP</t>
  </si>
  <si>
    <t>https://mail.google.com/mail?extsrc=sync&amp;client=docs&amp;plid=ACUX6DMVMq3SlBJ7EbpJHTxrvTtsxUHMyuDag8I</t>
  </si>
  <si>
    <t>https://mail.google.com/mail?extsrc=sync&amp;client=docs&amp;plid=ACUX6DPQxc5-aO11Psbxr01yIHCqxOT_bHrNatg</t>
  </si>
  <si>
    <t>https://drive.google.com/drive/folders/1mN2HIrNC1K99_U8P0q33-LdML1iIYmOW</t>
  </si>
  <si>
    <t>https://mail.google.com/mail?extsrc=sync&amp;client=docs&amp;plid=ACUX6DONESBOaaS5qMoooZbDDaFR-iHRm6Dni7U</t>
  </si>
  <si>
    <t>https://drive.google.com/drive/folders/1gvx458RJg1MvsgNVRX9ONH5EtfSCu7X1</t>
  </si>
  <si>
    <t>https://mail.google.com/mail?extsrc=sync&amp;client=docs&amp;plid=ACUX6DNcMVMX45xvm3kGAth11jmb6wfOXpuJ9CE</t>
  </si>
  <si>
    <t>https://drive.google.com/drive/folders/1WBGMJuEEUw4r6XLtvjLZND2vLCdgodbp</t>
  </si>
  <si>
    <t>https://mail.google.com/mail?extsrc=sync&amp;client=docs&amp;plid=ACUX6DPvl8JhHvO62y1xWlpyfAgOaaDSPKxAnGo</t>
  </si>
  <si>
    <t>https://drive.google.com/drive/folders/1g7VIbkMTVbz-EvBoOyrTFkIRjKVPCpQ8</t>
  </si>
  <si>
    <t>https://mail.google.com/mail?extsrc=sync&amp;client=docs&amp;plid=ACUX6DN4groqbXMdrQtM7RrU2u5aK6-j38o3txE</t>
  </si>
  <si>
    <t>https://drive.google.com/drive/folders/1DV0eO6o_9JqD59G0NY8N6SzLJePGtrI6</t>
  </si>
  <si>
    <t>https://mail.google.com/mail?extsrc=sync&amp;client=docs&amp;plid=ACUX6DN9KoP3Bt82AyWPD8bgtkAwDIGQgU4INw0</t>
  </si>
  <si>
    <t>https://drive.google.com/drive/folders/11QoNe0TT2yMzuS8m_6mAXipOTka5I67O</t>
  </si>
  <si>
    <t>https://mail.google.com/mail?extsrc=sync&amp;client=docs&amp;plid=ACUX6DPODuwFvLjvjoQFIbMtnxHV0POIqcFvvZM</t>
  </si>
  <si>
    <t>https://drive.google.com/drive/folders/1z9-2hB-vfMp5R326mszxVYt7FhaVFKLp</t>
  </si>
  <si>
    <t>https://mail.google.com/mail?extsrc=sync&amp;client=docs&amp;plid=ACUX6DN3mRNWmW1sSvz3UPWhIjImZ-hWRJXE74g</t>
  </si>
  <si>
    <t>https://drive.google.com/drive/folders/1FkROk_yzfuVsSamyWF94WnswYenSUEbv</t>
  </si>
  <si>
    <t>https://mail.google.com/mail?extsrc=sync&amp;client=docs&amp;plid=ACUX6DOjqQmL0DeHKyn4hnILCVpbTqOg72i78EY</t>
  </si>
  <si>
    <t>https://drive.google.com/drive/folders/1iRyAtMwpQfzpvKnp1HobEc9Aog7n1kIH</t>
  </si>
  <si>
    <t>https://mail.google.com/mail?extsrc=sync&amp;client=docs&amp;plid=ACUX6DP7czQ8cHhzBJa-PEIyDV3LXGMQQm0AZow</t>
  </si>
  <si>
    <t>https://drive.google.com/drive/folders/1avozLPL8d606HCy04lMdbYYIcYRZm5cJ</t>
  </si>
  <si>
    <t>https://mail.google.com/mail?extsrc=sync&amp;client=docs&amp;plid=ACUX6DMn1tWj4FftEZmYk3kDf3WYNIwkvG_qm88</t>
  </si>
  <si>
    <t>https://drive.google.com/drive/folders/1FZFwDUSXvb4XlscfMOKf3pFpbZcVGrdY</t>
  </si>
  <si>
    <t>https://mail.google.com/mail?extsrc=sync&amp;client=docs&amp;plid=ACUX6DMabxk39cVFa10L9yTMva-k1mLOJTQwm4g</t>
  </si>
  <si>
    <t>https://drive.google.com/drive/folders/1WcGm4gde7zI6D7WZlpnm1r5R0531iwxc</t>
  </si>
  <si>
    <t>https://mail.google.com/mail?extsrc=sync&amp;client=docs&amp;plid=ACUX6DPpLMUflhUi4GL5NLKta0PLDZbAsp3sZEE</t>
  </si>
  <si>
    <t>https://drive.google.com/drive/folders/1jvX6mc6b0uU6JeiopZXdgeaauzaltRIH</t>
  </si>
  <si>
    <t>https://mail.google.com/mail?extsrc=sync&amp;client=docs&amp;plid=ACUX6DMMrolFhQaahut4sH6-F_648GJDqUf-yEM</t>
  </si>
  <si>
    <t>https://drive.google.com/drive/folders/1Fe0D8lBV9hMGAQI-pGHGpgQzyIyqqpoj</t>
  </si>
  <si>
    <t>https://mail.google.com/mail?extsrc=sync&amp;client=docs&amp;plid=ACUX6DMgjLzrtrRR7Cj4RMvaeSKBzruUFshgoIU</t>
  </si>
  <si>
    <t>https://drive.google.com/drive/folders/1CcjJZLefm-8Tin7JNzTFwYrItd4LXEiB</t>
  </si>
  <si>
    <t>https://mail.google.com/mail?extsrc=sync&amp;client=docs&amp;plid=ACUX6DO4W9O_sQgzzoN6cJslAkR44PBZlzSmnmo</t>
  </si>
  <si>
    <t>https://drive.google.com/drive/folders/17PoJF3R3V-digr6_8M6jZ5Dz4KrLjoHJ</t>
  </si>
  <si>
    <t>https://mail.google.com/mail?extsrc=sync&amp;client=docs&amp;plid=ACUX6DNVzQ-bqk1Zyqyx9TIg7Lma-xTQvpNaCtM</t>
  </si>
  <si>
    <t>https://drive.google.com/drive/folders/1sQGDKREx0TIFoEUcoHFjqMg3piuBOBWb</t>
  </si>
  <si>
    <t>https://mail.google.com/mail?extsrc=sync&amp;client=docs&amp;plid=ACUX6DOLm25J5lpKD2wa7AQ7ZIos34F8wtAj2g8</t>
  </si>
  <si>
    <t>https://drive.google.com/drive/folders/1lDSG-wf_zNJTizAI6IK12NVJs8dCdsJ0</t>
  </si>
  <si>
    <t>https://mail.google.com/mail?extsrc=sync&amp;client=docs&amp;plid=ACUX6DPSY9rbCri9ZCJEBhAZ_W4Nm-fkP0DdqKA</t>
  </si>
  <si>
    <t>https://drive.google.com/drive/folders/1K636p-FtgzU9UmdPhtEDTYTBiI4bBdhC</t>
  </si>
  <si>
    <t>https://mail.google.com/mail?extsrc=sync&amp;client=docs&amp;plid=ACUX6DO8NDASTbrLOfSG2-3XeNj-pdzPXSRzTL4</t>
  </si>
  <si>
    <t>https://drive.google.com/drive/folders/1lRziB05BRylHdg6SA_7WwwR2LjiWuwwq</t>
  </si>
  <si>
    <t>https://mail.google.com/mail?extsrc=sync&amp;client=docs&amp;plid=ACUX6DMrb7Do2GXA7BsCpPN5N9oP6Nbsru-Ptpo</t>
  </si>
  <si>
    <t>https://drive.google.com/drive/folders/1KMDzyOPwubjQAL3RQznsNjej2ZaDj0By</t>
  </si>
  <si>
    <t>https://mail.google.com/mail?extsrc=sync&amp;client=docs&amp;plid=ACUX6DOnphPGFLxFin0GmXy1Iqf-1w2knkxVL8Y</t>
  </si>
  <si>
    <t>https://drive.google.com/drive/folders/1cFp8K228mvbcqvY-OyBTyZvdkQSWM6-o</t>
  </si>
  <si>
    <t>https://mail.google.com/mail?extsrc=sync&amp;client=docs&amp;plid=ACUX6DMMCNrjtYD4zWTfZ8ajQy7891HN2I0LsnU</t>
  </si>
  <si>
    <t>https://drive.google.com/drive/folders/1IOOhDHXemMrDu8jdeSUQ9nUUNjn7lTS1</t>
  </si>
  <si>
    <t>https://mail.google.com/mail?extsrc=sync&amp;client=docs&amp;plid=ACUX6DNw2HD8BzhuwAUMBbJO8_HGV4xVKjZPSlw</t>
  </si>
  <si>
    <t>https://drive.google.com/drive/folders/1le55VLKE2e5jqHSb4wYjqHqQbSgiUWN_</t>
  </si>
  <si>
    <t>https://mail.google.com/mail?extsrc=sync&amp;client=docs&amp;plid=ACUX6DN1N9P5q2QGagLnYCXX3jrO3aN5khl1fQY</t>
  </si>
  <si>
    <t>https://drive.google.com/drive/folders/1PxVfzdDG6z12azDqbkgGfj_Aw7CoE0xM</t>
  </si>
  <si>
    <t>https://mail.google.com/mail?extsrc=sync&amp;client=docs&amp;plid=ACUX6DMdQat3Vvzi85aGz3mXvn28HxxJvfV6AEc</t>
  </si>
  <si>
    <t>https://drive.google.com/drive/folders/1sKnCnVmkBGW142pdfFS8TkFXei8K1NYv</t>
  </si>
  <si>
    <t>https://mail.google.com/mail?extsrc=sync&amp;client=docs&amp;plid=ACUX6DOIVkP7htpGZ_X-JLRaZ1J36EGDViQ9I_4</t>
  </si>
  <si>
    <t>https://drive.google.com/drive/folders/19ehZj5nY5kJpyYeoo-UAb8LsDyANVHUZ</t>
  </si>
  <si>
    <t>https://mail.google.com/mail?extsrc=sync&amp;client=docs&amp;plid=ACUX6DM6f4JqSXLT1rdC6XenQr6ZVdpP9MT8fw8</t>
  </si>
  <si>
    <t>https://drive.google.com/drive/folders/11BiHZRU64QGL7Vo-YmLJEonVgY1pZqpp</t>
  </si>
  <si>
    <t>https://mail.google.com/mail?extsrc=sync&amp;client=docs&amp;plid=ACUX6DO1Fi8xv0HlRujz1W54-_ypLK5KS4NsUes</t>
  </si>
  <si>
    <t>https://drive.google.com/drive/folders/1w-pqg_r9DfqtsanxhUmRtOv_ynAAdGFF</t>
  </si>
  <si>
    <t>https://mail.google.com/mail?extsrc=sync&amp;client=docs&amp;plid=ACUX6DPYLy0gmuBFq2ZUu0hU_mLcAIl_hLLAAIM</t>
  </si>
  <si>
    <t>https://drive.google.com/drive/folders/12hmvNpvctRUidxzNBCJbblPO0J2oCPfb</t>
  </si>
  <si>
    <t>https://mail.google.com/mail?extsrc=sync&amp;client=docs&amp;plid=ACUX6DNTRfwzQEm6a6OWlZwSQGK8kKIUstzHizo</t>
  </si>
  <si>
    <t>https://drive.google.com/drive/folders/1jUR6NZOttHp4utXcwggl-B9P_ThIFPRR</t>
  </si>
  <si>
    <t>https://mail.google.com/mail?extsrc=sync&amp;client=docs&amp;plid=ACUX6DNhUoJLYwUHkDVVU49K5G24bMI2-woP4mk</t>
  </si>
  <si>
    <t>https://drive.google.com/drive/folders/1eBHGhlSdx1ldrQFt5zfOJ0HgWZjOQRvZ</t>
  </si>
  <si>
    <t>https://mail.google.com/mail?extsrc=sync&amp;client=docs&amp;plid=ACUX6DPbge2WdWhzSnnEc4WpaRnU3rc1rlaPCGo</t>
  </si>
  <si>
    <t>https://drive.google.com/drive/folders/1Bk3kRQUwVDlMn6BRwmfe9wDYLMU85LZW</t>
  </si>
  <si>
    <t>https://mail.google.com/mail?extsrc=sync&amp;client=docs&amp;plid=ACUX6DMnSrigyHwCJDOtk-xwEgSulXefxt-E5-I</t>
  </si>
  <si>
    <t>https://drive.google.com/drive/folders/1yD2FnT9DtFTPovHZR79F6LtfKiPGnvYk</t>
  </si>
  <si>
    <t>https://mail.google.com/mail?extsrc=sync&amp;client=docs&amp;plid=ACUX6DOpbTZVjHQkum3cff-10J7wbzqfql8pZgA</t>
  </si>
  <si>
    <t>https://drive.google.com/drive/folders/1pF9zcaospxsgGPvXBvAeS0lTFyb8raq5</t>
  </si>
  <si>
    <t>https://mail.google.com/mail?extsrc=sync&amp;client=docs&amp;plid=ACUX6DOKJyZt6kwWCwkkOnPbVcGteCcpRdF4NY8</t>
  </si>
  <si>
    <t>https://drive.google.com/drive/folders/13BUgnU1JzqYhHovcSeLg20G2j_oSn08N</t>
  </si>
  <si>
    <t>https://mail.google.com/mail?extsrc=sync&amp;client=docs&amp;plid=ACUX6DMbp18jjEXslziy2uPF596JJh_R5txBdK0</t>
  </si>
  <si>
    <t>https://drive.google.com/drive/folders/15jAF6aOp_u17e7OwuCvru2u1VCZHq68l</t>
  </si>
  <si>
    <t>https://mail.google.com/mail?extsrc=sync&amp;client=docs&amp;plid=ACUX6DOhmIlwqbWwutXtNLJI5NqKBELAZtkdbn4</t>
  </si>
  <si>
    <t>https://drive.google.com/drive/folders/1jh7apFDX6sOHxMvYtxo_uiaNWvsd8lEs</t>
  </si>
  <si>
    <t>https://mail.google.com/mail?extsrc=sync&amp;client=docs&amp;plid=ACUX6DM62o9M0pHBEXGC0DpA4olMjlWY5LNZR6c</t>
  </si>
  <si>
    <t>https://drive.google.com/drive/folders/1inI10Ou5aST96ovgLVhZjl2sdmNs9h-2</t>
  </si>
  <si>
    <t>https://mail.google.com/mail?extsrc=sync&amp;client=docs&amp;plid=ACUX6DPEpY-viZvXhU9fEUOIjBny_4LcneYe_14</t>
  </si>
  <si>
    <t>https://drive.google.com/drive/folders/1fTdx2_EgSOBZnwgUNnJkSih9kzhWDJwo</t>
  </si>
  <si>
    <t>https://mail.google.com/mail?extsrc=sync&amp;client=docs&amp;plid=ACUX6DPA6ArgRZA8rVizzk0_4haQWyyFODuK4_I</t>
  </si>
  <si>
    <t>https://drive.google.com/drive/folders/1T9Zzar3zJ9SJkCCJkdEJ9DZREBj2jBtI</t>
  </si>
  <si>
    <t>https://mail.google.com/mail?extsrc=sync&amp;client=docs&amp;plid=ACUX6DPzGuM9km3Mqh0S8ICGOTJYhjhDpE51cC4</t>
  </si>
  <si>
    <t>https://drive.google.com/drive/folders/1N2XifFZqigSdnB_c9nuzPhP2hKj7g_5A</t>
  </si>
  <si>
    <t>https://mail.google.com/mail?extsrc=sync&amp;client=docs&amp;plid=ACUX6DPfdMiaJN3l0ZeDN4Trmrws-6oPzNPLKsI</t>
  </si>
  <si>
    <t>https://drive.google.com/drive/folders/1V-ZdLWZUypesUh40WwuTfg4kxx3I6KQs</t>
  </si>
  <si>
    <t>https://mail.google.com/mail?extsrc=sync&amp;client=docs&amp;plid=ACUX6DMx8A7VhiziXNIZN6sFy33dc_m3AbkvhsY</t>
  </si>
  <si>
    <t>https://drive.google.com/drive/folders/1kMnqzGBhnMIL4vs_PQ6Mgrji2108XUu-</t>
  </si>
  <si>
    <t>https://mail.google.com/mail?extsrc=sync&amp;client=docs&amp;plid=ACUX6DMOuPej2KdSKOronH0FP5kk26NkYKBUWHM</t>
  </si>
  <si>
    <t>https://drive.google.com/drive/folders/1gJVGDoxA2FbALea2_tYMi-QXM5B8q_HV</t>
  </si>
  <si>
    <t>https://mail.google.com/mail?extsrc=sync&amp;client=docs&amp;plid=ACUX6DNuVfHc2QIeVqhMz8aPyl1Tor7fs-hBi98</t>
  </si>
  <si>
    <t>https://drive.google.com/drive/folders/13TtNHQo0nICzff8Y3gb6qNl8IWjU12uw</t>
  </si>
  <si>
    <t>https://mail.google.com/mail?extsrc=sync&amp;client=docs&amp;plid=ACUX6DMSJEMG8veoyArimw1Xh0lGSEaTry0hCZg</t>
  </si>
  <si>
    <t>https://drive.google.com/drive/folders/18lgZu8fvKg75AasI06vRi1OeGM7c_XbP</t>
  </si>
  <si>
    <t>https://mail.google.com/mail?extsrc=sync&amp;client=docs&amp;plid=ACUX6DMpKXYmQp265eq9RG1O2UTWd8ZdBkJn62w</t>
  </si>
  <si>
    <t>https://drive.google.com/drive/folders/1tKmqFb2_gNJLNYgMpD_v_VcxSnAIN4cb</t>
  </si>
  <si>
    <t>https://drive.google.com/drive/folders/1sm98ri5VFtn_zGMWQZcWoax9S7UanJIk</t>
  </si>
  <si>
    <t>https://mail.google.com/mail?extsrc=sync&amp;client=docs&amp;plid=ACUX6DNyhfyvg69ZRxDiDeKGsPNxIx9TavGMCmE</t>
  </si>
  <si>
    <t>https://drive.google.com/drive/folders/1KP-uk6kNoZcvY_HK-jqTRFneA6_dLbSq</t>
  </si>
  <si>
    <t>https://mail.google.com/mail?extsrc=sync&amp;client=docs&amp;plid=ACUX6DOxhzo_xoKBpyGCIHPghkuBZxoFLr45zHw</t>
  </si>
  <si>
    <t>https://drive.google.com/drive/folders/1E_73VRiPmVKEjsg9a1VvsYwFnCduHOgN</t>
  </si>
  <si>
    <t>https://mail.google.com/mail?extsrc=sync&amp;client=docs&amp;plid=ACUX6DNqsreOiyYRggwPcWTXEhGwWyc3AQ5uGFU</t>
  </si>
  <si>
    <t>https://drive.google.com/drive/folders/1mGw4_DCpKuolPeMVps1qHV6tROXhF5Rh</t>
  </si>
  <si>
    <t>https://mail.google.com/mail?extsrc=sync&amp;client=docs&amp;plid=ACUX6DModlq4-02dsj6eLXkk5sDwIRqy8PfaLec</t>
  </si>
  <si>
    <t>https://drive.google.com/drive/folders/1lzlsASsqBfVmadM44L-VCaf9zq5h1Q42</t>
  </si>
  <si>
    <t>https://mail.google.com/mail?extsrc=sync&amp;client=docs&amp;plid=ACUX6DNPl-o2nGNe6KCv0oL6pdpokvQ_50HYxvk</t>
  </si>
  <si>
    <t>https://drive.google.com/drive/folders/1xK-i69WcPje_m4RM6SM03jYv4rvDS7Ah</t>
  </si>
  <si>
    <t>https://mail.google.com/mail?extsrc=sync&amp;client=docs&amp;plid=ACUX6DNY0btVG5hzfgpxtJfWXHAz0Io5NuagM4o</t>
  </si>
  <si>
    <t>https://drive.google.com/drive/folders/1683ccQRcgNBI8WICa6uaCDZBv7M651gu</t>
  </si>
  <si>
    <t>https://mail.google.com/mail?extsrc=sync&amp;client=docs&amp;plid=ACUX6DNfmmKAnVMHBwAbIfku4_pO37ZISmbear4</t>
  </si>
  <si>
    <t>https://drive.google.com/drive/folders/1MwDFX8FdveIbNe72Ee7cQ4nFCNt0rFcs</t>
  </si>
  <si>
    <t>https://mail.google.com/mail?extsrc=sync&amp;client=docs&amp;plid=ACUX6DPXwr4Pc7fHgWFc-5t7jWUzFiIvlgu4lu8</t>
  </si>
  <si>
    <t>https://drive.google.com/drive/folders/1FY7CM6TByZIN7m_SjiuBQJLzLKp2Sn2h</t>
  </si>
  <si>
    <t>https://mail.google.com/mail?extsrc=sync&amp;client=docs&amp;plid=ACUX6DOuOCQwJqPdkSejNyygIQhCaXxjaqD5Mv0</t>
  </si>
  <si>
    <t>https://drive.google.com/drive/folders/1LcfMOxCtZ6FUHiAY--rUNo0JYJhU4RuO</t>
  </si>
  <si>
    <t>https://mail.google.com/mail?extsrc=sync&amp;client=docs&amp;plid=ACUX6DMxMaEBUWwPy8P-zGzzKAJyDBpfPa_peOI</t>
  </si>
  <si>
    <t>https://drive.google.com/drive/folders/1xDnyKqCI0zNpm2BmdJ1myabkYUl6DNh7</t>
  </si>
  <si>
    <t>https://mail.google.com/mail?extsrc=sync&amp;client=docs&amp;plid=ACUX6DNwlJfbZ5hUKZE9qLfjG6P4i70BGqHlQsc</t>
  </si>
  <si>
    <t>https://drive.google.com/drive/folders/1IdOCGMZl3f_WhbqZWWhR_Ep6lcg7XdyD</t>
  </si>
  <si>
    <t>https://mail.google.com/mail?extsrc=sync&amp;client=docs&amp;plid=ACUX6DMTBYLS9PwtjNAQKmimXqxn35qq7Q6JCQk</t>
  </si>
  <si>
    <t>https://drive.google.com/drive/folders/1T-GV80Z8qStTU4uX2sEctUq7fNdWa25A</t>
  </si>
  <si>
    <t>https://mail.google.com/mail?extsrc=sync&amp;client=docs&amp;plid=ACUX6DNmmZ08OuWq3Z2FCjaOp0YcN5HF1HjjNx4</t>
  </si>
  <si>
    <t>https://drive.google.com/drive/folders/1vj52-vZKAyJ5hljX8NSJQe_8S5ZnLe43</t>
  </si>
  <si>
    <t>https://mail.google.com/mail?extsrc=sync&amp;client=docs&amp;plid=ACUX6DOOD9kBzOGFZ8TIU5w7DhwxpyO6HPgF4zo</t>
  </si>
  <si>
    <t>https://drive.google.com/drive/folders/1BeLXccAywWf8Gwa97Vq44o_0zQjsK0qc</t>
  </si>
  <si>
    <t>https://mail.google.com/mail?extsrc=sync&amp;client=docs&amp;plid=ACUX6DOHs8GJDjNjdMnflim9A8CvL8EakpDL31g</t>
  </si>
  <si>
    <t>https://drive.google.com/drive/folders/1FEVPH21AUaWF_eqMgy0Z8GyLFbhz8fzS</t>
  </si>
  <si>
    <t>https://mail.google.com/mail?extsrc=sync&amp;client=docs&amp;plid=ACUX6DO51oRGJeuXDqloe8nQMxQZ8IHzkCalPK0</t>
  </si>
  <si>
    <t>https://drive.google.com/drive/folders/1Qoz4olIKn5TqfzUDnS2IbdPeWmQjZukq</t>
  </si>
  <si>
    <t>https://mail.google.com/mail?extsrc=sync&amp;client=docs&amp;plid=ACUX6DOB-WyUYxPoWanN_W_UgDdyeIM6ZDMecms</t>
  </si>
  <si>
    <t>https://drive.google.com/drive/folders/142Tudfbzbd27gYIN_ja4S9WbytouW3bU</t>
  </si>
  <si>
    <t>https://mail.google.com/mail?extsrc=sync&amp;client=docs&amp;plid=ACUX6DPeYQA7BhRmOsrzQCJxFqyZ1oOby6MNgE4</t>
  </si>
  <si>
    <t>https://drive.google.com/drive/folders/1b9FrHhWoKXbTabDGoynV2jxz8xnr7kWR</t>
  </si>
  <si>
    <t>https://mail.google.com/mail?extsrc=sync&amp;client=docs&amp;plid=ACUX6DM84jQH_die6dzktPdWA1_Dtr4FjyWPH4M</t>
  </si>
  <si>
    <t>https://drive.google.com/drive/folders/1WYr7l8oRlq0_YbdVIkGj2ZEaK04OSdoH</t>
  </si>
  <si>
    <t>https://mail.google.com/mail?extsrc=sync&amp;client=docs&amp;plid=ACUX6DPq3A2en3nclvChDCQODw2Ik2rL18FNEBU</t>
  </si>
  <si>
    <t>https://drive.google.com/drive/folders/1yIttJher3FAhOnBOZD_81BjbRiAtC7dn</t>
  </si>
  <si>
    <t>https://mail.google.com/mail?extsrc=sync&amp;client=docs&amp;plid=ACUX6DNLRqwc1A1OWCknabbbY0-fbaDVPRcfQSQ</t>
  </si>
  <si>
    <t>https://drive.google.com/drive/folders/10Sh4tBS_TxP7WGr4nshEDqhBC7nJvcUU</t>
  </si>
  <si>
    <t>https://mail.google.com/mail?extsrc=sync&amp;client=docs&amp;plid=ACUX6DNyrVyuURyGVXwkRnBmAe2pedX_B1JHzHM</t>
  </si>
  <si>
    <t>https://drive.google.com/drive/folders/1PHdilzouMbqkpmz7ehpZnqrAzxCqbCHH</t>
  </si>
  <si>
    <t>https://mail.google.com/mail?extsrc=sync&amp;client=docs&amp;plid=ACUX6DPibs2NQd3MdHP7blCmIHjd3CuZZnWDcS4</t>
  </si>
  <si>
    <t>https://drive.google.com/drive/folders/1m8o1AAi1hiritRvAs0jaiWpM_rWJHSd-</t>
  </si>
  <si>
    <t>https://mail.google.com/mail?extsrc=sync&amp;client=docs&amp;plid=ACUX6DNIugLkf9t8quLVeb3zRSnfn2lsa4RY5DE</t>
  </si>
  <si>
    <t>https://drive.google.com/drive/folders/1Y9Er1eYPaJgEQN2dvZIbZzx_9qT-ISA0</t>
  </si>
  <si>
    <t>https://mail.google.com/mail?extsrc=sync&amp;client=docs&amp;plid=ACUX6DMwPrvHZHIwKKKPwrSYr4HXh2VxJQ79MWY</t>
  </si>
  <si>
    <t>https://drive.google.com/drive/folders/1EsC2UVKKY4rNA83xKRTTMwYvatWg85kz</t>
  </si>
  <si>
    <t>https://mail.google.com/mail?extsrc=sync&amp;client=docs&amp;plid=ACUX6DNOaETjlsz8TSwd-al01mFS9XGjwmNzSTg</t>
  </si>
  <si>
    <t>https://drive.google.com/drive/folders/1-gpKpZvW9CSl0F8goz4IhqVwu9Ezs9-J</t>
  </si>
  <si>
    <t>https://mail.google.com/mail?extsrc=sync&amp;client=docs&amp;plid=ACUX6DPBLsLgyl-haxB25uWG4wUDg6lFuW-yuYE</t>
  </si>
  <si>
    <t>https://drive.google.com/drive/folders/1_zVPEAs7GrN6MXxOYn2mbY0ok7EhUMbY</t>
  </si>
  <si>
    <t>https://mail.google.com/mail?extsrc=sync&amp;client=docs&amp;plid=ACUX6DMN-Ik0D58Jf1pduKY7q_krNn-tNx2KLoU</t>
  </si>
  <si>
    <t>https://drive.google.com/drive/folders/1tUW22PFWBUKsjRzW6wf3to-ythYujwAU</t>
  </si>
  <si>
    <t>https://mail.google.com/mail?extsrc=sync&amp;client=docs&amp;plid=ACUX6DNXYW-U4Ig7xt381aFoQGlrrbvNcoP4cPE</t>
  </si>
  <si>
    <t>https://drive.google.com/drive/folders/1vIy7DuVyesZ0cIXF3dK63clUsjhDYInF</t>
  </si>
  <si>
    <t>https://mail.google.com/mail?extsrc=sync&amp;client=docs&amp;plid=ACUX6DMGPTGZw367qEKtjPtdfUUY3ZE783PGSMY</t>
  </si>
  <si>
    <t>https://drive.google.com/drive/folders/1rZG3TYM-KB-XfAO5_pXU0AGk4DlakOio</t>
  </si>
  <si>
    <t>https://mail.google.com/mail?extsrc=sync&amp;client=docs&amp;plid=ACUX6DNeDoK6RMbCx7DCANGIFcp3IBzH6adwl9A</t>
  </si>
  <si>
    <t>https://drive.google.com/drive/folders/1FgWeVRxlH1LQt6Srlzm9_n9lWUmaSMQn</t>
  </si>
  <si>
    <t>https://mail.google.com/mail?extsrc=sync&amp;client=docs&amp;plid=ACUX6DOMsSNZ1-xyc8t_1bXV8lwTdfXMfko41UE</t>
  </si>
  <si>
    <t>https://drive.google.com/drive/folders/1GzKvtu0nAX9NRkOcfRBoK1RGbYGAtbnJ</t>
  </si>
  <si>
    <t>https://mail.google.com/mail?extsrc=sync&amp;client=docs&amp;plid=ACUX6DNNTt4xFOlRuW9YPqS0ZsTIftAMQ67XyR0</t>
  </si>
  <si>
    <t>https://drive.google.com/drive/folders/1xH9dn_gZ8HfIsOC6XhLEQHnFtxl25IQH</t>
  </si>
  <si>
    <t>https://mail.google.com/mail?extsrc=sync&amp;client=docs&amp;plid=ACUX6DN9f7ooTqpmzoRK9hWttrkiiAMir3Zz_2A</t>
  </si>
  <si>
    <t>https://drive.google.com/drive/folders/1ZekSFf4ttl6PCOmGckaM4RwNHTzMKtdp</t>
  </si>
  <si>
    <t>https://mail.google.com/mail?extsrc=sync&amp;client=docs&amp;plid=ACUX6DOtaaOd-hV5mIlGRWQM9RpZwdeR7085kBg</t>
  </si>
  <si>
    <t>https://drive.google.com/drive/folders/1h_07gsmsUYyXAmSGhANC92DZ_65XPSSN</t>
  </si>
  <si>
    <t>https://mail.google.com/mail?extsrc=sync&amp;client=docs&amp;plid=ACUX6DOmyNuZ0gi-_wygwCgrzPX64YTjn4a0lZc</t>
  </si>
  <si>
    <t>https://drive.google.com/drive/folders/1jg_TyMYK7dGl7RR5v_TxK49lkxEBKhy1</t>
  </si>
  <si>
    <t>https://mail.google.com/mail?extsrc=sync&amp;client=docs&amp;plid=ACUX6DN5Wvl9P8GcAJPWiCwCkzW9tL8bIJ1o8ug</t>
  </si>
  <si>
    <t>https://drive.google.com/drive/folders/1o3z5iG5Q2AVM0294zsGXYFVRe4u9-bWV</t>
  </si>
  <si>
    <t>https://mail.google.com/mail?extsrc=sync&amp;client=docs&amp;plid=ACUX6DPiQRkVrziqUKhA9nDgB9fGbibMjyqSNJU</t>
  </si>
  <si>
    <t>https://drive.google.com/drive/folders/1bILrPMTt6IWBGIhtneDgzM2V32PT1_i0</t>
  </si>
  <si>
    <t>https://mail.google.com/mail?extsrc=sync&amp;client=docs&amp;plid=ACUX6DMIl1qU6yHKcxr7RjCQdJAXrMx22-pg0i0</t>
  </si>
  <si>
    <t>https://drive.google.com/drive/folders/1qcSVVWMt01X2F5LL-azhud3Zjr16-E6V</t>
  </si>
  <si>
    <t>https://mail.google.com/mail?extsrc=sync&amp;client=docs&amp;plid=ACUX6DPkzutqf0wjp3AxmlRIzaiMqPwPj0VWpy4</t>
  </si>
  <si>
    <t>https://drive.google.com/drive/folders/1PvrxlqzwZnus0S1QSqb4yLNzkz6DJNDu</t>
  </si>
  <si>
    <t>https://mail.google.com/mail?extsrc=sync&amp;client=docs&amp;plid=ACUX6DP0nMMXx5z6eruqdI-OTiJl4jX39UGjQbw</t>
  </si>
  <si>
    <t>https://drive.google.com/drive/folders/1DDU8EfV9p_dOywNR4FKI92bQQUa1IKuU</t>
  </si>
  <si>
    <t>https://mail.google.com/mail?extsrc=sync&amp;client=docs&amp;plid=ACUX6DNPk0C49s7creFitglwEaWUbonY7jlrO1A</t>
  </si>
  <si>
    <t>https://drive.google.com/drive/folders/1omzjPWQUnjX1fmxTzvBfllepn5oSiLzv</t>
  </si>
  <si>
    <t>https://mail.google.com/mail?extsrc=sync&amp;client=docs&amp;plid=ACUX6DN4Su-qWzfSXdXbgBFl9T1c-B3xcxJtv6I</t>
  </si>
  <si>
    <t>https://drive.google.com/drive/folders/13AOQzYeNGRqpKfmgzEty-mhDLfdTgUEg</t>
  </si>
  <si>
    <t>https://mail.google.com/mail?extsrc=sync&amp;client=docs&amp;plid=ACUX6DOTFMs9uQiznfL9FvSwtKr3qbLmLX_Hbzw</t>
  </si>
  <si>
    <t>https://drive.google.com/drive/folders/1NDxw9QApw4ydXOWUklm1u8RyKvg00L6H</t>
  </si>
  <si>
    <t>https://mail.google.com/mail?extsrc=sync&amp;client=docs&amp;plid=ACUX6DOEh-HltQkYd-ozzoFMqlipg28CS-B6jmM</t>
  </si>
  <si>
    <t>https://drive.google.com/drive/folders/1IwYC42-xYxTVMujkaNbM-GSax_vsXVcA</t>
  </si>
  <si>
    <t>https://mail.google.com/mail?extsrc=sync&amp;client=docs&amp;plid=ACUX6DP4RUlt329AY-0eidljyTCJpQP7x3SNw8w</t>
  </si>
  <si>
    <t>https://drive.google.com/drive/folders/1fBtCHUo4uLm8n40Jv7wFEWcPnw_VHDRH</t>
  </si>
  <si>
    <t>https://mail.google.com/mail?extsrc=sync&amp;client=docs&amp;plid=ACUX6DO2hJhdEFv9YWhvVnpv4RZyMvYl3QKJTFs</t>
  </si>
  <si>
    <t>https://drive.google.com/drive/folders/1oD1X4S1DCw5lA_kiWJGYUFib_l6zFF3e</t>
  </si>
  <si>
    <t>https://mail.google.com/mail?extsrc=sync&amp;client=docs&amp;plid=ACUX6DPtLUmguHFUr4loW0WhxSWX-A3E_8wcboA</t>
  </si>
  <si>
    <t>https://drive.google.com/drive/folders/17jYQxkI33p7uDf8OLu5w_7f2s9hqUJ28</t>
  </si>
  <si>
    <t>https://mail.google.com/mail?extsrc=sync&amp;client=docs&amp;plid=ACUX6DOo-5HdonP7PN30h7YW0on2JysYzBXt5ao</t>
  </si>
  <si>
    <t>https://drive.google.com/drive/folders/1E6TlK6bvYkx6ySsmSRMVgG8RLUxUEprk</t>
  </si>
  <si>
    <t>https://mail.google.com/mail?extsrc=sync&amp;client=docs&amp;plid=ACUX6DM1DJOg6aI4AWtMleDpzMJc9K8wqCVELwE</t>
  </si>
  <si>
    <t>https://drive.google.com/drive/folders/1i-9JqJMi7AkYghCy6YQgGEcvouIgap66</t>
  </si>
  <si>
    <t>https://mail.google.com/mail?extsrc=sync&amp;client=docs&amp;plid=ACUX6DMhAWJ_7AlZeb5g-pT5DWtPvcIe913LBlk</t>
  </si>
  <si>
    <t>https://drive.google.com/drive/folders/1iVC4r_SZ2VMaegjaDEK6C6HsVzbnqJlU</t>
  </si>
  <si>
    <t>https://mail.google.com/mail?extsrc=sync&amp;client=docs&amp;plid=ACUX6DN4FD-osuVyBg6HKKPiZdT0e3uDAjvb9jo</t>
  </si>
  <si>
    <t>https://drive.google.com/drive/folders/1aAZ16QLmlutHLfp8i2to4uwr5MzGwIIP</t>
  </si>
  <si>
    <t>https://mail.google.com/mail?extsrc=sync&amp;client=docs&amp;plid=ACUX6DM8walNeL-x5Nc_cN969acCgCCRWBr9iOs</t>
  </si>
  <si>
    <t>https://drive.google.com/drive/folders/1oTzrmGQmhSIwqDzSKUthTqZdtm8ax2bw</t>
  </si>
  <si>
    <t>https://mail.google.com/mail?extsrc=sync&amp;client=docs&amp;plid=ACUX6DN8Dq89hRx_DVZzENN31lIy31l2n2ydAnk</t>
  </si>
  <si>
    <t>https://drive.google.com/drive/folders/1snFEPDuQsWErp-Iia5W14JRvyUznTXnB</t>
  </si>
  <si>
    <t>https://mail.google.com/mail?extsrc=sync&amp;client=docs&amp;plid=ACUX6DNbTCdX-P7mVCJZKu9MIMsxk1zeJmaxKV8</t>
  </si>
  <si>
    <t>https://drive.google.com/drive/folders/1UhkEPedEfMYRF4lq4iYWh5FOLciHKpIO</t>
  </si>
  <si>
    <t>https://mail.google.com/mail?extsrc=sync&amp;client=docs&amp;plid=ACUX6DPokU660HPWaGQ4y0Q3rJSmMIqChDHHCGc</t>
  </si>
  <si>
    <t>https://drive.google.com/drive/folders/1wl3VqFEekiws1_dGDM3JKUcJbdtO5gEu</t>
  </si>
  <si>
    <t>https://mail.google.com/mail?extsrc=sync&amp;client=docs&amp;plid=ACUX6DPY7K24sj7ITDoVJstnN0rHeKTznfDQ-cI</t>
  </si>
  <si>
    <t>https://drive.google.com/drive/folders/1ZfiMc8SFJ56heSUZFHgktpe6lDh0WQu4</t>
  </si>
  <si>
    <t>https://mail.google.com/mail?extsrc=sync&amp;client=docs&amp;plid=ACUX6DNVtXgDdAGAY80KpoZ-Dt-NwP8nh7jSZYw</t>
  </si>
  <si>
    <t>https://drive.google.com/drive/folders/1sNUf8LkiGOFC7DAVA1Vuj8-pAFVizNAs</t>
  </si>
  <si>
    <t>https://mail.google.com/mail?extsrc=sync&amp;client=docs&amp;plid=ACUX6DOeBon_pVtCKTAv2vtV7iAJHs9rJwKDkx8</t>
  </si>
  <si>
    <t>https://drive.google.com/drive/folders/19RuCnK8ZxDFbHNH_460-BZTiZKv9U5Gb</t>
  </si>
  <si>
    <t>https://mail.google.com/mail?extsrc=sync&amp;client=docs&amp;plid=ACUX6DNxlxyMyiPCCaUiFPimjFTIkvIBhpxWhdo</t>
  </si>
  <si>
    <t>https://drive.google.com/drive/folders/1WhHHzzkIA_rQc7abiPcwwVcXm8T_WrX-</t>
  </si>
  <si>
    <t>https://mail.google.com/mail?extsrc=sync&amp;client=docs&amp;plid=ACUX6DNC2AB0XByCukTRYs1fV1DevlG3HqaTrxI</t>
  </si>
  <si>
    <t>https://drive.google.com/drive/folders/1cT8aM8k097bTABRi5N2VpKdFXjr2YCxP</t>
  </si>
  <si>
    <t>https://mail.google.com/mail?extsrc=sync&amp;client=docs&amp;plid=ACUX6DN6fMp8X0N2Ci1p7B9EaYrJ_NHFJoeI0yQ</t>
  </si>
  <si>
    <t>https://drive.google.com/drive/folders/1XvnAfCvX4kd8nfw5baUZb5rlRZe-0Khp</t>
  </si>
  <si>
    <t>https://mail.google.com/mail?extsrc=sync&amp;client=docs&amp;plid=ACUX6DM5_fWY6lzxUhBp8TLXvrMxmgA7e3ycJz4</t>
  </si>
  <si>
    <t>https://drive.google.com/drive/folders/1uimPrMMlwFgqGCp7CvhRjJ2wh2yRcEfu</t>
  </si>
  <si>
    <t>https://mail.google.com/mail?extsrc=sync&amp;client=docs&amp;plid=ACUX6DMwlL3eou3XPMYbhDBJYRZqSpy6Q7HU9xQ</t>
  </si>
  <si>
    <t>https://drive.google.com/drive/folders/15XqZxywPeHxPChQHoqhQ_M9BTJRvqiHG</t>
  </si>
  <si>
    <t>https://mail.google.com/mail?extsrc=sync&amp;client=docs&amp;plid=ACUX6DNeOGf9QXWZQmP-xO2VkGVoU1rah8ByPsE</t>
  </si>
  <si>
    <t>https://drive.google.com/drive/folders/1dWnuZ-XUfBTWTVLaZMun2CsNnRVD8XKz</t>
  </si>
  <si>
    <t>https://mail.google.com/mail?extsrc=sync&amp;client=docs&amp;plid=ACUX6DP1ej0aHHIHmOkJNydV3evalo-pyX08wx8</t>
  </si>
  <si>
    <t>https://drive.google.com/drive/folders/13TDByixjSOayQ8GiqKcr5K8r4AQv9IKJ</t>
  </si>
  <si>
    <t>https://mail.google.com/mail?extsrc=sync&amp;client=docs&amp;plid=ACUX6DMCAWFR_nN9B7fB7qMO72edXvT5lEWUyG4</t>
  </si>
  <si>
    <t>https://drive.google.com/drive/folders/1uPPT1MQVHloagOH6iKXQlvw5dpao-IKp</t>
  </si>
  <si>
    <t>https://mail.google.com/mail?extsrc=sync&amp;client=docs&amp;plid=ACUX6DMW2QzG5ux3C618n1rGApzeVTzyagWifQQ</t>
  </si>
  <si>
    <t>https://drive.google.com/drive/folders/1hWRvWSHH_NJ02CtKdjU3W3pFOyOYp851</t>
  </si>
  <si>
    <t>https://mail.google.com/mail?extsrc=sync&amp;client=docs&amp;plid=ACUX6DMu1B5fjV2fdLf-m_Kgc2ECC_Q7mHLFcZw</t>
  </si>
  <si>
    <t>https://drive.google.com/drive/folders/1OU7_Wesm0DoBhEWqzZMatAeVPiAn9yKP</t>
  </si>
  <si>
    <t>https://mail.google.com/mail?extsrc=sync&amp;client=docs&amp;plid=ACUX6DP3Zrje094qKnLHvcjmgMHx3JkT8vDYza8</t>
  </si>
  <si>
    <t>https://drive.google.com/drive/folders/1aJ86ZyGTk6UWergXCzXeOI-yNRrznBUp</t>
  </si>
  <si>
    <t>https://mail.google.com/mail?extsrc=sync&amp;client=docs&amp;plid=ACUX6DPHhYcD7O0w8w4oHNihzjb0peRMmXPzIAY</t>
  </si>
  <si>
    <t>https://drive.google.com/drive/folders/1Wl0vXmk9HfdgdPhZ3c75zGjuU1aIDBgw</t>
  </si>
  <si>
    <t>https://mail.google.com/mail?extsrc=sync&amp;client=docs&amp;plid=ACUX6DMpm0abxpGqY3JBon1e-WcSvhY81ou_f2Q</t>
  </si>
  <si>
    <t>https://drive.google.com/drive/folders/16htzo_OWmoWT2vPiIkv0HuHTPwdXMCMi</t>
  </si>
  <si>
    <t>https://mail.google.com/mail?extsrc=sync&amp;client=docs&amp;plid=ACUX6DORGkvSbG2HUgOk9Zj4NVXPRrAGOrKkZPE</t>
  </si>
  <si>
    <t>https://drive.google.com/drive/folders/1cAJ3KU2PI_esSpLcz7wp_EnvHq-soYyO</t>
  </si>
  <si>
    <t>https://mail.google.com/mail?extsrc=sync&amp;client=docs&amp;plid=ACUX6DMlBPwLfaYieXeIujD77GB7w3fORPFE6vc</t>
  </si>
  <si>
    <t>https://drive.google.com/drive/folders/1nK_uveXmfMUPKKbt3laCi6ZG9UZy5RL8</t>
  </si>
  <si>
    <t>https://mail.google.com/mail?extsrc=sync&amp;client=docs&amp;plid=ACUX6DNLyjIq10diw7Tp3u2Ost_cECfnEt4Lqa0</t>
  </si>
  <si>
    <t>https://drive.google.com/drive/folders/1rEBV_T4f92K_5h31uag6W-mhohd1bm1h</t>
  </si>
  <si>
    <t>https://mail.google.com/mail?extsrc=sync&amp;client=docs&amp;plid=ACUX6DOxeYOVpA4-G1Ox1As-tZTfQZ7D_8RpicU</t>
  </si>
  <si>
    <t>https://drive.google.com/drive/folders/1v5rByPXNqmKnTY1Wz_9mdDvlENv2wLnN</t>
  </si>
  <si>
    <t>https://mail.google.com/mail?extsrc=sync&amp;client=docs&amp;plid=ACUX6DPVnxu7qEstH-xzlImWD2CAOrLHkwSVKF0</t>
  </si>
  <si>
    <t>https://drive.google.com/drive/folders/1fHW42TVgaDYTVnXWehb5TfwMf4ffRVnr</t>
  </si>
  <si>
    <t>https://mail.google.com/mail?extsrc=sync&amp;client=docs&amp;plid=ACUX6DPC6OXIxLcvTGGlOMxUusC1vInowyVjRoE</t>
  </si>
  <si>
    <t>https://drive.google.com/drive/folders/1osxxWU362FchQoePF-Q1H-mecq_OHav-</t>
  </si>
  <si>
    <t>https://mail.google.com/mail?extsrc=sync&amp;client=docs&amp;plid=ACUX6DPLH4yTn9DiV7j_LP_6ddrfv3hEVDki21Y</t>
  </si>
  <si>
    <t>https://drive.google.com/drive/folders/1jwbc5hX_rmEfRtM9_7hCRyA-HPLbpaAY</t>
  </si>
  <si>
    <t>https://mail.google.com/mail?extsrc=sync&amp;client=docs&amp;plid=ACUX6DNvBr22fO6bw4hGI3ylXio9a8mKsb6pRuI</t>
  </si>
  <si>
    <t>https://drive.google.com/drive/folders/1oj4PFcH1J-phebiEiGgZ4d3iWIPTM_xr</t>
  </si>
  <si>
    <t>https://mail.google.com/mail?extsrc=sync&amp;client=docs&amp;plid=ACUX6DM2rMLwrvF_WxvixiGclWrHq8w6Fr6Z_QI</t>
  </si>
  <si>
    <t>https://drive.google.com/drive/folders/1Fx4FQEBXEiONm9YEumoZEq_nHpQoOBIn</t>
  </si>
  <si>
    <t>https://mail.google.com/mail?extsrc=sync&amp;client=docs&amp;plid=ACUX6DOXbEKEJYrX9MJvBTTpFOYhx-gmfzm5sqU</t>
  </si>
  <si>
    <t>https://drive.google.com/drive/folders/1_3XaM2dXYFrFXBQp15IfcNGaE0q_Z-w8</t>
  </si>
  <si>
    <t>https://mail.google.com/mail?extsrc=sync&amp;client=docs&amp;plid=ACUX6DOghP2NNYLPpO_hlbj_7m9zUOLSamBDoF0</t>
  </si>
  <si>
    <t>https://drive.google.com/drive/folders/1BfXMtoTAQpSVLfHOy3FyhlRNr44VUNOZ</t>
  </si>
  <si>
    <t>https://mail.google.com/mail?extsrc=sync&amp;client=docs&amp;plid=ACUX6DPyJPkr_TWONi4CXHpxt1fc1YcqHXcWr94</t>
  </si>
  <si>
    <t>https://drive.google.com/drive/folders/1pxQ0er2FR8mNbXfzTufcrZ76cKXN7wah</t>
  </si>
  <si>
    <t>https://mail.google.com/mail?extsrc=sync&amp;client=docs&amp;plid=ACUX6DOXezOEtaNOUITV7rzB7X1b84ae3bHuGqE</t>
  </si>
  <si>
    <t>https://drive.google.com/drive/folders/1PqaZlfZNCNKaMPOBs3ouM9QD3Q56Efat</t>
  </si>
  <si>
    <t>https://mail.google.com/mail?extsrc=sync&amp;client=docs&amp;plid=ACUX6DMCOsQhSxRgIwKBrVsYKQ0_hKWwSaoBkaE</t>
  </si>
  <si>
    <t>https://drive.google.com/drive/folders/1zLbFArc7hDLevDS8Hqrpnezf1ahZC7pM</t>
  </si>
  <si>
    <t>https://mail.google.com/mail?extsrc=sync&amp;client=docs&amp;plid=ACUX6DO6WIsHX82EHIe8vJToyN-ULBbx-kRC4Yc</t>
  </si>
  <si>
    <t>https://drive.google.com/drive/folders/1ih2oGs2KtDJeGlIMXGoqO-wOjuJiqN5S</t>
  </si>
  <si>
    <t>https://mail.google.com/mail?extsrc=sync&amp;client=docs&amp;plid=ACUX6DNhegtB34S2MFXxv5mP1Xy-h_yZ9w18N8A</t>
  </si>
  <si>
    <t>https://drive.google.com/drive/folders/1HfahUnc_ycTSfk0cpcHDybuxQqFDV6BT</t>
  </si>
  <si>
    <t>https://mail.google.com/mail?extsrc=sync&amp;client=docs&amp;plid=ACUX6DOb4z-Rs-_GQxCz-XbC9SJ8RjAR0rMdJDc</t>
  </si>
  <si>
    <t>https://drive.google.com/drive/folders/1q0SK6hxKPH5mQCrCq6oGzuwAKuGUSvQc</t>
  </si>
  <si>
    <t>https://mail.google.com/mail?extsrc=sync&amp;client=docs&amp;plid=ACUX6DPRh06WGDE7Jc2uvPC3ZJ1yHxQnLrlTNmQ</t>
  </si>
  <si>
    <t>https://drive.google.com/drive/folders/1Qrzzk4Ryp7rDiop926jZ-YBeVNVzRU0f</t>
  </si>
  <si>
    <t>https://mail.google.com/mail?extsrc=sync&amp;client=docs&amp;plid=ACUX6DPSMaM9XO6MAZb_cuZmKhFQkKOgZ2ehxvk</t>
  </si>
  <si>
    <t>https://drive.google.com/drive/folders/1bfWnNjqjBf0gnjN9tiT2tYg3ZMRFxdhj</t>
  </si>
  <si>
    <t>https://mail.google.com/mail?extsrc=sync&amp;client=docs&amp;plid=ACUX6DOYgLS2RE8H2tbyh_Bo-F21rnRKVSoMOn0</t>
  </si>
  <si>
    <t>https://drive.google.com/drive/folders/1X_9qtaUlttYhJiJb17g3y_hHAP9UHesK</t>
  </si>
  <si>
    <t>https://mail.google.com/mail?extsrc=sync&amp;client=docs&amp;plid=ACUX6DP3pCREiFad2zg-9PYqNF2vm6S3SL3RwZQ</t>
  </si>
  <si>
    <t>https://drive.google.com/drive/folders/1tUyHEURgqJMvNmZEz8Wp8gfRSvFKH35d</t>
  </si>
  <si>
    <t>https://mail.google.com/mail?extsrc=sync&amp;client=docs&amp;plid=ACUX6DMRbrpjtEhQkpBU0Ki0okod1zHN-lODLbs</t>
  </si>
  <si>
    <t>https://drive.google.com/drive/folders/1Ypdh3MJ5Lhqnc2Ge7Uc03TKJ0FFJlZ6c</t>
  </si>
  <si>
    <t>https://mail.google.com/mail?extsrc=sync&amp;client=docs&amp;plid=ACUX6DMwtg8nuP85nOqpgQ57u377_Nc5Eje2Kp4</t>
  </si>
  <si>
    <t>https://drive.google.com/drive/folders/1I_KZO0e4nepL9YZVNb6Zxlijq8ZbpuJx</t>
  </si>
  <si>
    <t>https://mail.google.com/mail?extsrc=sync&amp;client=docs&amp;plid=ACUX6DNXjZfeJ0ypZmxE-wxEfOUq_2ZWw51JZ18</t>
  </si>
  <si>
    <t>https://drive.google.com/drive/folders/1MyNd21WmHa8Xs5AOen6XtX3FokZIVbkV</t>
  </si>
  <si>
    <t>https://mail.google.com/mail?extsrc=sync&amp;client=docs&amp;plid=ACUX6DMw6dyUe3akXcx7wdYC0Wr9QnolUnxukfU</t>
  </si>
  <si>
    <t>https://drive.google.com/drive/folders/170Q7dJrkadd4hBPVPDaEi5_kgGfXsub8</t>
  </si>
  <si>
    <t>https://mail.google.com/mail?extsrc=sync&amp;client=docs&amp;plid=ACUX6DNTbGBgmqOwqhUQgna_viyEUIEIsrmesig</t>
  </si>
  <si>
    <t>https://drive.google.com/drive/folders/1hIYQspbBxP1yS1O5Z_fO28fae-bQbXEf</t>
  </si>
  <si>
    <t>https://mail.google.com/mail?extsrc=sync&amp;client=docs&amp;plid=ACUX6DOK1VAFq34okB_zGNvk4G_doqF9cUdvUM0</t>
  </si>
  <si>
    <t>https://drive.google.com/drive/folders/1dLl_VW8i1CwOU_ecSmc6g9j9dy_I1hgM</t>
  </si>
  <si>
    <t>https://mail.google.com/mail?extsrc=sync&amp;client=docs&amp;plid=ACUX6DNL8pY_TFtTT4hCY_pjawKUCA5SA3zGFsw</t>
  </si>
  <si>
    <t>https://drive.google.com/drive/folders/1zvejv0ds3PURJ0AH0Lj2crUJPmcncPAD</t>
  </si>
  <si>
    <t>https://mail.google.com/mail?extsrc=sync&amp;client=docs&amp;plid=ACUX6DOT8X1mPohiqDR7dfY4lytpjUfX95s1-dw</t>
  </si>
  <si>
    <t>https://drive.google.com/drive/folders/1BEehkD7gPHMDi2lU3bXqJ4h79inqoVgp</t>
  </si>
  <si>
    <t>https://mail.google.com/mail?extsrc=sync&amp;client=docs&amp;plid=ACUX6DP0BTolV1ndj3_OLAOO5HG0e07F5v6PcSQ</t>
  </si>
  <si>
    <t>https://drive.google.com/drive/folders/18Hg6FiO95jT18s15SbYFTSeyxom8jaOA</t>
  </si>
  <si>
    <t>https://mail.google.com/mail?extsrc=sync&amp;client=docs&amp;plid=ACUX6DNG58RzeB5h3kNvgZ90ogHCz0TpUI-xINs</t>
  </si>
  <si>
    <t>https://drive.google.com/drive/folders/1482e25mVoBPbpdRV8buAYzuGGwP7zUJu</t>
  </si>
  <si>
    <t>https://mail.google.com/mail?extsrc=sync&amp;client=docs&amp;plid=ACUX6DOEHjBpD-AqVO1JxUZfEs6OV2FvAkt0atA</t>
  </si>
  <si>
    <t>https://drive.google.com/drive/folders/1c-v1JJUUKnQ3EQ3VzrOXIRNRd-6Bjav9</t>
  </si>
  <si>
    <t>https://mail.google.com/mail?extsrc=sync&amp;client=docs&amp;plid=ACUX6DNjuQKP4gRsEqv3O4YvTyC1gU8xzxndIUU</t>
  </si>
  <si>
    <t>https://drive.google.com/drive/folders/1KSPRneuAs-vxlkS-wZi6iWW34htuD6n2</t>
  </si>
  <si>
    <t>https://mail.google.com/mail?extsrc=sync&amp;client=docs&amp;plid=ACUX6DOlbiLXtrIY-e85t-LBfSZJYA5BrcCJuk0</t>
  </si>
  <si>
    <t>https://drive.google.com/drive/folders/1RElmM-d4dm9OGkZk3BjkKmUKvwHIZSTf</t>
  </si>
  <si>
    <t>https://mail.google.com/mail?extsrc=sync&amp;client=docs&amp;plid=ACUX6DM72MKV5aAYtKbyKvFAzNeiJaEgG-fQCGM</t>
  </si>
  <si>
    <t>https://drive.google.com/drive/folders/1BmJLBvAgcUJrAt_Ar8zNb5ODF0kQDC9Q</t>
  </si>
  <si>
    <t>https://mail.google.com/mail?extsrc=sync&amp;client=docs&amp;plid=ACUX6DO3_SfR_VE03aJTi7wiPrnZl1TD4MJ2Z6o</t>
  </si>
  <si>
    <t>https://drive.google.com/drive/folders/1HmCBs_QM8zQOVSVPsaV3xMQtJT8Zs2fp</t>
  </si>
  <si>
    <t>https://mail.google.com/mail?extsrc=sync&amp;client=docs&amp;plid=ACUX6DMoolZFVax2Znq4ZCrFSAp0g4Nl30pImfk</t>
  </si>
  <si>
    <t>https://drive.google.com/drive/folders/1FPq94nGgl54z7MB7dDxpkZK57jJ2xIPw</t>
  </si>
  <si>
    <t>https://mail.google.com/mail?extsrc=sync&amp;client=docs&amp;plid=ACUX6DP1ROEAVahXM5jwSK2Zxs0yLaZjoxIx76k</t>
  </si>
  <si>
    <t>https://drive.google.com/drive/folders/1hJSi0_l6g7q0tadzZopJnGpouh0XOkd8</t>
  </si>
  <si>
    <t>https://mail.google.com/mail?extsrc=sync&amp;client=docs&amp;plid=ACUX6DPT-eefOnVerf_ly8x2FM-hO4ye-NVsByI</t>
  </si>
  <si>
    <t>https://drive.google.com/drive/folders/1vcuTxiON4zzVs6LWMF21o23pfPlfDeDM</t>
  </si>
  <si>
    <t>https://mail.google.com/mail?extsrc=sync&amp;client=docs&amp;plid=ACUX6DMoJ33XubcSiHxEAMxn9hreB-gdDNlnhY4</t>
  </si>
  <si>
    <t>https://drive.google.com/drive/folders/1u1NffzR1YvmtM3SMiTxiEWVoOYUcwWI_</t>
  </si>
  <si>
    <t>https://mail.google.com/mail?extsrc=sync&amp;client=docs&amp;plid=ACUX6DMi_DYmZ6BdF1uWyS3YnewYeT8GgXcUHxo</t>
  </si>
  <si>
    <t>https://drive.google.com/drive/folders/1jM9mV6bgmfm4tlA7b9zTY3PN5jsMlc3d</t>
  </si>
  <si>
    <t>https://mail.google.com/mail?extsrc=sync&amp;client=docs&amp;plid=ACUX6DP17xlthz7fBheExntNTKg-fbXfV9EL-t0</t>
  </si>
  <si>
    <t>https://drive.google.com/drive/folders/1XT0rdek-YvTjlVqvmcZlp6h2ap5SPOqP</t>
  </si>
  <si>
    <t>https://mail.google.com/mail?extsrc=sync&amp;client=docs&amp;plid=ACUX6DOaJyfIeNGNvgv2Hq_Qmg91l7t5dTxmU9I</t>
  </si>
  <si>
    <t>https://drive.google.com/drive/folders/1H8Osbdg4ABY6JbHrWHHkQ2jGNsESpyUR</t>
  </si>
  <si>
    <t>https://mail.google.com/mail?extsrc=sync&amp;client=docs&amp;plid=ACUX6DNFOFzSGegxPYEPzaKy4BN9F18-nrSAr94</t>
  </si>
  <si>
    <t>https://drive.google.com/drive/folders/1Y_1hpIGj2xO4ESz637XOrWjnnW96oGCk</t>
  </si>
  <si>
    <t>https://mail.google.com/mail?extsrc=sync&amp;client=docs&amp;plid=ACUX6DNiQdUiJDUI2LdiccnNtDOZ20BwG8x8ZSA</t>
  </si>
  <si>
    <t>https://drive.google.com/drive/folders/1iSgIDZyZY1_cYzkV9W7Wy1xMZIbFuCjG</t>
  </si>
  <si>
    <t>https://mail.google.com/mail?extsrc=sync&amp;client=docs&amp;plid=ACUX6DNb-oppVu39R__PmKL7oT-sZq8IWKKk8SM</t>
  </si>
  <si>
    <t>https://drive.google.com/drive/folders/1PU0jiwbalavYnCIoDyJ5iLVneuZpmNhY</t>
  </si>
  <si>
    <t>https://mail.google.com/mail?extsrc=sync&amp;client=docs&amp;plid=ACUX6DPyqWCn_9anNumbFrPyhZSkdzv8Sfy1ABk</t>
  </si>
  <si>
    <t>https://drive.google.com/drive/folders/12HkTbrp94Q5kWYcXgrve4Eg9g__5tpnf</t>
  </si>
  <si>
    <t>https://mail.google.com/mail?extsrc=sync&amp;client=docs&amp;plid=ACUX6DPlsKwO4mVYgJmscvk7-ZxlPIamhtDyC68</t>
  </si>
  <si>
    <t>https://drive.google.com/drive/folders/1tLpMCiM48yLwPID0VtS3HEYan7-P4wHa</t>
  </si>
  <si>
    <t>https://mail.google.com/mail?extsrc=sync&amp;client=docs&amp;plid=ACUX6DOCCWj87xqI__c_RJ0c5h4I0IKJOOMSomk</t>
  </si>
  <si>
    <t>https://drive.google.com/drive/folders/1bEVTGZ3VJ0PL5_JwNxkkfr4IYzGWKwBV</t>
  </si>
  <si>
    <t>https://mail.google.com/mail?extsrc=sync&amp;client=docs&amp;plid=ACUX6DMZxu63v5FkFLmto-EtBy6zpGXpPSQ6AlE</t>
  </si>
  <si>
    <t>https://drive.google.com/drive/folders/1jvMGi6TkE4EecxGaaZZNf-B1vLR1pmc2</t>
  </si>
  <si>
    <t>https://mail.google.com/mail?extsrc=sync&amp;client=docs&amp;plid=ACUX6DMnk0-UqozMO-tT1-PrObZSVEETCnZi6mk</t>
  </si>
  <si>
    <t>https://drive.google.com/drive/folders/1zIMSWMNpyEs26GoG3qPnl6Q7GJXEKG-B</t>
  </si>
  <si>
    <t>https://mail.google.com/mail?extsrc=sync&amp;client=docs&amp;plid=ACUX6DOgPYQdIhrP_r2MHBV9EOppGiKzP-4WPtc</t>
  </si>
  <si>
    <t>https://drive.google.com/drive/folders/14Gh7-XwmWJthENW51tqPlUxkty1aU5v6</t>
  </si>
  <si>
    <t>https://mail.google.com/mail?extsrc=sync&amp;client=docs&amp;plid=ACUX6DPWGonmr6uGyz8eT4aehadmgNFV-PUSt9M</t>
  </si>
  <si>
    <t>https://drive.google.com/drive/folders/1Hrzc0U2EIe5Ilp4J_Ms_ueqoa3UzosNr</t>
  </si>
  <si>
    <t>https://mail.google.com/mail?extsrc=sync&amp;client=docs&amp;plid=ACUX6DOKPAHnOTerPnD0e_rnBPPwqwqhaAT7TZ4</t>
  </si>
  <si>
    <t>https://drive.google.com/drive/folders/1lSfLnBgdGmPQqhm8bwV1QNjN8eN86dbr</t>
  </si>
  <si>
    <t>https://mail.google.com/mail?extsrc=sync&amp;client=docs&amp;plid=ACUX6DPeuD2ymv4jfZuxEXMROpfZPfPC3mwtEgE</t>
  </si>
  <si>
    <t>https://drive.google.com/drive/folders/1d7gK-2mefD216YMO7KzQCsqNWVKWo9EJ</t>
  </si>
  <si>
    <t>https://mail.google.com/mail?extsrc=sync&amp;client=docs&amp;plid=ACUX6DO2lxSyg7TC21OW5xnYA6y9bvNIOcTSwuA</t>
  </si>
  <si>
    <t>https://drive.google.com/drive/folders/1EwLb9Vz_kAmtHlX0geMZ7awooDGKCRkR</t>
  </si>
  <si>
    <t>https://mail.google.com/mail?extsrc=sync&amp;client=docs&amp;plid=ACUX6DMImpon0lZ-p4GoMLk3B9cnMtIkez-UWLA</t>
  </si>
  <si>
    <t>https://drive.google.com/drive/folders/1Iu1Cytzf1O2zo7ECI-6eZWliddBkEXPK</t>
  </si>
  <si>
    <t>https://mail.google.com/mail?extsrc=sync&amp;client=docs&amp;plid=ACUX6DO0aFxluEMC0BmySyHRST6sd50UEkGhzxk</t>
  </si>
  <si>
    <t>https://drive.google.com/drive/folders/1DYJE3oyZWsOadcNe6JzN0Pqt4UZPIIMQ</t>
  </si>
  <si>
    <t>https://mail.google.com/mail?extsrc=sync&amp;client=docs&amp;plid=ACUX6DOYs-ZLaAXPmDLwPW0LAOiBK6gKKW5KJ2E</t>
  </si>
  <si>
    <t>https://drive.google.com/drive/folders/1BnJ25oIcxf82nGRqnVjcPk6Su9Cm2OiB</t>
  </si>
  <si>
    <t>https://mail.google.com/mail?extsrc=sync&amp;client=docs&amp;plid=ACUX6DMsyqx7HDXCtJSzkAZxCSf3W-D4qgfC1u0</t>
  </si>
  <si>
    <t>https://drive.google.com/drive/folders/15vuVAkYor9OjWtf5LJMP2EYj40HxPBDQ</t>
  </si>
  <si>
    <t>https://mail.google.com/mail?extsrc=sync&amp;client=docs&amp;plid=ACUX6DOSxWiYOmD0GTexTMGC6ms_Q7Z8D48xilY</t>
  </si>
  <si>
    <t>https://drive.google.com/drive/folders/1SDgZtXBLHm_tz-tpxrz2ClEpQmghnG8j</t>
  </si>
  <si>
    <t>https://mail.google.com/mail?extsrc=sync&amp;client=docs&amp;plid=ACUX6DP9U1M2E4fylGiH2_fzlA0q8dLvJixc3rY</t>
  </si>
  <si>
    <t>https://drive.google.com/drive/folders/1RZ48wBsNCZbbnYCGY5QbKfxzmGJTSm8G</t>
  </si>
  <si>
    <t>https://mail.google.com/mail?extsrc=sync&amp;client=docs&amp;plid=ACUX6DMAqYn-um2bgknT1e1YTvK4_fsVZ0VKq58</t>
  </si>
  <si>
    <t>https://drive.google.com/drive/folders/1QyL5Kh_CW4CLNqBOxjSsxeFd5LQ8VTY2</t>
  </si>
  <si>
    <t>https://mail.google.com/mail?extsrc=sync&amp;client=docs&amp;plid=ACUX6DMfU5x208GAuJG9ug8idkNS-DgyS6tvm1s</t>
  </si>
  <si>
    <t>https://drive.google.com/drive/folders/1cvYW9hJcbGfPSbYBq2EqK8JkSkNXpUww</t>
  </si>
  <si>
    <t>https://mail.google.com/mail?extsrc=sync&amp;client=docs&amp;plid=ACUX6DP_TXH6YqxaYBusNBifDIoixmodBCjy4_8</t>
  </si>
  <si>
    <t>https://drive.google.com/drive/folders/1BrUcCnGvb4nOTGHq7xhqICwkuioWv0pl</t>
  </si>
  <si>
    <t>https://mail.google.com/mail?extsrc=sync&amp;client=docs&amp;plid=ACUX6DOcaDhcvu6tpbl5PgMbdyixbY3bnFVP0Io</t>
  </si>
  <si>
    <t>https://drive.google.com/drive/folders/1KHIOcUsTtsKDufS1DOj-44aHDtFNSwAU</t>
  </si>
  <si>
    <t>https://mail.google.com/mail?extsrc=sync&amp;client=docs&amp;plid=ACUX6DOT43N7HbeItcTEu8t6FUzsmmNwmoPTDCI</t>
  </si>
  <si>
    <t>https://drive.google.com/drive/folders/19SkIRuygCnKuUPlPQjfxalkspl1AVNFS</t>
  </si>
  <si>
    <t>https://mail.google.com/mail?extsrc=sync&amp;client=docs&amp;plid=ACUX6DO_hNYOsnRS_trPYIqblypBVLrOdQLziy0</t>
  </si>
  <si>
    <t>https://drive.google.com/drive/folders/1M17CRqNR43Wzus7FaASPspCSMWQooAgh</t>
  </si>
  <si>
    <t>https://mail.google.com/mail?extsrc=sync&amp;client=docs&amp;plid=ACUX6DPVpg5PDGSaJEZcWHXm6Qp8PGFYIqaDKLE</t>
  </si>
  <si>
    <t>https://drive.google.com/drive/folders/1rlIdvBvov24Cktc0FWrUWZsiQefimMd9</t>
  </si>
  <si>
    <t>https://mail.google.com/mail?extsrc=sync&amp;client=docs&amp;plid=ACUX6DOeL7fCQOufePxWRAubSnsxFZhAoDvMbU0</t>
  </si>
  <si>
    <t>https://drive.google.com/drive/folders/16jSZAHoUx9O6Ja6U_NZwbiwBB3f-JGQB</t>
  </si>
  <si>
    <t>https://mail.google.com/mail?extsrc=sync&amp;client=docs&amp;plid=ACUX6DNzd-GfCVkBsKE58rk03va464AiN_2iHOk</t>
  </si>
  <si>
    <t>https://drive.google.com/drive/folders/17kApPrVnwVg75jTOxsbVo8gQr_rpOnKR</t>
  </si>
  <si>
    <t>https://mail.google.com/mail?extsrc=sync&amp;client=docs&amp;plid=ACUX6DPoC7BLAtUDTThlxZyq2RAP4Hd-La50eJE</t>
  </si>
  <si>
    <t>https://drive.google.com/drive/folders/1WPnUJmGb0kK2D1gZ-SDgFRqDIkUER0v6</t>
  </si>
  <si>
    <t>https://mail.google.com/mail?extsrc=sync&amp;client=docs&amp;plid=ACUX6DMSoP8dfDUxmqO2lbuzZL8MKo_OHeaHNf0</t>
  </si>
  <si>
    <t>https://drive.google.com/drive/folders/13UR-G-DEajre3xTIs67bNPgg593mrj7n</t>
  </si>
  <si>
    <t>https://mail.google.com/mail?extsrc=sync&amp;client=docs&amp;plid=ACUX6DM7lRfHa51mz1nWoVEYb1TW_6RHs9DJ5TI</t>
  </si>
  <si>
    <t>https://drive.google.com/drive/folders/1udVLwIW-7YWCQCcwjLZXV6SRtB3XsJGD</t>
  </si>
  <si>
    <t>https://mail.google.com/mail?extsrc=sync&amp;client=docs&amp;plid=ACUX6DN4g3pOm13gidd1qOLtWU4j2No5u9kXpVI</t>
  </si>
  <si>
    <t>https://drive.google.com/drive/folders/1z7wjw3Tprgl6nl0DaMU1g7o9XWvyk9aI</t>
  </si>
  <si>
    <t>https://mail.google.com/mail?extsrc=sync&amp;client=docs&amp;plid=ACUX6DPiRCJ43B436dQHG9e5NqFZ0KK-x7dm0e8</t>
  </si>
  <si>
    <t>https://drive.google.com/drive/folders/1RiofQ-Ek2a5dK7lgDb-zHUcgo7ujGl1B</t>
  </si>
  <si>
    <t>https://mail.google.com/mail?extsrc=sync&amp;client=docs&amp;plid=ACUX6DORgQAW29LSK13l57bDtJGJNf6yCk7CAKg</t>
  </si>
  <si>
    <t>https://drive.google.com/drive/folders/1aEiC4XwAQ6KmYoERSzKjpEt1LVZq6aWB</t>
  </si>
  <si>
    <t>https://mail.google.com/mail?extsrc=sync&amp;client=docs&amp;plid=ACUX6DNuidKQERAe4qHU5K03WAHcAdXw_0VWQmw</t>
  </si>
  <si>
    <t>https://drive.google.com/drive/folders/1SKieNjibGdGASp8TydlhgDi44LMJxx61</t>
  </si>
  <si>
    <t>https://mail.google.com/mail?extsrc=sync&amp;client=docs&amp;plid=ACUX6DNuYnYrJM-LCXaNDE2XgJY4R6rMCr12sgo</t>
  </si>
  <si>
    <t>https://drive.google.com/drive/folders/1EEysJoPkuqkWVyP9ybLdya0pT19sf85c</t>
  </si>
  <si>
    <t>https://mail.google.com/mail?extsrc=sync&amp;client=docs&amp;plid=ACUX6DP1xGW_HoxgbxPqV9gn0QdW9O68bR_4qXU</t>
  </si>
  <si>
    <t>https://drive.google.com/drive/folders/1PX2boopvEU1kDKu6KDAqCIAR1WKqtZCu</t>
  </si>
  <si>
    <t>https://mail.google.com/mail?extsrc=sync&amp;client=docs&amp;plid=ACUX6DOQhlAB_LQA6NpQGCL-Qn4ALZrTFBEKVWQ</t>
  </si>
  <si>
    <t>https://drive.google.com/drive/folders/1qJ_NUSi2wVVRB5cCjXQEk9RqIhLydM5E</t>
  </si>
  <si>
    <t>https://mail.google.com/mail?extsrc=sync&amp;client=docs&amp;plid=ACUX6DODBTuoLwyXzMaxmJbK-9UzfuOBPZtkeR0</t>
  </si>
  <si>
    <t>https://drive.google.com/drive/folders/14ljCWrWUoMeZxUfmgTseQS8XFfpVxv0A</t>
  </si>
  <si>
    <t>https://mail.google.com/mail?extsrc=sync&amp;client=docs&amp;plid=ACUX6DPyKgw6cCj21W7PkJxlBVNNoWwpLxaljYE</t>
  </si>
  <si>
    <t>https://drive.google.com/drive/folders/1SAHTFSJZtsEQxZIsz1sFEHoR2CHtDnIb</t>
  </si>
  <si>
    <t>https://mail.google.com/mail?extsrc=sync&amp;client=docs&amp;plid=ACUX6DPAY2UbUaRMKhuk4OH_Ti0R3OBkhbBYOpk</t>
  </si>
  <si>
    <t>https://drive.google.com/drive/folders/1vp7Bp0W-r07xn5l67lt73SwpoCKTKnQb</t>
  </si>
  <si>
    <t>https://mail.google.com/mail?extsrc=sync&amp;client=docs&amp;plid=ACUX6DNcT6LMRlO4Dr3R7B5JingJfpZWdVB9tSw</t>
  </si>
  <si>
    <t>https://drive.google.com/drive/folders/1n_XpR2LFrNxDORLnCA_lqyJME7r72zOh</t>
  </si>
  <si>
    <t>https://mail.google.com/mail?extsrc=sync&amp;client=docs&amp;plid=ACUX6DNViHMycw7O6f12X7fbJaPNlfea3i1a-KA</t>
  </si>
  <si>
    <t>https://drive.google.com/drive/folders/1SuRkMTNx4FuII2OFdk6zo0twg9dVFb01</t>
  </si>
  <si>
    <t>https://mail.google.com/mail?extsrc=sync&amp;client=docs&amp;plid=ACUX6DOtqyvDAwzv267Qn1laGJraGhfIXqjQRTs</t>
  </si>
  <si>
    <t>https://drive.google.com/drive/folders/1FIut95aAY0OdBAmnPsPd2E5xvcJPyI1T</t>
  </si>
  <si>
    <t>https://mail.google.com/mail?extsrc=sync&amp;client=docs&amp;plid=ACUX6DOHHUG7yqpU1dschIFMBn0puSGMFmgIiFw</t>
  </si>
  <si>
    <t>https://drive.google.com/drive/folders/1G_b47o5zN-3YSrkR8lR_kyteIzevfQ5e</t>
  </si>
  <si>
    <t>https://mail.google.com/mail?extsrc=sync&amp;client=docs&amp;plid=ACUX6DMpYXX4TLFt_srBygdxNVJ5-Ph7ADUSW4Y</t>
  </si>
  <si>
    <t>https://drive.google.com/drive/folders/1etLplr-sIFyxuOt2rBBn3iTDsYN2Kzvl</t>
  </si>
  <si>
    <t>https://mail.google.com/mail?extsrc=sync&amp;client=docs&amp;plid=ACUX6DOxpL7BmYrotIgdiOVqXWAn0j6ybZjEx9M</t>
  </si>
  <si>
    <t>https://drive.google.com/drive/folders/1hwjYYGcGS2stVKgEqkvePqWnT8rqrfuV</t>
  </si>
  <si>
    <t>https://mail.google.com/mail?extsrc=sync&amp;client=docs&amp;plid=ACUX6DMuBC2ryUt1zWx70TbS0AbEgtaWoy4uZkA</t>
  </si>
  <si>
    <t>https://drive.google.com/drive/folders/1liLNDzatYU0Kw86p-uxo-7kwKSdrN64x</t>
  </si>
  <si>
    <t>https://mail.google.com/mail?extsrc=sync&amp;client=docs&amp;plid=ACUX6DNpl_5Ut3ESdJovIFuXj894GbiidEhTMGQ</t>
  </si>
  <si>
    <t>https://drive.google.com/drive/folders/1IQVsD-EVwiLIJkRgCOysxgIZ5wQUFr-z</t>
  </si>
  <si>
    <t>https://mail.google.com/mail?extsrc=sync&amp;client=docs&amp;plid=ACUX6DNv5PF-SBv8l-X5kwVHMDxYxNoc2ohoC6U</t>
  </si>
  <si>
    <t>https://drive.google.com/drive/folders/1Z5Hrrx1E2lhrLp3PXk1Meb9oTCLv_Bu0</t>
  </si>
  <si>
    <t>https://mail.google.com/mail?extsrc=sync&amp;client=docs&amp;plid=ACUX6DP14q2DYCUmo1QMiL_xIzXOrW22EI6vnME</t>
  </si>
  <si>
    <t>https://drive.google.com/drive/folders/1l79vMtNG-FOj19BGJD_PmUKVuSdLDrEW</t>
  </si>
  <si>
    <t>https://mail.google.com/mail?extsrc=sync&amp;client=docs&amp;plid=ACUX6DM_G5bDi_kr_uXW9VkB6wXwFJL09WWrLb8</t>
  </si>
  <si>
    <t>https://drive.google.com/drive/folders/1MLFdXWgPhVF63-QuS4L7uHxfYGe_22x0</t>
  </si>
  <si>
    <t>https://mail.google.com/mail?extsrc=sync&amp;client=docs&amp;plid=ACUX6DM-Dc6eaOUBkjOD1GNK7VYOFLt55g_PUrQ</t>
  </si>
  <si>
    <t>https://drive.google.com/drive/folders/10Ot2clhhCdHVZcgdSZCsAjrPEcO69itX</t>
  </si>
  <si>
    <t>https://mail.google.com/mail?extsrc=sync&amp;client=docs&amp;plid=ACUX6DOM3aGaOcPyi0kNjRgQtOAlhzR3qxMtZ6E</t>
  </si>
  <si>
    <t>https://drive.google.com/drive/folders/128zXLs4Dqpk9sq8T0h7L67toHHbee9Du</t>
  </si>
  <si>
    <t>https://mail.google.com/mail?extsrc=sync&amp;client=docs&amp;plid=ACUX6DOPSx5uEDmAYlQPWNdnqc3m_h-CEYFLG4A</t>
  </si>
  <si>
    <t>https://drive.google.com/drive/folders/1qNX6LIBknFs8lc2pvAOoMLMaD-9B4uv1</t>
  </si>
  <si>
    <t>https://mail.google.com/mail?extsrc=sync&amp;client=docs&amp;plid=ACUX6DP8YbL8whj4YY8PWPuiyezNWwncGUgED0c</t>
  </si>
  <si>
    <t>https://drive.google.com/drive/folders/1J0awodU3Ch7LYv_fAwxGv9uvoNvuxZe6</t>
  </si>
  <si>
    <t>https://mail.google.com/mail?extsrc=sync&amp;client=docs&amp;plid=ACUX6DOD_x0cWB8lM9iTp4XTXuKj40fXjwxz38k</t>
  </si>
  <si>
    <t>https://drive.google.com/drive/folders/1qnZJt16KZlmc6r1ZcJOAYGWbm3CFKCNH</t>
  </si>
  <si>
    <t>https://mail.google.com/mail?extsrc=sync&amp;client=docs&amp;plid=ACUX6DP9rSvmhaHPzh6EhheN6Q8asdWXDmrXtmw</t>
  </si>
  <si>
    <t>https://drive.google.com/drive/folders/1wy_z2xj2QITw5uIdvlQgD3_dTCIb9Cd3</t>
  </si>
  <si>
    <t>https://mail.google.com/mail?extsrc=sync&amp;client=docs&amp;plid=ACUX6DN_oV5cwvvVrzO6TzwBdmjbClXOVFsZhe8</t>
  </si>
  <si>
    <t>https://drive.google.com/drive/folders/1Ak76tyUnwrEguHiqpXn0pYWHjqD-Qyb2</t>
  </si>
  <si>
    <t>https://mail.google.com/mail?extsrc=sync&amp;client=docs&amp;plid=ACUX6DP-bz9ZA_O_Nswp5tcYgijg02xOO3qsEK8</t>
  </si>
  <si>
    <t>https://drive.google.com/drive/folders/1IY7_BX4lytGqiOzwW2VcCyvgeJVnvn_P</t>
  </si>
  <si>
    <t>https://mail.google.com/mail?extsrc=sync&amp;client=docs&amp;plid=ACUX6DOc8fVuckMvG70b7DcZuzX6RXnpnj6-P_Q</t>
  </si>
  <si>
    <t>https://drive.google.com/drive/folders/1RvS2-kYSyN0AubsoXcKzYhmwj0kVIm9S</t>
  </si>
  <si>
    <t>https://mail.google.com/mail?extsrc=sync&amp;client=docs&amp;plid=ACUX6DOonucyUwcGP4Z9UWLGrQa-DF6sm5GkvKI</t>
  </si>
  <si>
    <t>https://drive.google.com/drive/folders/1EKta2k-BZ-EZY0WInrzm8q1KiQ1cm4_v</t>
  </si>
  <si>
    <t>https://mail.google.com/mail?extsrc=sync&amp;client=docs&amp;plid=ACUX6DN8ksZcNnJIy--G7-bb0z0lHFyg4n6fUDY</t>
  </si>
  <si>
    <t>https://drive.google.com/drive/folders/1PPEHiFBJrZ3SgXlZtOCJsSuBgPQTE3JO</t>
  </si>
  <si>
    <t>https://mail.google.com/mail?extsrc=sync&amp;client=docs&amp;plid=ACUX6DPBbdATt8qbT_b-YJCew7wZHakAJYdMerk</t>
  </si>
  <si>
    <t>https://drive.google.com/drive/folders/1fQEZyWD3yYXhrFHSXrQaNPm3juDx2-9l</t>
  </si>
  <si>
    <t>https://mail.google.com/mail?extsrc=sync&amp;client=docs&amp;plid=ACUX6DNmSzai0uurnr9AaNVSOJSQjeV8BVtJ_Ec</t>
  </si>
  <si>
    <t>https://drive.google.com/drive/folders/1EOyQ_ZYt6sdZOK1eh2oyKzvyZSfSoFzv</t>
  </si>
  <si>
    <t>https://mail.google.com/mail?extsrc=sync&amp;client=docs&amp;plid=ACUX6DNqAbIGDf6o9aUVsL2sDYOQeYkjlItSsTQ</t>
  </si>
  <si>
    <t>https://drive.google.com/drive/folders/1JrMHV5OdGUztTGJ5KdwXepyCAl6yNumg</t>
  </si>
  <si>
    <t>https://mail.google.com/mail?extsrc=sync&amp;client=docs&amp;plid=ACUX6DOEpqAR0sWj8ZK8F5xUcI0V1_D9epFP_uc</t>
  </si>
  <si>
    <t>https://drive.google.com/drive/folders/19NvMWUczJETCSck4B-qovdPbHx07-aJj</t>
  </si>
  <si>
    <t>https://mail.google.com/mail?extsrc=sync&amp;client=docs&amp;plid=ACUX6DMgcDBjegO7MsvVpILP2FgulLjqpRayTVc</t>
  </si>
  <si>
    <t>https://drive.google.com/drive/folders/1FAFkvbRsZU25ie46pWP34B-WU4IRjVpt</t>
  </si>
  <si>
    <t>https://mail.google.com/mail?extsrc=sync&amp;client=docs&amp;plid=ACUX6DNHCTbKB2pEYquDRWz9H2dQAwbzbnEeOM8</t>
  </si>
  <si>
    <t>https://drive.google.com/drive/folders/1rwT22zdMCHfHQ9AuRn3mZtzRlaNSggkj</t>
  </si>
  <si>
    <t>https://mail.google.com/mail?extsrc=sync&amp;client=docs&amp;plid=ACUX6DMtMZ8UOmKHX78tlOClkDO5mRwBw_NjQDY</t>
  </si>
  <si>
    <t>https://drive.google.com/drive/folders/1HUA2xHs1otvPx7dRsVIRkdVOQK3pVXQO</t>
  </si>
  <si>
    <t>https://mail.google.com/mail?extsrc=sync&amp;client=docs&amp;plid=ACUX6DOtrcUtILxY3wlq5EZhH_9qexDk6WH11V0</t>
  </si>
  <si>
    <t>https://drive.google.com/drive/folders/1sbESu6S2Q2oUxd0ysnLEdb1DFj3Rfrq0</t>
  </si>
  <si>
    <t>https://mail.google.com/mail?extsrc=sync&amp;client=docs&amp;plid=ACUX6DM4hsJe2mYt6tooprPnrpfM2vOfSGsQvXU</t>
  </si>
  <si>
    <t>https://drive.google.com/drive/folders/1j7oxzdhX0bl6cBZDQczH-ZlyaP7Ok0bI</t>
  </si>
  <si>
    <t>https://mail.google.com/mail?extsrc=sync&amp;client=docs&amp;plid=ACUX6DOxYBETw_T-Lm31uKuIKb3NA9hMAq9zHBo</t>
  </si>
  <si>
    <t>https://drive.google.com/drive/folders/1PNiMglfnKyI1MaIHEp5RUbFfJR9SRXN2</t>
  </si>
  <si>
    <t>https://mail.google.com/mail?extsrc=sync&amp;client=docs&amp;plid=ACUX6DMEnZ7nSOjSWfJqCC16-MiAq8tFvlmeQng</t>
  </si>
  <si>
    <t>https://drive.google.com/drive/folders/1cZoR3CGpZ4m2pngmliyzdu8nJZE7Dwp9</t>
  </si>
  <si>
    <t>https://mail.google.com/mail?extsrc=sync&amp;client=docs&amp;plid=ACUX6DPn0rEZK74huvJ1sGmbV0cvkQqoFuhsLLc</t>
  </si>
  <si>
    <t>https://drive.google.com/drive/folders/1Ux206mSE684ecnIqZVT3zpTUqT1OiOnE</t>
  </si>
  <si>
    <t>https://mail.google.com/mail?extsrc=sync&amp;client=docs&amp;plid=ACUX6DM94thsV7DCXKsEMtVDW0X3nSM3MrDZmYk</t>
  </si>
  <si>
    <t>https://drive.google.com/drive/folders/1J_We1UoirwEd9-Qn0MPVu_3-eZ9Y1pwE</t>
  </si>
  <si>
    <t>https://mail.google.com/mail?extsrc=sync&amp;client=docs&amp;plid=ACUX6DPCvrYIHhIPPZEUtgZSDP5eDb9-mnkspfM</t>
  </si>
  <si>
    <t>https://drive.google.com/drive/folders/1WbON9KU-_D_DeHQ83glpACz6u_CfoZAp</t>
  </si>
  <si>
    <t>https://mail.google.com/mail?extsrc=sync&amp;client=docs&amp;plid=ACUX6DNX0ei-QQD07QWomgc1rSn3I16hIhOLJes</t>
  </si>
  <si>
    <t>https://drive.google.com/drive/folders/1hFujcGdd0muZtmaS7pSRki0gDfgcUiSE</t>
  </si>
  <si>
    <t>https://mail.google.com/mail?extsrc=sync&amp;client=docs&amp;plid=ACUX6DOdFEjL9SSPQjBXMPbckWegL2hDMJ0VKFQ</t>
  </si>
  <si>
    <t>https://drive.google.com/drive/folders/1e9kK5fOBwJEec5I1sRJJD5s_iGpP9w6V</t>
  </si>
  <si>
    <t>https://mail.google.com/mail?extsrc=sync&amp;client=docs&amp;plid=ACUX6DOQxMWF3kHOQ1AazU7IH0Or04lnasO2XDg</t>
  </si>
  <si>
    <t>https://drive.google.com/drive/folders/14rJ7IBw4tGyGyDknjcDZegFjbHYjwy2f</t>
  </si>
  <si>
    <t>https://mail.google.com/mail?extsrc=sync&amp;client=docs&amp;plid=ACUX6DPEj_NlTTlHsGq_dexw_T83ScWX4Y6yMtg</t>
  </si>
  <si>
    <t>https://drive.google.com/drive/folders/1i2RVBhI_34cJLAOmu9ZYcSp0RsTkoR8p</t>
  </si>
  <si>
    <t>https://mail.google.com/mail?extsrc=sync&amp;client=docs&amp;plid=ACUX6DO07kXGfypmoHkdW94b_t4U4jpIxi1798g</t>
  </si>
  <si>
    <t>https://drive.google.com/drive/folders/18NRV2li1fEhdoiHl4aywmXY7fkh0uOaz</t>
  </si>
  <si>
    <t>https://mail.google.com/mail?extsrc=sync&amp;client=docs&amp;plid=ACUX6DPYqq0pajtAtb3N98p9EvT9PYQg3NKUk3k</t>
  </si>
  <si>
    <t>https://drive.google.com/drive/folders/1gtZ82SEcSLGrcLDJQYXk0qrJcKs-upBc</t>
  </si>
  <si>
    <t>https://mail.google.com/mail?extsrc=sync&amp;client=docs&amp;plid=ACUX6DPQq5VqPhxljimon8Dc7YLNPWtJYOJRSCo</t>
  </si>
  <si>
    <t>https://drive.google.com/drive/folders/1SYs-Jrg8DLYXuyzRje1kvVf-fARkP4bm</t>
  </si>
  <si>
    <t>https://mail.google.com/mail?extsrc=sync&amp;client=docs&amp;plid=ACUX6DM1_cIucf9yytHa6fTDfrOTbhwWDT4dgVY</t>
  </si>
  <si>
    <t>https://drive.google.com/drive/folders/1wRqqc66h515ctPJsYkR64EPZvEOvgYNl</t>
  </si>
  <si>
    <t>https://mail.google.com/mail?extsrc=sync&amp;client=docs&amp;plid=ACUX6DPOJHulzid5C6pWrURoo7Ttm7Z9LymYLo8</t>
  </si>
  <si>
    <t>https://drive.google.com/drive/folders/1-jyJCJW5b0pTvBOJ_3-W8abkWP2W8G3r</t>
  </si>
  <si>
    <t>https://mail.google.com/mail?extsrc=sync&amp;client=docs&amp;plid=ACUX6DMRs3CvulS-fNPXIUFPhwoVbhmXeS20zLU</t>
  </si>
  <si>
    <t>https://drive.google.com/drive/folders/1lNSy56CmiqtYIHUa5ZNZG9rSF1aRXTww</t>
  </si>
  <si>
    <t>https://mail.google.com/mail?extsrc=sync&amp;client=docs&amp;plid=ACUX6DPKY9FJpCNW0Y6xkMiHb8TXGyD3cFcMq90</t>
  </si>
  <si>
    <t>https://drive.google.com/drive/folders/1fHcEqmyfhtFE3K2fe1tfgYiUt7shR1C1</t>
  </si>
  <si>
    <t>https://mail.google.com/mail?extsrc=sync&amp;client=docs&amp;plid=ACUX6DP2FkxGsfZk34GwKczDLEBWj6_M_w2d2-0</t>
  </si>
  <si>
    <t>https://drive.google.com/drive/folders/19mSpUZgM-k_JP6aleIN93HXgY-yfgkJi</t>
  </si>
  <si>
    <t>https://mail.google.com/mail?extsrc=sync&amp;client=docs&amp;plid=ACUX6DO4OHIYCppM2c4FGIFtiIBfY3iv6Wjl4C8</t>
  </si>
  <si>
    <t>https://drive.google.com/drive/folders/1W9cAEHaWRtnnkUloLuIKE4LF8fFJiMa0</t>
  </si>
  <si>
    <t>https://mail.google.com/mail?extsrc=sync&amp;client=docs&amp;plid=ACUX6DPfZsqMUi0IU1ZxOXkPj7in5jGdaRGNpNg</t>
  </si>
  <si>
    <t>https://drive.google.com/drive/folders/1BblB2SrFEuMIfGGWofNFbuawGquQP2IX</t>
  </si>
  <si>
    <t>https://mail.google.com/mail?extsrc=sync&amp;client=docs&amp;plid=ACUX6DPjZ5oi2sexxvRrOmk-FZDrNLo34kgtM2E</t>
  </si>
  <si>
    <t>https://drive.google.com/drive/folders/19RwEJCP7Z_aheYm9YK_kMs_R-7LhK1uv</t>
  </si>
  <si>
    <t>https://mail.google.com/mail?extsrc=sync&amp;client=docs&amp;plid=ACUX6DOLit06TIn69Qm5YjtAux5VxYF5WLztPuE</t>
  </si>
  <si>
    <t>https://drive.google.com/drive/folders/10GXmvHsnmlSTshaxlyTu3uAdnzrsLr4S</t>
  </si>
  <si>
    <t>https://mail.google.com/mail?extsrc=sync&amp;client=docs&amp;plid=ACUX6DNPUtQVZOrY8I4ZDxxB54bIJBjWKaZBf2Q</t>
  </si>
  <si>
    <t>https://drive.google.com/drive/folders/1GWjttcVmTK07-CEx4ggyaco0HO_OD41y</t>
  </si>
  <si>
    <t>https://mail.google.com/mail?extsrc=sync&amp;client=docs&amp;plid=ACUX6DONuOhSD9RHhL_lkcRIjbJWOvMHtqX1CLM</t>
  </si>
  <si>
    <t>https://drive.google.com/drive/folders/161tnJXLoAy5AUogJC6PUWrTftRK_e-NL</t>
  </si>
  <si>
    <t>https://mail.google.com/mail?extsrc=sync&amp;client=docs&amp;plid=ACUX6DPUWWKHZWkF8naXzkZGtJkOG_ZSyVyPOyo</t>
  </si>
  <si>
    <t>https://drive.google.com/drive/folders/1cqRAR4jM23Nln8WPlghalj2e1g2ss0XD</t>
  </si>
  <si>
    <t>https://mail.google.com/mail?extsrc=sync&amp;client=docs&amp;plid=ACUX6DMpzxMNJY9FFR8TkkTUwoRDhRrz0Sv-2Ww</t>
  </si>
  <si>
    <t>https://drive.google.com/drive/folders/1nFT_c78oK2Lr1xV6gEmTZqTJiwAgHRuU</t>
  </si>
  <si>
    <t>https://mail.google.com/mail?extsrc=sync&amp;client=docs&amp;plid=ACUX6DNR7DTKhkOfoUO5bi9JlmXYYo0U3RcS3fk</t>
  </si>
  <si>
    <t>https://drive.google.com/drive/folders/1kULxr1CF6QTgBx1NR__tkf9g4_Vi8C0y</t>
  </si>
  <si>
    <t>https://mail.google.com/mail?extsrc=sync&amp;client=docs&amp;plid=ACUX6DOfs-xgLsWOodVFLRqFk9mx1uQ1r12yNvE</t>
  </si>
  <si>
    <t>https://drive.google.com/drive/folders/1yorQOcBfRVjmNMPTqKcDS7-8VrWr5bzD</t>
  </si>
  <si>
    <t>https://mail.google.com/mail?extsrc=sync&amp;client=docs&amp;plid=ACUX6DMHBfmD7InLHOucnQ6NLsWpU4Vcq5eV7Kg</t>
  </si>
  <si>
    <t>https://drive.google.com/drive/folders/1JiRh_vL_gTLsNwwGInf7KorD2EzdGOCV</t>
  </si>
  <si>
    <t>https://mail.google.com/mail?extsrc=sync&amp;client=docs&amp;plid=ACUX6DP4fjJBJ2V5r7eo4LNu4PDrTeNwSRfzcMI</t>
  </si>
  <si>
    <t>https://drive.google.com/drive/folders/1f5macW5WFc55gqMvdWX5KGxis4JGniLU</t>
  </si>
  <si>
    <t>https://mail.google.com/mail?extsrc=sync&amp;client=docs&amp;plid=ACUX6DMn86AcWRm7FF8OwWtJTwfaofRZ5EiqcCA</t>
  </si>
  <si>
    <t>https://drive.google.com/drive/folders/1zCvORMkpatqkuiBaEKu3i3eRXaydYqZY</t>
  </si>
  <si>
    <t>https://mail.google.com/mail?extsrc=sync&amp;client=docs&amp;plid=ACUX6DMjl8LoNFR5TQTxvw7l3nMUCdG51oBKKvI</t>
  </si>
  <si>
    <t>https://drive.google.com/drive/folders/1VFAVmOJrNqOmwju1eJZkGy2zp_3gB0Ix</t>
  </si>
  <si>
    <t>https://mail.google.com/mail?extsrc=sync&amp;client=docs&amp;plid=ACUX6DMyXl7I2Pns9KxfQZRPUzicDnqr8z9ADxk</t>
  </si>
  <si>
    <t>https://drive.google.com/drive/folders/1Op-qj_8XDnBKVpakOki5DMG-InYfMhRm</t>
  </si>
  <si>
    <t>https://mail.google.com/mail?extsrc=sync&amp;client=docs&amp;plid=ACUX6DN4nB4f4yBJyhNrx8atWUPOmuUIKvIeMeo</t>
  </si>
  <si>
    <t>https://drive.google.com/drive/folders/1ArhjUB8pTEFPT8PzMc9i-eEaD-E5P9z1</t>
  </si>
  <si>
    <t>https://mail.google.com/mail?extsrc=sync&amp;client=docs&amp;plid=ACUX6DNrcz-9ZmTL_jJmy1BQDjCwTL1LLOw6gUU</t>
  </si>
  <si>
    <t>https://drive.google.com/drive/folders/1OV9kBTI5FamPrhzMf-XHXtRQyDQ7Wtn_</t>
  </si>
  <si>
    <t>https://mail.google.com/mail?extsrc=sync&amp;client=docs&amp;plid=ACUX6DNggora3S3vmrWOIxd8vaIaXP7WTXPh_rE</t>
  </si>
  <si>
    <t>https://drive.google.com/drive/folders/1xLHXvit7zMCPs8_k7CGrrCT0abUs3XT4</t>
  </si>
  <si>
    <t>https://mail.google.com/mail?extsrc=sync&amp;client=docs&amp;plid=ACUX6DP_5FHOaDPBQY-FSxjo9SrMkFPx7EXARTs</t>
  </si>
  <si>
    <t>https://drive.google.com/drive/folders/1pQ-dTGoQlqWJnyG-ujuhZ_GoQj6q7O5S</t>
  </si>
  <si>
    <t>https://mail.google.com/mail?extsrc=sync&amp;client=docs&amp;plid=ACUX6DMnPGc6MZMjFONP0nZA8XSeYbbLbLR0PY4</t>
  </si>
  <si>
    <t>https://drive.google.com/drive/folders/1EQkvoRDDADV1KWI5XOdxcFF7IFgbhVsy</t>
  </si>
  <si>
    <t>https://mail.google.com/mail?extsrc=sync&amp;client=docs&amp;plid=ACUX6DMuMOPn1KiH6JIiMEkqenwHHkF3pdKGIPo</t>
  </si>
  <si>
    <t>https://drive.google.com/drive/folders/1Q43IWBu1vmRm9HoE-nviso-395N18izr</t>
  </si>
  <si>
    <t>https://mail.google.com/mail?extsrc=sync&amp;client=docs&amp;plid=ACUX6DOZtyu7ZrZFnntlqxgCSEjPlkQ12w6NXDw</t>
  </si>
  <si>
    <t>https://drive.google.com/drive/folders/1eX91E1_f7oYKoBZ33akPRPTBKRrExz7H</t>
  </si>
  <si>
    <t>https://mail.google.com/mail?extsrc=sync&amp;client=docs&amp;plid=ACUX6DNIyeOhg7BsyCSl2dY6inTj5dh8TtvWGFE</t>
  </si>
  <si>
    <t>https://drive.google.com/drive/folders/1eAFgASvSh07Rg3uzTjZUZx7qhhlyiQuD</t>
  </si>
  <si>
    <t>https://mail.google.com/mail?extsrc=sync&amp;client=docs&amp;plid=ACUX6DM5ICUkRov5Mt3B7Tyt-GFCo-bswSeOYHk</t>
  </si>
  <si>
    <t>https://drive.google.com/drive/folders/1XpaCVg3SIASBwh9vYahM7gFNV1Y9ynBr</t>
  </si>
  <si>
    <t>https://mail.google.com/mail?extsrc=sync&amp;client=docs&amp;plid=ACUX6DOjSO5fuKklo2P3TscvVfIo9OP7JG38158</t>
  </si>
  <si>
    <t>https://drive.google.com/drive/folders/1n3Sivyuq2S0KBIUy2jfmR7jyKdfz1nz-</t>
  </si>
  <si>
    <t>https://mail.google.com/mail?extsrc=sync&amp;client=docs&amp;plid=ACUX6DPOwtOIzdCaw4wrDzA0C8eCdkzqfA1oKPc</t>
  </si>
  <si>
    <t>https://drive.google.com/drive/folders/1oIvxTnyreOLfjumoz6Y2l9DfJNcOAFHI</t>
  </si>
  <si>
    <t>https://mail.google.com/mail?extsrc=sync&amp;client=docs&amp;plid=ACUX6DOAP62hDYYs1u1BIt_hdyH2WU_3WBdPVmA</t>
  </si>
  <si>
    <t>https://drive.google.com/drive/folders/1R6rzkgdpKAsyBiU6MyS3RptagqXVG0PL</t>
  </si>
  <si>
    <t>https://mail.google.com/mail?extsrc=sync&amp;client=docs&amp;plid=ACUX6DM8T_aO3jmz9sGt9sOhIrmPHf9R4Bg_mf0</t>
  </si>
  <si>
    <t>https://drive.google.com/drive/folders/1ZjVq101HtKCYjit4dlhG0zowvZGLf-MG</t>
  </si>
  <si>
    <t>https://mail.google.com/mail?extsrc=sync&amp;client=docs&amp;plid=ACUX6DO3a3X9oeQN0EAHRrmneJ6j2ANjB8qdTSE</t>
  </si>
  <si>
    <t>https://drive.google.com/drive/folders/1XpE4PDxOBst_gmp7jBUmRyTqX4XCHbFv</t>
  </si>
  <si>
    <t>https://mail.google.com/mail?extsrc=sync&amp;client=docs&amp;plid=ACUX6DMXNmsAzPUA56jI70xT3GjMS_ZfYevVc7I</t>
  </si>
  <si>
    <t>https://drive.google.com/drive/folders/1Lu0glMYiTa10J9w1KCEXlZeHAAEgGa2m</t>
  </si>
  <si>
    <t>https://mail.google.com/mail?extsrc=sync&amp;client=docs&amp;plid=ACUX6DMF206iyyShc3dXYT0VttYiPdXiXt6jwXI</t>
  </si>
  <si>
    <t>https://drive.google.com/drive/folders/1fMfw-OeX2tdflbrJUKvC08bXqEvQ524F</t>
  </si>
  <si>
    <t>https://mail.google.com/mail?extsrc=sync&amp;client=docs&amp;plid=ACUX6DPh_j4uh90HR9LcFNeGVhz3U9DjK2dSxEA</t>
  </si>
  <si>
    <t>https://drive.google.com/drive/folders/1XqmzjK3LUZCMgOmRWR_6oalhz1apemqr</t>
  </si>
  <si>
    <t>https://mail.google.com/mail?extsrc=sync&amp;client=docs&amp;plid=ACUX6DMvp-lWKdDWGbvmfbZEWyKoseZdnn7_6SU</t>
  </si>
  <si>
    <t>https://drive.google.com/drive/folders/12GZKkCEWLnWG05VqOi8_uUut9ww9Kf2X</t>
  </si>
  <si>
    <t>https://mail.google.com/mail?extsrc=sync&amp;client=docs&amp;plid=ACUX6DP2P2DaIG47j5M-qdChO2iQqyhpaVvB6_Q</t>
  </si>
  <si>
    <t>https://drive.google.com/drive/folders/16XIo03rr1SrJIgnCFBM7vopi9cUgMPHM</t>
  </si>
  <si>
    <t>https://mail.google.com/mail?extsrc=sync&amp;client=docs&amp;plid=ACUX6DOJxihln9La1eYL1HeNfftpdu-zFkltOjA</t>
  </si>
  <si>
    <t>https://drive.google.com/drive/folders/1-f_43Okbbb6VP5_lfwZc-sn5fb6mkUui</t>
  </si>
  <si>
    <t>https://mail.google.com/mail?extsrc=sync&amp;client=docs&amp;plid=ACUX6DOfKeMg8kpqO63ap5Z7Mt0YTjTC4qJF0l0</t>
  </si>
  <si>
    <t>https://drive.google.com/drive/folders/1U7E8iqKSrYU4O9cKykbE02ZWwrow2PPi</t>
  </si>
  <si>
    <t>https://drive.google.com/drive/folders/1i5ZwAyuXJVpUx9JsmJ6s0-6LeztBcAML</t>
  </si>
  <si>
    <t>https://mail.google.com/mail?extsrc=sync&amp;client=docs&amp;plid=ACUX6DO-p0IHPmcnlYgt7tBsqdONS1jop2gEgg4</t>
  </si>
  <si>
    <t>https://drive.google.com/drive/folders/1dYmZgF40tUZ0tgGY2Vemji2ZDaCAJSeQ</t>
  </si>
  <si>
    <t>https://mail.google.com/mail?extsrc=sync&amp;client=docs&amp;plid=ACUX6DO9LASh8812fQQCb0GVmJWPJzogGwpAk4M</t>
  </si>
  <si>
    <t>https://drive.google.com/drive/folders/1rFP9xIMEtaSge1NfKl3k1x7y6elzL5HT</t>
  </si>
  <si>
    <t>https://mail.google.com/mail?extsrc=sync&amp;client=docs&amp;plid=ACUX6DPTrAryxMpJkMfv2zFJMJzIEKpXIjQYS_g</t>
  </si>
  <si>
    <t>https://drive.google.com/drive/folders/1PwlnHnnjNOfD9ALNoSudUDkkBLZxJQ4-</t>
  </si>
  <si>
    <t>https://mail.google.com/mail?extsrc=sync&amp;client=docs&amp;plid=ACUX6DOJRER5_q0R51VbZP_w7vZMqm7LXc23mAQ</t>
  </si>
  <si>
    <t>https://drive.google.com/drive/folders/1iQE1MyPSFbk7CbbjKUAF4djXWq3eBqen</t>
  </si>
  <si>
    <t>https://mail.google.com/mail?extsrc=sync&amp;client=docs&amp;plid=ACUX6DPjo1LzaVeUKn8oaw3iTDExX9Fq08USe3w</t>
  </si>
  <si>
    <t>https://drive.google.com/drive/folders/1yuO6wT2HA3fjDEFZnvN2AHi4d3MMqlWp</t>
  </si>
  <si>
    <t>https://mail.google.com/mail?extsrc=sync&amp;client=docs&amp;plid=ACUX6DONI4-dyRnTGNKVojngqswZOCLJ56726uM</t>
  </si>
  <si>
    <t>https://drive.google.com/drive/folders/14nDW0ZNQPuoNv9dg2RoNbkMOeJG0Sv7M</t>
  </si>
  <si>
    <t>https://mail.google.com/mail?extsrc=sync&amp;client=docs&amp;plid=ACUX6DPko_D6kkI-CUrx-Zu0rTwTbP_Ec4sUYWY</t>
  </si>
  <si>
    <t>https://drive.google.com/drive/folders/1wa18DSpqYUIREJGwAtwXb-spMI03uUUg</t>
  </si>
  <si>
    <t>https://mail.google.com/mail?extsrc=sync&amp;client=docs&amp;plid=ACUX6DNiz9i3HEwuN2ytFVwb_MiU3XVgTJ7o50c</t>
  </si>
  <si>
    <t>https://drive.google.com/drive/folders/1xjFMlLa5U5hgT6luJlhTwtL9Qj0vZFmC</t>
  </si>
  <si>
    <t>https://mail.google.com/mail?extsrc=sync&amp;client=docs&amp;plid=ACUX6DM2MAY7oKghH_ZH1hKXm0ufvTpAEdSzfps</t>
  </si>
  <si>
    <t>https://drive.google.com/drive/folders/1UgWGzP31BrZbcamND2QeuljJM4rzRKM4</t>
  </si>
  <si>
    <t>https://mail.google.com/mail?extsrc=sync&amp;client=docs&amp;plid=ACUX6DO09znpKd_TKQiymKUjJIC1SHM-Y_X5oXk</t>
  </si>
  <si>
    <t>https://drive.google.com/drive/folders/1NQPyQY75ntPiiY0FHjAlFwkV3l0mHAzk</t>
  </si>
  <si>
    <t>https://mail.google.com/mail?extsrc=sync&amp;client=docs&amp;plid=ACUX6DPER1ENxCu9sVE6KdUO_vAsa3paD_XpMxw</t>
  </si>
  <si>
    <t>https://drive.google.com/drive/folders/1SlDYO_1wIRIA0yynqcZ44BtuhUWbsHRB</t>
  </si>
  <si>
    <t>https://mail.google.com/mail?extsrc=sync&amp;client=docs&amp;plid=ACUX6DOVx8a7d9aZAYkL2mJIeFQrpvyrE8tjG3w</t>
  </si>
  <si>
    <t>https://drive.google.com/drive/folders/1ItwmNxizv_zFzlBwugRW1Z3SO8glwts9</t>
  </si>
  <si>
    <t>https://mail.google.com/mail?extsrc=sync&amp;client=docs&amp;plid=ACUX6DOtAjIlJpAYDiUYK1_PA6PhQd8oroTdzrY</t>
  </si>
  <si>
    <t>2026-05</t>
  </si>
  <si>
    <t>https://drive.google.com/drive/folders/1RweNpOZ4yunYN9Xy__MsHHF3wIpjdiSy</t>
  </si>
  <si>
    <t>https://mail.google.com/mail?extsrc=sync&amp;client=docs&amp;plid=ACUX6DM7Awn4XQPecYsL8HzFeFFT8uXI6rloXQ4</t>
  </si>
  <si>
    <t>https://drive.google.com/drive/folders/1cglOG-ketKRjMtQjhx50OH1pg0a98UU3</t>
  </si>
  <si>
    <t>https://mail.google.com/mail?extsrc=sync&amp;client=docs&amp;plid=ACUX6DPg97grvp0GF4uTQvWEYbAMMfWwEd4o3mA</t>
  </si>
  <si>
    <t>https://drive.google.com/drive/folders/1JByXZnXiaycOKGESn6RQV-_ckkVw1uPX</t>
  </si>
  <si>
    <t>https://mail.google.com/mail?extsrc=sync&amp;client=docs&amp;plid=ACUX6DNFmGU5Brc94oXlDft7xTZKkDS7_OEzqOo</t>
  </si>
  <si>
    <t>https://drive.google.com/drive/folders/1G27EUfg_ti0NQJaVHJQZz7yCoW9RCGqE</t>
  </si>
  <si>
    <t>https://mail.google.com/mail?extsrc=sync&amp;client=docs&amp;plid=ACUX6DPyK6CAp5Dy5s_5jj8--DDEYkj8jVactv8</t>
  </si>
  <si>
    <t>https://drive.google.com/drive/folders/1oxe6t5C3dbk3UIcUCW2O6srsTCyNnYU5</t>
  </si>
  <si>
    <t>https://mail.google.com/mail?extsrc=sync&amp;client=docs&amp;plid=ACUX6DMahd1Aap53iQMyPYj19CFyOb88nU5RwpQ</t>
  </si>
  <si>
    <t>https://drive.google.com/drive/folders/1gSELwLPSwLnGaDJgf7Am3Sy67Vs8AFDO</t>
  </si>
  <si>
    <t>https://mail.google.com/mail?extsrc=sync&amp;client=docs&amp;plid=ACUX6DPAIZAciLjwScvDEeeqKKvb43r7BMki3dY</t>
  </si>
  <si>
    <t>https://drive.google.com/drive/folders/1lOrKtmmdN_MgN84VxM4dqE9ZKshUzAWU</t>
  </si>
  <si>
    <t>https://mail.google.com/mail?extsrc=sync&amp;client=docs&amp;plid=ACUX6DM6V9BM-MkNw1eR1MhALRiu-jo_xPm5yks</t>
  </si>
  <si>
    <t>https://drive.google.com/drive/folders/1TlNC8XnVmGFnIRtsIiGz5mG5YoP5Nbct</t>
  </si>
  <si>
    <t>https://mail.google.com/mail?extsrc=sync&amp;client=docs&amp;plid=ACUX6DOSLH0pKsaxSZzx6Q7A3v1lWOVVkM-85Ak</t>
  </si>
  <si>
    <t>https://drive.google.com/drive/folders/164EHR-1gV7a2kg3_pLBce31W-AQVoHQ-</t>
  </si>
  <si>
    <t>https://mail.google.com/mail?extsrc=sync&amp;client=docs&amp;plid=ACUX6DND5yu4fmkMRjcS7ilWjwvcDUHcQCRekNY</t>
  </si>
  <si>
    <t>https://drive.google.com/drive/folders/13j0G_N23YhjiNyEkLdF4Y3LoLXhJF3hj</t>
  </si>
  <si>
    <t>https://mail.google.com/mail?extsrc=sync&amp;client=docs&amp;plid=ACUX6DM2NcHb7uVAx4XvLIwTCOFjViEr9Bew_w8</t>
  </si>
  <si>
    <t>https://drive.google.com/drive/folders/16HIABSkn5vfJlxe984U4DaiTyVQWyXPf</t>
  </si>
  <si>
    <t>https://mail.google.com/mail?extsrc=sync&amp;client=docs&amp;plid=ACUX6DNpoDk3XBjXIbBnA1kG4npse8U8uHBA9Bs</t>
  </si>
  <si>
    <t>https://drive.google.com/drive/folders/1mtjOvXQIy1dMdez0HgjpP5lcrDGMODI1</t>
  </si>
  <si>
    <t>https://mail.google.com/mail?extsrc=sync&amp;client=docs&amp;plid=ACUX6DPL46128bHx-zyG-xC4f5fo-IqNvUWBQLc</t>
  </si>
  <si>
    <t>https://drive.google.com/drive/folders/12dHhXrwhwXUZE7rmMYy5_nnZzvFwHq2q</t>
  </si>
  <si>
    <t>https://mail.google.com/mail?extsrc=sync&amp;client=docs&amp;plid=ACUX6DNmAAb3V3CkfgxtBHtkEZFrKcgZocbDIoQ</t>
  </si>
  <si>
    <t>https://drive.google.com/drive/folders/1g4vd9O8Id1g8zm-Gr8_ujCFrzM1q4jKI</t>
  </si>
  <si>
    <t>https://mail.google.com/mail?extsrc=sync&amp;client=docs&amp;plid=ACUX6DPb7p2Y_f6OMHz_EeddQMcxqkLt2u0C-jM</t>
  </si>
  <si>
    <t>https://drive.google.com/drive/folders/1LEaQL51g84pFJEoD-SNC5iwV1XPdlstJ</t>
  </si>
  <si>
    <t>https://mail.google.com/mail?extsrc=sync&amp;client=docs&amp;plid=ACUX6DN0R5JNkcrz5B3l6KHEJ0s53PO5by7q6eQ</t>
  </si>
  <si>
    <t>https://drive.google.com/drive/folders/1aurvoAL0OZRbIqPD_MvzxtMyzFZgnROj</t>
  </si>
  <si>
    <t>https://mail.google.com/mail?extsrc=sync&amp;client=docs&amp;plid=ACUX6DPpXMvv15xkJmqGE0X8F2uvgBMheegnj7U</t>
  </si>
  <si>
    <t>https://drive.google.com/drive/folders/14BbywkPlm1zG6Yytc5qefymRrliScs4X</t>
  </si>
  <si>
    <t>https://mail.google.com/mail?extsrc=sync&amp;client=docs&amp;plid=ACUX6DOKmvTBawGn7lY3URqFBRsDyNGncfCmULU</t>
  </si>
  <si>
    <t>https://drive.google.com/drive/folders/1hjyefzm-4jJ_7Efz3I4TyTm1fKDlljiN</t>
  </si>
  <si>
    <t>https://mail.google.com/mail?extsrc=sync&amp;client=docs&amp;plid=ACUX6DMk3IaOPnvB5OBcWn9WsFU-hswlewQrqDA</t>
  </si>
  <si>
    <t>https://drive.google.com/drive/folders/1eoRE7r1SIcSgcyQs8Qh-_J0DmFV8NYbE</t>
  </si>
  <si>
    <t>https://mail.google.com/mail?extsrc=sync&amp;client=docs&amp;plid=ACUX6DNsn7Hb5ClIUmFNpwJRPFQKeXASqaDmqj0</t>
  </si>
  <si>
    <t>https://drive.google.com/drive/folders/1tpDYdL8bgITdN69eRbfAjbXKeeLF6sQi</t>
  </si>
  <si>
    <t>https://mail.google.com/mail?extsrc=sync&amp;client=docs&amp;plid=ACUX6DOLX-kHxl0DMYFUzSQ9lwNZ8S4lHYrg_PY</t>
  </si>
  <si>
    <t>https://drive.google.com/drive/folders/1eFher6xNqnomcMrxJC-qkkMVXYuNLdiA</t>
  </si>
  <si>
    <t>https://mail.google.com/mail?extsrc=sync&amp;client=docs&amp;plid=ACUX6DMoPReIMpWnzxgortUBusVU47WXvknPywI</t>
  </si>
  <si>
    <t>https://drive.google.com/drive/folders/1ZYZG_LBfYvDSCYdkN5CWjnTkTdp8Nwd4</t>
  </si>
  <si>
    <t>https://mail.google.com/mail?extsrc=sync&amp;client=docs&amp;plid=ACUX6DNnTnOa1Az-HGMawkrey3s1dv3InLU6SvU</t>
  </si>
  <si>
    <t>https://drive.google.com/drive/folders/1LW7CAbLWv3B6gIhTHfxlm7htpoJhZHY9</t>
  </si>
  <si>
    <t>https://mail.google.com/mail?extsrc=sync&amp;client=docs&amp;plid=ACUX6DOk0TDS-Q_iXyxcY4hpbQsfBRUd-EULvcg</t>
  </si>
  <si>
    <t>https://drive.google.com/drive/folders/18dPl-aNYLzccNtXgNwcoBL-L0Cvph785</t>
  </si>
  <si>
    <t>https://mail.google.com/mail?extsrc=sync&amp;client=docs&amp;plid=ACUX6DNRldZPHWPhXeSKqXfog4evtYMz7CJb-kU</t>
  </si>
  <si>
    <t>https://drive.google.com/drive/folders/1VmXADyt9Q8_l1osUg0z-Ifs8NQA8qDYZ</t>
  </si>
  <si>
    <t>https://mail.google.com/mail?extsrc=sync&amp;client=docs&amp;plid=ACUX6DPj7aSw8IWTx0cZUNrBGNr8jVpaxqqPZrs</t>
  </si>
  <si>
    <t>https://drive.google.com/drive/folders/1KQ6BuqrKqnhjwi8PRT4xOcLv7jAJxuJe</t>
  </si>
  <si>
    <t>https://mail.google.com/mail?extsrc=sync&amp;client=docs&amp;plid=ACUX6DMGorT9NvIZjRcMqWe34n7So0ldtQ-J63E</t>
  </si>
  <si>
    <t>https://drive.google.com/drive/folders/14P8Iqe57YqkjNgT6G2QcujuyWDr6gIxn</t>
  </si>
  <si>
    <t>https://mail.google.com/mail?extsrc=sync&amp;client=docs&amp;plid=ACUX6DOOg2eah6Uk765ue-JTIceYWNjgjt92EXw</t>
  </si>
  <si>
    <t>https://drive.google.com/drive/folders/1uFn3Q42nmYyeeJ0LUk0aBTLEYfSj1w7G</t>
  </si>
  <si>
    <t>https://mail.google.com/mail?extsrc=sync&amp;client=docs&amp;plid=ACUX6DPqDM2u0-hf6g9eeFIfiV2ahK-L1E0YeQI</t>
  </si>
  <si>
    <t>https://drive.google.com/drive/folders/191j1caJvn10gKixKD5loF4tJwVoZ0AJU</t>
  </si>
  <si>
    <t>https://mail.google.com/mail?extsrc=sync&amp;client=docs&amp;plid=ACUX6DPLpcRTJ_jqQg4A-1KAj9pZUey6dURaaIA</t>
  </si>
  <si>
    <t>https://drive.google.com/drive/folders/19Wi0oPfc4CkjizMCt-hM8CHk11b884NW</t>
  </si>
  <si>
    <t>https://mail.google.com/mail?extsrc=sync&amp;client=docs&amp;plid=ACUX6DMcrwbLfEcfxa5Bl57YLmyAEFyDSpacrNc</t>
  </si>
  <si>
    <t>https://drive.google.com/drive/folders/123ERoffbXyNzMvD6GLrNEWzareBZ8JWH</t>
  </si>
  <si>
    <t>https://mail.google.com/mail?extsrc=sync&amp;client=docs&amp;plid=ACUX6DMkFPZ_WZzpciB2S2QkBe8Pe0r8GKWUa4c</t>
  </si>
  <si>
    <t>https://drive.google.com/drive/folders/1HoovsBVtD2ODBKd7TCGrrfkII4pkZgH0</t>
  </si>
  <si>
    <t>https://mail.google.com/mail?extsrc=sync&amp;client=docs&amp;plid=ACUX6DMRx4xpPHSeJpQ_yYdynG_dL102FbhRKYY</t>
  </si>
  <si>
    <t>https://drive.google.com/drive/folders/1tGYvSUoDEZSnD6mj6fFDgix9QHsTiqpZ</t>
  </si>
  <si>
    <t>https://mail.google.com/mail?extsrc=sync&amp;client=docs&amp;plid=ACUX6DNNHe_9zj_X33ROSgK0zLm1OYnzgmcN1Gs</t>
  </si>
  <si>
    <t>https://drive.google.com/drive/folders/1nSlMkpucQvfb-aq3hwdNCQMxTdN752bh</t>
  </si>
  <si>
    <t>https://mail.google.com/mail?extsrc=sync&amp;client=docs&amp;plid=ACUX6DPb6zJh6J95BRgGEX188imcDak6jSn0tHY</t>
  </si>
  <si>
    <t>https://drive.google.com/drive/folders/1iKlANQd_6LoyoCAYl8DtS4j79sEU_eqA</t>
  </si>
  <si>
    <t>https://mail.google.com/mail?extsrc=sync&amp;client=docs&amp;plid=ACUX6DOAu4QC0bbaQ7RtJ7S3-rogsg1z0Lnh7eI</t>
  </si>
  <si>
    <t>https://drive.google.com/drive/folders/1kFI4YYZwSQZGc50l3D4oE6V3POEUe7be</t>
  </si>
  <si>
    <t>https://mail.google.com/mail?extsrc=sync&amp;client=docs&amp;plid=ACUX6DO-bFMv0K_JgoohgxbaTUFgMVE2-NPajek</t>
  </si>
  <si>
    <t>https://drive.google.com/drive/folders/1BcPHBQIt9Jb5sG29YdI32pPQL72s074L</t>
  </si>
  <si>
    <t>https://mail.google.com/mail?extsrc=sync&amp;client=docs&amp;plid=ACUX6DOEI_vno1-UFOjMDJw1TvcttwrBQk84H60</t>
  </si>
  <si>
    <t>https://drive.google.com/drive/folders/1B2-MY1B-7cA7z7ED-xMhrzZwSS4WVU46</t>
  </si>
  <si>
    <t>https://mail.google.com/mail?extsrc=sync&amp;client=docs&amp;plid=ACUX6DN896RgBt6l4Y5cHvIVXpXAuCPQ8tEq2aE</t>
  </si>
  <si>
    <t>https://drive.google.com/drive/folders/1tbDRVBSQZDQ3P6IZjiS5pONlaHSRiDxm</t>
  </si>
  <si>
    <t>https://mail.google.com/mail?extsrc=sync&amp;client=docs&amp;plid=ACUX6DN-pTX4FSAjo6dacwQ9kOexPgq5Lc2bpy4</t>
  </si>
  <si>
    <t>https://drive.google.com/drive/folders/1HiP0cueMfmA9jAvRXXR3D1wj48SGGr8a</t>
  </si>
  <si>
    <t>https://mail.google.com/mail?extsrc=sync&amp;client=docs&amp;plid=ACUX6DOoj_fiwbsKomG3d3L5Iee27q87MuyWlvk</t>
  </si>
  <si>
    <t>https://drive.google.com/drive/folders/1zR1_7Ok1u6ieuw0uurQcGgi5Un105Kek</t>
  </si>
  <si>
    <t>https://mail.google.com/mail?extsrc=sync&amp;client=docs&amp;plid=ACUX6DO1oyClrYBHtriPkWwH6ZXqnIBI1Y_452k</t>
  </si>
  <si>
    <t>https://drive.google.com/drive/folders/1waX4qF_oh5JWa13tcHxhxySeu35kN8Lt</t>
  </si>
  <si>
    <t>https://mail.google.com/mail?extsrc=sync&amp;client=docs&amp;plid=ACUX6DMjfpwQIRtDaOTRO_BHiQRbWE9_uW6a_WE</t>
  </si>
  <si>
    <t>https://drive.google.com/drive/folders/1UHCM3jDikNRDhR9g72IDGPFf92FEeNpB</t>
  </si>
  <si>
    <t>https://mail.google.com/mail?extsrc=sync&amp;client=docs&amp;plid=ACUX6DNjH9pVEXrb8bOTgUX341J0OOjWTgXdvO8</t>
  </si>
  <si>
    <t>https://drive.google.com/drive/folders/19k3ailjZeaOSedJilOKRoVNDhknGdoMo</t>
  </si>
  <si>
    <t>https://mail.google.com/mail?extsrc=sync&amp;client=docs&amp;plid=ACUX6DPTBPzdOzi8IH4CooEM6QeofUKzA5Buiok</t>
  </si>
  <si>
    <t>https://drive.google.com/drive/folders/1Je-6bngdUkVMw4g7JWoJGKb6LKvASaBp</t>
  </si>
  <si>
    <t>https://mail.google.com/mail?extsrc=sync&amp;client=docs&amp;plid=ACUX6DMpRu7prIZE8vmYe0FReshJ6OKRLQ8HCFw</t>
  </si>
  <si>
    <t>https://drive.google.com/drive/folders/1pMks4l6CQdiHtdqpvlpu1A1EQzGFj0Oz</t>
  </si>
  <si>
    <t>https://mail.google.com/mail?extsrc=sync&amp;client=docs&amp;plid=ACUX6DPR2lxIQR6POc9HtwImu8n0cjI3IWMgJ_g</t>
  </si>
  <si>
    <t>https://drive.google.com/drive/folders/1W4OLAkqwU92dldPnmgv2HxxeyOfEhny1</t>
  </si>
  <si>
    <t>https://mail.google.com/mail?extsrc=sync&amp;client=docs&amp;plid=ACUX6DNgK3es3VTkaEwD7cui_vaPekdxdJ7mdKk</t>
  </si>
  <si>
    <t>https://drive.google.com/drive/folders/1FDyX4z9OLY4tdQ9jwLBRnrFh8_6qpPsG</t>
  </si>
  <si>
    <t>https://mail.google.com/mail?extsrc=sync&amp;client=docs&amp;plid=ACUX6DMfbSTb2hj7a6AlmyemPOuD2tHeb304ajg</t>
  </si>
  <si>
    <t>https://drive.google.com/drive/folders/1ZHbp2OhZdMAT_WsSfM1fIDblyQYvQMce</t>
  </si>
  <si>
    <t>https://mail.google.com/mail?extsrc=sync&amp;client=docs&amp;plid=ACUX6DOf1Us2GaNppiBKjDmY5S5lsx6QvVK7Gp0</t>
  </si>
  <si>
    <t>https://drive.google.com/drive/folders/1ZZe-33HsLIYdcjJoc1o0v1kE1cfSVNAk</t>
  </si>
  <si>
    <t>https://mail.google.com/mail?extsrc=sync&amp;client=docs&amp;plid=ACUX6DOklGm1bbLodcz61eiNOzsytFYXBi74DDA</t>
  </si>
  <si>
    <t>https://drive.google.com/drive/folders/1w30j2_denBO-YpSp0UhGdktPzLWGXpcB</t>
  </si>
  <si>
    <t>https://mail.google.com/mail?extsrc=sync&amp;client=docs&amp;plid=ACUX6DM7-mhD_gkxdpvt4ujFByt9K3P4_Isa9bA</t>
  </si>
  <si>
    <t>https://drive.google.com/drive/folders/1BW8n1EwGd8_oQgy_uGuWCo8qbC956AZP</t>
  </si>
  <si>
    <t>https://mail.google.com/mail?extsrc=sync&amp;client=docs&amp;plid=ACUX6DNro4OhRbhp_y7En4OVXQm9qHC6fOp0OyE</t>
  </si>
  <si>
    <t>https://drive.google.com/drive/folders/1uK-DrqtMkLGuVHfR_oxVju3oIaAnaQq9</t>
  </si>
  <si>
    <t>https://mail.google.com/mail?extsrc=sync&amp;client=docs&amp;plid=ACUX6DNt0_Wul4EOoh8NSODi0p_fOhd7-dcGk-w</t>
  </si>
  <si>
    <t>https://drive.google.com/drive/folders/1zr9mu2Fhf8HAvvQ4jM3ZgpFwaBqwp3Hp</t>
  </si>
  <si>
    <t>https://mail.google.com/mail?extsrc=sync&amp;client=docs&amp;plid=ACUX6DNcBIIHyYErbevP5a4lDbXYZYndaduF7Rw</t>
  </si>
  <si>
    <t>https://drive.google.com/drive/folders/1pbNMzZJUDWVsWzME7VQBg5_9vutRiVBw</t>
  </si>
  <si>
    <t>https://mail.google.com/mail?extsrc=sync&amp;client=docs&amp;plid=ACUX6DMatf_XmsQo4Vr00zyiRrz3ChiM9IQ28ys</t>
  </si>
  <si>
    <t>https://drive.google.com/drive/folders/1Pi43cRYpGNTTi_V91xgmiPcVsi7F9QFe</t>
  </si>
  <si>
    <t>https://mail.google.com/mail?extsrc=sync&amp;client=docs&amp;plid=ACUX6DNtTPFAwYHkiu9EPt4G_TSJEV_NnrCWxTw</t>
  </si>
  <si>
    <t>https://drive.google.com/drive/folders/1flCWGs5iHuWAxzMwfLYcZ2A8lAUf1z0H</t>
  </si>
  <si>
    <t>https://mail.google.com/mail?extsrc=sync&amp;client=docs&amp;plid=ACUX6DM2LKEjjSeDoFiN4jWOCsm0l77mHnNfhH4</t>
  </si>
  <si>
    <t>https://drive.google.com/drive/folders/17QEF0FVzQB2OhHDYR8A08UhDOpStXwLb</t>
  </si>
  <si>
    <t>https://mail.google.com/mail?extsrc=sync&amp;client=docs&amp;plid=ACUX6DP-ojCnl_Ky2uVxOI7_g9jOrowLOXsCf6s</t>
  </si>
  <si>
    <t>https://drive.google.com/drive/folders/1bhfZrgg59l5Snc449xVmq1k1_1ma3Gnf</t>
  </si>
  <si>
    <t>https://mail.google.com/mail?extsrc=sync&amp;client=docs&amp;plid=ACUX6DM597jxkRaVLZltE2Av5GMs9qztg1NjGbo</t>
  </si>
  <si>
    <t>https://drive.google.com/drive/folders/1FM0tdQneLl0V5t5HQFD8zLRlDJYI1Zjt</t>
  </si>
  <si>
    <t>https://mail.google.com/mail?extsrc=sync&amp;client=docs&amp;plid=ACUX6DNW0B2VNG9lpsaehNrzxptQdymPgrm2nZ0</t>
  </si>
  <si>
    <t>https://drive.google.com/drive/folders/1dA_XAYZLULBa2F-Mk7q1oJ3H8t2CBSIo</t>
  </si>
  <si>
    <t>https://mail.google.com/mail?extsrc=sync&amp;client=docs&amp;plid=ACUX6DPLByjM27UUXGfBUWfvGnPxGgpHfgxYFvw</t>
  </si>
  <si>
    <t>https://drive.google.com/drive/folders/1tHRzr7l4OXgxMxNa_Vwk4cyuT2reaLsG</t>
  </si>
  <si>
    <t>https://mail.google.com/mail?extsrc=sync&amp;client=docs&amp;plid=ACUX6DOu7wML5hR-KoNPVQdBhk8M8NrvjX3Bwkc</t>
  </si>
  <si>
    <t>https://drive.google.com/drive/folders/1noZ3wBvM3jDsffO-P5asxxVtbAi7pCsp</t>
  </si>
  <si>
    <t>https://mail.google.com/mail?extsrc=sync&amp;client=docs&amp;plid=ACUX6DPO0LMqsbyrNLpILSXNPyq4AYHrecQ_i0U</t>
  </si>
  <si>
    <t>https://drive.google.com/drive/folders/1eaKGCoM87Iq1OZt5U4hCiIDe1nDiIJ01</t>
  </si>
  <si>
    <t>https://mail.google.com/mail?extsrc=sync&amp;client=docs&amp;plid=ACUX6DPsW6TEQ7eJQgAeJApqekAI98R14BviYrM</t>
  </si>
  <si>
    <t>https://drive.google.com/drive/folders/13lQly181plwLXTCUXVR44QQlbcZThoZr</t>
  </si>
  <si>
    <t>https://mail.google.com/mail?extsrc=sync&amp;client=docs&amp;plid=ACUX6DPhJeZ1JCU-x1_aEX9nKMmCtXMXho-4k8o</t>
  </si>
  <si>
    <t>https://drive.google.com/drive/folders/11P2W8VXQ9raYyOlk7joiC_4k37vz38ca</t>
  </si>
  <si>
    <t>https://mail.google.com/mail?extsrc=sync&amp;client=docs&amp;plid=ACUX6DMLm0ZmTn4VDgt5OtefCNIQboCm8MAOfCA</t>
  </si>
  <si>
    <t>https://drive.google.com/drive/folders/1MneGkXE_VAEbPH8lO2nQRCLwi2jWSTf2</t>
  </si>
  <si>
    <t>https://mail.google.com/mail?extsrc=sync&amp;client=docs&amp;plid=ACUX6DNSgTlJ9X6dWTvgBstRKlYJ20HjtaA6MWE</t>
  </si>
  <si>
    <t>https://drive.google.com/drive/folders/1sVVShFhIPzv10DRFx_4WL1rDKtcbtFwp</t>
  </si>
  <si>
    <t>https://mail.google.com/mail?extsrc=sync&amp;client=docs&amp;plid=ACUX6DM-Uwcof4s4ug6DgYaZLNjrbXEGJbmkuzQ</t>
  </si>
  <si>
    <t>https://drive.google.com/drive/folders/1SCTLYOwitEOublZCOJdSAindHPCHuVye</t>
  </si>
  <si>
    <t>https://mail.google.com/mail?extsrc=sync&amp;client=docs&amp;plid=ACUX6DNP61bqxHVBcXnzjcIn5xYRifCihwE_oio</t>
  </si>
  <si>
    <t>https://drive.google.com/drive/folders/1__vUEagDdd5fo-j8YtZkEyTd_qG-q3p_</t>
  </si>
  <si>
    <t>https://mail.google.com/mail?extsrc=sync&amp;client=docs&amp;plid=ACUX6DNyN7RPEtAkn3jmR6DVBW4tRbw1wnfDmU0</t>
  </si>
  <si>
    <t>https://drive.google.com/drive/folders/10wITA7OHlBK4gSbQOX8v2y8PuhmAGCPT</t>
  </si>
  <si>
    <t>https://mail.google.com/mail?extsrc=sync&amp;client=docs&amp;plid=ACUX6DP3ayVqjLUhj4y5Orv0486jUNZJVD0tW2Y</t>
  </si>
  <si>
    <t>https://drive.google.com/drive/folders/14DSc3L36z0bMLelvnutIzKxlLQ2YhQT_</t>
  </si>
  <si>
    <t>https://mail.google.com/mail?extsrc=sync&amp;client=docs&amp;plid=ACUX6DPci-1aGMKcyJsvBBN1L5-HwrlENhtMHIY</t>
  </si>
  <si>
    <t>https://drive.google.com/drive/folders/1m-GofHRNoNkBQbPb-Z3ir8TdMxPbhzHL</t>
  </si>
  <si>
    <t>https://mail.google.com/mail?extsrc=sync&amp;client=docs&amp;plid=ACUX6DOg--GYtGExkIajDmZLwg-_kGu_uXDvMnw</t>
  </si>
  <si>
    <t>https://drive.google.com/drive/folders/1qoSY3em8puxhSJytVcqAkWoiMyBzgceV</t>
  </si>
  <si>
    <t>https://mail.google.com/mail?extsrc=sync&amp;client=docs&amp;plid=ACUX6DNdrLy31izm_GyqsSGXDIAS6drEulo2qws</t>
  </si>
  <si>
    <t>https://drive.google.com/drive/folders/1iT6ePV5g8arTireGZAMJQ6Wkl8DSneO6</t>
  </si>
  <si>
    <t>https://mail.google.com/mail?extsrc=sync&amp;client=docs&amp;plid=ACUX6DMXu-H6iUlJPtpD1xoCZOI53_nIhlGD1z8</t>
  </si>
  <si>
    <t>https://drive.google.com/drive/folders/1WZAH1XRjIXb1-NIyxgxVK4tzoaNAOGik</t>
  </si>
  <si>
    <t>https://mail.google.com/mail?extsrc=sync&amp;client=docs&amp;plid=ACUX6DP7D5ID7g9zh_P8bvy2kDAVTdJ3jPiZgM0</t>
  </si>
  <si>
    <t>https://drive.google.com/drive/folders/19lwewe6roUxt1H8NHP78-d8o-pqRa2kr</t>
  </si>
  <si>
    <t>https://mail.google.com/mail?extsrc=sync&amp;client=docs&amp;plid=ACUX6DPvakklFFmPvimmSXgYC6mYrm7lWfXRyPQ</t>
  </si>
  <si>
    <t>https://drive.google.com/drive/folders/19jjRUhmKXq4GpiV2kZeEryB7K5juiIW3</t>
  </si>
  <si>
    <t>https://mail.google.com/mail?extsrc=sync&amp;client=docs&amp;plid=ACUX6DNCvKJj06XqbF0vzJ_h29rBlMb1XxSYcjM</t>
  </si>
  <si>
    <t>https://drive.google.com/drive/folders/1wY9iyv9rqr1c8ez6yXe8mAVLd06CztY-</t>
  </si>
  <si>
    <t>https://mail.google.com/mail?extsrc=sync&amp;client=docs&amp;plid=ACUX6DN4ch7AYP3vZjmDsqvqMc3jkT80FHZHW-0</t>
  </si>
  <si>
    <t>https://drive.google.com/drive/folders/1eB2YHwtJiGN_zJHTw90KlZD8UK-eyF4m</t>
  </si>
  <si>
    <t>https://mail.google.com/mail?extsrc=sync&amp;client=docs&amp;plid=ACUX6DPfRAZkVbMQZe6SjxkCK0UoPAIXZe4ShqI</t>
  </si>
  <si>
    <t>https://drive.google.com/drive/folders/1TpROnNXsjldQqNnrouUnDWg1guTvYfJZ</t>
  </si>
  <si>
    <t>https://mail.google.com/mail?extsrc=sync&amp;client=docs&amp;plid=ACUX6DPEGWao6qtRrnuxFPbESP3nfCZlY_dE_vY</t>
  </si>
  <si>
    <t>https://drive.google.com/drive/folders/1eSee3GqSEJdtR1TgmGhBzKcYsCY14Pkn</t>
  </si>
  <si>
    <t>https://mail.google.com/mail?extsrc=sync&amp;client=docs&amp;plid=ACUX6DPUaQc2nd6vv1pCs-OxWvPLf3-OQiuUAVw</t>
  </si>
  <si>
    <t>https://drive.google.com/drive/folders/1DDdo-bQ-7rJp3PkvTWFeIK_yGrgpOnZ_</t>
  </si>
  <si>
    <t>https://mail.google.com/mail?extsrc=sync&amp;client=docs&amp;plid=ACUX6DNcaCVNIQ68gQ8ipP40F48TuEpN0qTQf2I</t>
  </si>
  <si>
    <t>https://drive.google.com/drive/folders/14P9ksQ9r3stNOztgEbd8Lpr-lNpjct5m</t>
  </si>
  <si>
    <t>https://mail.google.com/mail?extsrc=sync&amp;client=docs&amp;plid=ACUX6DNKgheqKibNUsrukOnvldgIS1il_uZ3bFc</t>
  </si>
  <si>
    <t>https://drive.google.com/drive/folders/1rPLPYUtJ8_Cx2t5ge_uQCZ6o6gE_V_dd</t>
  </si>
  <si>
    <t>https://mail.google.com/mail?extsrc=sync&amp;client=docs&amp;plid=ACUX6DOn01VGPP-h38fibLW21w-BBz-ZbI2bDxI</t>
  </si>
  <si>
    <t>https://drive.google.com/drive/folders/1rc2LELKAaT_yljXuOqkG1tjY8MN0HZDP</t>
  </si>
  <si>
    <t>https://mail.google.com/mail?extsrc=sync&amp;client=docs&amp;plid=ACUX6DMW9R7QxgaKwEI1PYA9o1ubN8V6bwVTUaA</t>
  </si>
  <si>
    <t>https://drive.google.com/drive/folders/1UbMOLlF7spGvhkNeEdNFgCAgrA0jCwYG</t>
  </si>
  <si>
    <t>https://mail.google.com/mail?extsrc=sync&amp;client=docs&amp;plid=ACUX6DMit0-wwigo9yzslyfpFABzOuRYMVteT-g</t>
  </si>
  <si>
    <t>https://drive.google.com/drive/folders/17aHeJIui-OptXuD6XfFn0QxRyk2jiwYQ</t>
  </si>
  <si>
    <t>https://mail.google.com/mail?extsrc=sync&amp;client=docs&amp;plid=ACUX6DNnCNaSQz0quv05ZBTgLodROvDhE0fqXW0</t>
  </si>
  <si>
    <t>https://drive.google.com/drive/folders/1IevQcPsy8ciGY_xCBRwkVh45mD_7VKjI</t>
  </si>
  <si>
    <t>https://mail.google.com/mail?extsrc=sync&amp;client=docs&amp;plid=ACUX6DMAxBDFVGn3AZ-lvOCQUYxMtTnJjrEOz_w</t>
  </si>
  <si>
    <t>https://drive.google.com/drive/folders/1B8ym4k0hkbjvXVNgw_W2CBodQ-IuLFZQ</t>
  </si>
  <si>
    <t>https://mail.google.com/mail?extsrc=sync&amp;client=docs&amp;plid=ACUX6DPI4mQRNfSD4kA4fRdlTdzqQorppm43Puc</t>
  </si>
  <si>
    <t>https://drive.google.com/drive/folders/1noIFa-DL-24yEqZHeJNosTRn_RkXR5uE</t>
  </si>
  <si>
    <t>https://mail.google.com/mail?extsrc=sync&amp;client=docs&amp;plid=ACUX6DNpleyESMAlYoAvsy3xXciS7nnwlUvn4V8</t>
  </si>
  <si>
    <t>https://drive.google.com/drive/folders/10W4pI6hQ3-n6Y88mLrphoG_PoHr0-RsF</t>
  </si>
  <si>
    <t>https://mail.google.com/mail?extsrc=sync&amp;client=docs&amp;plid=ACUX6DNklaj7ioS5Rfa4UPkDergTqhcHa8UksG4</t>
  </si>
  <si>
    <t>https://drive.google.com/drive/folders/1XD_-JjuE8qP_cwx8PcEuuxgf5232PqtE</t>
  </si>
  <si>
    <t>https://mail.google.com/mail?extsrc=sync&amp;client=docs&amp;plid=ACUX6DOSF0tDjzHKOAzeugMRRLa7fFilciocIjY</t>
  </si>
  <si>
    <t>https://drive.google.com/drive/folders/1mF1I1blzqltytjmFgxHvQffEw6LULtR9</t>
  </si>
  <si>
    <t>https://mail.google.com/mail?extsrc=sync&amp;client=docs&amp;plid=ACUX6DOqUF5m7pMKI7wpnIFpt1ZelkkTHy0YhCs</t>
  </si>
  <si>
    <t>https://drive.google.com/drive/folders/1iQNeASK5tduI-HvFgEqi5F7pNcNfxTZD</t>
  </si>
  <si>
    <t>https://mail.google.com/mail?extsrc=sync&amp;client=docs&amp;plid=ACUX6DO2Q2T_SBwpZpgaV-Uvd6MVoZjbjiil3t4</t>
  </si>
  <si>
    <t>https://drive.google.com/drive/folders/1HzORzHrL7z6V5HwA7E0ED9bi6Ym7TzUC</t>
  </si>
  <si>
    <t>https://mail.google.com/mail?extsrc=sync&amp;client=docs&amp;plid=ACUX6DP7mYKRicPcf6VDNoxoCV-z9DNvvJzTdHM</t>
  </si>
  <si>
    <t>https://drive.google.com/drive/folders/1oixrUWguzQLqowhW178CY5xjCi_8SJ8M</t>
  </si>
  <si>
    <t>https://drive.google.com/drive/folders/1VGlMhs4TrWJB0ewkptHaF3yBF7lp9NuG</t>
  </si>
  <si>
    <t>https://mail.google.com/mail?extsrc=sync&amp;client=docs&amp;plid=ACUX6DN5n2MV0n7dyddNg4AE2MHE2Ob5FJa65Ac</t>
  </si>
  <si>
    <t>https://drive.google.com/drive/folders/1EzEOQxC4EOBNZoyYYTpm04W9nrdNmDLf</t>
  </si>
  <si>
    <t>https://mail.google.com/mail?extsrc=sync&amp;client=docs&amp;plid=ACUX6DNlQgBQ2imxBqWrIgmFLuPeiFuRCfXR28s</t>
  </si>
  <si>
    <t>https://drive.google.com/drive/folders/1NtBMVmGQTXbg812fizYM2u6D1vCFve2T</t>
  </si>
  <si>
    <t>https://mail.google.com/mail?extsrc=sync&amp;client=docs&amp;plid=ACUX6DM9DhdD09NURjCafxbCsCurTVS9o7CAW-Q</t>
  </si>
  <si>
    <t>https://drive.google.com/drive/folders/1mGHHJ2hrzsxSfgxw9EX-RvNTKmOYtOde</t>
  </si>
  <si>
    <t>https://mail.google.com/mail?extsrc=sync&amp;client=docs&amp;plid=ACUX6DNyBukMsD93n1_akxEWP-BBfDQ2GIjx2Iw</t>
  </si>
  <si>
    <t>https://drive.google.com/drive/folders/1HNksMZrjTvUOQBM28ksUbH4Tc2rQjmg2</t>
  </si>
  <si>
    <t>https://mail.google.com/mail?extsrc=sync&amp;client=docs&amp;plid=ACUX6DPz3mzls4jm1snNhYYjsycwaCe2IW7krkM</t>
  </si>
  <si>
    <t>https://drive.google.com/drive/folders/1ju8xflSNbBg6IIr1x5BpK8f_Pyd61PjG</t>
  </si>
  <si>
    <t>https://mail.google.com/mail?extsrc=sync&amp;client=docs&amp;plid=ACUX6DMuU5l5JcuavwmIvDnRf0efZtj5jLW3N_M</t>
  </si>
  <si>
    <t>https://drive.google.com/drive/folders/1DfPHMErJmRT4LMrm93O3zcdvN7LGUeEC</t>
  </si>
  <si>
    <t>https://mail.google.com/mail?extsrc=sync&amp;client=docs&amp;plid=ACUX6DO42VAxaZkig0v29-NO1Ee-o4N4OZLIFZc</t>
  </si>
  <si>
    <t>https://drive.google.com/drive/folders/1_ORbMiAk8izzinAgWBcrXCv5OHLy7t1C</t>
  </si>
  <si>
    <t>https://mail.google.com/mail?extsrc=sync&amp;client=docs&amp;plid=ACUX6DM82VzpDtMg72JS-f0_EQjL2BcdvS8jf0E</t>
  </si>
  <si>
    <t>https://drive.google.com/drive/folders/1hwIgZIXo-0sYhDqicbkegKbvIAUJlAj4</t>
  </si>
  <si>
    <t>https://mail.google.com/mail?extsrc=sync&amp;client=docs&amp;plid=ACUX6DMJJK1ykhpk5sCk749ixk41DziQXvyS4MQ</t>
  </si>
  <si>
    <t>https://drive.google.com/drive/folders/18FnFhyO8HYUYY1TOOmRROpu3b3jKc8PG</t>
  </si>
  <si>
    <t>https://mail.google.com/mail?extsrc=sync&amp;client=docs&amp;plid=ACUX6DPaVUNHyyr80BcUhj-e-5rjibTarZIirS0</t>
  </si>
  <si>
    <t>https://drive.google.com/drive/folders/1fUqbjXXH4IaKN94BxrqgaCc9NoM3Kq7B</t>
  </si>
  <si>
    <t>https://mail.google.com/mail?extsrc=sync&amp;client=docs&amp;plid=ACUX6DN11v6L8HP2B58tr1JLVWDEk4qVJG_pN0w</t>
  </si>
  <si>
    <t>https://drive.google.com/drive/folders/15gS4irItVnLaRRNJ3lse0RM-w2hsFGpW</t>
  </si>
  <si>
    <t>https://mail.google.com/mail?extsrc=sync&amp;client=docs&amp;plid=ACUX6DMM_rTq0aO6mRvCvWGmKcDS1TVmGTN8uLg</t>
  </si>
  <si>
    <t>https://drive.google.com/drive/folders/15xcIb6PKor7LykgvBH3lTdg8SuE3EvNO</t>
  </si>
  <si>
    <t>https://mail.google.com/mail?extsrc=sync&amp;client=docs&amp;plid=ACUX6DPfWFJvW-R2eWwZLg5-LrZUtrouWC54GjQ</t>
  </si>
  <si>
    <t>https://drive.google.com/drive/folders/1LnxSch0RXbbSotg2zP19yq5vT1LT9YVy</t>
  </si>
  <si>
    <t>https://mail.google.com/mail?extsrc=sync&amp;client=docs&amp;plid=ACUX6DPLyJiiDRxTi-aakKGhbzlMlZ46dmzFmA0</t>
  </si>
  <si>
    <t>https://drive.google.com/drive/folders/1B53ZeBpcvoagC-APvCsrjhu7_XFCUW75</t>
  </si>
  <si>
    <t>https://mail.google.com/mail?extsrc=sync&amp;client=docs&amp;plid=ACUX6DNFIhhr2VAwT6lVmOBTfLfqP87GIWitlmE</t>
  </si>
  <si>
    <t>https://drive.google.com/drive/folders/14vOxOvJWG4LJIuKh93Vc9_XxBMYVZIEE</t>
  </si>
  <si>
    <t>https://mail.google.com/mail?extsrc=sync&amp;client=docs&amp;plid=ACUX6DMM_DAS54ENnbUuh5RyWJqVJqNvp-J6Yeo</t>
  </si>
  <si>
    <t>https://drive.google.com/drive/folders/13oSZcUrwPQ50y5p3RE9lXh5_mgvf_xYi</t>
  </si>
  <si>
    <t>https://mail.google.com/mail?extsrc=sync&amp;client=docs&amp;plid=ACUX6DOVHM-Dmeho-CzUykiQdV2auQrSGmoK5ww</t>
  </si>
  <si>
    <t>https://drive.google.com/drive/folders/1qZGyI1Fs4x2NmNm_qwhkjT00tTY3pLI3</t>
  </si>
  <si>
    <t>https://mail.google.com/mail?extsrc=sync&amp;client=docs&amp;plid=ACUX6DNuD2ZSkyvQZ5caUZZiCi3EDMXI8YBNEU0</t>
  </si>
  <si>
    <t>https://drive.google.com/drive/folders/1OleHQyZEOZivkKb6fHUaTl_oMxx-RAfx</t>
  </si>
  <si>
    <t>https://mail.google.com/mail?extsrc=sync&amp;client=docs&amp;plid=ACUX6DNI8r1F3gEhm2ERzryLFgnG7Pe0R8vpZOw</t>
  </si>
  <si>
    <t>https://drive.google.com/drive/folders/1ZwMiXSHOaEuaiubgqSsXsuQu1kIxPCeF</t>
  </si>
  <si>
    <t>https://mail.google.com/mail?extsrc=sync&amp;client=docs&amp;plid=ACUX6DNbBJtfbfoRchZSKtCb4wMl_rquzcXTCZI</t>
  </si>
  <si>
    <t>https://drive.google.com/drive/folders/1MiJUGqjOt79Lox5Az3aAUYhle91CjLZ1</t>
  </si>
  <si>
    <t>https://mail.google.com/mail?extsrc=sync&amp;client=docs&amp;plid=ACUX6DMT6WiWJjo6oTgUkLEPAc-G1y-lXP-tiCw</t>
  </si>
  <si>
    <t>https://drive.google.com/drive/folders/1hiHS_qvKeeIbR2hcv97bHw8EueU36tvE</t>
  </si>
  <si>
    <t>https://mail.google.com/mail?extsrc=sync&amp;client=docs&amp;plid=ACUX6DP2IHcpEWNzsQgihx_bLDpMiZOn1QvreB4</t>
  </si>
  <si>
    <t>https://drive.google.com/drive/folders/10ZRvZKsuTOXcWT0PosB2VHqB0lvbzbal</t>
  </si>
  <si>
    <t>https://mail.google.com/mail?extsrc=sync&amp;client=docs&amp;plid=ACUX6DMhTln6Mb59Byj6BHQO31aL2sI05r5cku4</t>
  </si>
  <si>
    <t>https://drive.google.com/drive/folders/1PEY4AfmCHu2MBDwb4UF60B4MEXz-JKa7</t>
  </si>
  <si>
    <t>https://mail.google.com/mail?extsrc=sync&amp;client=docs&amp;plid=ACUX6DPeqnn7S1lgRRtrhQM3mru8IrAvQhW0OQw</t>
  </si>
  <si>
    <t>https://drive.google.com/drive/folders/1JWUUZadG-WcQilIV3SN35mEmV7X40vqt</t>
  </si>
  <si>
    <t>https://mail.google.com/mail?extsrc=sync&amp;client=docs&amp;plid=ACUX6DOWCjoaWAbhGwrsxjQxvYWz5PHyX6EtOH0</t>
  </si>
  <si>
    <t>https://drive.google.com/drive/folders/1ZXdXzrHvhLF0GcyXpy3jEnC7_gIvAukY</t>
  </si>
  <si>
    <t>https://mail.google.com/mail?extsrc=sync&amp;client=docs&amp;plid=ACUX6DP0rRDOxcuJNHjbtAGs0fEg21_AL-yT86o</t>
  </si>
  <si>
    <t>https://drive.google.com/drive/folders/1W9VeflKy-zkrg9klCAbZkvqX4Wkp4YtR</t>
  </si>
  <si>
    <t>https://mail.google.com/mail?extsrc=sync&amp;client=docs&amp;plid=ACUX6DPQKWyuDxiYI8UtV_xSUXzku-4kiE9_u4I</t>
  </si>
  <si>
    <t>https://drive.google.com/drive/folders/1X2cuZYfwXfLQfbLFOOcx3h1a6Cf9gsHl</t>
  </si>
  <si>
    <t>https://mail.google.com/mail?extsrc=sync&amp;client=docs&amp;plid=ACUX6DMCyjbXBUDS5aUQuTNwgvakiDdUvFEqygg</t>
  </si>
  <si>
    <t>https://drive.google.com/drive/folders/1XTZHyvZbzDxXccewCPeSvvHB77aUWlNf</t>
  </si>
  <si>
    <t>https://mail.google.com/mail?extsrc=sync&amp;client=docs&amp;plid=ACUX6DNNuDt5e_xydgLnBjus1sx6vL2VBRQTQ-I</t>
  </si>
  <si>
    <t>https://drive.google.com/drive/folders/1c3pj4jEmVkP1NoaXKyotO-duD7Yn80qG</t>
  </si>
  <si>
    <t>https://mail.google.com/mail?extsrc=sync&amp;client=docs&amp;plid=ACUX6DOFFbCUrJ590Z94e4Fs2wd64tBbryM08JM</t>
  </si>
  <si>
    <t>https://drive.google.com/drive/folders/1EC7tF5w_2mQDoLUcANBSCjQzWJzXm6ll</t>
  </si>
  <si>
    <t>https://mail.google.com/mail?extsrc=sync&amp;client=docs&amp;plid=ACUX6DPIp92BzMJZeY9m9ZQfO1hbZLYZyUhFUg0</t>
  </si>
  <si>
    <t>https://drive.google.com/drive/folders/1gfBapkN7TFSHnPkwP51XpO8GvhT3azpE</t>
  </si>
  <si>
    <t>https://mail.google.com/mail?extsrc=sync&amp;client=docs&amp;plid=ACUX6DNLa4qyIBK6WXXVxPe28FF7d25yNeFcOOI</t>
  </si>
  <si>
    <t>https://drive.google.com/drive/folders/1z6aAgf7aKLLsYy_EzeSKe_I2fYZiiqGz</t>
  </si>
  <si>
    <t>https://mail.google.com/mail?extsrc=sync&amp;client=docs&amp;plid=ACUX6DMTZ4PKSaJXUShdcB4DnjEf4cLWapXzOoU</t>
  </si>
  <si>
    <t>https://drive.google.com/drive/folders/1LgbDuPaKJeXECu91kfyNz-8t8hRwlVwL</t>
  </si>
  <si>
    <t>https://mail.google.com/mail?extsrc=sync&amp;client=docs&amp;plid=ACUX6DMXe3qmF-FfxDkkdXEcXQIcCRkQ8u21UE0</t>
  </si>
  <si>
    <t>https://drive.google.com/drive/folders/1BukWZYUOOGusktdXVmZLU-UCMaKNJK2_</t>
  </si>
  <si>
    <t>https://mail.google.com/mail?extsrc=sync&amp;client=docs&amp;plid=ACUX6DPDQVy7joqesaSgKfGyYqIjUGDwpESI0qU</t>
  </si>
  <si>
    <t>https://drive.google.com/drive/folders/1CmvGaodaI0JFSgArIx5cxtj6wa1oqd3d</t>
  </si>
  <si>
    <t>https://mail.google.com/mail?extsrc=sync&amp;client=docs&amp;plid=ACUX6DOq3eDGAsioN4u34WhwI8IGbdAq1zR-C-U</t>
  </si>
  <si>
    <t>https://drive.google.com/drive/folders/1klSprC1OiIJPvOwnZs53-1twG6AdEm6t</t>
  </si>
  <si>
    <t>https://mail.google.com/mail?extsrc=sync&amp;client=docs&amp;plid=ACUX6DNKSasQTDPF-KMFQjqOXXnAKHQPCbmesNc</t>
  </si>
  <si>
    <t>https://drive.google.com/drive/folders/1J61E5uJ1M_F5IO93tW319s07CVk_X40Y</t>
  </si>
  <si>
    <t>https://mail.google.com/mail?extsrc=sync&amp;client=docs&amp;plid=ACUX6DPscL0_9W_LxqWSPDdAYWUS9iWE0BnFNUI</t>
  </si>
  <si>
    <t>https://drive.google.com/drive/folders/1MFaURXuUtt1ZCQZoOoU9vqryRVHVp3P3</t>
  </si>
  <si>
    <t>https://mail.google.com/mail?extsrc=sync&amp;client=docs&amp;plid=ACUX6DM_PjNkxkPckqQtAARFfAyqKOpF4IenOk8</t>
  </si>
  <si>
    <t>https://drive.google.com/drive/folders/19e8Ufjj8g51BqZZgeTs4jD7P8weN-NHT</t>
  </si>
  <si>
    <t>https://mail.google.com/mail?extsrc=sync&amp;client=docs&amp;plid=ACUX6DM7l4ByAACi722l4nFqcuTurFVQHyKuZFg</t>
  </si>
  <si>
    <t>https://drive.google.com/drive/folders/1cmi1qDocakogAex1YaqGMQJi4Xai1fJ8</t>
  </si>
  <si>
    <t>https://mail.google.com/mail?extsrc=sync&amp;client=docs&amp;plid=ACUX6DP6IVHYzw8W26FOfMOIfhfAU6dXH2lkuBU</t>
  </si>
  <si>
    <t>https://drive.google.com/drive/folders/19-KBv1dhwWMekEFL2hQQihbSxTSAhq_d</t>
  </si>
  <si>
    <t>https://mail.google.com/mail?extsrc=sync&amp;client=docs&amp;plid=ACUX6DNrOxE0CbMcErQk-IvJsRVUWa1b8oWYbyc</t>
  </si>
  <si>
    <t>https://drive.google.com/drive/folders/1KDkC5P5_FZ3gP6RwjsY0OnnRVEjmZIb_</t>
  </si>
  <si>
    <t>https://mail.google.com/mail?extsrc=sync&amp;client=docs&amp;plid=ACUX6DMx7S7qjcFuT1zbK023oBOmIrCJEiOww_o</t>
  </si>
  <si>
    <t>https://drive.google.com/drive/folders/1bO7-cEc6elIwTOdmPUb4h2jCdolEtyYx</t>
  </si>
  <si>
    <t>https://mail.google.com/mail?extsrc=sync&amp;client=docs&amp;plid=ACUX6DNXn_0nt0iOJkBD26WX5rgs_a4SWtZ4Zk8</t>
  </si>
  <si>
    <t>https://drive.google.com/drive/folders/1oB_-NxYx9og6vHpMMicEVAa0oDqXLA8H</t>
  </si>
  <si>
    <t>https://mail.google.com/mail?extsrc=sync&amp;client=docs&amp;plid=ACUX6DP8nOzrm-0VAdv7HgsKJ8AV7JYctahaOrU</t>
  </si>
  <si>
    <t>https://drive.google.com/drive/folders/1tHYs6OtcltqpBS2sNkskdtr--rYz1v6L</t>
  </si>
  <si>
    <t>https://mail.google.com/mail?extsrc=sync&amp;client=docs&amp;plid=ACUX6DMpfGhW0YLFdAXfChgX-y9r9VZf7lVhaJs</t>
  </si>
  <si>
    <t>https://drive.google.com/drive/folders/11l59ZIM7ASwpYD35hX-E_mAUpgsCZV56</t>
  </si>
  <si>
    <t>https://mail.google.com/mail?extsrc=sync&amp;client=docs&amp;plid=ACUX6DPMG6VrZtbS13VG3DZoXEf7pF_VQ5uz6FI</t>
  </si>
  <si>
    <t>https://drive.google.com/drive/folders/1qA_esPmXAFzUKc4T39WaEiUd_Juz-Nnq</t>
  </si>
  <si>
    <t>https://mail.google.com/mail?extsrc=sync&amp;client=docs&amp;plid=ACUX6DMjbIlgjUbQBOAKIWPqGlFX_TsSFnfG6Vg</t>
  </si>
  <si>
    <t>https://drive.google.com/drive/folders/1rvy8z-Wmy8BuT8E1SvV5R9AMX2Lq2yH8</t>
  </si>
  <si>
    <t>https://mail.google.com/mail?extsrc=sync&amp;client=docs&amp;plid=ACUX6DNww7UXpdzevNEKRE0Bai-BccBYxl4gv8A</t>
  </si>
  <si>
    <t>https://drive.google.com/drive/folders/1tYD08cbUtZNiscDUY-HoqltGpRfsbYF5</t>
  </si>
  <si>
    <t>https://mail.google.com/mail?extsrc=sync&amp;client=docs&amp;plid=ACUX6DNFuCLRPX5U9u4pKg3qj3-S1Rh7banF8Kg</t>
  </si>
  <si>
    <t>https://drive.google.com/drive/folders/1-Jj0XCnCL_We4uTTLGHBToXUqdoZfeu9</t>
  </si>
  <si>
    <t>https://mail.google.com/mail?extsrc=sync&amp;client=docs&amp;plid=ACUX6DMx9by1zF4a6fh1K-GKokAfRrP6EqFYMEw</t>
  </si>
  <si>
    <t>https://drive.google.com/drive/folders/1ORWGGnmwJhq7pOjVlrGrqO-srDZkW9dI</t>
  </si>
  <si>
    <t>https://mail.google.com/mail?extsrc=sync&amp;client=docs&amp;plid=ACUX6DOE9AvFVARX8lbUV6UXBH8zewJ0gnnCsXI</t>
  </si>
  <si>
    <t>https://drive.google.com/drive/folders/1GxTNZh7KrxLn6JgQuz5i9bEvidJSJu5T</t>
  </si>
  <si>
    <t>https://mail.google.com/mail?extsrc=sync&amp;client=docs&amp;plid=ACUX6DPfwZ4DpVJCJt7JHslAzuR8sTFha6oiBS0</t>
  </si>
  <si>
    <t>https://drive.google.com/drive/folders/1dHayrO-UHaLHL-NEUb2FEQrrwwPRtbr-</t>
  </si>
  <si>
    <t>https://mail.google.com/mail?extsrc=sync&amp;client=docs&amp;plid=ACUX6DNWrxVu_R1sptn01I6Bj-eYiuS4Ed64Wqg</t>
  </si>
  <si>
    <t>https://drive.google.com/drive/folders/18wBITDdaQuOcd07-KTmFZBA1JEInVCrC</t>
  </si>
  <si>
    <t>https://mail.google.com/mail?extsrc=sync&amp;client=docs&amp;plid=ACUX6DMikL3KzS5O50W4wxgP-mKwEoDzYGdcbBw</t>
  </si>
  <si>
    <t>https://drive.google.com/drive/folders/1RZIxP3QMsPGaq-V5U98SqVuWnKOHR06V</t>
  </si>
  <si>
    <t>https://mail.google.com/mail?extsrc=sync&amp;client=docs&amp;plid=ACUX6DM3tdtnU3We4joJ2jY8ikIT1TAeNb1gyoE</t>
  </si>
  <si>
    <t>https://drive.google.com/drive/folders/17oaMTrW5dRFlh7i75wivgGy_xQj2MQQd</t>
  </si>
  <si>
    <t>https://mail.google.com/mail?extsrc=sync&amp;client=docs&amp;plid=ACUX6DN07JXWX0eTZd-zPWabMhziVW3s_MKYtIw</t>
  </si>
  <si>
    <t>https://drive.google.com/drive/folders/1x8ROdag0AjX7vmFzkFlwf-B-NTr1k9HY</t>
  </si>
  <si>
    <t>https://mail.google.com/mail?extsrc=sync&amp;client=docs&amp;plid=ACUX6DN9mekTBiYsuCMSDX6jXeF5HF9VCSdo4Vc</t>
  </si>
  <si>
    <t>https://drive.google.com/drive/folders/1QrFsD25g8mMHHegJayCPXsddImbHa7ER</t>
  </si>
  <si>
    <t>https://mail.google.com/mail?extsrc=sync&amp;client=docs&amp;plid=ACUX6DMh9Bb5glc_lMGxcIeXNz5WcTXmBUwQrRk</t>
  </si>
  <si>
    <t>https://drive.google.com/drive/folders/1icP_phCG85wFuy_DaRTHO64gfyByu4bk</t>
  </si>
  <si>
    <t>https://mail.google.com/mail?extsrc=sync&amp;client=docs&amp;plid=ACUX6DPBLhAlSCg2aKPCdNwc1OmyXjNzmRqMEUM</t>
  </si>
  <si>
    <t>https://drive.google.com/drive/folders/1wIGYcpZTU-lbGMAf812ZwntWc2NqxCvD</t>
  </si>
  <si>
    <t>https://mail.google.com/mail?extsrc=sync&amp;client=docs&amp;plid=ACUX6DOnXoUC902ImzztmXjJuC1cY_CBocyBjLo</t>
  </si>
  <si>
    <t>https://drive.google.com/drive/folders/1QrneFzRQQBbeu0IyPAvS5vfxkIuUCy9C</t>
  </si>
  <si>
    <t>https://mail.google.com/mail?extsrc=sync&amp;client=docs&amp;plid=ACUX6DMSpnDMKsjb3Fy_VLTu-yY3rEmllI30yYM</t>
  </si>
  <si>
    <t>https://drive.google.com/drive/folders/1VB5mBjJSKarNY9f7Lak9dJ3zOGtmk-9D</t>
  </si>
  <si>
    <t>https://mail.google.com/mail?extsrc=sync&amp;client=docs&amp;plid=ACUX6DMGwso6E9xRQL0JDt_JMq-hqENSbuBMGfA</t>
  </si>
  <si>
    <t>https://drive.google.com/drive/folders/1hYnELgXiaNQyo8UmZXS_76GG-Vu8ePjE</t>
  </si>
  <si>
    <t>https://mail.google.com/mail?extsrc=sync&amp;client=docs&amp;plid=ACUX6DMhhZsdRo2xTrjDQN5pn03IACqo7FftPVs</t>
  </si>
  <si>
    <t>https://drive.google.com/drive/folders/1voaAyUE3GzRxyYCNUMGTJSER0MBK-OJZ</t>
  </si>
  <si>
    <t>https://mail.google.com/mail?extsrc=sync&amp;client=docs&amp;plid=ACUX6DOFP648t56v065GKLM1sndSKqFP8KiAwaU</t>
  </si>
  <si>
    <t>https://drive.google.com/drive/folders/1Zs0vnGNAj_lmsrlN5qU40YdC6j8UrLHg</t>
  </si>
  <si>
    <t>https://mail.google.com/mail?extsrc=sync&amp;client=docs&amp;plid=ACUX6DO-SPFDrrAQ8sP2xiazWGaDT8hDRB9LZ4I</t>
  </si>
  <si>
    <t>https://drive.google.com/drive/folders/1O0i2JLwCHMcWu2AHKL60KMwFvV77w8Mm</t>
  </si>
  <si>
    <t>https://mail.google.com/mail?extsrc=sync&amp;client=docs&amp;plid=ACUX6DPoHO63enk_TcDbZ2mSyjIZeHtAdtIUomk</t>
  </si>
  <si>
    <t>https://drive.google.com/drive/folders/1yQ3oQXtejwprkfuNbYqozilpYpMuv5l0</t>
  </si>
  <si>
    <t>https://mail.google.com/mail?extsrc=sync&amp;client=docs&amp;plid=ACUX6DMllgp2gYnksGXFIrxZ6ttlLstIzHrgeYo</t>
  </si>
  <si>
    <t>https://drive.google.com/drive/folders/12K7OQNNJrCfxDYW760prRvwIl17ghmqe</t>
  </si>
  <si>
    <t>https://mail.google.com/mail?extsrc=sync&amp;client=docs&amp;plid=ACUX6DNtzdJqFBhQVU8BHLhbRIhTfz4YQYRiJic</t>
  </si>
  <si>
    <t>https://drive.google.com/drive/folders/1FM32Kxmm9qwiFTP1wK9rFZLoZWcKxz5T</t>
  </si>
  <si>
    <t>https://mail.google.com/mail?extsrc=sync&amp;client=docs&amp;plid=ACUX6DP5hcMegjlCcwJO4bdsvTIdtEj0oC1XdgY</t>
  </si>
  <si>
    <t>https://drive.google.com/drive/folders/11Xd7FO18noocZepdHK3KeKIlDk4Q1Ltd</t>
  </si>
  <si>
    <t>https://mail.google.com/mail?extsrc=sync&amp;client=docs&amp;plid=ACUX6DNQ00Sj6ySjJXvua-wE-jeOGXaSSV4gFnM</t>
  </si>
  <si>
    <t>https://drive.google.com/drive/folders/1ZOK_Rcp62bZDcal5C7KXxKQ3sY02PZkl</t>
  </si>
  <si>
    <t>https://mail.google.com/mail?extsrc=sync&amp;client=docs&amp;plid=ACUX6DNzpb4cs-kJ7iG1F19oeMBFA6tbTfFv5Fc</t>
  </si>
  <si>
    <t>https://drive.google.com/drive/folders/1Q1yU3_WUTsiwT5TeaFc6zp_O5JB4Ncg-</t>
  </si>
  <si>
    <t>https://mail.google.com/mail?extsrc=sync&amp;client=docs&amp;plid=ACUX6DNWJXUasEvAYc4nmggGJX55jeUMPz3SnpY</t>
  </si>
  <si>
    <t>https://drive.google.com/drive/folders/1jSgGYYpd-3kOIKP-Qm2uBW14r_BG8keH</t>
  </si>
  <si>
    <t>https://mail.google.com/mail?extsrc=sync&amp;client=docs&amp;plid=ACUX6DMa4FcYPP-eSXwl5WsuHVR1hrS9i0NJpYU</t>
  </si>
  <si>
    <t>https://drive.google.com/drive/folders/1K0WR_-8LVA-mLsJ-HexZqOoTFXt_SFwR</t>
  </si>
  <si>
    <t>https://mail.google.com/mail?extsrc=sync&amp;client=docs&amp;plid=ACUX6DPyIhEQtMRhC2ufNW-Y7ItQ6AdExBmoLHM</t>
  </si>
  <si>
    <t>https://drive.google.com/drive/folders/1Nnzn5u354I2uGveo1fB1IahadVBVWdwI</t>
  </si>
  <si>
    <t>https://mail.google.com/mail?extsrc=sync&amp;client=docs&amp;plid=ACUX6DNs8ufRcpfRAlZHwF093dKgq0ON0X5ngJM</t>
  </si>
  <si>
    <t>https://drive.google.com/drive/folders/1L3NNbOBTwKcWchRFD5-ME4xk65ciXyty</t>
  </si>
  <si>
    <t>https://mail.google.com/mail?extsrc=sync&amp;client=docs&amp;plid=ACUX6DObrUIsHAsiwYdYLYOpPIqLBYt2nwz5QAg</t>
  </si>
  <si>
    <t>https://drive.google.com/drive/folders/1_W-x4phqPO3rq2nU7ucb01JkaQlNOwA_</t>
  </si>
  <si>
    <t>https://mail.google.com/mail?extsrc=sync&amp;client=docs&amp;plid=ACUX6DNvocvX1QUaSxzngSY7vDH017Fp6WXV5zA</t>
  </si>
  <si>
    <t>https://drive.google.com/drive/folders/1zJrA7wIez99-HOkNybUiNon2qWZF262v</t>
  </si>
  <si>
    <t>https://mail.google.com/mail?extsrc=sync&amp;client=docs&amp;plid=ACUX6DPdHqkluUZ_S7m2IV2DX0bZ3Z3jHGUAvo8</t>
  </si>
  <si>
    <t>https://drive.google.com/drive/folders/1wL40PNGUijFlLCZBanWDLESWNO0pwVZd</t>
  </si>
  <si>
    <t>https://mail.google.com/mail?extsrc=sync&amp;client=docs&amp;plid=ACUX6DNKFt1QLLZ7TqORJ5o1AT0Tw-DWQxGRDME</t>
  </si>
  <si>
    <t>https://drive.google.com/drive/folders/15QkPHm3EWTbP8Qd0ByNnxxpQBn7sgUTn</t>
  </si>
  <si>
    <t>https://mail.google.com/mail?extsrc=sync&amp;client=docs&amp;plid=ACUX6DPjU0xQCtCdeQxMXVpY1LYqWyMo9FFy-O8</t>
  </si>
  <si>
    <t>https://drive.google.com/drive/folders/1RgqcFDGZr6sSgV0cSj-kNj20XlOtArwA</t>
  </si>
  <si>
    <t>https://mail.google.com/mail?extsrc=sync&amp;client=docs&amp;plid=ACUX6DOB7YFu8NiD8sPNqs861tuGQrX1IETeuk0</t>
  </si>
  <si>
    <t>https://drive.google.com/drive/folders/1N3msVWKb4YuH5JX8b9BSaenJYG7K83V8</t>
  </si>
  <si>
    <t>https://mail.google.com/mail?extsrc=sync&amp;client=docs&amp;plid=ACUX6DN0fP_OLKNcT8PG9tPMxHCQWsopHfN7c7I</t>
  </si>
  <si>
    <t>https://drive.google.com/drive/folders/1Gpj4D6dTJOZQGquBeVBMlLbKdBGZXPnN</t>
  </si>
  <si>
    <t>https://mail.google.com/mail?extsrc=sync&amp;client=docs&amp;plid=ACUX6DPI-CQQ7stb3Qsxj4Q9VLGNtEdcmNIWZKU</t>
  </si>
  <si>
    <t>https://drive.google.com/drive/folders/1kfsF2Mqgl7Km5SzZqKsP3PwdCVwYQfVb</t>
  </si>
  <si>
    <t>https://mail.google.com/mail?extsrc=sync&amp;client=docs&amp;plid=ACUX6DOkAtU0-DAt6MoATfUZ_Ald7LYQBKa5kCM</t>
  </si>
  <si>
    <t>https://drive.google.com/drive/folders/1sig6XxDtdlyywaDjSXWeMGhXL_wAggf-</t>
  </si>
  <si>
    <t>https://mail.google.com/mail?extsrc=sync&amp;client=docs&amp;plid=ACUX6DNDSi2zRvy7C-2QeWCdQfx5dA-x_5qHrWo</t>
  </si>
  <si>
    <t>https://drive.google.com/drive/folders/19NH1v1stph039K-grU21oZ_Au0QskpJv</t>
  </si>
  <si>
    <t>https://mail.google.com/mail?extsrc=sync&amp;client=docs&amp;plid=ACUX6DMAgFwj89FA3QXZEr1f2y2ar2XgEzvih2o</t>
  </si>
  <si>
    <t>https://drive.google.com/drive/folders/1Q5dPURgIwvzKn8qa4X38zcj2-TGKBjBN</t>
  </si>
  <si>
    <t>https://mail.google.com/mail?extsrc=sync&amp;client=docs&amp;plid=ACUX6DP3_bHlqwc62yZGu6c1Dmh63dOF_EOPOw8</t>
  </si>
  <si>
    <t>https://drive.google.com/drive/folders/1xdbG2gZizNolcFfXMhepv_UgxB6YU7Yp</t>
  </si>
  <si>
    <t>https://mail.google.com/mail?extsrc=sync&amp;client=docs&amp;plid=ACUX6DN_hnfadWwTw6PwY7LP8U758wp9QLGO8Wc</t>
  </si>
  <si>
    <t>https://drive.google.com/drive/folders/1b-L95zdu42L_cAE11GmVvmlwahq8TA3_</t>
  </si>
  <si>
    <t>https://mail.google.com/mail?extsrc=sync&amp;client=docs&amp;plid=ACUX6DOfWEhjgKHYg85Mg22AV72wEgKFeLkJIeY</t>
  </si>
  <si>
    <t>https://drive.google.com/drive/folders/1ISL1YOmQjcdSvK_f3BEbbuTP_ScRMiet</t>
  </si>
  <si>
    <t>https://mail.google.com/mail?extsrc=sync&amp;client=docs&amp;plid=ACUX6DNwouCEtnKNeVKBEpr-iC0wrd_cu8WJKxg</t>
  </si>
  <si>
    <t>https://drive.google.com/drive/folders/124ONAzEtTLJL728tgJBPHhwQxBd1aOf4</t>
  </si>
  <si>
    <t>https://drive.google.com/drive/folders/1b3cfmFU0VjHLoUBl9VwS1fmWs9tkPxLP</t>
  </si>
  <si>
    <t>https://mail.google.com/mail?extsrc=sync&amp;client=docs&amp;plid=ACUX6DOiWilecZuOL-4bQTa9uPrk5tAAJLuxxMo</t>
  </si>
  <si>
    <t>https://drive.google.com/drive/folders/1XPFxTidacDOzxWEivzVj-0DKyuM3vpO6</t>
  </si>
  <si>
    <t>https://mail.google.com/mail?extsrc=sync&amp;client=docs&amp;plid=ACUX6DPq7054Eo05ivoLkWSiL-IMgKvXnj2P7dc</t>
  </si>
  <si>
    <t>https://drive.google.com/drive/folders/1-jMOLvN3EwJ3LnOshfM8ql2-3Q8MCRhI</t>
  </si>
  <si>
    <t>https://mail.google.com/mail?extsrc=sync&amp;client=docs&amp;plid=ACUX6DNGHxYEIaDVJXsgbQjrgvkQ-bp9kEnrs9Q</t>
  </si>
  <si>
    <t>https://drive.google.com/drive/folders/1VaSUFM7B9hMSZMV5HxlqZT46TNkjsYp8</t>
  </si>
  <si>
    <t>https://mail.google.com/mail?extsrc=sync&amp;client=docs&amp;plid=ACUX6DMxCR8EWTP4tgMmi92DxtITPEE-qcSxeXE</t>
  </si>
  <si>
    <t>https://drive.google.com/drive/folders/1I2E5Xi_Iwr8C_ECIsSVdecdm6po1VJ63</t>
  </si>
  <si>
    <t>https://mail.google.com/mail?extsrc=sync&amp;client=docs&amp;plid=ACUX6DOYkibz52JuIc0eBqMbriBAJVf9uydkRuA</t>
  </si>
  <si>
    <t>https://drive.google.com/drive/folders/13VOr4pvRfpj-l7Nl5y34ELmQ4XHMTxr7</t>
  </si>
  <si>
    <t>https://mail.google.com/mail?extsrc=sync&amp;client=docs&amp;plid=ACUX6DMqTFYZKkzpgsE6rlVNVE_9l9YNdwPofJc</t>
  </si>
  <si>
    <t>https://drive.google.com/drive/folders/1dbXP52olMu2y_teYiOaz9inXSZASpXRS</t>
  </si>
  <si>
    <t>https://mail.google.com/mail?extsrc=sync&amp;client=docs&amp;plid=ACUX6DPn0LD5NfvADPuWMDoIaUiVFRfwxF7PXWs</t>
  </si>
  <si>
    <t>https://drive.google.com/drive/folders/1RVCr3BHHV8k8LaZBVl_hOkIDRQEJu1bt</t>
  </si>
  <si>
    <t>https://mail.google.com/mail?extsrc=sync&amp;client=docs&amp;plid=ACUX6DNz8e3topnCyeiT3GNuL75tpVr3u_x50mg</t>
  </si>
  <si>
    <t>https://drive.google.com/drive/folders/1o6ntM6BDNlwcmxffPDmuG9yTzFmL13yh</t>
  </si>
  <si>
    <t>https://mail.google.com/mail?extsrc=sync&amp;client=docs&amp;plid=ACUX6DN9NHljuYNY-p-PhS2pOuXWWKpjWVf6Yl0</t>
  </si>
  <si>
    <t>https://drive.google.com/drive/folders/1E3xMjAGMdJgN1ZnHCdVSVNFyoybvYev9</t>
  </si>
  <si>
    <t>https://mail.google.com/mail?extsrc=sync&amp;client=docs&amp;plid=ACUX6DP1l3lQDPyDo3NeI7vXZXk7V8HWyT1NOFA</t>
  </si>
  <si>
    <t>https://drive.google.com/drive/folders/1Tbij8FEgD2vL5-qFIqvpfByPKLEmR0C6</t>
  </si>
  <si>
    <t>https://mail.google.com/mail?extsrc=sync&amp;client=docs&amp;plid=ACUX6DMYXLovD-6EsuYlhr806pgksG0GygLxF4s</t>
  </si>
  <si>
    <t>https://drive.google.com/drive/folders/10zTj6EM_hh3DqdFq6tQPS2DB2OkL3LHi</t>
  </si>
  <si>
    <t>https://mail.google.com/mail?extsrc=sync&amp;client=docs&amp;plid=ACUX6DPfbdJnMKP7zfXB3-h7oEu5ecofEPjzybk</t>
  </si>
  <si>
    <t>https://drive.google.com/drive/folders/1GhqWPLpe_dPXvrmnkWLCTsMAc9q4u1Qg</t>
  </si>
  <si>
    <t>https://mail.google.com/mail?extsrc=sync&amp;client=docs&amp;plid=ACUX6DMijocca-KCRRtQjdR78EnIWaoT_s-bIc4</t>
  </si>
  <si>
    <t>https://drive.google.com/drive/folders/1UWxa9DVcsHHGR3GUk3vkaXVxKAuyjPYw</t>
  </si>
  <si>
    <t>https://mail.google.com/mail?extsrc=sync&amp;client=docs&amp;plid=ACUX6DNV4Q65zVoIHHdwb4uPo9v5RsuvQ-Mxf2w</t>
  </si>
  <si>
    <t>https://drive.google.com/drive/folders/1RyyD698FIxBMOQ4p5SsokhW_-j02Spzt</t>
  </si>
  <si>
    <t>https://mail.google.com/mail?extsrc=sync&amp;client=docs&amp;plid=ACUX6DOtmLgjfBcgNzSwB9mTJuMTwwUDv4KG3F8</t>
  </si>
  <si>
    <t>https://drive.google.com/drive/folders/13YV-DIlep3lX_cKKvcn9DPdg6Sr2QaXd</t>
  </si>
  <si>
    <t>https://mail.google.com/mail?extsrc=sync&amp;client=docs&amp;plid=ACUX6DP4wdKTmWgA7Le3l9F8ArxsnQokiA_2HPc</t>
  </si>
  <si>
    <t>https://drive.google.com/drive/folders/1CeISszmB_fZfMFr6GYTCPxaJmT6QCzHQ</t>
  </si>
  <si>
    <t>https://mail.google.com/mail?extsrc=sync&amp;client=docs&amp;plid=ACUX6DPgjnsfB50w0f7sdy3nhi2kUiFIKBfCN2U</t>
  </si>
  <si>
    <t>https://drive.google.com/drive/folders/17cUmz3Uu85KXVylpm7DbPFvEvVd05hdC</t>
  </si>
  <si>
    <t>https://mail.google.com/mail?extsrc=sync&amp;client=docs&amp;plid=ACUX6DNHMfmFUkjNEFoW2JibOc0DAj1wj4_OvuY</t>
  </si>
  <si>
    <t>https://drive.google.com/drive/folders/1Y7wFFk_y3aOFR8NjMqKpygZ6vUSkwK37</t>
  </si>
  <si>
    <t>https://mail.google.com/mail?extsrc=sync&amp;client=docs&amp;plid=ACUX6DO2Dide_fhUKIphCF5edHa6KtpKnbOB_s0</t>
  </si>
  <si>
    <t>https://drive.google.com/drive/folders/1mM2KQwIYugBMj1zJPJR1c8QYMLSn_SJw</t>
  </si>
  <si>
    <t>https://mail.google.com/mail?extsrc=sync&amp;client=docs&amp;plid=ACUX6DMU5Mq4wFrOf6VZCnI8oTxj3SvqZMTl1nw</t>
  </si>
  <si>
    <t>https://drive.google.com/drive/folders/1IzFnhhH2SZFzwHReKsaBt7R8_OadPahE</t>
  </si>
  <si>
    <t>https://mail.google.com/mail?extsrc=sync&amp;client=docs&amp;plid=ACUX6DPkWvlqLKZar_Tp_B-ovQDw7ncX-PU2Um0</t>
  </si>
  <si>
    <t>https://drive.google.com/drive/folders/14QV5M2MlIyNiwLDhaPEKyP0aIHtbB86Y</t>
  </si>
  <si>
    <t>https://mail.google.com/mail?extsrc=sync&amp;client=docs&amp;plid=ACUX6DP6FovU7DeITBxHS_9aIIzroaJWAG07acw</t>
  </si>
  <si>
    <t>https://drive.google.com/drive/folders/1Uq5HfPJyzYDYFl6phc5H-kve5L5D4ljI</t>
  </si>
  <si>
    <t>https://mail.google.com/mail?extsrc=sync&amp;client=docs&amp;plid=ACUX6DOqEy0PeKX1waYWb6TJ4UpGI2MHSogihSc</t>
  </si>
  <si>
    <t>https://drive.google.com/drive/folders/1GSyKy0fcna-FOrWO2e5_U47xoenHM5Eo</t>
  </si>
  <si>
    <t>https://mail.google.com/mail?extsrc=sync&amp;client=docs&amp;plid=ACUX6DMznTmJEyXlYWfxnbeVgpumXPJfBFVXC90</t>
  </si>
  <si>
    <t>https://drive.google.com/drive/folders/1osefLWGobg7DZpOH9aT8tsIFTSuxRwH4</t>
  </si>
  <si>
    <t>https://mail.google.com/mail?extsrc=sync&amp;client=docs&amp;plid=ACUX6DPouHPIdkB1RNDvV6lwASLPDNJNduaTaO8</t>
  </si>
  <si>
    <t>https://drive.google.com/drive/folders/1DLT3pNpezRJHdXchOFEq3gn81dGDW748</t>
  </si>
  <si>
    <t>https://mail.google.com/mail?extsrc=sync&amp;client=docs&amp;plid=ACUX6DPBma9udmVW3OdpnLnhm_IHobRlrhvm4Os</t>
  </si>
  <si>
    <t>https://drive.google.com/drive/folders/1kFhKnAE7B4ma5xiaSByYgEX6fYHii0W1</t>
  </si>
  <si>
    <t>https://mail.google.com/mail?extsrc=sync&amp;client=docs&amp;plid=ACUX6DOcZUC3x1Pjk6q2ONL-HbDyqqy0P1g-hMM</t>
  </si>
  <si>
    <t>https://drive.google.com/drive/folders/1GlP9DOwd7PkfUSQH2RZXD6igMRv2vKeV</t>
  </si>
  <si>
    <t>https://mail.google.com/mail?extsrc=sync&amp;client=docs&amp;plid=ACUX6DPWXOY5RxKeD_Kd1FOfkAyc71ZjysduexE</t>
  </si>
  <si>
    <t>https://drive.google.com/drive/folders/1KgpzENbnsbAVK0CVrjxLR6VOlD8tRh4e</t>
  </si>
  <si>
    <t>https://mail.google.com/mail?extsrc=sync&amp;client=docs&amp;plid=ACUX6DNX_YEEFOJBH1Y_jWs8AURuCBquVolqUk8</t>
  </si>
  <si>
    <t>https://drive.google.com/drive/folders/17n0ccFo7jeCsrLmFtOF9_9JmL6Y9ne73</t>
  </si>
  <si>
    <t>https://mail.google.com/mail?extsrc=sync&amp;client=docs&amp;plid=ACUX6DOqxf-kVofwTBTyo-LE3dr_hZfY8WnD1ZI</t>
  </si>
  <si>
    <t>https://drive.google.com/drive/folders/1N35roL8KwICPqrERpksXKAvXWV4EV-l1</t>
  </si>
  <si>
    <t>https://mail.google.com/mail?extsrc=sync&amp;client=docs&amp;plid=ACUX6DPAsGuR_-jFH_F9KxC5HOR_N-kIMGDvquk</t>
  </si>
  <si>
    <t>https://drive.google.com/drive/folders/19zblVz770Z5nzYsk4-2h6OsY-ybalFrA</t>
  </si>
  <si>
    <t>https://mail.google.com/mail?extsrc=sync&amp;client=docs&amp;plid=ACUX6DN4NjmvKTzXWEQ0dRWyZPCeyO9GScRvkPo</t>
  </si>
  <si>
    <t>https://drive.google.com/drive/folders/1ZfIWjX2cculp3qBFnfageJ1_8imDWPzF</t>
  </si>
  <si>
    <t>https://mail.google.com/mail?extsrc=sync&amp;client=docs&amp;plid=ACUX6DMQ-QLCsSG2jSHauAx8aKWCM1ixWbzNEwI</t>
  </si>
  <si>
    <t>https://drive.google.com/drive/folders/148_UVXiEyXmp2KQAvouyGgpnC3n4D5of</t>
  </si>
  <si>
    <t>https://mail.google.com/mail?extsrc=sync&amp;client=docs&amp;plid=ACUX6DOs0tY1l5b71XUpw6lsOErpd7yEFQFCD4k</t>
  </si>
  <si>
    <t>https://drive.google.com/drive/folders/1HJs1h2_2GD_iGyDuxzS9IBTc4su6e5Od</t>
  </si>
  <si>
    <t>https://mail.google.com/mail?extsrc=sync&amp;client=docs&amp;plid=ACUX6DPXm_kAfLTLGx7oNRZpdyGLoYAB8ZqSmY0</t>
  </si>
  <si>
    <t>https://drive.google.com/drive/folders/12gHNzwdX6IVp9p4LzALzX6mnuRMVoNV2</t>
  </si>
  <si>
    <t>https://mail.google.com/mail?extsrc=sync&amp;client=docs&amp;plid=ACUX6DNrJrGlCaIrwQFpeLXxSmI8fUCiZJQMRqA</t>
  </si>
  <si>
    <t>https://drive.google.com/drive/folders/1ETn_Rx9OoTQaB-umdlb6vnsMdJaLrLtZ</t>
  </si>
  <si>
    <t>https://mail.google.com/mail?extsrc=sync&amp;client=docs&amp;plid=ACUX6DMNAKGD5oMltZxt05sTf6epLPU14aHQxFY</t>
  </si>
  <si>
    <t>https://drive.google.com/drive/folders/16PtIa96OeaQ08iArUqyUaAqugd5tUwzd</t>
  </si>
  <si>
    <t>https://mail.google.com/mail?extsrc=sync&amp;client=docs&amp;plid=ACUX6DMw7FBirvKADgRvjGaqzMTF0GgSqQbaPhE</t>
  </si>
  <si>
    <t>https://drive.google.com/drive/folders/1sxpWJ2mcxJJCyNF52DJk8RvSnX4dlbaJ</t>
  </si>
  <si>
    <t>https://mail.google.com/mail?extsrc=sync&amp;client=docs&amp;plid=ACUX6DM7MD5TkPr8ar42DVfrclG14sfu2HgkKXA</t>
  </si>
  <si>
    <t>https://drive.google.com/drive/folders/1XSije_AqWfha0KfbdE1CKAuoUUssO7d7</t>
  </si>
  <si>
    <t>https://mail.google.com/mail?extsrc=sync&amp;client=docs&amp;plid=ACUX6DOsswtPlNm3QldNrH0YEtyw-iGLQejod5I</t>
  </si>
  <si>
    <t>https://drive.google.com/drive/folders/1hq9vSVp4D794lfJZ_KIPEso2Z0lp2nn7</t>
  </si>
  <si>
    <t>https://mail.google.com/mail?extsrc=sync&amp;client=docs&amp;plid=ACUX6DO5iSQCKZJ93j25hbf0ntVM3cdiOKEf9Xc</t>
  </si>
  <si>
    <t>https://drive.google.com/drive/folders/14XTQGoSzHCu3-baKgW_XrRvZI7txrdVM</t>
  </si>
  <si>
    <t>https://mail.google.com/mail?extsrc=sync&amp;client=docs&amp;plid=ACUX6DMpB3Upu4_NLEwmtRlvjl99rk8Ynn9V3Sw</t>
  </si>
  <si>
    <t>https://drive.google.com/drive/folders/1EEWYni-Azi82Ir6L6HVQV0nw-ZXCuAVT</t>
  </si>
  <si>
    <t>https://mail.google.com/mail?extsrc=sync&amp;client=docs&amp;plid=ACUX6DOD2_e4cPWwfWRdx2bNIkQ5ZZ73rmt5Bq0</t>
  </si>
  <si>
    <t>https://drive.google.com/drive/folders/1PkNA-4NTMD2hkWEuGzD1GW4P9UkSl8gJ</t>
  </si>
  <si>
    <t>https://mail.google.com/mail?extsrc=sync&amp;client=docs&amp;plid=ACUX6DNq9NlOIRBBSFqo4uVU0YqVe-_RC2WrafM</t>
  </si>
  <si>
    <t>https://drive.google.com/drive/folders/1IK_Vn5QFme0Oh7eCe3GHmV66ZsI59M3L</t>
  </si>
  <si>
    <t>https://mail.google.com/mail?extsrc=sync&amp;client=docs&amp;plid=ACUX6DOc8IFeHmqneN0aM2LCet9tOBpTq6O3SHc</t>
  </si>
  <si>
    <t>https://drive.google.com/drive/folders/1g19HWnv2gSSTLafO41N_xOJjuVO_frws</t>
  </si>
  <si>
    <t>https://mail.google.com/mail?extsrc=sync&amp;client=docs&amp;plid=ACUX6DPdx1Qdb5O0smW-ThFXF0Pd6T7Eh4txtoM</t>
  </si>
  <si>
    <t>https://drive.google.com/drive/folders/1IhGhbPav9hqEtQqxQNQDQJ61Nv3RkSdY</t>
  </si>
  <si>
    <t>https://mail.google.com/mail?extsrc=sync&amp;client=docs&amp;plid=ACUX6DOA5mtQJzUBBoZiFaUsTagOyxjen8sJ9mQ</t>
  </si>
  <si>
    <t>https://drive.google.com/drive/folders/1_bSBYQDus_z7MeV6aiqs3sK7tUYWWkCK</t>
  </si>
  <si>
    <t>https://mail.google.com/mail?extsrc=sync&amp;client=docs&amp;plid=ACUX6DPWQ5mQgIqFb291VJBk04hw4Fga5viZXNs</t>
  </si>
  <si>
    <t>https://drive.google.com/drive/folders/1-WnryhHXH2MVKdfvnvA2uSprDUxdLDRG</t>
  </si>
  <si>
    <t>https://mail.google.com/mail?extsrc=sync&amp;client=docs&amp;plid=ACUX6DMFcadR6_2GKn29SJu-bGKVnjC-yVf9FfE</t>
  </si>
  <si>
    <t>https://drive.google.com/drive/folders/1jkvNz2LNcjEc5j1Ww5R41rRfvAT8av5x</t>
  </si>
  <si>
    <t>https://mail.google.com/mail?extsrc=sync&amp;client=docs&amp;plid=ACUX6DPzkCEDNTYq1s1-YNdKRb-zv773OJEUiLQ</t>
  </si>
  <si>
    <t>https://drive.google.com/drive/folders/1yQv9atkyJ8w8Dp2Aqmq8_Gyfu-QH0BHj</t>
  </si>
  <si>
    <t>https://mail.google.com/mail?extsrc=sync&amp;client=docs&amp;plid=ACUX6DOfHQgn06azuVA6eW2AnPZV_dd1dTDMtUM</t>
  </si>
  <si>
    <t>https://drive.google.com/drive/folders/16bNZQKjojBrOfYqnev4eM5pJSZ1Tr-Y2</t>
  </si>
  <si>
    <t>https://mail.google.com/mail?extsrc=sync&amp;client=docs&amp;plid=ACUX6DPnp_KkCqB2cCVm9hchw0-u32RYiuYaCsk</t>
  </si>
  <si>
    <t>https://drive.google.com/drive/folders/1zcmSj2Ht6XSmvmq8I1NYMNLpLqpWgoej</t>
  </si>
  <si>
    <t>https://mail.google.com/mail?extsrc=sync&amp;client=docs&amp;plid=ACUX6DM4vKZt5QiD0lum0PUwSwFtOKu5Cf6ZvCg</t>
  </si>
  <si>
    <t>https://drive.google.com/drive/folders/1Q_PXMzA4rPSKCZk6ZMClOTCdaAzMS9mS</t>
  </si>
  <si>
    <t>https://mail.google.com/mail?extsrc=sync&amp;client=docs&amp;plid=ACUX6DObYHmnCD7dIE1xSxG1sFUl-xFBLKtLiBs</t>
  </si>
  <si>
    <t>https://drive.google.com/drive/folders/1uZfAQbSQ1_z5Q7Ypm7oYhqhx_ABIkfk2</t>
  </si>
  <si>
    <t>https://mail.google.com/mail?extsrc=sync&amp;client=docs&amp;plid=ACUX6DOKGYRAkUS334KBCgP58CgSk-n7GPR4Gmw</t>
  </si>
  <si>
    <t>https://drive.google.com/drive/folders/1tLF2zPEhZBldkBG2TGd9ewyiiysGP6Rp</t>
  </si>
  <si>
    <t>https://mail.google.com/mail?extsrc=sync&amp;client=docs&amp;plid=ACUX6DNAZMKx8lBoQE1SF6I4rz28norHMW_uXb8</t>
  </si>
  <si>
    <t>https://drive.google.com/drive/folders/1AQYMbtNe4vCeYC4YBrYe-d6gkfmngpIL</t>
  </si>
  <si>
    <t>https://mail.google.com/mail?extsrc=sync&amp;client=docs&amp;plid=ACUX6DMbaAE8kNvTmeraSQE5dU3HSfuZo80pvcI</t>
  </si>
  <si>
    <t>https://drive.google.com/drive/folders/1-FzAF3A1AMOg_iXsHwaDIAupqsA6bk_9</t>
  </si>
  <si>
    <t>https://mail.google.com/mail?extsrc=sync&amp;client=docs&amp;plid=ACUX6DPUJ-PjgMCqY45eilV_7EDAQIlJYp1oZU4</t>
  </si>
  <si>
    <t>https://drive.google.com/drive/folders/18qjzmXO5u9gJlgu6it-Ff8I7nim7D20i</t>
  </si>
  <si>
    <t>https://mail.google.com/mail?extsrc=sync&amp;client=docs&amp;plid=ACUX6DN5UD5S-LAp3ipR3E5VAhusWcbWSzfsSMY</t>
  </si>
  <si>
    <t>https://drive.google.com/drive/folders/1WGEYwxf-cTn3x93qE0EW6fjzbLIgvQGO</t>
  </si>
  <si>
    <t>https://mail.google.com/mail?extsrc=sync&amp;client=docs&amp;plid=ACUX6DNwmAHGPg_7UzJ7Y9PYYwISn0jh5Xsmifg</t>
  </si>
  <si>
    <t>https://drive.google.com/drive/folders/1oHsnM-S4VGUGL2MoRcN0eT5EZXwrffkH</t>
  </si>
  <si>
    <t>https://mail.google.com/mail?extsrc=sync&amp;client=docs&amp;plid=ACUX6DMjCN0UDFaT2e-dxAEnFFzASEsu-NKtzOc</t>
  </si>
  <si>
    <t>https://drive.google.com/drive/folders/15G7WFFC11-R1tkfpbsaJpz2cFZ9NY7Cg</t>
  </si>
  <si>
    <t>https://mail.google.com/mail?extsrc=sync&amp;client=docs&amp;plid=ACUX6DMIYT73Pk1uJ3ZaD1d0hCpKjkOpGzAsJJA</t>
  </si>
  <si>
    <t>https://drive.google.com/drive/folders/19IZdqBhSZYhkSvrjdFI7ozgBVBoHEsYJ</t>
  </si>
  <si>
    <t>https://mail.google.com/mail?extsrc=sync&amp;client=docs&amp;plid=ACUX6DOddSB3rTjQY65vcegYI6xFbjDIkjhhDMQ</t>
  </si>
  <si>
    <t>https://drive.google.com/drive/folders/1WaEHQu3ezq7bApowJ1nOpw1KsiVybGhf</t>
  </si>
  <si>
    <t>https://mail.google.com/mail?extsrc=sync&amp;client=docs&amp;plid=ACUX6DPEdypUnu7KtvbZCgDvLokq2WyHIPPkdTQ</t>
  </si>
  <si>
    <t>https://drive.google.com/drive/folders/1TsKTlEy4tgHgtkd7qZwdH2B1jtHzg4qM</t>
  </si>
  <si>
    <t>https://mail.google.com/mail?extsrc=sync&amp;client=docs&amp;plid=ACUX6DPJY5-dVQb8uIO5zSH0l3_Yh7-7C2vwCIw</t>
  </si>
  <si>
    <t>https://drive.google.com/drive/folders/1zMPmiRZfxWvxxVwKwVNLYSB31eGJQllm</t>
  </si>
  <si>
    <t>https://mail.google.com/mail?extsrc=sync&amp;client=docs&amp;plid=ACUX6DN8kMsUH7RKZTYHOc4iZtVsCbIahs7fYDU</t>
  </si>
  <si>
    <t>https://drive.google.com/drive/folders/1e2moUhDxem7S-l7GSa3oKgOT5tn0AZ-j</t>
  </si>
  <si>
    <t>https://mail.google.com/mail?extsrc=sync&amp;client=docs&amp;plid=ACUX6DOmaUtI9nRkzb8pPhpUfUWDjxh3Mz0jkLw</t>
  </si>
  <si>
    <t>https://drive.google.com/drive/folders/1cX37C3NtdAH-s6Ej8XV9zD1CkhAXsv3Y</t>
  </si>
  <si>
    <t>https://mail.google.com/mail?extsrc=sync&amp;client=docs&amp;plid=ACUX6DPtskUQZzJlF_qGaFO4vU9tEnVDLd7qhaI</t>
  </si>
  <si>
    <t>https://drive.google.com/drive/folders/1EAraMG6O12mU_SIOh0e0ZkWiVuJlBm5B</t>
  </si>
  <si>
    <t>https://mail.google.com/mail?extsrc=sync&amp;client=docs&amp;plid=ACUX6DNiJXG7uLMss4bWlKrEcsUGJj9xUbhOtVc</t>
  </si>
  <si>
    <t>https://drive.google.com/drive/folders/1Ds-jPDnx7HWC1tv2B9Cd8yVWfpYkBwid</t>
  </si>
  <si>
    <t>https://mail.google.com/mail?extsrc=sync&amp;client=docs&amp;plid=ACUX6DPDLf9Ah08wxmwU0I7JN_CGosV3fRv7k8M</t>
  </si>
  <si>
    <t>https://drive.google.com/drive/folders/10YLV0nYpF8KAjlCApd4q1sIlZIi8YfZt</t>
  </si>
  <si>
    <t>https://mail.google.com/mail?extsrc=sync&amp;client=docs&amp;plid=ACUX6DPNroU3syJHw6NBC2c4GYTuN9ICl6uNMeg</t>
  </si>
  <si>
    <t>https://drive.google.com/drive/folders/1a8_Zw4zX6ESK97U1zlW_oMyM7nk1x927</t>
  </si>
  <si>
    <t>https://mail.google.com/mail?extsrc=sync&amp;client=docs&amp;plid=ACUX6DOBT1iMpIZmw3DADw7kmAxXKhnuzEV8EoE</t>
  </si>
  <si>
    <t>https://drive.google.com/drive/folders/17Qwimq0Ytoz66Dx3wt-SdzLLXqwIpSUE</t>
  </si>
  <si>
    <t>https://mail.google.com/mail?extsrc=sync&amp;client=docs&amp;plid=ACUX6DPht83riuTExP66ahznuTMTBY6bLZk8oRw</t>
  </si>
  <si>
    <t>https://drive.google.com/drive/folders/1NWqAIPTFA9wphMDjhS9IFj_LchktypRL</t>
  </si>
  <si>
    <t>https://mail.google.com/mail?extsrc=sync&amp;client=docs&amp;plid=ACUX6DOD3KU-CGkNIMPCcKprq_1Urcsk2tVnh-s</t>
  </si>
  <si>
    <t>https://drive.google.com/drive/folders/1ds3M2FetGxz_R8Snpa3EnHIMNEofMw5J</t>
  </si>
  <si>
    <t>https://mail.google.com/mail?extsrc=sync&amp;client=docs&amp;plid=ACUX6DMX7fS74mh92ywj9N9Lhz8-i9z1GUaSPvU</t>
  </si>
  <si>
    <t>https://drive.google.com/drive/folders/1X8yLtcb7iqcDnPWJwXs26_E_PDX-iLtZ</t>
  </si>
  <si>
    <t>https://mail.google.com/mail?extsrc=sync&amp;client=docs&amp;plid=ACUX6DNI4_gCsdw_JgmBl3Cl4liMNkbbF4sW5hc</t>
  </si>
  <si>
    <t>https://drive.google.com/drive/folders/1sA34LmFmNf5Cm1OYBBIgoM9wYfLfAb_s</t>
  </si>
  <si>
    <t>https://mail.google.com/mail?extsrc=sync&amp;client=docs&amp;plid=ACUX6DO62Gu17LK-iqF9tLjZEthKW_D_i-9bqDM</t>
  </si>
  <si>
    <t>https://drive.google.com/drive/folders/1wpli3_hhEK3Mb3-f8jh3kJBi88etYqlO</t>
  </si>
  <si>
    <t>https://mail.google.com/mail?extsrc=sync&amp;client=docs&amp;plid=ACUX6DMNhxHJt1o_b5qDNdTP5N3RHhtrOdP4MNM</t>
  </si>
  <si>
    <t>https://drive.google.com/drive/folders/1immMZCuVXDTZxYm0-7_kt-SZarfoPc7z</t>
  </si>
  <si>
    <t>https://mail.google.com/mail?extsrc=sync&amp;client=docs&amp;plid=ACUX6DOXfFQ6xdtlxlyCJi_S_Fq4nI4GJfxievw</t>
  </si>
  <si>
    <t>https://drive.google.com/drive/folders/1ds1ciD8GfzjerRqKmaq97luEaq5n6W4l</t>
  </si>
  <si>
    <t>https://mail.google.com/mail?extsrc=sync&amp;client=docs&amp;plid=ACUX6DNIiSDx0nTrr5ioPeRr7sx0pDs96ee3BlA</t>
  </si>
  <si>
    <t>https://drive.google.com/drive/folders/16xL9d7QBNqYr9x-Kk2L39S1K9ksY3k20</t>
  </si>
  <si>
    <t>https://mail.google.com/mail?extsrc=sync&amp;client=docs&amp;plid=ACUX6DNyTk4FXYr1imnDyQfdmiH07563mo1T0hw</t>
  </si>
  <si>
    <t>https://drive.google.com/drive/folders/1eUUHSZSa7332KwxDoh2Fw9KqnqSuD_DO</t>
  </si>
  <si>
    <t>https://mail.google.com/mail?extsrc=sync&amp;client=docs&amp;plid=ACUX6DO2NamNV35Ss_y2MQKj8r0fxWT8NDPaM90</t>
  </si>
  <si>
    <t>https://drive.google.com/drive/folders/1NyeRoH3ZjR3t-56C50TQXt3zNqRQcGiH</t>
  </si>
  <si>
    <t>https://mail.google.com/mail?extsrc=sync&amp;client=docs&amp;plid=ACUX6DOPcW_WXwYs0LDT8xXaVT3eCzseCJP89SY</t>
  </si>
  <si>
    <t>https://drive.google.com/drive/folders/1yhg4Upln2taZzDURVRMOC4eX1s-oIvHv</t>
  </si>
  <si>
    <t>https://mail.google.com/mail?extsrc=sync&amp;client=docs&amp;plid=ACUX6DPREh6pukMvlNZCEMKiZ0J_bhCiCGMKMgo</t>
  </si>
  <si>
    <t>https://drive.google.com/drive/folders/1GoVr6DWCl6-Nqkl6oePkIuMKbTqfV6vX</t>
  </si>
  <si>
    <t>https://mail.google.com/mail?extsrc=sync&amp;client=docs&amp;plid=ACUX6DNm4m29OM_QOuqI1B-XiVVbTVG8XG0nOHM</t>
  </si>
  <si>
    <t>https://drive.google.com/drive/folders/1wIgp2sJjm3_KBsu1DqbivfJoNogg-daP</t>
  </si>
  <si>
    <t>https://mail.google.com/mail?extsrc=sync&amp;client=docs&amp;plid=ACUX6DNzwWrBHmG3cXFgCZvg0kHUneplV_9yNNU</t>
  </si>
  <si>
    <t>https://drive.google.com/drive/folders/1DSDo0dGTiJE3oSf9diJBn3WDKayADFnm</t>
  </si>
  <si>
    <t>https://mail.google.com/mail?extsrc=sync&amp;client=docs&amp;plid=ACUX6DMRYUF5PIO-ygddQ3axwf3-5vi0R0MxgVc</t>
  </si>
  <si>
    <t>https://drive.google.com/drive/folders/1h1DoaG9YHbpFHshMxoMrEVrfdfrL1FZc</t>
  </si>
  <si>
    <t>https://mail.google.com/mail?extsrc=sync&amp;client=docs&amp;plid=ACUX6DNimoC5jPVAXzbCMyfyijTDKx-8PZujfXE</t>
  </si>
  <si>
    <t>https://drive.google.com/drive/folders/1_6Xwjfs_XNrADMjyPWVn4NIZ2Rewb4pS</t>
  </si>
  <si>
    <t>https://mail.google.com/mail?extsrc=sync&amp;client=docs&amp;plid=ACUX6DOWxQsktb4PtMKE6ceKICosJU2yMLX3Ehw</t>
  </si>
  <si>
    <t>https://drive.google.com/drive/folders/11p_Z17Oflz7emuUv9flMlMMhO41P8wzg</t>
  </si>
  <si>
    <t>https://mail.google.com/mail?extsrc=sync&amp;client=docs&amp;plid=ACUX6DMKx-xua-LpTaDv1CpqVENrsjbVgZNCxzk</t>
  </si>
  <si>
    <t>https://drive.google.com/drive/folders/1nIQjG-c1P6X2Ajzr1ysIoN7ZHXR9tS_I</t>
  </si>
  <si>
    <t>https://mail.google.com/mail?extsrc=sync&amp;client=docs&amp;plid=ACUX6DM75uViCnmPjmbqt20z-X83zaGePH6UStk</t>
  </si>
  <si>
    <t>https://drive.google.com/drive/folders/1GTk4l7mZxmEENSV8XRHwsbvvZgV3c6Fz</t>
  </si>
  <si>
    <t>https://mail.google.com/mail?extsrc=sync&amp;client=docs&amp;plid=ACUX6DNB-EWJZg7VgZBV6ClZx6u6-L8oEP1V9nY</t>
  </si>
  <si>
    <t>https://drive.google.com/drive/folders/1YQdTXtjdlxgteOuKw6nfDsfpDZmfpcwA</t>
  </si>
  <si>
    <t>https://mail.google.com/mail?extsrc=sync&amp;client=docs&amp;plid=ACUX6DPQ2uhzxbTrz9DMaOl01Xabjq9P1yDtPDI</t>
  </si>
  <si>
    <t>https://drive.google.com/drive/folders/1SeNcNbaqCdi00jK-bxfTT4zsCWXXynIt</t>
  </si>
  <si>
    <t>https://mail.google.com/mail?extsrc=sync&amp;client=docs&amp;plid=ACUX6DMzGEplNk1OvJXb_Ow1DNkl5dXfW-i2Utg</t>
  </si>
  <si>
    <t>https://drive.google.com/drive/folders/1Sp32yUzO-W-szBZyMCu-GooVZPuYIqVo</t>
  </si>
  <si>
    <t>https://mail.google.com/mail?extsrc=sync&amp;client=docs&amp;plid=ACUX6DPlf23O4AYXpQ36KVlGi2KWJbbJ1iWtpeg</t>
  </si>
  <si>
    <t>https://drive.google.com/drive/folders/1cMLcpujFIx4QnaPxzfUfLcF4s26nc3GS</t>
  </si>
  <si>
    <t>https://mail.google.com/mail?extsrc=sync&amp;client=docs&amp;plid=ACUX6DOwlOwiEaxKYhzmG2s9nxOljbusFH0WIFo</t>
  </si>
  <si>
    <t>https://drive.google.com/drive/folders/1CmQMmL1Pccl9jMIFtKZXlBemcLN-zwwE</t>
  </si>
  <si>
    <t>https://mail.google.com/mail?extsrc=sync&amp;client=docs&amp;plid=ACUX6DNIReGhoqyU6KRFXSWGwpcIcG9vMiCVyfY</t>
  </si>
  <si>
    <t>https://drive.google.com/drive/folders/17YT1TeFq-4tb4xXdDksaA3M-8euCk1uN</t>
  </si>
  <si>
    <t>https://mail.google.com/mail?extsrc=sync&amp;client=docs&amp;plid=ACUX6DMJeb8WNo0C8z4-Pp78qX-HiYqn4OG2xNs</t>
  </si>
  <si>
    <t>https://drive.google.com/drive/folders/1BClbaNAbG-7-DKov87nJjPNydxRkR7o2</t>
  </si>
  <si>
    <t>https://mail.google.com/mail?extsrc=sync&amp;client=docs&amp;plid=ACUX6DM3W0fLU8_IAGQeKp7CFw3nM85msqeFTBw</t>
  </si>
  <si>
    <t>https://drive.google.com/drive/folders/1m3Ohj_bU0FYbK4wSFD6axeqkKHE9UozQ</t>
  </si>
  <si>
    <t>https://mail.google.com/mail?extsrc=sync&amp;client=docs&amp;plid=ACUX6DPRJ76Ej94mwYxz91_DyleUD7CxddObg_o</t>
  </si>
  <si>
    <t>https://drive.google.com/drive/folders/1s_QOSQbVhq9nV09j9YaNlAt0ffpDV-cl</t>
  </si>
  <si>
    <t>https://mail.google.com/mail?extsrc=sync&amp;client=docs&amp;plid=ACUX6DPpmvc-BX3DMoMKB2MdK7Ea6ib4cIAnNoA</t>
  </si>
  <si>
    <t>https://drive.google.com/drive/folders/1CYOGjsjHYcwOpcq0KuQHtSyXK-Jzy-ig</t>
  </si>
  <si>
    <t>https://mail.google.com/mail?extsrc=sync&amp;client=docs&amp;plid=ACUX6DPnTMAZxvYkTFQAfhckYZt_6Y6xKcOtCvI</t>
  </si>
  <si>
    <t>https://drive.google.com/drive/folders/1C6PImwLmZmImg2vy7ByGpnMX5MkfWQ4L</t>
  </si>
  <si>
    <t>https://mail.google.com/mail?extsrc=sync&amp;client=docs&amp;plid=ACUX6DPwaKpxoHJNymuT74tJZCjcZoPt4GNkDeA</t>
  </si>
  <si>
    <t>https://drive.google.com/drive/folders/1xEYxgK8JKtdPH8U5YhUbxl1xmd1GRNQP</t>
  </si>
  <si>
    <t>https://mail.google.com/mail?extsrc=sync&amp;client=docs&amp;plid=ACUX6DPTRJ6rvGDYxSu2yNEeCPmTCqZiOu9orMA</t>
  </si>
  <si>
    <t>https://drive.google.com/drive/folders/1ZezEoWKHc2jBuj3rnUS4JaBVeEIw8iuc</t>
  </si>
  <si>
    <t>https://mail.google.com/mail?extsrc=sync&amp;client=docs&amp;plid=ACUX6DOWEGSgfZby5vy_bRoiesMHsJjUWIqq4nI</t>
  </si>
  <si>
    <t>https://drive.google.com/drive/folders/1KRKJAVssUq8KgsXOo07lWn174ADhGY5O</t>
  </si>
  <si>
    <t>https://mail.google.com/mail?extsrc=sync&amp;client=docs&amp;plid=ACUX6DPuZ9GZ9ESV-RXume-0_-3PAS-KZBpMv7U</t>
  </si>
  <si>
    <t>https://drive.google.com/drive/folders/15-H7LwTxJJ28RhdUnqm0fQVt3wriTkoY</t>
  </si>
  <si>
    <t>https://mail.google.com/mail?extsrc=sync&amp;client=docs&amp;plid=ACUX6DO2FDkRNTYvMhzBbKbqVQoYKe8wW0m28Vo</t>
  </si>
  <si>
    <t>https://drive.google.com/drive/folders/1A1cv8wCDB-ErfeHB04evhGZIRSw8I40L</t>
  </si>
  <si>
    <t>https://mail.google.com/mail?extsrc=sync&amp;client=docs&amp;plid=ACUX6DP8F9M96a3a93P42MgwdAjToaz-p8PGLfc</t>
  </si>
  <si>
    <t>https://drive.google.com/drive/folders/189W2fpqof_kyhVQyr8DCVl-EQY6BEF9H</t>
  </si>
  <si>
    <t>https://mail.google.com/mail?extsrc=sync&amp;client=docs&amp;plid=ACUX6DNOz7PND__TQJZ7k5Wl0hEnTJ8jceKcwpI</t>
  </si>
  <si>
    <t>https://drive.google.com/drive/folders/1Ef6WZI3spZJ2wPZJonK8zCpHBbd-VKcU</t>
  </si>
  <si>
    <t>https://mail.google.com/mail?extsrc=sync&amp;client=docs&amp;plid=ACUX6DMMUHGICbiTW5e1I9ddoXOS0Zozfc4B7Ig</t>
  </si>
  <si>
    <t>https://drive.google.com/drive/folders/134aFNTjcGw4M6DVJP5hyASjOSR4FHxRZ</t>
  </si>
  <si>
    <t>https://mail.google.com/mail?extsrc=sync&amp;client=docs&amp;plid=ACUX6DN_4Foh6J8Z2A72WU1tSaJbWXHGKHkU7kk</t>
  </si>
  <si>
    <t>https://drive.google.com/drive/folders/1KVlsCFd9mMRgC8lOMxvvGv_WIGdOCaYz</t>
  </si>
  <si>
    <t>https://mail.google.com/mail?extsrc=sync&amp;client=docs&amp;plid=ACUX6DPoHfRh-E2UJ2RgMofq0weqZleKlXu99r8</t>
  </si>
  <si>
    <t>https://drive.google.com/drive/folders/1EcupwUKUCZTq1ygPEZeel8pEE-6h9EE5</t>
  </si>
  <si>
    <t>https://mail.google.com/mail?extsrc=sync&amp;client=docs&amp;plid=ACUX6DMfiq4B4ZrShpScup1iHyNgPt23iUq45r0</t>
  </si>
  <si>
    <t>https://drive.google.com/drive/folders/1xt9QHZS-IRDfgytQQ9mI7o9-vQ-BIt-c</t>
  </si>
  <si>
    <t>https://mail.google.com/mail?extsrc=sync&amp;client=docs&amp;plid=ACUX6DNJygOo53eW0XJOzS6j1wPW_ighs6F0sRs</t>
  </si>
  <si>
    <t>https://drive.google.com/drive/folders/1mHa2eFm7uscci-KpPFExfY129IUjrOiw</t>
  </si>
  <si>
    <t>https://mail.google.com/mail?extsrc=sync&amp;client=docs&amp;plid=ACUX6DOfSRne02bnyTFFNXfiaISqLfco4bp5yIc</t>
  </si>
  <si>
    <t>https://drive.google.com/drive/folders/1oNAuaQ05ptpwAZUk0-1AaiMzB4_ndPer</t>
  </si>
  <si>
    <t>https://mail.google.com/mail?extsrc=sync&amp;client=docs&amp;plid=ACUX6DPa5iYpPlTIRSAp9KJm3K3gOA2Kxky6lLM</t>
  </si>
  <si>
    <t>https://drive.google.com/drive/folders/1Tw_GNh4lZFMygvJg7Ylh3wwcre4VrF6U</t>
  </si>
  <si>
    <t>https://mail.google.com/mail?extsrc=sync&amp;client=docs&amp;plid=ACUX6DN_SEp8c1rqlPW-YmxbgfdAhuVRNN6bM8U</t>
  </si>
  <si>
    <t>https://drive.google.com/drive/folders/1Alk_eq92Gd9x6LfPL7AwDOMTK5L94VHh</t>
  </si>
  <si>
    <t>https://mail.google.com/mail?extsrc=sync&amp;client=docs&amp;plid=ACUX6DO_bykaCfhtXJdeYrpXLx5QpLglpZ_WKBs</t>
  </si>
  <si>
    <t>https://drive.google.com/drive/folders/1_WbwMAE5YoQOUL84TDhzAPpV9IPSC4Wz</t>
  </si>
  <si>
    <t>https://drive.google.com/drive/folders/1eV6rVuyKeDM02qM1jFoKAej3WpzqM6rT</t>
  </si>
  <si>
    <t>https://mail.google.com/mail?extsrc=sync&amp;client=docs&amp;plid=ACUX6DNC3nE9vu2Cbck84dms_DNcu7cEFFmekeQ</t>
  </si>
  <si>
    <t>https://drive.google.com/drive/folders/1dTEEg-BpA-SKhhyoNO1pTtg3zGpM9sMT</t>
  </si>
  <si>
    <t>https://mail.google.com/mail?extsrc=sync&amp;client=docs&amp;plid=ACUX6DNCsdty76unQBkioNTfFSPeYsWG_LBA2jU</t>
  </si>
  <si>
    <t>https://drive.google.com/drive/folders/1FpzfXEx_01g258x05fxJyQQ-g8i96VjD</t>
  </si>
  <si>
    <t>https://mail.google.com/mail?extsrc=sync&amp;client=docs&amp;plid=ACUX6DO949ueuRqw9b17VT5WVYhY_VQpoMbe7T8</t>
  </si>
  <si>
    <t>https://drive.google.com/drive/folders/1sQk_miAQJYOquJWMp0hGFoI7sHCSl3rh</t>
  </si>
  <si>
    <t>https://mail.google.com/mail?extsrc=sync&amp;client=docs&amp;plid=ACUX6DPCvuQauUjjipZK8QS_AIfsmtdvvuE2blU</t>
  </si>
  <si>
    <t>https://drive.google.com/drive/folders/1BSv1b48vraDIgM5FeRRTJFy-bUJ8hR4j</t>
  </si>
  <si>
    <t>https://mail.google.com/mail?extsrc=sync&amp;client=docs&amp;plid=ACUX6DO2zzrm-TrWgiQ8gYuKdec5FdEuLZZabw8</t>
  </si>
  <si>
    <t>https://drive.google.com/drive/folders/1oZcERC6Q5rzLzwwQQPesbmztup433N0d</t>
  </si>
  <si>
    <t>https://mail.google.com/mail?extsrc=sync&amp;client=docs&amp;plid=ACUX6DPXl5m0OoEm4FNDAbGxNFCrFqQIfzh5CoM</t>
  </si>
  <si>
    <t>https://drive.google.com/drive/folders/1M_DMQEuHMGzty-lc_1SLnrL4pO5677za</t>
  </si>
  <si>
    <t>https://mail.google.com/mail?extsrc=sync&amp;client=docs&amp;plid=ACUX6DOdNpb2CFoJSYikaxV_z2bQGqDfCHXBc_o</t>
  </si>
  <si>
    <t>https://drive.google.com/drive/folders/1T0MxEDu0zDgtqYwLZQH5N1gW1F3-1DIE</t>
  </si>
  <si>
    <t>https://mail.google.com/mail?extsrc=sync&amp;client=docs&amp;plid=ACUX6DPCsCfISQzfQ-yfLc5-4IBpTPFhWu9Wphw</t>
  </si>
  <si>
    <t>https://drive.google.com/drive/folders/1IzGiYp8EsTV5X6hWJP_OyXoqp4zz6bJy</t>
  </si>
  <si>
    <t>https://mail.google.com/mail?extsrc=sync&amp;client=docs&amp;plid=ACUX6DMxKLHbxNjophGioN8DUGOcuz9m3Kszj4U</t>
  </si>
  <si>
    <t>https://drive.google.com/drive/folders/1_wvs0LpsXgWGk_N1qi9VY15CNnXTWDFW</t>
  </si>
  <si>
    <t>https://mail.google.com/mail?extsrc=sync&amp;client=docs&amp;plid=ACUX6DNMlULVkGWZ8hLyNkBXAyXr2Ib172gWQXM</t>
  </si>
  <si>
    <t>https://drive.google.com/drive/folders/12TvzT7CjDfRgF3pvTgnNXozx0eE-zptF</t>
  </si>
  <si>
    <t>https://mail.google.com/mail?extsrc=sync&amp;client=docs&amp;plid=ACUX6DNvTQDOMfSocyIKDttFo3jS8h_YAMwfdDU</t>
  </si>
  <si>
    <t>https://drive.google.com/drive/folders/1XUmZ7w9ZUJUQJFqg3i2QmW6042OtctPt</t>
  </si>
  <si>
    <t>https://mail.google.com/mail?extsrc=sync&amp;client=docs&amp;plid=ACUX6DNGFTs5ix3NZVozDDF5J2DdM5ihSu4CqEw</t>
  </si>
  <si>
    <t>https://drive.google.com/drive/folders/1FROCRWP5FOeJWJJRlaY8f3TIkOO3ST-e</t>
  </si>
  <si>
    <t>https://mail.google.com/mail?extsrc=sync&amp;client=docs&amp;plid=ACUX6DMV7QfEILOUBTgPmrjs091Z0zkT1imf3zk</t>
  </si>
  <si>
    <t>https://drive.google.com/drive/folders/1E_t0VxSSwqoAUTbVNG3TTF9CFp23Zz42</t>
  </si>
  <si>
    <t>https://mail.google.com/mail?extsrc=sync&amp;client=docs&amp;plid=ACUX6DMjG4bvUIg1bE_X_2VoHPisgPN9ZL4a8lI</t>
  </si>
  <si>
    <t>https://drive.google.com/drive/folders/1JHwDAB5MFPFe8KQg1m7D5kKhqbyArs7s</t>
  </si>
  <si>
    <t>https://mail.google.com/mail?extsrc=sync&amp;client=docs&amp;plid=ACUX6DOJ2As6N-FLpM0gTVY0j6001RopGKAZXDE</t>
  </si>
  <si>
    <t>https://drive.google.com/drive/folders/1cgXswAMmY6tJQZnxfhTTdtU9_wXczUH7</t>
  </si>
  <si>
    <t>https://mail.google.com/mail?extsrc=sync&amp;client=docs&amp;plid=ACUX6DMPARLZy6AlnBzOWi9JdhYwIMP1zA2l5WE</t>
  </si>
  <si>
    <t>https://drive.google.com/drive/folders/1MIKE8-Ij3Z0ELyBbGGpcobuBt_JCgnMS</t>
  </si>
  <si>
    <t>https://mail.google.com/mail?extsrc=sync&amp;client=docs&amp;plid=ACUX6DPIK3aq9WC4IsUHmalk_4dVgbmmfi4lcm4</t>
  </si>
  <si>
    <t>https://drive.google.com/drive/folders/1X7Cxs8lu9itcfHeyRgK2vnoFThzw8h_b</t>
  </si>
  <si>
    <t>https://mail.google.com/mail?extsrc=sync&amp;client=docs&amp;plid=ACUX6DO-0NhRhVHGhsT3q3ZORbBleumahaOBjg8</t>
  </si>
  <si>
    <t>https://drive.google.com/drive/folders/1u__-iNXhWCXf1A2pQBnuHj0SJDnSxEBA</t>
  </si>
  <si>
    <t>https://mail.google.com/mail?extsrc=sync&amp;client=docs&amp;plid=ACUX6DP5kCjHoaCPzoi8RLvPtyXGaHs9G8HoFNc</t>
  </si>
  <si>
    <t>https://drive.google.com/drive/folders/1qwS_6JuEXfpkZ8-VRZKEYmDAjJlcUOnc</t>
  </si>
  <si>
    <t>https://mail.google.com/mail?extsrc=sync&amp;client=docs&amp;plid=ACUX6DPhDrj1cbDq3GUTS6iogNfLII54wCLNIW4</t>
  </si>
  <si>
    <t>https://drive.google.com/drive/folders/1X37VF2aw6rxyWZgPJaBFitNdNYZ-K_bW</t>
  </si>
  <si>
    <t>https://mail.google.com/mail?extsrc=sync&amp;client=docs&amp;plid=ACUX6DP67-IpjTAw5FoYuhrQSZjXDa4MgaVO5SM</t>
  </si>
  <si>
    <t>https://drive.google.com/drive/folders/1RGT3aNsegusQSvXWrKg4WufXGhmPWfpC</t>
  </si>
  <si>
    <t>https://mail.google.com/mail?extsrc=sync&amp;client=docs&amp;plid=ACUX6DPzLzk8sZVyHNqHnZ67o9t8IZL3fjfbYIo</t>
  </si>
  <si>
    <t>https://drive.google.com/drive/folders/1v6s0hKYAGL3BbsTyAqZlgxRXR4kYFltX</t>
  </si>
  <si>
    <t>https://mail.google.com/mail?extsrc=sync&amp;client=docs&amp;plid=ACUX6DOIr7XOKRDgZFahnzkokXf90CQ1l8Q-wl8</t>
  </si>
  <si>
    <t>https://drive.google.com/drive/folders/1RXlbP8D7ChvjI3T-nLNBguVa2AWRKiMc</t>
  </si>
  <si>
    <t>https://mail.google.com/mail?extsrc=sync&amp;client=docs&amp;plid=ACUX6DMNCsT4b2tj0K6hBwLSMZw5JVnFHDK3GIU</t>
  </si>
  <si>
    <t>https://drive.google.com/drive/folders/14saeNLGJoX_-_H9PsomQz3lMClpo8jU9</t>
  </si>
  <si>
    <t>https://mail.google.com/mail?extsrc=sync&amp;client=docs&amp;plid=ACUX6DPAPyolTU-hSEsdtL_owK1nQt7w5eB4hbQ</t>
  </si>
  <si>
    <t>https://drive.google.com/drive/folders/1zXv96eOfG9ds77eOQTLVpL7M99IcjhCC</t>
  </si>
  <si>
    <t>https://mail.google.com/mail?extsrc=sync&amp;client=docs&amp;plid=ACUX6DOr7K2Y6e5AGF161PPzKkflp-GG2F-KOXk</t>
  </si>
  <si>
    <t>https://drive.google.com/drive/folders/1UryzGc4Hy0vjWoI9Mu3YEcgyRoBSxeN_</t>
  </si>
  <si>
    <t>https://mail.google.com/mail?extsrc=sync&amp;client=docs&amp;plid=ACUX6DNUGK1TG9sUUetZDOTAww0oeVkflseMBrA</t>
  </si>
  <si>
    <t>https://drive.google.com/drive/folders/1XPlvAHoCtHF1TAmrTska3wnEeWECi70t</t>
  </si>
  <si>
    <t>https://mail.google.com/mail?extsrc=sync&amp;client=docs&amp;plid=ACUX6DOo6o_ol8WjC1yYtNjA6CNIiueFbCO316I</t>
  </si>
  <si>
    <t>https://drive.google.com/drive/folders/1kiktPrdmtpNCW2_ytAoaOQgCoaCtnsLq</t>
  </si>
  <si>
    <t>https://drive.google.com/drive/folders/19BuZFzYSBi_eEpzb5Qv29P8nW0YjEnPD</t>
  </si>
  <si>
    <t>https://mail.google.com/mail?extsrc=sync&amp;client=docs&amp;plid=ACUX6DN6Vt5Eech4mD9_dFk7p7uz_53bkovM-W0</t>
  </si>
  <si>
    <t>https://drive.google.com/drive/folders/1uvC2ufdXSnPE8VQSAuvuU-ZHngNroWMX</t>
  </si>
  <si>
    <t>https://mail.google.com/mail?extsrc=sync&amp;client=docs&amp;plid=ACUX6DOimunL2nIy0OynxgvcdHkbrZUcv9daq6Y</t>
  </si>
  <si>
    <t>https://drive.google.com/drive/folders/1f0Wr7p573_M22Ro8Eq72M0azh-lLEi8H</t>
  </si>
  <si>
    <t>https://mail.google.com/mail?extsrc=sync&amp;client=docs&amp;plid=ACUX6DPPHy19WJxUFJpiu1s6b-H4sN0vtiHXmIU</t>
  </si>
  <si>
    <t>https://drive.google.com/drive/folders/1pOBQiJaZU_IaLQsMbZGzBAj0Qf5UNx4n</t>
  </si>
  <si>
    <t>https://mail.google.com/mail?extsrc=sync&amp;client=docs&amp;plid=ACUX6DP-Pr1m3j0By3NLVe9AbCOAVxha0oBRQ74</t>
  </si>
  <si>
    <t>https://drive.google.com/drive/folders/1AOnNO0j_kjz7rFbtqTbPrSNsxe47Qt8V</t>
  </si>
  <si>
    <t>https://mail.google.com/mail?extsrc=sync&amp;client=docs&amp;plid=ACUX6DM1sWoGdXJYC7kW26oU2qrCjT_R8UV1V10</t>
  </si>
  <si>
    <t>https://drive.google.com/drive/folders/1UVjV33OxDcnp3tATbox7G_l8uuNcuWoi</t>
  </si>
  <si>
    <t>https://mail.google.com/mail?extsrc=sync&amp;client=docs&amp;plid=ACUX6DNa3NSChnlUicV79mA5L2UdwD1AnRzSEqU</t>
  </si>
  <si>
    <t>https://drive.google.com/drive/folders/1-frVeyahv-vdcKTHLsVE_cUYgUe2ualf</t>
  </si>
  <si>
    <t>https://mail.google.com/mail?extsrc=sync&amp;client=docs&amp;plid=ACUX6DOy6vOh1gtBVYFzvgmROI36-0dhoaeqsNI</t>
  </si>
  <si>
    <t>https://drive.google.com/drive/folders/17feuyOHcgVh2MDnjwt72ib7OYG5eMdAN</t>
  </si>
  <si>
    <t>https://mail.google.com/mail?extsrc=sync&amp;client=docs&amp;plid=ACUX6DMB7_XzmJvPvGLaQr9mSiuf1heE4S__Nqo</t>
  </si>
  <si>
    <t>https://drive.google.com/drive/folders/1mICYbT_Ld-ruKGXVTC2AXkASksnvD8Px</t>
  </si>
  <si>
    <t>https://mail.google.com/mail?extsrc=sync&amp;client=docs&amp;plid=ACUX6DMMLWzF7iOJubIW-IKBD5txr15r3JaRMFo</t>
  </si>
  <si>
    <t>https://drive.google.com/drive/folders/19pyEjnpLAeeofISEnH6MaFwWywDOMVb8</t>
  </si>
  <si>
    <t>https://mail.google.com/mail?extsrc=sync&amp;client=docs&amp;plid=ACUX6DN1N8AzBZ-BURWROXookYFMDXkBQgX3f0o</t>
  </si>
  <si>
    <t>https://drive.google.com/drive/folders/1tnAJKX1XNRdTVifeMdHpv1F6ydHbDRBG</t>
  </si>
  <si>
    <t>https://mail.google.com/mail?extsrc=sync&amp;client=docs&amp;plid=ACUX6DOv1c_FrWzgariNAXEbheC2Ji9RzJcT45c</t>
  </si>
  <si>
    <t>https://drive.google.com/drive/folders/1bxrzGWRYRGBWPoENjavfvoRmRyr1RS5H</t>
  </si>
  <si>
    <t>https://mail.google.com/mail?extsrc=sync&amp;client=docs&amp;plid=ACUX6DNFwUoXFQswUUHJ5hKmg3S082rvgx1n-No</t>
  </si>
  <si>
    <t>https://drive.google.com/drive/folders/18os0NVAKRDRRIjGZ1QwVhdR9SQ_j9edA</t>
  </si>
  <si>
    <t>https://mail.google.com/mail?extsrc=sync&amp;client=docs&amp;plid=ACUX6DPw9eBt8vcB83ocJXZ5zS9xL05JF0-UqDo</t>
  </si>
  <si>
    <t>https://drive.google.com/drive/folders/1Nblot_im1KcoQ2Oq28XuFpzcX84U0pOO</t>
  </si>
  <si>
    <t>https://mail.google.com/mail?extsrc=sync&amp;client=docs&amp;plid=ACUX6DOD8PjwQ1Nf8AnPE-jCyWlxr0XpURcd9qg</t>
  </si>
  <si>
    <t>https://drive.google.com/drive/folders/11ASEhGL4NjgdDG8UAXAVOzb-MQhyG59Y</t>
  </si>
  <si>
    <t>https://mail.google.com/mail?extsrc=sync&amp;client=docs&amp;plid=ACUX6DN2h-4XRSIW2UhJKu_1ANkDOIOfIepDj-Y</t>
  </si>
  <si>
    <t>https://drive.google.com/drive/folders/1eFKDTPSlsRoIXEtolDiFSRd6vm6xDeU8</t>
  </si>
  <si>
    <t>https://mail.google.com/mail?extsrc=sync&amp;client=docs&amp;plid=ACUX6DMbBG2xsRHfaXdGpDpiYjRlgnQd-yk92SE</t>
  </si>
  <si>
    <t>https://drive.google.com/drive/folders/1p74wHSH-Xrd7QV9E97GdkGMcNCkLr2WJ</t>
  </si>
  <si>
    <t>https://mail.google.com/mail?extsrc=sync&amp;client=docs&amp;plid=ACUX6DPof5GLmhARsRAwQIoa9nQ-XCOi9WYq3mk</t>
  </si>
  <si>
    <t>https://drive.google.com/drive/folders/118QcAgG0kfE_kFT4wlYtovm_bUrHXiyu</t>
  </si>
  <si>
    <t>https://mail.google.com/mail?extsrc=sync&amp;client=docs&amp;plid=ACUX6DMR3QDRUoemAZvp1lYlRrD5zbn3uec_z7I</t>
  </si>
  <si>
    <t>https://drive.google.com/drive/folders/1WKskB6A3ICYVb4wHbVtBsOGW1KjRhiOe</t>
  </si>
  <si>
    <t>https://mail.google.com/mail?extsrc=sync&amp;client=docs&amp;plid=ACUX6DNokA3ryk16Mprm23biQFEG6aWvMuVoYf4</t>
  </si>
  <si>
    <t>https://drive.google.com/drive/folders/1errqRELxVweEP8-Skbey4q4xC1L1QXB3</t>
  </si>
  <si>
    <t>https://drive.google.com/drive/folders/1LJ44YfbucVLfLmPhopEPgG3mh5peMoxX</t>
  </si>
  <si>
    <t>COUNTA of Company</t>
  </si>
  <si>
    <t>Grand Total</t>
  </si>
  <si>
    <t>Mean</t>
  </si>
  <si>
    <t>Median</t>
  </si>
  <si>
    <t>Mode</t>
  </si>
  <si>
    <t>Minimum</t>
  </si>
  <si>
    <t>Maximum</t>
  </si>
  <si>
    <t>Standard Deviation</t>
  </si>
  <si>
    <t xml:space="preserve"> - Month</t>
  </si>
  <si>
    <t>COUNTA of Claim Number</t>
  </si>
  <si>
    <t>AVERAGE of TAT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</si>
</sst>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-mm-yyyy"/>
    <numFmt numFmtId="165" formatCode="d-m-yyyy"/>
    <numFmt numFmtId="166" formatCode="dd-mm-yy"/>
    <numFmt numFmtId="167" formatCode="M/d/yyyy"/>
    <numFmt numFmtId="168" formatCode="dd/mm/yyyy"/>
    <numFmt numFmtId="169" formatCode="m/d/yyyy h:mm:ss"/>
  </numFmts>
  <fonts count="23">
    <font>
      <sz val="10.0"/>
      <color rgb="FF000000"/>
      <name val="Arial"/>
      <scheme val="minor"/>
    </font>
    <font>
      <b/>
      <sz val="14.0"/>
      <color rgb="FF000000"/>
      <name val="&quot;Times New Roman&quot;"/>
    </font>
    <font>
      <b/>
      <sz val="14.0"/>
      <color rgb="FF222222"/>
      <name val="&quot;Times New Roman&quot;"/>
    </font>
    <font>
      <b/>
      <u/>
      <sz val="14.0"/>
      <color rgb="FF0000FF"/>
      <name val="&quot;Times New Roman&quot;"/>
    </font>
    <font>
      <b/>
      <sz val="14.0"/>
      <color rgb="FF1F1F1F"/>
      <name val="&quot;Times New Roman&quot;"/>
    </font>
    <font>
      <b/>
      <sz val="13.0"/>
      <color rgb="FF222222"/>
      <name val="&quot;Times New Roman&quot;"/>
    </font>
    <font>
      <sz val="14.0"/>
      <color rgb="FF000000"/>
      <name val="&quot;Times New Roman&quot;"/>
    </font>
    <font>
      <b/>
      <sz val="15.0"/>
      <color rgb="FF000000"/>
      <name val="&quot;Times New Roman&quot;"/>
    </font>
    <font>
      <b/>
      <u/>
      <sz val="14.0"/>
      <color rgb="FF0000FF"/>
      <name val="&quot;Times New Roman&quot;"/>
    </font>
    <font>
      <b/>
      <color rgb="FF000000"/>
      <name val="&quot;Times New Roman&quot;"/>
    </font>
    <font>
      <b/>
      <sz val="14.0"/>
      <color rgb="FF222222"/>
      <name val="Arial"/>
    </font>
    <font>
      <b/>
      <sz val="14.0"/>
      <color rgb="FF1F1F1F"/>
      <name val="&quot;\&quot;Google Sans\&quot;&quot;"/>
    </font>
    <font>
      <sz val="17.0"/>
      <color rgb="FF1F1F1F"/>
      <name val="&quot;\&quot;Google Sans\&quot;&quot;"/>
    </font>
    <font>
      <b/>
      <sz val="14.0"/>
      <color rgb="FF001D35"/>
      <name val="&quot;Times New Roman&quot;"/>
    </font>
    <font>
      <b/>
      <u/>
      <sz val="14.0"/>
      <color rgb="FF000000"/>
      <name val="&quot;Times New Roman&quot;"/>
    </font>
    <font>
      <color rgb="FF000000"/>
      <name val="Calibri"/>
    </font>
    <font>
      <b/>
      <color rgb="FF000000"/>
      <name val="Calibri"/>
    </font>
    <font>
      <b/>
      <sz val="13.0"/>
      <color rgb="FF000000"/>
      <name val="&quot;Times New Roman&quot;"/>
    </font>
    <font>
      <color rgb="FF000000"/>
      <name val="Arial"/>
    </font>
    <font>
      <b/>
      <sz val="14.0"/>
      <color rgb="FFFF0000"/>
      <name val="&quot;Times New Roman&quot;"/>
    </font>
    <font>
      <b/>
      <color theme="1"/>
      <name val="Arial"/>
      <scheme val="minor"/>
    </font>
    <font>
      <color theme="1"/>
      <name val="Arial"/>
      <scheme val="minor"/>
    </font>
    <font>
      <b/>
      <u/>
      <sz val="14.0"/>
      <color rgb="FF000000"/>
      <name val="&quot;Times New Roman&quot;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6D01"/>
        <bgColor rgb="FFFF6D01"/>
      </patternFill>
    </fill>
    <fill>
      <patternFill patternType="solid">
        <fgColor rgb="FF6FA8DC"/>
        <bgColor rgb="FF6FA8DC"/>
      </patternFill>
    </fill>
    <fill>
      <patternFill patternType="solid">
        <fgColor rgb="FFFAFAFA"/>
        <bgColor rgb="FFFAFAFA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3" fillId="0" fontId="1" numFmtId="164" xfId="0" applyAlignment="1" applyBorder="1" applyFont="1" applyNumberFormat="1">
      <alignment horizontal="center"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3" fontId="2" numFmtId="0" xfId="0" applyAlignment="1" applyBorder="1" applyFill="1" applyFont="1">
      <alignment horizontal="center" readingOrder="0" shrinkToFit="0" vertical="bottom" wrapText="0"/>
    </xf>
    <xf borderId="1" fillId="4" fontId="1" numFmtId="0" xfId="0" applyAlignment="1" applyBorder="1" applyFill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readingOrder="0" shrinkToFit="0" vertical="top" wrapText="0"/>
    </xf>
    <xf borderId="4" fillId="3" fontId="2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bottom" wrapText="0"/>
    </xf>
    <xf borderId="3" fillId="0" fontId="1" numFmtId="165" xfId="0" applyAlignment="1" applyBorder="1" applyFont="1" applyNumberFormat="1">
      <alignment horizontal="center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4" fillId="3" fontId="5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0" fillId="3" fontId="2" numFmtId="0" xfId="0" applyAlignment="1" applyFont="1">
      <alignment horizontal="center" readingOrder="0" shrinkToFit="0" vertical="bottom" wrapText="0"/>
    </xf>
    <xf borderId="2" fillId="3" fontId="2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ill="1" applyFont="1">
      <alignment horizontal="center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4" fillId="0" fontId="7" numFmtId="0" xfId="0" applyAlignment="1" applyBorder="1" applyFont="1">
      <alignment horizontal="center" readingOrder="0" shrinkToFit="0" vertical="bottom" wrapText="0"/>
    </xf>
    <xf borderId="4" fillId="0" fontId="8" numFmtId="0" xfId="0" applyAlignment="1" applyBorder="1" applyFont="1">
      <alignment horizontal="left" readingOrder="0" shrinkToFit="0" vertical="bottom" wrapText="0"/>
    </xf>
    <xf borderId="4" fillId="0" fontId="9" numFmtId="0" xfId="0" applyAlignment="1" applyBorder="1" applyFont="1">
      <alignment horizontal="center" shrinkToFit="0" vertical="bottom" wrapText="0"/>
    </xf>
    <xf borderId="4" fillId="0" fontId="9" numFmtId="0" xfId="0" applyAlignment="1" applyBorder="1" applyFont="1">
      <alignment shrinkToFit="0" vertical="bottom" wrapText="0"/>
    </xf>
    <xf borderId="4" fillId="0" fontId="9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4" fillId="6" fontId="2" numFmtId="0" xfId="0" applyAlignment="1" applyBorder="1" applyFill="1" applyFont="1">
      <alignment horizontal="center" readingOrder="0" shrinkToFit="0" vertical="bottom" wrapText="0"/>
    </xf>
    <xf borderId="4" fillId="3" fontId="10" numFmtId="0" xfId="0" applyAlignment="1" applyBorder="1" applyFont="1">
      <alignment horizontal="center" readingOrder="0" shrinkToFit="0" vertical="bottom" wrapText="0"/>
    </xf>
    <xf borderId="4" fillId="3" fontId="1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ill="1" applyFont="1">
      <alignment horizontal="center" readingOrder="0" shrinkToFit="0" vertical="bottom" wrapText="0"/>
    </xf>
    <xf borderId="4" fillId="0" fontId="1" numFmtId="164" xfId="0" applyAlignment="1" applyBorder="1" applyFont="1" applyNumberFormat="1">
      <alignment horizontal="center" readingOrder="0" shrinkToFit="0" vertical="bottom" wrapText="0"/>
    </xf>
    <xf borderId="0" fillId="3" fontId="12" numFmtId="0" xfId="0" applyAlignment="1" applyFont="1">
      <alignment readingOrder="0" shrinkToFit="0" vertical="bottom" wrapText="0"/>
    </xf>
    <xf borderId="4" fillId="3" fontId="13" numFmtId="0" xfId="0" applyAlignment="1" applyBorder="1" applyFont="1">
      <alignment horizontal="center" readingOrder="0" shrinkToFit="0" vertical="bottom" wrapText="0"/>
    </xf>
    <xf borderId="3" fillId="0" fontId="1" numFmtId="166" xfId="0" applyAlignment="1" applyBorder="1" applyFont="1" applyNumberFormat="1">
      <alignment horizontal="center" readingOrder="0" shrinkToFit="0" vertical="bottom" wrapText="0"/>
    </xf>
    <xf borderId="4" fillId="8" fontId="1" numFmtId="0" xfId="0" applyAlignment="1" applyBorder="1" applyFill="1" applyFont="1">
      <alignment horizontal="center" readingOrder="0" shrinkToFit="0" vertical="bottom" wrapText="0"/>
    </xf>
    <xf borderId="4" fillId="9" fontId="1" numFmtId="0" xfId="0" applyAlignment="1" applyBorder="1" applyFill="1" applyFont="1">
      <alignment horizontal="center" readingOrder="0" shrinkToFit="0" vertical="bottom" wrapText="0"/>
    </xf>
    <xf borderId="4" fillId="10" fontId="1" numFmtId="0" xfId="0" applyAlignment="1" applyBorder="1" applyFill="1" applyFont="1">
      <alignment horizontal="center" readingOrder="0" shrinkToFit="0" vertical="bottom" wrapText="0"/>
    </xf>
    <xf borderId="4" fillId="0" fontId="14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horizontal="center" readingOrder="0" shrinkToFit="0" vertical="bottom" wrapText="0"/>
    </xf>
    <xf borderId="4" fillId="3" fontId="15" numFmtId="0" xfId="0" applyAlignment="1" applyBorder="1" applyFont="1">
      <alignment shrinkToFit="0" vertical="bottom" wrapText="0"/>
    </xf>
    <xf borderId="4" fillId="3" fontId="16" numFmtId="0" xfId="0" applyAlignment="1" applyBorder="1" applyFont="1">
      <alignment horizontal="center" shrinkToFit="0" vertical="bottom" wrapText="0"/>
    </xf>
    <xf borderId="4" fillId="3" fontId="17" numFmtId="0" xfId="0" applyAlignment="1" applyBorder="1" applyFont="1">
      <alignment horizontal="center" shrinkToFit="0" vertical="bottom" wrapText="0"/>
    </xf>
    <xf borderId="4" fillId="0" fontId="17" numFmtId="0" xfId="0" applyAlignment="1" applyBorder="1" applyFont="1">
      <alignment horizontal="center" shrinkToFit="0" vertical="bottom" wrapText="0"/>
    </xf>
    <xf borderId="0" fillId="0" fontId="18" numFmtId="0" xfId="0" applyAlignment="1" applyFont="1">
      <alignment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19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1" fillId="0" fontId="1" numFmtId="167" xfId="0" applyAlignment="1" applyBorder="1" applyFont="1" applyNumberFormat="1">
      <alignment horizontal="left" readingOrder="0" shrinkToFit="0" vertical="bottom" wrapText="0"/>
    </xf>
    <xf borderId="2" fillId="0" fontId="1" numFmtId="49" xfId="0" applyAlignment="1" applyBorder="1" applyFont="1" applyNumberForma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2" fillId="0" fontId="7" numFmtId="167" xfId="0" applyAlignment="1" applyBorder="1" applyFont="1" applyNumberFormat="1">
      <alignment horizontal="left" readingOrder="0" shrinkToFit="0" vertical="bottom" wrapText="0"/>
    </xf>
    <xf borderId="2" fillId="0" fontId="1" numFmtId="167" xfId="0" applyAlignment="1" applyBorder="1" applyFont="1" applyNumberFormat="1">
      <alignment horizontal="left" readingOrder="0" shrinkToFit="0" vertical="bottom" wrapText="0"/>
    </xf>
    <xf borderId="0" fillId="2" fontId="20" numFmtId="0" xfId="0" applyAlignment="1" applyFont="1">
      <alignment readingOrder="0"/>
    </xf>
    <xf borderId="2" fillId="0" fontId="1" numFmtId="0" xfId="0" applyAlignment="1" applyBorder="1" applyFont="1">
      <alignment horizontal="left" shrinkToFit="0" vertical="bottom" wrapText="0"/>
    </xf>
    <xf borderId="3" fillId="0" fontId="1" numFmtId="167" xfId="0" applyAlignment="1" applyBorder="1" applyFont="1" applyNumberFormat="1">
      <alignment horizontal="left" readingOrder="0" shrinkToFit="0" vertical="bottom" wrapText="0"/>
    </xf>
    <xf borderId="1" fillId="2" fontId="1" numFmtId="49" xfId="0" applyAlignment="1" applyBorder="1" applyFont="1" applyNumberFormat="1">
      <alignment horizontal="left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4" fillId="3" fontId="2" numFmtId="0" xfId="0" applyAlignment="1" applyBorder="1" applyFont="1">
      <alignment horizontal="left" readingOrder="0" shrinkToFit="0" vertical="bottom" wrapText="0"/>
    </xf>
    <xf borderId="1" fillId="4" fontId="1" numFmtId="0" xfId="0" applyAlignment="1" applyBorder="1" applyFont="1">
      <alignment horizontal="left" readingOrder="0" shrinkToFit="0" vertical="bottom" wrapText="0"/>
    </xf>
    <xf borderId="4" fillId="0" fontId="7" numFmtId="167" xfId="0" applyAlignment="1" applyBorder="1" applyFont="1" applyNumberFormat="1">
      <alignment horizontal="left" shrinkToFit="0" vertical="bottom" wrapText="0"/>
    </xf>
    <xf borderId="4" fillId="0" fontId="1" numFmtId="167" xfId="0" applyAlignment="1" applyBorder="1" applyFont="1" applyNumberFormat="1">
      <alignment horizontal="left" shrinkToFit="0" vertical="bottom" wrapText="0"/>
    </xf>
    <xf borderId="4" fillId="0" fontId="1" numFmtId="14" xfId="0" applyAlignment="1" applyBorder="1" applyFont="1" applyNumberFormat="1">
      <alignment horizontal="left" shrinkToFit="0" vertical="bottom" wrapText="0"/>
    </xf>
    <xf borderId="4" fillId="0" fontId="1" numFmtId="0" xfId="0" applyAlignment="1" applyBorder="1" applyFont="1">
      <alignment horizontal="left" shrinkToFit="0" vertical="bottom" wrapText="0"/>
    </xf>
    <xf borderId="4" fillId="0" fontId="1" numFmtId="167" xfId="0" applyAlignment="1" applyBorder="1" applyFont="1" applyNumberFormat="1">
      <alignment horizontal="left" readingOrder="0" shrinkToFit="0" vertical="bottom" wrapText="0"/>
    </xf>
    <xf borderId="0" fillId="0" fontId="21" numFmtId="0" xfId="0" applyAlignment="1" applyFont="1">
      <alignment readingOrder="0"/>
    </xf>
    <xf borderId="0" fillId="0" fontId="21" numFmtId="0" xfId="0" applyFont="1"/>
    <xf borderId="0" fillId="0" fontId="21" numFmtId="14" xfId="0" applyFont="1" applyNumberFormat="1"/>
    <xf borderId="4" fillId="3" fontId="4" numFmtId="0" xfId="0" applyAlignment="1" applyBorder="1" applyFont="1">
      <alignment horizontal="left" readingOrder="0" shrinkToFit="0" vertical="bottom" wrapText="0"/>
    </xf>
    <xf borderId="4" fillId="0" fontId="1" numFmtId="4" xfId="0" applyAlignment="1" applyBorder="1" applyFont="1" applyNumberFormat="1">
      <alignment horizontal="left" shrinkToFit="0" vertical="bottom" wrapText="0"/>
    </xf>
    <xf borderId="4" fillId="3" fontId="1" numFmtId="0" xfId="0" applyAlignment="1" applyBorder="1" applyFont="1">
      <alignment horizontal="left" readingOrder="0" shrinkToFit="0" vertical="top" wrapText="0"/>
    </xf>
    <xf borderId="4" fillId="3" fontId="2" numFmtId="0" xfId="0" applyAlignment="1" applyBorder="1" applyFont="1">
      <alignment horizontal="left" readingOrder="0" shrinkToFit="0" vertical="top" wrapText="0"/>
    </xf>
    <xf borderId="4" fillId="3" fontId="1" numFmtId="0" xfId="0" applyAlignment="1" applyBorder="1" applyFont="1">
      <alignment horizontal="left" readingOrder="0" shrinkToFit="0" vertical="bottom" wrapText="0"/>
    </xf>
    <xf borderId="4" fillId="0" fontId="7" numFmtId="167" xfId="0" applyAlignment="1" applyBorder="1" applyFont="1" applyNumberFormat="1">
      <alignment horizontal="left" readingOrder="0" shrinkToFit="0" vertical="bottom" wrapText="0"/>
    </xf>
    <xf borderId="4" fillId="3" fontId="5" numFmtId="0" xfId="0" applyAlignment="1" applyBorder="1" applyFont="1">
      <alignment horizontal="left" readingOrder="0" shrinkToFit="0" vertical="bottom" wrapText="0"/>
    </xf>
    <xf borderId="4" fillId="0" fontId="7" numFmtId="0" xfId="0" applyAlignment="1" applyBorder="1" applyFont="1">
      <alignment horizontal="left" readingOrder="0" shrinkToFit="0" vertical="bottom" wrapText="0"/>
    </xf>
    <xf borderId="4" fillId="0" fontId="6" numFmtId="0" xfId="0" applyAlignment="1" applyBorder="1" applyFont="1">
      <alignment horizontal="left" readingOrder="0" shrinkToFit="0" vertical="bottom" wrapText="0"/>
    </xf>
    <xf borderId="0" fillId="3" fontId="2" numFmtId="0" xfId="0" applyAlignment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2" fillId="3" fontId="2" numFmtId="0" xfId="0" applyAlignment="1" applyBorder="1" applyFont="1">
      <alignment horizontal="left" readingOrder="0" shrinkToFit="0" vertical="bottom" wrapText="0"/>
    </xf>
    <xf borderId="4" fillId="5" fontId="1" numFmtId="0" xfId="0" applyAlignment="1" applyBorder="1" applyFont="1">
      <alignment horizontal="left" readingOrder="0" shrinkToFit="0" vertical="bottom" wrapText="0"/>
    </xf>
    <xf borderId="0" fillId="3" fontId="1" numFmtId="0" xfId="0" applyAlignment="1" applyFont="1">
      <alignment horizontal="left" readingOrder="0" shrinkToFit="0" vertical="bottom" wrapText="0"/>
    </xf>
    <xf borderId="0" fillId="3" fontId="4" numFmtId="0" xfId="0" applyAlignment="1" applyFont="1">
      <alignment horizontal="left" readingOrder="0" shrinkToFit="0" vertical="bottom" wrapText="0"/>
    </xf>
    <xf borderId="4" fillId="0" fontId="9" numFmtId="0" xfId="0" applyAlignment="1" applyBorder="1" applyFont="1">
      <alignment horizontal="left" shrinkToFit="0" vertical="bottom" wrapText="0"/>
    </xf>
    <xf borderId="4" fillId="0" fontId="9" numFmtId="167" xfId="0" applyAlignment="1" applyBorder="1" applyFont="1" applyNumberFormat="1">
      <alignment horizontal="left" shrinkToFit="0" vertical="bottom" wrapText="0"/>
    </xf>
    <xf borderId="4" fillId="6" fontId="2" numFmtId="0" xfId="0" applyAlignment="1" applyBorder="1" applyFont="1">
      <alignment horizontal="left" readingOrder="0" shrinkToFit="0" vertical="bottom" wrapText="0"/>
    </xf>
    <xf borderId="4" fillId="3" fontId="10" numFmtId="0" xfId="0" applyAlignment="1" applyBorder="1" applyFont="1">
      <alignment horizontal="left" readingOrder="0" shrinkToFit="0" vertical="bottom" wrapText="0"/>
    </xf>
    <xf borderId="4" fillId="3" fontId="11" numFmtId="0" xfId="0" applyAlignment="1" applyBorder="1" applyFont="1">
      <alignment horizontal="left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4" fillId="0" fontId="1" numFmtId="168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horizontal="left" readingOrder="0" shrinkToFit="0" vertical="bottom" wrapText="0"/>
    </xf>
    <xf borderId="4" fillId="3" fontId="13" numFmtId="0" xfId="0" applyAlignment="1" applyBorder="1" applyFont="1">
      <alignment horizontal="left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4" fillId="9" fontId="1" numFmtId="0" xfId="0" applyAlignment="1" applyBorder="1" applyFont="1">
      <alignment horizontal="left" readingOrder="0" shrinkToFit="0" vertical="bottom" wrapText="0"/>
    </xf>
    <xf borderId="4" fillId="10" fontId="1" numFmtId="0" xfId="0" applyAlignment="1" applyBorder="1" applyFont="1">
      <alignment horizontal="left" readingOrder="0" shrinkToFit="0" vertical="bottom" wrapText="0"/>
    </xf>
    <xf borderId="4" fillId="0" fontId="22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horizontal="left" readingOrder="0" shrinkToFit="0" vertical="bottom" wrapText="0"/>
    </xf>
    <xf borderId="4" fillId="3" fontId="15" numFmtId="0" xfId="0" applyAlignment="1" applyBorder="1" applyFont="1">
      <alignment horizontal="left" shrinkToFit="0" vertical="bottom" wrapText="0"/>
    </xf>
    <xf borderId="4" fillId="3" fontId="16" numFmtId="0" xfId="0" applyAlignment="1" applyBorder="1" applyFont="1">
      <alignment horizontal="left" shrinkToFit="0" vertical="bottom" wrapText="0"/>
    </xf>
    <xf borderId="4" fillId="3" fontId="17" numFmtId="0" xfId="0" applyAlignment="1" applyBorder="1" applyFont="1">
      <alignment horizontal="left" shrinkToFit="0" vertical="bottom" wrapText="0"/>
    </xf>
    <xf borderId="4" fillId="0" fontId="17" numFmtId="0" xfId="0" applyAlignment="1" applyBorder="1" applyFont="1">
      <alignment horizontal="left" shrinkToFit="0" vertical="bottom" wrapText="0"/>
    </xf>
    <xf borderId="0" fillId="0" fontId="18" numFmtId="0" xfId="0" applyAlignment="1" applyFont="1">
      <alignment horizontal="left" shrinkToFit="0" vertical="bottom" wrapText="0"/>
    </xf>
    <xf borderId="3" fillId="0" fontId="1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left" readingOrder="0" shrinkToFit="0" vertical="bottom" wrapText="0"/>
    </xf>
    <xf borderId="4" fillId="0" fontId="19" numFmtId="0" xfId="0" applyAlignment="1" applyBorder="1" applyFont="1">
      <alignment horizontal="left" readingOrder="0" shrinkToFit="0" vertical="bottom" wrapText="0"/>
    </xf>
    <xf borderId="1" fillId="3" fontId="1" numFmtId="49" xfId="0" applyAlignment="1" applyBorder="1" applyFont="1" applyNumberFormat="1">
      <alignment horizontal="left" readingOrder="0" shrinkToFit="0" vertical="bottom" wrapText="0"/>
    </xf>
    <xf borderId="3" fillId="0" fontId="1" numFmtId="167" xfId="0" applyAlignment="1" applyBorder="1" applyFont="1" applyNumberFormat="1">
      <alignment horizontal="left" shrinkToFit="0" vertical="bottom" wrapText="0"/>
    </xf>
    <xf borderId="4" fillId="3" fontId="1" numFmtId="49" xfId="0" applyAlignment="1" applyBorder="1" applyFont="1" applyNumberFormat="1">
      <alignment horizontal="left" shrinkToFit="0" vertical="bottom" wrapText="0"/>
    </xf>
    <xf borderId="0" fillId="2" fontId="20" numFmtId="167" xfId="0" applyAlignment="1" applyFont="1" applyNumberFormat="1">
      <alignment readingOrder="0"/>
    </xf>
    <xf borderId="0" fillId="2" fontId="20" numFmtId="49" xfId="0" applyAlignment="1" applyFont="1" applyNumberFormat="1">
      <alignment readingOrder="0"/>
    </xf>
    <xf borderId="0" fillId="2" fontId="20" numFmtId="0" xfId="0" applyFont="1"/>
    <xf borderId="0" fillId="0" fontId="21" numFmtId="167" xfId="0" applyAlignment="1" applyFont="1" applyNumberFormat="1">
      <alignment readingOrder="0"/>
    </xf>
    <xf borderId="0" fillId="0" fontId="21" numFmtId="49" xfId="0" applyAlignment="1" applyFont="1" applyNumberFormat="1">
      <alignment readingOrder="0"/>
    </xf>
    <xf borderId="0" fillId="0" fontId="21" numFmtId="167" xfId="0" applyFont="1" applyNumberFormat="1"/>
    <xf borderId="0" fillId="0" fontId="21" numFmtId="4" xfId="0" applyFont="1" applyNumberFormat="1"/>
    <xf borderId="0" fillId="0" fontId="21" numFmtId="168" xfId="0" applyAlignment="1" applyFont="1" applyNumberFormat="1">
      <alignment readingOrder="0"/>
    </xf>
    <xf borderId="0" fillId="0" fontId="21" numFmtId="49" xfId="0" applyFont="1" applyNumberFormat="1"/>
    <xf borderId="0" fillId="0" fontId="21" numFmtId="169" xfId="0" applyFont="1" applyNumberFormat="1"/>
    <xf borderId="0" fillId="0" fontId="20" numFmtId="0" xfId="0" applyFont="1"/>
    <xf borderId="0" fillId="0" fontId="20" numFmtId="0" xfId="0" applyAlignment="1" applyFont="1">
      <alignment horizontal="center" readingOrder="0"/>
    </xf>
    <xf borderId="0" fillId="0" fontId="21" numFmtId="0" xfId="0" applyAlignment="1" applyFont="1">
      <alignment horizontal="center"/>
    </xf>
    <xf borderId="0" fillId="0" fontId="21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4.xml"/><Relationship Id="rId10" Type="http://schemas.openxmlformats.org/officeDocument/2006/relationships/pivotCacheDefinition" Target="pivotCache/pivotCacheDefinition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Number of Cases per Company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Chart!$B$22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Chart!$A$23:$A$38</c:f>
            </c:strRef>
          </c:cat>
          <c:val>
            <c:numRef>
              <c:f>Chart!$B$23:$B$38</c:f>
              <c:numCache/>
            </c:numRef>
          </c:val>
        </c:ser>
        <c:axId val="1630975674"/>
        <c:axId val="1627783250"/>
      </c:barChart>
      <c:catAx>
        <c:axId val="16309756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783250"/>
      </c:catAx>
      <c:valAx>
        <c:axId val="16277832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97567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222222"/>
                </a:solidFill>
                <a:latin typeface="+mn-lt"/>
              </a:defRPr>
            </a:pPr>
            <a:r>
              <a:rPr b="1">
                <a:solidFill>
                  <a:srgbClr val="222222"/>
                </a:solidFill>
                <a:latin typeface="+mn-lt"/>
              </a:rPr>
              <a:t>Monthly Submission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Chart!$B$66:$B$72</c:f>
            </c:strRef>
          </c:cat>
          <c:val>
            <c:numRef>
              <c:f>Chart!$C$66:$C$72</c:f>
              <c:numCache/>
            </c:numRef>
          </c:val>
          <c:smooth val="0"/>
        </c:ser>
        <c:axId val="831793927"/>
        <c:axId val="1727975558"/>
      </c:lineChart>
      <c:catAx>
        <c:axId val="831793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Submission Month(2025)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975558"/>
      </c:catAx>
      <c:valAx>
        <c:axId val="1727975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793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Investigation Type vs Claim Status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Chart!$C$86:$C$87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Chart!$B$88:$B$114</c:f>
            </c:strRef>
          </c:cat>
          <c:val>
            <c:numRef>
              <c:f>Chart!$C$88:$C$114</c:f>
              <c:numCache/>
            </c:numRef>
          </c:val>
        </c:ser>
        <c:ser>
          <c:idx val="1"/>
          <c:order val="1"/>
          <c:tx>
            <c:strRef>
              <c:f>Chart!$D$86:$D$87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Chart!$B$88:$B$114</c:f>
            </c:strRef>
          </c:cat>
          <c:val>
            <c:numRef>
              <c:f>Chart!$D$88:$D$114</c:f>
              <c:numCache/>
            </c:numRef>
          </c:val>
        </c:ser>
        <c:ser>
          <c:idx val="2"/>
          <c:order val="2"/>
          <c:tx>
            <c:strRef>
              <c:f>Chart!$E$86:$E$87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Chart!$B$88:$B$114</c:f>
            </c:strRef>
          </c:cat>
          <c:val>
            <c:numRef>
              <c:f>Chart!$E$88:$E$114</c:f>
              <c:numCache/>
            </c:numRef>
          </c:val>
        </c:ser>
        <c:ser>
          <c:idx val="3"/>
          <c:order val="3"/>
          <c:tx>
            <c:strRef>
              <c:f>Chart!$F$86:$F$87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Chart!$B$88:$B$114</c:f>
            </c:strRef>
          </c:cat>
          <c:val>
            <c:numRef>
              <c:f>Chart!$F$88:$F$114</c:f>
              <c:numCache/>
            </c:numRef>
          </c:val>
        </c:ser>
        <c:overlap val="100"/>
        <c:axId val="2039532355"/>
        <c:axId val="966443927"/>
      </c:barChart>
      <c:catAx>
        <c:axId val="2039532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Investigation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443927"/>
      </c:catAx>
      <c:valAx>
        <c:axId val="966443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Claims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532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Relationship Between Turnaround Time and Fees Amount (₹)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TAT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TEXT!$B$1:$B$1080</c:f>
            </c:numRef>
          </c:xVal>
          <c:yVal>
            <c:numRef>
              <c:f>TEXT!$W$1:$W$1080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5498"/>
        <c:axId val="623939384"/>
      </c:scatterChart>
      <c:valAx>
        <c:axId val="197454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TAT(days)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939384"/>
      </c:valAx>
      <c:valAx>
        <c:axId val="623939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Fees Amount (₹)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5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AVERAGE/TAT vs. Case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Chart!$C$142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6"/>
          </c:dPt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Chart!$B$143:$B$169</c:f>
            </c:strRef>
          </c:cat>
          <c:val>
            <c:numRef>
              <c:f>Chart!$C$143:$C$169</c:f>
              <c:numCache/>
            </c:numRef>
          </c:val>
        </c:ser>
        <c:axId val="2086962049"/>
        <c:axId val="1289969683"/>
      </c:barChart>
      <c:catAx>
        <c:axId val="2086962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Case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969683"/>
      </c:catAx>
      <c:valAx>
        <c:axId val="1289969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TAT(AVG 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962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Relationship Id="rId2" Type="http://schemas.openxmlformats.org/officeDocument/2006/relationships/image" Target="../media/Chart3.png"/><Relationship Id="rId3" Type="http://schemas.openxmlformats.org/officeDocument/2006/relationships/chart" Target="../charts/chart1.xml"/><Relationship Id="rId4" Type="http://schemas.openxmlformats.org/officeDocument/2006/relationships/image" Target="../media/Chart5.png"/><Relationship Id="rId5" Type="http://schemas.openxmlformats.org/officeDocument/2006/relationships/chart" Target="../charts/chart2.xml"/><Relationship Id="rId6" Type="http://schemas.openxmlformats.org/officeDocument/2006/relationships/chart" Target="../charts/chart3.xml"/><Relationship Id="rId7" Type="http://schemas.openxmlformats.org/officeDocument/2006/relationships/chart" Target="../charts/chart4.xml"/><Relationship Id="rId8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514350</xdr:colOff>
      <xdr:row>13</xdr:row>
      <xdr:rowOff>38100</xdr:rowOff>
    </xdr:from>
    <xdr:ext cx="5715000" cy="3533775"/>
    <xdr:pic>
      <xdr:nvPicPr>
        <xdr:cNvPr id="439484780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514350</xdr:colOff>
      <xdr:row>0</xdr:row>
      <xdr:rowOff>19050</xdr:rowOff>
    </xdr:from>
    <xdr:ext cx="5715000" cy="3533775"/>
    <xdr:pic>
      <xdr:nvPicPr>
        <xdr:cNvPr id="2139754063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180975</xdr:colOff>
      <xdr:row>0</xdr:row>
      <xdr:rowOff>28575</xdr:rowOff>
    </xdr:from>
    <xdr:ext cx="5715000" cy="3533775"/>
    <xdr:pic>
      <xdr:nvPicPr>
        <xdr:cNvPr id="589149103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</xdr:colOff>
      <xdr:row>20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819150</xdr:colOff>
      <xdr:row>42</xdr:row>
      <xdr:rowOff>19050</xdr:rowOff>
    </xdr:from>
    <xdr:ext cx="5715000" cy="3533775"/>
    <xdr:pic>
      <xdr:nvPicPr>
        <xdr:cNvPr id="1076983785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571500</xdr:colOff>
      <xdr:row>62</xdr:row>
      <xdr:rowOff>38100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285750</xdr:colOff>
      <xdr:row>93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838200</xdr:colOff>
      <xdr:row>121</xdr:row>
      <xdr:rowOff>19050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628650</xdr:colOff>
      <xdr:row>148</xdr:row>
      <xdr:rowOff>47625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1:D1998" sheet="TEXT"/>
  </cacheSource>
  <cacheFields>
    <cacheField name="Company" numFmtId="0">
      <sharedItems containsBlank="1">
        <s v="Magma"/>
        <s v="Future"/>
        <s v="Shriram"/>
        <s v="Chola"/>
        <s v="Reliance"/>
        <s v="New India"/>
        <s v="ICICI"/>
        <s v="IFFCO"/>
        <s v="BAJAJ"/>
        <s v="LIBERTY"/>
        <s v="TATA"/>
        <s v="UNIVERSAL"/>
        <s v="KOTAK"/>
        <s v="National"/>
        <s v="Reliance(KAMESH)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Y1080" sheet="TEXT"/>
  </cacheSource>
  <cacheFields>
    <cacheField name="Assigned Date" numFmtId="167">
      <sharedItems containsSemiMixedTypes="0" containsDate="1" containsString="0">
        <d v="2025-01-01T00:00:00Z"/>
        <d v="2025-01-02T00:00:00Z"/>
        <d v="2025-01-03T00:00:00Z"/>
        <d v="2025-01-05T00:00:00Z"/>
        <d v="2025-01-06T00:00:00Z"/>
        <d v="2025-01-07T00:00:00Z"/>
        <d v="2025-01-08T00:00:00Z"/>
        <d v="2025-01-10T00:00:00Z"/>
        <d v="2025-01-09T00:00:00Z"/>
        <d v="2025-01-11T00:00:00Z"/>
        <d v="2025-01-13T00:00:00Z"/>
        <d v="2025-01-15T00:00:00Z"/>
        <d v="2025-01-16T00:00:00Z"/>
        <d v="2025-01-17T00:00:00Z"/>
        <d v="2025-01-18T00:00:00Z"/>
        <d v="2025-01-20T00:00:00Z"/>
        <d v="2025-01-21T00:00:00Z"/>
        <d v="2025-01-22T00:00:00Z"/>
        <d v="2025-01-23T00:00:00Z"/>
        <d v="2025-01-24T00:00:00Z"/>
        <d v="2025-01-25T00:00:00Z"/>
        <d v="2025-01-26T00:00:00Z"/>
        <d v="2025-01-27T00:00:00Z"/>
        <d v="2025-01-28T00:00:00Z"/>
        <d v="2025-01-29T00:00:00Z"/>
        <d v="2025-01-31T00:00:00Z"/>
        <d v="2025-01-30T00:00:00Z"/>
        <d v="2025-02-01T00:00:00Z"/>
        <d v="2025-02-02T00:00:00Z"/>
        <d v="2025-02-03T00:00:00Z"/>
        <d v="2025-02-04T00:00:00Z"/>
        <d v="2025-02-05T00:00:00Z"/>
        <d v="2025-02-06T00:00:00Z"/>
        <d v="2025-02-07T00:00:00Z"/>
        <d v="2025-02-08T00:00:00Z"/>
        <d v="2025-02-10T00:00:00Z"/>
        <d v="2025-02-11T00:00:00Z"/>
        <d v="2025-02-12T00:00:00Z"/>
        <d v="2025-02-13T00:00:00Z"/>
        <d v="2025-02-14T00:00:00Z"/>
        <d v="2025-02-15T00:00:00Z"/>
        <d v="2025-02-17T00:00:00Z"/>
        <d v="2025-02-18T00:00:00Z"/>
        <d v="2025-02-19T00:00:00Z"/>
        <d v="2025-02-21T00:00:00Z"/>
        <d v="2025-02-22T00:00:00Z"/>
        <d v="2025-02-24T00:00:00Z"/>
        <d v="2025-02-25T00:00:00Z"/>
        <d v="2025-02-26T00:00:00Z"/>
        <d v="2025-02-27T00:00:00Z"/>
        <d v="2025-02-28T00:00:00Z"/>
        <d v="2025-03-01T00:00:00Z"/>
        <d v="2025-03-04T00:00:00Z"/>
        <d v="2025-03-05T00:00:00Z"/>
        <d v="2025-03-06T00:00:00Z"/>
        <d v="2025-03-07T00:00:00Z"/>
        <d v="2025-03-08T00:00:00Z"/>
        <d v="2025-03-14T00:00:00Z"/>
        <d v="2025-03-15T00:00:00Z"/>
        <d v="2025-03-17T00:00:00Z"/>
        <d v="2025-03-18T00:00:00Z"/>
        <d v="2025-03-19T00:00:00Z"/>
        <d v="2025-03-20T00:00:00Z"/>
        <d v="2025-03-21T00:00:00Z"/>
        <d v="2025-03-13T00:00:00Z"/>
        <d v="2025-03-22T00:00:00Z"/>
        <d v="2025-03-24T00:00:00Z"/>
        <d v="2025-03-25T00:00:00Z"/>
        <d v="2025-03-26T00:00:00Z"/>
        <d v="2025-03-27T00:00:00Z"/>
        <d v="2025-03-28T00:00:00Z"/>
        <d v="2025-03-29T00:00:00Z"/>
        <d v="2025-03-31T00:00:00Z"/>
        <d v="2025-04-01T00:00:00Z"/>
        <d v="2025-04-02T00:00:00Z"/>
        <d v="2025-04-03T00:00:00Z"/>
        <d v="2025-04-04T00:00:00Z"/>
        <d v="2025-04-05T00:00:00Z"/>
        <d v="2025-04-07T00:00:00Z"/>
        <d v="2025-04-08T00:00:00Z"/>
        <d v="2025-04-10T00:00:00Z"/>
        <d v="2025-04-11T00:00:00Z"/>
        <d v="2025-04-12T00:00:00Z"/>
        <d v="2025-04-14T00:00:00Z"/>
        <d v="2025-04-15T00:00:00Z"/>
        <d v="2025-04-16T00:00:00Z"/>
        <d v="2025-04-17T00:00:00Z"/>
        <d v="2025-04-18T00:00:00Z"/>
        <d v="2025-04-21T00:00:00Z"/>
        <d v="2025-04-22T00:00:00Z"/>
        <d v="2025-04-23T00:00:00Z"/>
        <d v="2025-04-24T00:00:00Z"/>
        <d v="2025-04-25T00:00:00Z"/>
        <d v="2025-04-26T00:00:00Z"/>
        <d v="2025-04-28T00:00:00Z"/>
        <d v="2025-04-29T00:00:00Z"/>
        <d v="2025-04-30T00:00:00Z"/>
        <d v="2025-05-02T00:00:00Z"/>
        <d v="2025-05-05T00:00:00Z"/>
        <d v="2025-05-07T00:00:00Z"/>
        <d v="2025-05-08T00:00:00Z"/>
        <d v="2025-05-09T00:00:00Z"/>
        <d v="2025-05-10T00:00:00Z"/>
        <d v="2025-05-13T00:00:00Z"/>
        <d v="2025-05-14T00:00:00Z"/>
        <d v="2025-05-15T00:00:00Z"/>
        <d v="2025-05-16T00:00:00Z"/>
        <d v="2025-05-17T00:00:00Z"/>
        <d v="2025-05-19T00:00:00Z"/>
        <d v="2025-05-20T00:00:00Z"/>
        <d v="2025-05-21T00:00:00Z"/>
        <d v="2025-05-22T00:00:00Z"/>
        <d v="2025-05-23T00:00:00Z"/>
        <d v="2025-05-25T00:00:00Z"/>
        <d v="2025-05-26T00:00:00Z"/>
        <d v="2025-05-27T00:00:00Z"/>
        <d v="2025-05-29T00:00:00Z"/>
        <d v="2025-05-30T00:00:00Z"/>
        <d v="2025-05-31T00:00:00Z"/>
        <d v="2025-06-02T00:00:00Z"/>
        <d v="2025-06-03T00:00:00Z"/>
        <d v="2025-06-04T00:00:00Z"/>
        <d v="2025-06-05T00:00:00Z"/>
        <d v="2025-06-06T00:00:00Z"/>
        <d v="2025-06-09T00:00:00Z"/>
        <d v="2025-06-10T00:00:00Z"/>
        <d v="2025-06-11T00:00:00Z"/>
        <d v="2025-06-12T00:00:00Z"/>
        <d v="2025-06-13T00:00:00Z"/>
        <d v="2025-06-14T00:00:00Z"/>
        <d v="2025-06-16T00:00:00Z"/>
        <d v="2025-06-17T00:00:00Z"/>
        <d v="2025-06-18T00:00:00Z"/>
        <d v="2025-06-20T00:00:00Z"/>
      </sharedItems>
    </cacheField>
    <cacheField name="TAT" numFmtId="49">
      <sharedItems containsSemiMixedTypes="0" containsString="0" containsNumber="1" containsInteger="1">
        <n v="94.0"/>
        <n v="10.0"/>
        <n v="24.0"/>
        <n v="244.0"/>
        <n v="30.0"/>
        <n v="243.0"/>
        <n v="92.0"/>
        <n v="78.0"/>
        <n v="127.0"/>
        <n v="153.0"/>
        <n v="111.0"/>
        <n v="27.0"/>
        <n v="240.0"/>
        <n v="97.0"/>
        <n v="34.0"/>
        <n v="44.0"/>
        <n v="6.0"/>
        <n v="125.0"/>
        <n v="20.0"/>
        <n v="104.0"/>
        <n v="53.0"/>
        <n v="50.0"/>
        <n v="26.0"/>
        <n v="89.0"/>
        <n v="4.0"/>
        <n v="144.0"/>
        <n v="32.0"/>
        <n v="17.0"/>
        <n v="122.0"/>
        <n v="59.0"/>
        <n v="151.0"/>
        <n v="42.0"/>
        <n v="237.0"/>
        <n v="73.0"/>
        <n v="29.0"/>
        <n v="15.0"/>
        <n v="235.0"/>
        <n v="54.0"/>
        <n v="57.0"/>
        <n v="121.0"/>
        <n v="106.0"/>
        <n v="234.0"/>
        <n v="239.0"/>
        <n v="43.0"/>
        <n v="75.0"/>
        <n v="124.0"/>
        <n v="131.0"/>
        <n v="68.0"/>
        <n v="150.0"/>
        <n v="51.0"/>
        <n v="152.0"/>
        <n v="19.0"/>
        <n v="96.0"/>
        <n v="238.0"/>
        <n v="230.0"/>
        <n v="129.0"/>
        <n v="40.0"/>
        <n v="229.0"/>
        <n v="16.0"/>
        <n v="79.0"/>
        <n v="86.0"/>
        <n v="147.0"/>
        <n v="39.0"/>
        <n v="134.0"/>
        <n v="14.0"/>
        <n v="64.0"/>
        <n v="8.0"/>
        <n v="7.0"/>
        <n v="52.0"/>
        <n v="37.0"/>
        <n v="61.0"/>
        <n v="60.0"/>
        <n v="109.0"/>
        <n v="49.0"/>
        <n v="224.0"/>
        <n v="28.0"/>
        <n v="137.0"/>
        <n v="223.0"/>
        <n v="11.0"/>
        <n v="74.0"/>
        <n v="95.0"/>
        <n v="93.0"/>
        <n v="222.0"/>
        <n v="114.0"/>
        <n v="107.0"/>
        <n v="58.0"/>
        <n v="80.0"/>
        <n v="221.0"/>
        <n v="31.0"/>
        <n v="71.0"/>
        <n v="85.0"/>
        <n v="126.0"/>
        <n v="23.0"/>
        <n v="12.0"/>
        <n v="217.0"/>
        <n v="21.0"/>
        <n v="216.0"/>
        <n v="67.0"/>
        <n v="18.0"/>
        <n v="65.0"/>
        <n v="215.0"/>
        <n v="25.0"/>
        <n v="38.0"/>
        <n v="66.0"/>
        <n v="218.0"/>
        <n v="214.0"/>
        <n v="56.0"/>
        <n v="112.0"/>
        <n v="213.0"/>
        <n v="98.0"/>
        <n v="55.0"/>
        <n v="76.0"/>
        <n v="211.0"/>
        <n v="47.0"/>
        <n v="33.0"/>
        <n v="123.0"/>
        <n v="210.0"/>
        <n v="209.0"/>
        <n v="108.0"/>
        <n v="208.0"/>
        <n v="45.0"/>
        <n v="207.0"/>
        <n v="120.0"/>
        <n v="206.0"/>
        <n v="119.0"/>
        <n v="204.0"/>
        <n v="102.0"/>
        <n v="116.0"/>
        <n v="203.0"/>
        <n v="202.0"/>
        <n v="87.0"/>
        <n v="201.0"/>
        <n v="200.0"/>
        <n v="84.0"/>
        <n v="199.0"/>
        <n v="9.0"/>
        <n v="197.0"/>
        <n v="82.0"/>
        <n v="117.0"/>
        <n v="196.0"/>
        <n v="195.0"/>
        <n v="101.0"/>
        <n v="193.0"/>
        <n v="118.0"/>
        <n v="99.0"/>
        <n v="192.0"/>
        <n v="190.0"/>
        <n v="189.0"/>
        <n v="46.0"/>
        <n v="188.0"/>
        <n v="187.0"/>
        <n v="72.0"/>
        <n v="22.0"/>
        <n v="186.0"/>
        <n v="77.0"/>
        <n v="185.0"/>
        <n v="182.0"/>
        <n v="181.0"/>
        <n v="3.0"/>
        <n v="180.0"/>
        <n v="2.0"/>
        <n v="179.0"/>
        <n v="178.0"/>
        <n v="172.0"/>
        <n v="70.0"/>
        <n v="169.0"/>
        <n v="168.0"/>
        <n v="81.0"/>
        <n v="167.0"/>
        <n v="165.0"/>
        <n v="162.0"/>
        <n v="160.0"/>
        <n v="159.0"/>
        <n v="158.0"/>
        <n v="36.0"/>
        <n v="157.0"/>
        <n v="35.0"/>
        <n v="155.0"/>
        <n v="148.0"/>
        <n v="145.0"/>
        <n v="143.0"/>
        <n v="141.0"/>
        <n v="138.0"/>
        <n v="378.0"/>
        <n v="133.0"/>
        <n v="132.0"/>
        <n v="130.0"/>
        <n v="5.0"/>
        <n v="13.0"/>
        <n v="115.0"/>
        <n v="110.0"/>
        <n v="105.0"/>
        <n v="103.0"/>
        <n v="100.0"/>
        <n v="91.0"/>
        <n v="90.0"/>
        <n v="88.0"/>
        <n v="83.0"/>
      </sharedItems>
    </cacheField>
    <cacheField name="Assigned IN" numFmtId="0">
      <sharedItems>
        <s v="Pandiyan Ass"/>
        <s v="RVI"/>
        <s v="Rajesh"/>
        <s v="RR Pandiyan Ass"/>
      </sharedItems>
    </cacheField>
    <cacheField name="Company" numFmtId="0">
      <sharedItems>
        <s v="Magma"/>
        <s v="Future"/>
        <s v="Shriram"/>
        <s v="Chola"/>
        <s v="Reliance"/>
        <s v="New India"/>
        <s v="ICICI"/>
        <s v="IFFCO"/>
        <s v="BAJAJ"/>
        <s v="LIBERTY"/>
        <s v="TATA"/>
        <s v="UNIVERSAL"/>
        <s v="KOTAK"/>
        <s v="National"/>
        <s v="Reliance(KAMESH)"/>
      </sharedItems>
    </cacheField>
    <cacheField name="Claim Number">
      <sharedItems containsMixedTypes="1" containsNumber="1" containsInteger="1">
        <s v="C2254103102273-00"/>
        <s v="C2254103102274-00"/>
        <s v="C2254103102274-01"/>
        <s v="MTP-N-2425-004087"/>
        <s v="MTP-N-2425-006460"/>
        <s v="10000-31-25-N-0759617"/>
        <s v="3410125814_T"/>
        <s v="10000-31-25-N-0759689"/>
        <s v="5573-2400014069-OD"/>
        <s v="_2024215782"/>
        <s v="_2024215953"/>
        <s v="1548-2024 COIMBATORE"/>
        <s v="1531-2024 COIMBATORE"/>
        <s v="128-2024 THENI"/>
        <s v="649-2024 DINDIGUL"/>
        <s v="3397282309_TP"/>
        <s v="9999013711_TP"/>
        <s v="3397280860_TP"/>
        <s v="3397281482_TP"/>
        <s v="5573270319_TP"/>
        <s v="3397280931_TP"/>
        <s v="3397280713_TP"/>
        <s v="3397282379_TP"/>
        <s v="9999013761_TP"/>
        <s v="3397280953_TP"/>
        <s v="3397282334_TP"/>
        <s v="3397282284_TP"/>
        <s v="3397280940_TP"/>
        <s v="3379453506_TP"/>
        <s v="MOT15652331"/>
        <s v="59-2024 Ramanathapuram"/>
        <s v="142-2024 Madurai"/>
        <s v="990-2024 Madurai"/>
        <s v="_2024215815"/>
        <s v="_2024215976"/>
        <s v="3406087259_T"/>
        <s v="MTP-N-2425-003240"/>
        <s v="3410121944_DAR"/>
        <s v="MOT15672726"/>
        <s v="3397282804_TP"/>
        <s v="3410125837_OD"/>
        <s v="3410125950_OD"/>
        <s v="3397282226_OD"/>
        <s v="3397282215_OD"/>
        <s v="OC-25-1502-1802-00000056_OD"/>
        <s v="LGID-125426"/>
        <s v="LGID-125425"/>
        <s v="C2254103102274-02"/>
        <s v="C2254111100198-01"/>
        <s v="C2254103102317-00"/>
        <s v="C2254113102465-00"/>
        <s v="C2254113102469-00"/>
        <s v="646-2024 DINDIGUL"/>
        <s v="794-2024 VIRUDHUNAGAR"/>
        <s v="576-2024 DINDIGUL"/>
        <s v="_2025200006"/>
        <s v="HOID-248995"/>
        <s v="LGID-125466"/>
        <s v="LGID-125625"/>
        <s v="OC-25-1502-4056-00000018"/>
        <s v="_2024215288"/>
        <s v="_2025200172"/>
        <s v="10000-31-25-N-0759671"/>
        <s v="10000-31-25-N-0759676"/>
        <s v="10000-31-25-N-0759695"/>
        <s v="10000-31-25-N-0759625"/>
        <s v="10000-31-25-N-0950783"/>
        <s v="10000-31-25-N-0759602"/>
        <s v="10000-31-25-N-0759549"/>
        <s v="10000-31-25-N-0759364"/>
        <s v="10000-31-25-N-0759375"/>
        <s v="10000-31-25-N-0759290"/>
        <s v="_2024215291"/>
        <s v="7213062222B_TP"/>
        <s v="10000-31-25-N-0759845"/>
        <s v="10000-31-25-N-0759881"/>
        <s v="10000-31-25-N-0759893"/>
        <s v="10000-31-25-N-0759901"/>
        <s v="3410123263_TP"/>
        <s v="3397283189_TP"/>
        <s v="MOT15706280"/>
        <s v="66-2024 MANAMADURAI"/>
        <s v="119-2024 RAMANATHPURAM"/>
        <s v="10000-31-19-C-753652"/>
        <s v="10000-31-25-N-0759837"/>
        <s v="3311-01234670-000-00_OD"/>
        <s v="3406087437_OD"/>
        <s v="_2025200393"/>
        <s v="_2025200394"/>
        <s v="_2025200392"/>
        <s v="_2025200332"/>
        <s v="_2025200343"/>
        <s v="3410126158 _OD"/>
        <s v="3379442787_TP"/>
        <s v="CL24402543-00001"/>
        <s v="CL24402388-00001"/>
        <s v="CL24349884-00001"/>
        <s v="CL24297688-00001"/>
        <s v="MOT15724743"/>
        <s v="MOT15726360"/>
        <s v="LGID-125682"/>
        <s v="7213215797A _TP"/>
        <s v="LGID-125717"/>
        <s v="3410125923_OD"/>
        <s v="3397283695_OD"/>
        <s v="10000-31-25-N-0760062"/>
        <s v="10000-31-25-N-0760059"/>
        <s v="52-2024 VIRUDHUNAGAR"/>
        <s v="MOT15730782"/>
        <s v="115-2024 RAMANATHAPURAM"/>
        <s v="3397282760_T"/>
        <s v="10000-31-25-N-0760251"/>
        <s v="10000-31-25-N-0760254"/>
        <s v="10000-31-25-N-0760285"/>
        <s v="924-2023 TIRUNELVELI"/>
        <s v="211-2024 SIVAGANGAI"/>
        <s v="LGID-117964"/>
        <s v="MOT15746628"/>
        <s v="C2254113102586-00"/>
        <s v="10000-31-25-N-0760314"/>
        <s v="10000-31-25-N-0760352"/>
        <s v="3397283725_TP"/>
        <s v="3397283733_TP"/>
        <s v="3379455751_TP"/>
        <s v="3379455904_TP"/>
        <s v="3379455908_TP"/>
        <s v="3397283938_TP"/>
        <s v="3373066713_TP"/>
        <s v="3397284040_TP"/>
        <s v="10110269565_TPPD"/>
        <s v="10110270865_TP"/>
        <s v="10110270852_Connected"/>
        <s v="CL24420271-00001"/>
        <s v="CL24420297-00001"/>
        <s v="CL24413870-00001"/>
        <s v="CL24423067-00001"/>
        <s v="10000-31-25-N-0760372"/>
        <s v="10000-31-25-N-0760413"/>
        <s v="10000-31-25-N-0950848"/>
        <s v="7213232812A_TP"/>
        <s v="C2254111100198-00"/>
        <s v="104-2024 VALLIYOOR"/>
        <s v="MTP-N-2425-004112"/>
        <s v="MTP-N-2425-002364"/>
        <s v="C2254113102635-00"/>
        <s v="C2254113102637-00"/>
        <s v="C2254113102638-00"/>
        <s v="C2254113102639-00"/>
        <s v="C2254113102640-00"/>
        <s v="C2254113102635-01"/>
        <s v="3397283107_TP"/>
        <s v="3397283777_TP"/>
        <s v="3379455220_TP"/>
        <s v="3379455216_TP"/>
        <s v="3379455528_TP"/>
        <s v="3397283099_TP"/>
        <s v="3397283526_TP"/>
        <s v="C2244113102488-02"/>
        <s v="3410126844_OD"/>
        <s v="LGID-113033 MV"/>
        <s v="3397283607_OD"/>
        <s v="FGH-12-24-7003978-01-000"/>
        <s v="3397285499_T"/>
        <s v="3397285063_OD"/>
        <s v="3397284145_OD"/>
        <s v="10000-31-25-N-0760436"/>
        <s v="10000-31-25-N-0760419"/>
        <s v="10000-31-25-N-0760595"/>
        <s v="10000-31-25-N-0760600"/>
        <s v="10110277790_TP"/>
        <s v="3397284912_OD"/>
        <s v="3406088176_OD"/>
        <s v="3406088040_OD"/>
        <s v="500405201124110015801_OD"/>
        <s v="3397284531_TP"/>
        <s v="3379456852_TP"/>
        <s v="3397284501_TP"/>
        <s v="3406088101_OD"/>
        <s v="3397285056_OD"/>
        <s v="3406088241_OD"/>
        <s v="C2254103102579-00"/>
        <s v="C2254113102743-00"/>
        <s v="C2254113102745-00"/>
        <s v="10120000368_TP"/>
        <s v="10000-31-25-N-0760718"/>
        <s v="_2025200954"/>
        <s v="_2025200940"/>
        <s v="10000-31-25-N-0760782"/>
        <s v="OC-25-1502-1803-00000141_TP"/>
        <s v="FILE NO-RDO 1563 MCOP NO 97-2024 SIVAKASI"/>
        <s v="FILE NO-THN 13 MCOP NO 42-2024 THENI"/>
        <s v="MTP-N-2425-006889"/>
        <s v="2054-2024 TIRUNELVELI"/>
        <s v="2055-2024 TIRUNELVELI"/>
        <s v="373-2023 TIRUNELVELI"/>
        <s v="2143-2024 TIRUNELVELI"/>
        <s v="1463-2024 MADURAI"/>
        <s v="55-2024 PARAMAKUDI"/>
        <s v="231-2024 MADURAI"/>
        <s v="07-2025 RAMANATHAPURAM"/>
        <s v="1459-2024 MADURAI"/>
        <s v="08-2025 RAMANATHAPURAM"/>
        <s v="109-2024 RAMANATHAPURAM"/>
        <s v="110-2024 RAMANATHAPURAM"/>
        <s v="3397285765_TP"/>
        <s v="3410127183_TP"/>
        <s v="3397285858_TP"/>
        <s v="3410127188_TP"/>
        <s v="3397285873_TP"/>
        <s v="3379457720_TP"/>
        <s v="3379457746_TP"/>
        <s v="3379457755_TP"/>
        <s v="3397285937_TP"/>
        <s v="3379457767_TP"/>
        <s v="3397285941_TP"/>
        <s v="10000-31-25-N-0760377"/>
        <s v="10000-31-25-N-0760820"/>
        <n v="2.025201177E9"/>
        <s v="_2025200698"/>
        <s v="_2025201086"/>
        <s v="LGID-125976"/>
        <s v="LGID-126009"/>
        <s v="LGID-126047"/>
        <s v="LGID-125974"/>
        <s v="38373190_MX824741"/>
        <s v="_2025201243"/>
        <s v="3379457763_TP"/>
        <s v="3379457434_TP"/>
        <s v="3397286164_TP"/>
        <s v="3410127346_THEFT"/>
        <s v="3406088191_OD"/>
        <s v="1683-2024-COIMBATORE"/>
        <s v="29202-2024-COIMBATORE"/>
        <s v="MOT15793488"/>
        <s v="10000-31-25-N-0760934"/>
        <s v="10110279489_TP"/>
        <s v="10110279533_TP"/>
        <s v="10110279540_TP"/>
        <s v="C2254113102787-00"/>
        <s v="10000-31-25-N-0760964"/>
        <s v="3371-2500000012-TP"/>
        <s v="3362-2500000233-TP"/>
        <s v="3311-2500000110-TP"/>
        <s v="10000-31-23-N-0755359"/>
        <s v="10000-31-24-N-0753290"/>
        <s v="500401202524110084601_OD"/>
        <s v="500405201124110016901_OD"/>
        <s v="10000-31-23-N-0754748"/>
        <s v="OC-25-1503-1803-00000279_TP"/>
        <s v="3406088337_OD"/>
        <s v="3406088513_OD"/>
        <s v="File No-20873 MCOP 251-2024 Madurai"/>
        <s v="CL24430768-00001"/>
        <s v="C2244113102471-01"/>
        <s v="109-2024 MACT DEVAKOTTAI"/>
        <s v="3406087378_T"/>
        <s v="1588-2024-COIMBATORE"/>
        <s v="3311-2500011063_OD"/>
        <s v="10000-31-25-N-0754367"/>
        <s v="C2254103102649-00"/>
        <s v="C2254103102648-00"/>
        <s v="C2254113102819-00"/>
        <s v="3397286330_TP"/>
        <s v="3397286340_TP"/>
        <s v="3379458110_TP"/>
        <s v="1527-2024-MADURAI"/>
        <s v="3397286450_TP"/>
        <s v="MOT15801735"/>
        <s v="3397286169_TP"/>
        <s v="10000-31-25-N-0761119"/>
        <s v="10000-31-25-N-0761122"/>
        <s v="LGID-119546_MV"/>
        <s v="OC-25-1502-1812-00000064_TP"/>
        <s v="LGID-126162"/>
        <s v="10670110165_OD"/>
        <s v="10000-31-25-N-0761151"/>
        <s v="10000-31-25-N-0761146"/>
        <s v="3397286408_TP"/>
        <s v="3397286349_TP"/>
        <s v="File No-20918 MCOP 1846-2024 Madurai"/>
        <s v="File No-20906 MCOP 1410-2024 Madurai"/>
        <n v="3.362707545E9"/>
        <s v="3410127338_TP"/>
        <s v="3410127190_TP"/>
        <s v="3379457102_TP"/>
        <s v="19-2025 Sankarankovil"/>
        <s v="10000-31-25-N-0757450"/>
        <s v="C2254103102646-00"/>
        <s v="C2254113102833-00"/>
        <s v="C2254113102836-00"/>
        <s v="C2254113102847-00"/>
        <s v="C2244113101553-01"/>
        <s v="3397285410_OD"/>
        <s v="3397285743_OD"/>
        <s v="10000-31-25-N-0761209"/>
        <s v="10000-31-25-N-0761223"/>
        <s v="10000-31-25-N-0761236"/>
        <s v="10000-31-25-N-0761277"/>
        <s v="3397286227_OD"/>
        <s v="3410127545_OD"/>
        <s v="3379457940_OD"/>
        <s v="C2254113102876-00"/>
        <s v="C2254113102819-01"/>
        <s v="10000-31-25-N-0761294"/>
        <s v="10110281655_TP"/>
        <s v="C2254103102648-01"/>
        <s v="_2025201545"/>
        <s v="10000-31-25-N-0753558"/>
        <s v="3410127342_TP"/>
        <s v="MOT15833166"/>
        <s v="3361092671_TP"/>
        <s v="3361092554_TP"/>
        <s v="3397285729_TP"/>
        <s v="File No-20908 MCOP 1678-2024 Madurai"/>
        <s v="3397287410_OD"/>
        <s v="3397287149_OD"/>
        <s v="MOT15849278"/>
        <s v="_2025201017"/>
        <s v="_2025201246"/>
        <s v="38430583_OD"/>
        <s v="3373066840_TP"/>
        <s v="3397287652_T"/>
        <s v="3397287893_TP"/>
        <s v="3379459437_TP"/>
        <s v="3410127900_TP"/>
        <s v="3410127899_TP"/>
        <s v="3410127896_TP"/>
        <s v="3397288042_TP"/>
        <s v="3410128006_TP"/>
        <s v="3380063737_TP"/>
        <s v="3397288022_TP"/>
        <s v="3361092775_TP"/>
        <s v="3410127955_TP"/>
        <s v="2712002393_WC"/>
        <s v="CL24455454-00001"/>
        <s v="9-2025 Ramanathapuram"/>
        <s v="11-2025 Ramanathapuram"/>
        <s v="2125-2024 Madurai"/>
        <s v="1661-2024 Madurai"/>
        <s v="114-2023 Paramakudi"/>
        <s v="94-2024 Sivaksi"/>
        <s v="99-2023 Viruthunagar"/>
        <s v="212-2023 Sriviliputhur"/>
        <s v="1591-2024 Madurai"/>
        <s v="3361092801_T"/>
        <s v="7213292248A_TP"/>
        <s v="C2254102100103-00"/>
        <s v="10000-31-25-N-0761574"/>
        <s v="10000-31-25-N-0761584"/>
        <s v="MOT15858421"/>
        <s v="5-2025 Manamadurai"/>
        <s v="LGID-126095"/>
        <s v="LGID-126086"/>
        <s v="LGID-126066"/>
        <s v="LGID-126190"/>
        <s v="LGID-126183"/>
        <s v="LGID-126265"/>
        <s v="LGID-126255"/>
        <s v="LGID-123568"/>
        <s v="10000-31-25-N-0761624"/>
        <s v="MOT15862509"/>
        <s v="C2254103102773-00"/>
        <s v="3409053965_OD"/>
        <s v="MOT15873132"/>
        <s v="MOT15874202"/>
        <s v="3397287633_OD"/>
        <s v="C2254113102926-00"/>
        <s v="C2254113102930-00"/>
        <s v="C2250000100728-00"/>
        <s v="3406088998_OD"/>
        <s v="10310007614_TP"/>
        <s v="3397288373_OD"/>
        <s v="C2254113102991-00"/>
        <s v="3397288234_OD"/>
        <s v="3379459209_OD"/>
        <s v="10110284484_TP"/>
        <s v="3379459156_TP"/>
        <s v="222131_TP"/>
        <s v="3410127589_TP"/>
        <s v="3397287055_TP"/>
        <s v="3397287748_TP"/>
        <s v="3397285360_TP"/>
        <s v="3406089255_OD"/>
        <s v="10000-31-25-N-0761828"/>
        <s v="3410127864_OD"/>
        <s v="MOT15841488"/>
        <s v="MOT15841898"/>
        <s v="10000-31-25-N-0761838"/>
        <s v="52-2025 RAMANATHAPURAM"/>
        <s v="3397287755_TP"/>
        <s v="LGID-122851_MV"/>
        <s v="MTP-N-2425-007404"/>
        <s v="C2254113103019-00"/>
        <s v="C2254113103018-00"/>
        <s v="_2017207769"/>
        <s v="112-2024 Devakottai"/>
        <s v="3410128036_TP"/>
        <s v="3379459064_TP"/>
        <s v="3397287411_TP"/>
        <s v="3410127650_TP"/>
        <s v="3397286455_TP"/>
        <s v="LGID-126373"/>
        <s v="LGID-125964"/>
        <s v="283317_CLAIMANT"/>
        <s v="OC-25-1501-4014-00000057"/>
        <s v="LGID-126052"/>
        <s v="10110284078_OD"/>
        <s v="10-2025 Thirunelveli"/>
        <s v="_2024215948"/>
        <s v="MOT15885731"/>
        <s v="CL24466866-00001"/>
        <s v="C2254113103057-00"/>
        <s v="3397289338_OD"/>
        <s v="8-2025 SATTUR"/>
        <s v="LGID-111151_MV"/>
        <s v="3397288250_OD"/>
        <s v="3406089476_OD"/>
        <s v="LGID-112358_MV"/>
        <s v="C2254113103065-00"/>
        <s v="_2024215362"/>
        <s v="MOT15899767"/>
        <s v="MOT15899783"/>
        <s v="1836-2024 Madurai"/>
        <s v="44-2023 Viruthunagar"/>
        <s v="91-2023 Viruthunagar"/>
        <s v="43-2023 Viruthunagar"/>
        <s v="21-2025 Ramanathapuram"/>
        <s v="3397278664_TP"/>
        <s v="10-2025 Paramakudi"/>
        <s v="94-2023 Sattur"/>
        <s v="LIGD-110354_MV"/>
        <s v="11-2025 Paramakudi"/>
        <s v="12-2025 Paramakudi"/>
        <s v="13-2025 Paramakudi"/>
        <s v="3379460780_WC"/>
        <s v="LGID-112358_TP"/>
        <s v="LGID-123110_MV"/>
        <s v="LGID-109502_TP"/>
        <s v="LGID-115094_TP"/>
        <s v="10670117482_OD"/>
        <s v="LGID-106851_MV"/>
        <s v="OC-25-1501-1803-00000544"/>
        <s v="LGID-125059_MV"/>
        <s v="390-2020 Madurai"/>
        <s v="1732-2024 Madurai"/>
        <s v="10670117861_OD"/>
        <s v="LGID-121589_MV"/>
        <s v="3397287518_OD"/>
        <s v="857-2023 MCOP M4516"/>
        <s v="1819-2024 Madurai"/>
        <s v="MOT15924795"/>
        <s v="MOT15925970"/>
        <s v="10000-31-25-N-0762354"/>
        <s v="10000-31-25-N-0762416"/>
        <s v="10000-31-25-N-0762420"/>
        <s v="10000-31-25-N-0762437"/>
        <s v="10000-31-25-N-0762445"/>
        <s v="10000-31-25-N-0762482"/>
        <s v="MOT15934547"/>
        <s v="MOT15931681"/>
        <s v="10670118085_OD"/>
        <s v="3379460892_OD"/>
        <s v="3397290261_OD"/>
        <s v="C2254113103119-00"/>
        <s v="C2254103102934-00"/>
        <s v="C2254113103129-00"/>
        <s v="_2025202436"/>
        <s v="_2025202451"/>
        <s v="324-2024 Tenkasi"/>
        <s v="217-2024 Sivagangai"/>
        <s v="1607-2024 Madurai"/>
        <s v="1005-2024 Madurai"/>
        <s v="38469679_OD"/>
        <s v="3397290953_THEFT"/>
        <s v="10000-31-25-N-0760181"/>
        <s v="3397287856_OD"/>
        <s v="_2025202831"/>
        <s v="_2025202756"/>
        <s v="_2025202786"/>
        <s v="_2025202832"/>
        <s v="C2254113103119-01"/>
        <s v="3408-2500018179_OD"/>
        <s v="3406089904_OD"/>
        <s v="OC-25-1901-1018-00003145"/>
        <s v="CL24477356-00001"/>
        <s v="LGID-106239_MV"/>
        <s v="C2254113103169-00"/>
        <s v="C2254113103170-00"/>
        <s v="C2254113103171-00"/>
        <s v="MOT15957287"/>
        <s v="MOT15957166"/>
        <s v="189-2024 Sivagangai"/>
        <s v="9-2025 Devakottai"/>
        <s v="7213067649B_TP"/>
        <s v="308-2024 Bellary"/>
        <s v="1710-2024 Madurai"/>
        <s v="3397291110_OD"/>
        <s v="3406090151_OD"/>
        <s v="MOT15968180"/>
        <s v="1587-2024 Madurai"/>
        <s v="C2254113103231-00"/>
        <s v="C2254113103204-00"/>
        <s v="3397291297_OD"/>
        <s v="10000-31-25-N-0762887"/>
        <s v="C2254113103170-01"/>
        <s v="3409054370_ OD"/>
        <s v="10000-31-25-N-0762949"/>
        <s v="_2025203151"/>
        <s v="MOT15976513"/>
        <s v="3379462703_OD"/>
        <s v="80-2025 Ramanathapuram"/>
        <s v="C2254113103285-00"/>
        <s v="C2254113103290-00"/>
        <s v="LGID-126551_TP"/>
        <s v="LGID-126577"/>
        <s v="LGID-126580_TP"/>
        <s v="LGID-126695_TP"/>
        <s v="10000-31-25-N-0763114"/>
        <s v="1947-2024 Madurai"/>
        <s v="188-2024 Sivagangai"/>
        <s v="3397285240_TP"/>
        <s v="3397285871_TP"/>
        <s v="3397286740_TP"/>
        <s v="3313032935_TP"/>
        <s v="3397288891_TP"/>
        <s v="3397289114_TP"/>
        <s v="3397289122_TP"/>
        <s v="3379460818_TP"/>
        <s v="3397289234_TP"/>
        <s v="3379461924_TP"/>
        <s v="3379462188_TP"/>
        <s v="3379462208_TP"/>
        <s v="3379462220_TP"/>
        <s v="3379462254_TP"/>
        <s v="3379462258_TP"/>
        <s v="3397290960_TP"/>
        <s v="3379463299_TP"/>
        <s v="3397291991_TP"/>
        <s v="3406090336_OD"/>
        <s v="10000-31-25-N-0763129"/>
        <s v="10000-31-25-N-0763165"/>
        <s v="10000-31-25-N-0763169"/>
        <s v="10110291996_TP"/>
        <s v="10000-31-25-N-0763179"/>
        <s v="382-2025 Tirunelveli"/>
        <s v="2759-2024 Madurai"/>
        <s v="1884-2023 Madurai"/>
        <s v="2213-2024 Madurai"/>
        <s v="3379463296_TP"/>
        <s v="3410129347_TP"/>
        <s v="3410129176_TP"/>
        <s v="3379461919_TP"/>
        <s v="3379460709_TP"/>
        <s v="352-2025 Tirunelveli"/>
        <s v="2056-2024 Madurai"/>
        <s v="3397292201_TP"/>
        <s v="LGID-114283_MV"/>
        <s v="1656-2024 Madurai"/>
        <s v="C2254113103339-00"/>
        <s v="3379464198_OD"/>
        <s v="3406089985_OD"/>
        <s v="3379460287_TP"/>
        <s v="_2025203490"/>
        <s v="1927-2024 Madurai"/>
        <s v="1930-2024 Madurai"/>
        <s v="369-2025 Tirunelveli"/>
        <s v="372-2025 Tirunelveli"/>
        <s v="MOT16014277"/>
        <s v="MOT16014776"/>
        <s v="MTP-N-2425-008070"/>
        <s v="MTP-N-2425-008059"/>
        <s v="3371-2500000034-TP"/>
        <s v="3311-2500000326-TP"/>
        <s v="3311-2500000322-TP"/>
        <s v="3362-2500000395-TP"/>
        <s v="3371-2500000033-TP"/>
        <s v="3311-2500000323-TP"/>
        <s v="3311-2500000324-TP"/>
        <s v="3311-2500000321-TP"/>
        <s v="3397292286_TP"/>
        <s v="3397292190_TP"/>
        <s v="3362-2400000381-TP"/>
        <s v="OC-25-1502-1825-00000678"/>
        <s v="OC-25-1502-1825-00000679"/>
        <s v="OC-25-1502-1825-00000676"/>
        <s v="134-2025 Tirunelveli"/>
        <s v="C2254113103366-00"/>
        <s v="C2254113103381-00"/>
        <s v="C2254113103399-00"/>
        <s v="C2254113103379-00"/>
        <s v="10110289136_OD"/>
        <s v="C2254113103375-00"/>
        <s v="C2254101100267-01"/>
        <s v="C2254113103374-00"/>
        <s v="20-2025 Uthamapalayam"/>
        <s v="2574-2024 Madurai"/>
        <s v="2276-2024 Madurai"/>
        <s v="10000-31-26-N-0750041"/>
        <s v="10690000102_PA"/>
        <s v="3408-2500023716-OD"/>
        <s v="CV612736"/>
        <s v="3379464613_TP"/>
        <s v="3410129797_TP"/>
        <s v="10000-31-26-N-0750097"/>
        <s v="3379464441_TP"/>
        <s v="3397292506_TP"/>
        <s v="3397292504_TP"/>
        <s v="3380064195_TP"/>
        <s v="3379464399_TP"/>
        <s v="3368140630_TP"/>
        <s v="3410129785_TP"/>
        <s v="1763-2024 Madurai"/>
        <s v="LGID-113794"/>
        <s v="7213382011A_TP"/>
        <s v="7213382011B_TP"/>
        <s v="MTP-N-2526-000084"/>
        <s v="MTP-N-2526-000086"/>
        <s v="3362-2500000145-TP"/>
        <s v="3362-2500000417-TP"/>
        <s v="3311-2500000260-TP"/>
        <s v="3362-2500000492-TP"/>
        <s v="3362-2500000562-TP"/>
        <s v="3311-2500000378-TP"/>
        <s v="3362-2500000678-TP"/>
        <s v="3362-2500000681-TP"/>
        <s v="3311-2500000382-TP"/>
        <s v="3404-2500000015-TP"/>
        <s v="3362-2500000700-TP"/>
        <s v="_2025203586"/>
        <s v="_2025203690"/>
        <s v="10000-31-26-N-0750179"/>
        <s v="65-2024 Viruthunagar"/>
        <s v="MOT16039901"/>
        <s v="_2025203819"/>
        <s v="10000-31-26-N-0750193"/>
        <s v="OC-26-1502-1890-00000001"/>
        <s v="3397292805_OD"/>
        <s v="LGID-126716_TP"/>
        <s v="_2025203813"/>
        <s v="1905-2024 Madurai"/>
        <s v="3379464632_TP"/>
        <s v="3397292586_TP"/>
        <s v="3410129836_TP"/>
        <s v="3379464625_TP"/>
        <s v="3374002011_TP"/>
        <s v="3397292573_TP"/>
        <s v="3397292565_TP"/>
        <s v="3397285930_TP"/>
        <s v="3379465086_TP"/>
        <s v="3361093421_TP"/>
        <s v="3410116740_TP"/>
        <s v="9999013751-218180_TP"/>
        <s v="415-2025 Tirunelveli"/>
        <s v="48-2025 Ramanathapuram"/>
        <s v="2150-2024 Madurai"/>
        <s v="2114-2024 Madurai"/>
        <s v="C2264103100042-00"/>
        <s v="C2264113100027-00"/>
        <s v="47-2022 Manamadurai"/>
        <s v="3313033711_TP"/>
        <s v="10000-31-26-N-0750373"/>
        <s v="2450-2024 Madurai"/>
        <s v="3406090781_OD"/>
        <s v="7212699442B_TP"/>
        <s v="7212699442C_TP"/>
        <s v="3397292826_OD"/>
        <s v="3397293734_TP"/>
        <s v="3397292767_TP"/>
        <s v="3397292686_TP"/>
        <s v="MTP-N-2526-000224"/>
        <s v="MOT16056982"/>
        <s v="MOT16066968"/>
        <s v="MOT16066798"/>
        <s v="3379465080_TP"/>
        <s v="3397292837_TP"/>
        <s v="3379465740_TP"/>
        <s v="3379464813_TP"/>
        <s v="3397292690_TP"/>
        <s v="91-2025 Dindigul"/>
        <s v="214-2024 Srivilliputhur"/>
        <s v="10000-31-26-N-0750476"/>
        <s v="3406090634_OD"/>
        <s v="500407201125110000201_OD"/>
        <s v="400301202625110000101_OD"/>
        <s v="500402202524110024701_OD"/>
        <s v="C2264113100064-00"/>
        <s v="2712002443_WC"/>
        <s v="500201201224110048401_OD"/>
        <s v="3406090772_OD"/>
        <s v="3311-2500031525-OD"/>
        <s v="C2264113100087-01"/>
        <s v="30-2024 Sattur"/>
        <s v="7213395095A_TP"/>
        <s v="_2025204336"/>
        <s v="7213396715A_TP"/>
        <s v="472-2025 Tirunelveli"/>
        <s v="142-2024 Tirunelveli"/>
        <s v="3361093571_OD"/>
        <s v="C2264113100087-00"/>
        <s v="3410129811_TP"/>
        <s v="MOT16086837"/>
        <s v="1812-2024 Madurai"/>
        <s v="118-2021 Sivakasi"/>
        <s v="3410129962_OD"/>
        <s v="OC-26-1502-4056-00000004"/>
        <s v="MOT16097404"/>
        <s v="MOT16098168"/>
        <s v="3379466666_TP"/>
        <s v="CL24518479-00001"/>
        <s v="CL24518468-00001"/>
        <s v="CL24513963-00001"/>
        <s v="CL24512478-00001"/>
        <s v="CL24511738-00001"/>
        <s v="CL24511738-00002"/>
        <s v="CL24511738-00003"/>
        <s v="CL24301033-00003"/>
        <s v="CL24523135-00001"/>
        <s v="CL24520330-00001"/>
        <s v="CL24520330-00002"/>
        <s v="CL24520885-00001"/>
        <s v="CL24521180-00001"/>
        <s v="CL24520637-00001"/>
        <s v="CL24519483-00001"/>
        <s v="3397294222_TP"/>
        <s v="LGID-126717_TP"/>
        <s v="LGID-126713_TP"/>
        <s v="LGID-126745_TP"/>
        <s v="LGID-126709_TP"/>
        <s v="LGID-126710_TP"/>
        <s v="LGID-126988_TP"/>
        <s v="LGID-126755_TP"/>
        <s v="LGID-126951_TP"/>
        <s v="MTP-N-2526-000355"/>
        <s v="3410130388_OD"/>
        <s v="3397294430_TP"/>
        <s v="3397294263_TP"/>
        <s v="3379466424_TP"/>
        <s v="3397294459_TP"/>
        <s v="3410130551_TP"/>
        <s v="225347_TP"/>
        <s v="225349_TP"/>
        <s v="172-2022 Srivilliputhur"/>
        <s v="3406091285_OD"/>
        <s v="CL24524296-00001"/>
        <s v="CL24524165-00001"/>
        <s v="CL24524134-00001"/>
        <s v="CL24524071-00001"/>
        <s v="CL24522786-00001"/>
        <s v="CL24522786-00002"/>
        <s v="CL24522738-00001"/>
        <s v="CL24522763-00001"/>
        <s v="CL24522763-00002"/>
        <s v="528-2025 Thirunelveli"/>
        <s v="529-2025 Thirunelveli"/>
        <s v="2349-2024 Madurai"/>
        <s v="3311-2500038368-OD"/>
        <s v="3362-2500019596-OD"/>
        <s v="3362-2500016770-OD"/>
        <s v="500401201125110010501_OD"/>
        <s v="3397294836_THEFT"/>
        <s v="3362-2500018931-OD"/>
        <s v="C2264103100176-00"/>
        <s v="155-2025 Madurai"/>
        <s v="7213402294A_TP"/>
        <s v="7213402294B_TP"/>
        <s v="10220020540_TP"/>
        <s v="10000-31-26-N-0750984"/>
        <s v="_2025204542"/>
        <s v="3397295106_TP"/>
        <s v="C2244193100389-00"/>
        <s v="7212982919B_TP"/>
        <s v="7213238690B_TP"/>
        <s v="3311-2500000464-TP"/>
        <s v="3397294207_OD"/>
        <s v="C2264113100162-00"/>
        <s v="10110299935_TP"/>
        <s v="C2264113100127-00"/>
        <s v="C2264113100165-00"/>
        <s v="C2264113100205-00"/>
        <s v="C2264113100206-00"/>
        <s v="3406091425_OD"/>
        <s v="3361093697_OD"/>
        <s v="3406090976_OD"/>
        <s v="3406091442_OD"/>
        <s v="LGID-127083_TP"/>
        <s v="MTP-N-2526-000510"/>
        <s v="3380064489_TP"/>
        <s v="10310005170_MV"/>
        <s v="1882-2024 Tirunelveli"/>
        <s v="3409055193_THEFT"/>
        <s v="MOT16126246"/>
        <s v="_2025204682"/>
        <s v="55-2022 Aruppukottai"/>
        <s v="56-2022 Aruppukottai"/>
        <s v="2771-2024 Madurai"/>
        <s v="3311-2500041603-OD"/>
        <s v="3380064514_OD"/>
        <s v="C2264113100239-00"/>
        <s v="10670127217_OD"/>
        <s v="3410130940_TP"/>
        <s v="4400023796A_WC"/>
        <s v="C2264101100004-01"/>
        <s v="C2264113100242-00"/>
        <s v="CL25025836-00001"/>
        <s v="CL25025834-00001"/>
        <s v="10000-31-25-N-0758100"/>
        <s v="257-2025 Madurai"/>
        <s v="LGID-125176_MV"/>
        <s v="3379468027_TP"/>
        <s v="3397295954_TP"/>
        <s v="3397295949_TP"/>
        <s v="3397295944_TP"/>
        <s v="3368140997_TP"/>
        <s v="3397295784_TP"/>
        <s v="3397295780_TP"/>
        <s v="3397295777_TP"/>
        <s v="3379468543_TP"/>
        <s v="7213406007A_TP"/>
        <s v="OC-26-1502-1802-00000006"/>
        <s v="OC-26-1502-1812-00000005"/>
        <s v="7213406722A_TP"/>
        <s v="41-2025 Paramakudi"/>
        <s v="OC-26-1501-1812-00000018"/>
        <s v="OC-26-1501-1812-00000020"/>
        <s v="7213406849A_TP"/>
        <s v="C2264113100306-00"/>
        <s v="TN58BJ7008"/>
        <s v="810-2024 Madurai"/>
        <s v="LGID-116205_MV"/>
        <s v="438-2023 JALGAON"/>
        <s v="LGID-117634_MV"/>
        <s v="C2254103102273-01"/>
        <s v="C2264103100314-00"/>
        <s v="C2264113100322-00"/>
        <s v="2747-2024 Madurai"/>
        <s v="3397296482_TP"/>
        <s v="MOT16170301"/>
        <s v="MOT16176804"/>
        <s v="7212879466B"/>
        <s v="3407-2500004066-OD"/>
        <s v="3397296090_OD"/>
        <s v="3311-2500046050-OD"/>
        <s v="3397296874_THEFT"/>
        <s v="3397210797_TP"/>
        <s v="3410131463_TP"/>
        <s v="3379468976_TP"/>
        <s v="3397296559_TP"/>
        <s v="3410131431_TP"/>
        <s v="3397296526_TP"/>
        <s v="3397296525_TP"/>
        <s v="3410131419_TP"/>
        <s v="3410131416_TP"/>
        <s v="3379468823_TP"/>
        <s v="3397296483_TP"/>
        <s v="3397296481_TP"/>
        <s v="3397296384_TP"/>
        <s v="3361093824_TP"/>
        <s v="10110304133_TP"/>
        <s v="10110304160_TP"/>
        <s v="_2025205283"/>
        <s v="38-2025 Valliyur"/>
        <s v="1787-2024 Madurai"/>
        <s v="115-2025 Tirunelveli"/>
        <s v="116-2025 Tirunelveli"/>
        <s v="3406091916_OD"/>
        <s v="3406091743_OD"/>
        <s v="FGC1813250000217698"/>
        <s v="CL25029262-00001"/>
        <s v="CL25030107-00001"/>
        <s v="CL25036742-00001"/>
        <s v="CL25037912-00001"/>
        <s v="3397262126_TP"/>
        <s v="3397295354_TP"/>
        <s v="10000-31-26-N-0751855"/>
        <s v="3379459913_TP"/>
        <s v="3379468542_TP"/>
        <s v="3379469265_TP"/>
        <s v="3380064553_TP"/>
        <s v="3380064589_TP"/>
        <s v="C2264113100087-02"/>
        <s v="3379468418_OD"/>
        <s v="3362-2500022263-OD"/>
        <s v="3406091710_OD"/>
        <s v="C2264113100373-00"/>
        <s v="3410131390_TP"/>
        <s v="3410131352_TP"/>
        <s v="3397296371_TP"/>
        <s v="3397296030_TP"/>
        <s v="3373067183_TP"/>
        <s v="3373067182_TP"/>
        <s v="3361093750_TP"/>
        <s v="3410131015_TP"/>
        <s v="3397295592_TP"/>
        <s v="3397295405_TP"/>
        <s v="3379467466_TP"/>
        <s v="3397295367_TP"/>
        <s v="3397295130_TP"/>
        <s v="C2234113102236-00"/>
        <s v="3406091783_OD"/>
        <s v="135-2025 Madurai"/>
        <s v="10000-31-26-N-0752120"/>
        <s v="OC-26-1502-1812-00000009"/>
        <s v="OC-26-1502-1811-00000001"/>
        <s v="3397297445_THEFT"/>
        <s v="3409055544_THEFT"/>
        <s v="3406092315_OD"/>
        <s v="LGID-119884_MV"/>
        <s v="227783_TP"/>
        <s v="3410131079_TP"/>
        <s v="9999015092-227786_TP"/>
        <s v="3397297221_TP"/>
        <s v="3397297218_TP"/>
        <s v="3397297193_TP"/>
        <s v="3379469539_TP"/>
        <s v="3410131665_TP"/>
        <s v="3379469326_TP"/>
        <s v="3379468149_TP"/>
        <s v="MOT16206027"/>
        <s v="MOT16206365"/>
        <s v="3406092261_OD"/>
        <s v="MOT16229886"/>
        <s v="10410001883_TP"/>
        <s v="S30000030A_TP"/>
        <s v="C2264103100504-00"/>
        <s v="C2264113100483-00"/>
        <s v="C2264113100484-00"/>
        <s v="3410131375_OD"/>
        <s v="MTP-N-2526-000981"/>
        <s v="LGID-127290_TP"/>
        <s v="7213408468A_TP"/>
        <s v="3406092418_OD"/>
        <s v="3406091834_OD"/>
        <s v="500402202525110002601_OD"/>
        <s v="3410123652_TP"/>
        <s v="_2024216003"/>
        <s v="LGID-126421_TP"/>
        <s v="LGID-126414_TP"/>
        <s v="3406092571_THEFT"/>
        <s v="OC-26-1502-1870-00000109_OD"/>
        <s v="3406091814_OD"/>
        <s v="OC-26-1502-1803-00000019_OD"/>
        <s v="3406092405_OD"/>
        <s v="3410132015_OD"/>
        <s v="3397297038_OD"/>
        <s v="3379466528_TP"/>
        <s v="LGID-127352_TP"/>
        <s v="214-2025 Madurai"/>
        <s v="293-2025 Madurai"/>
        <s v="OC-26-1502-1812-00000013"/>
        <s v="87-2023 Sivakasi"/>
        <s v="OG-25-1503-2802-00000024"/>
        <s v="538-2025 Tirunelveli"/>
        <s v="5573-2500013005-OD"/>
        <s v="7213152267B_TP"/>
        <s v="3397298676_OD"/>
        <s v="7213409100A_TP"/>
        <s v="C2264193100032-00"/>
        <s v="C2264113100550-00"/>
        <s v="C2264113100550-01"/>
        <s v="C2264103100504-01"/>
        <s v="C2264113100578-00"/>
        <s v="OC-26-1502-1870-00000104_OD"/>
        <s v="3406092782_THEFT"/>
        <s v="LGID-127414_TP"/>
        <s v="LGID-127410_TP"/>
        <s v="3406092338_OD"/>
        <s v="3362-2500026735-OD"/>
        <s v="3397298327_OD"/>
        <s v="100-2025 DINDIGUL"/>
        <s v="1334-2024 Madurai"/>
        <s v="7212824191C_TP"/>
        <s v="7212824191D_TP"/>
        <s v="3379471124_TP"/>
        <s v="3406092767_OD"/>
        <s v="3407-2500004870-OD"/>
        <s v="3397298693_OD"/>
        <s v="3361076820_IV"/>
        <s v="LGID-118999_TP"/>
        <s v="5103-2025-26"/>
        <s v="MTP-N-2526-001206"/>
        <s v="10000-31-26-N-0752896"/>
        <s v="OC-26-1502-1802-00000010"/>
        <s v="OC-26-1502-1825-00000198"/>
        <s v="3397298225_TP"/>
        <s v="3397298770_TP"/>
        <s v="3410132314_TP"/>
        <s v="3397295176_TP"/>
        <s v="3379467701_TP"/>
        <s v="3379468749_TP"/>
        <s v="3410132217_TP"/>
        <s v="3397298654_TP"/>
        <s v="3311-2500000658_TP"/>
        <s v="3311-2500000660_TP"/>
        <s v="3371-2500000070_TP"/>
        <s v="3404-2500000017_TP"/>
        <s v="3397295082_TP"/>
        <s v="3311-2500000542_TP"/>
        <s v="3362-2500001012_TP"/>
        <s v="3362-2500000881_TP"/>
        <s v="5573-2500000114_TP"/>
        <s v="3311-2500000584_TP"/>
        <s v="10110304133_MV"/>
        <s v="2590-2024 Madurai"/>
        <s v="3397299212_OD"/>
        <s v="10000-31-26-N-0950249"/>
        <s v="10420000005_TP"/>
        <s v="M4943_MV"/>
        <s v="7212358680B_TP"/>
        <s v="7212358680G_TP"/>
        <s v="3410132587_OD"/>
        <s v="3397296207_TP"/>
        <s v="3362-2500001102-TP"/>
        <s v="CL25048603-00001"/>
        <s v="CL25048564-00001"/>
        <s v="CL25048590-00001"/>
        <s v="CL25048590-00002"/>
        <s v="CL25048514-00001"/>
        <s v="CL25048537-00001"/>
        <s v="CL25073074-00001"/>
        <s v="CL25072809-00001"/>
        <s v="CL25072231-00001"/>
        <s v="CL25072902-00001"/>
        <s v="CL25072917-00001"/>
        <s v="CL25072957-00001"/>
        <s v="CL25073152-00001"/>
        <s v="CL25074688-00001"/>
        <s v="2725-2024 Madurai"/>
        <s v="M4913_MV"/>
        <s v="7212358680G_MV"/>
        <s v="3397299216_OD"/>
        <s v="LGID-123684_TP"/>
        <s v="2712002484_WC"/>
        <s v="3406093112_OD"/>
        <s v="3397300025_OD"/>
        <s v="_2025206145"/>
        <s v="_2025206143"/>
        <s v="_2025206136"/>
        <s v="3361093914_OD"/>
        <s v="3409055914_OD"/>
        <s v="7213409650A_TP"/>
        <s v="3397296962_TP"/>
        <s v="3410132030_TP"/>
        <s v="3410132080_TP"/>
        <s v="3379470797_TP"/>
        <s v="3379472467_TP"/>
        <s v="C2264113100620-00"/>
        <s v="C2264101100052-00"/>
        <s v="C2264103100648-00"/>
        <s v="C2264113100680-00"/>
        <s v="C2254103101058-01"/>
        <s v="C2264113100712-00"/>
        <s v="C2264113100715-00"/>
        <s v="C2244113102488-03"/>
        <s v="3397296896_OD"/>
        <s v="3408-2500045509-OD"/>
        <s v="163-2019 Dharapuram"/>
        <s v="LGID-115536_MV"/>
        <s v="CL25081953-00001"/>
        <s v="CL25081973-00001"/>
        <s v="CL25081777-00001"/>
        <s v="CL25081825-00001"/>
        <s v="CL25081815-00001"/>
        <s v="CL25081764-00001"/>
        <s v="CL25081728-00001"/>
        <s v="CL25080898-00001"/>
        <s v="CL25080905-00001"/>
        <s v="CL25080889-00001"/>
        <s v="CL25080882-00001"/>
        <s v="CL25080337-00001"/>
        <s v="CL25080337-00002"/>
        <s v="CL25080559-00001"/>
        <s v="CL25080587-00001"/>
        <s v="CL25080634-00001"/>
        <s v="CL25048564-00002"/>
        <s v="CL25080737-00001"/>
        <s v="CL25080767-00001"/>
      </sharedItems>
    </cacheField>
    <cacheField name="TYPE" numFmtId="0">
      <sharedItems>
        <s v="TP"/>
        <s v="Chola (Mohan)"/>
        <s v="Connected"/>
        <s v="CLAIMANT"/>
        <s v="Theft"/>
        <s v="OD SPOT"/>
        <s v="TPPD"/>
        <s v="OD"/>
        <s v="FURTHER REQUIREMENTS"/>
        <s v="FLOOD CLAIM"/>
        <s v="INSURED/DRIVER"/>
        <s v="WC"/>
        <s v="PAY &amp; RECOVERY"/>
        <s v="MV"/>
        <s v="Health"/>
        <s v="INCOME VERIFICATION"/>
        <s v="RTO DL Ext"/>
        <s v="NON MOTOR"/>
        <s v="-"/>
        <s v="PA"/>
        <s v="ITR"/>
        <s v="WITHDRAWN"/>
        <s v="SPOT"/>
        <s v="PS DOCUMENT"/>
        <s v="NON MACT/WC"/>
        <s v="INSURED/DRIVER/SPOT"/>
        <s v="VERIFICATION"/>
        <s v="INSURED/DRIVER/PETITIONER"/>
        <s v="SUMMON"/>
      </sharedItems>
    </cacheField>
    <cacheField name="POLICE STATION" numFmtId="0">
      <sharedItems containsBlank="1">
        <s v="PANDHANALLUR 472/2024"/>
        <s v="KOODANKULAM 307/2024"/>
        <s v="Sempatti 187/2023"/>
        <s v="PALAVIDUTHI 153/2023"/>
        <s v="EDAIKKAL 243/2024"/>
        <s v="KARNA M"/>
        <s v="RAYAPPANPATTI 7/2023"/>
        <s v="MR. BANEESH B(kerala)"/>
        <s v="KOTTAMPATTI 237/2024"/>
        <s v="ETTAYAPURAM 41/2024"/>
        <s v="KRISHNAN KOVIL 63/2024"/>
        <s v="GANDAMANUR TALUK 97/2024"/>
        <s v="DINDIGUL TALUK 78/2024"/>
        <s v="UDAYARPALAYAM 237/2024"/>
        <s v="CHOLAPURAM 260/2023"/>
        <s v="TAMIL UNIVERSITY 460/2023"/>
        <s v="KARAMBAKUDI 129/2024"/>
        <s v="SENGIPATTI 215/2017"/>
        <s v="KEELAPALUR 233/2024"/>
        <s v="PATTEESWARAM 199/2024"/>
        <s v="ORTHANADU 479/2024"/>
        <s v="KOTTUR 315/2013"/>
        <s v="MADUKKUR 59/2024"/>
        <s v="REDDIYARCHATHRAM 184/2024"/>
        <s v="VEDASANDUR 389/2024"/>
        <s v="PATTUKOTTAI 353/2024"/>
        <s v="UDAYALIPATTI 8/2018"/>
        <s v="TAMIL UNIVERSITY 455/2024"/>
        <s v="KENIKKARAI 356/2024"/>
        <s v="THIRUPPUVANAM 97/2019"/>
        <s v="TIW-II 125/2023"/>
        <s v="UTHIRAKOSAMANGAI 82/2019"/>
        <s v="THIRUVADANAI 22/2018"/>
        <s v="SARAVANA KUMAR P"/>
        <s v="MEIGNANAPURAM 64/2021"/>
        <s v="TIW EAST 464/2024"/>
        <s v="ARUPPUKOTTAI TOWN 107/2024"/>
        <s v="ARIKRISHNAN"/>
        <s v="SATHYA ALAGAR"/>
        <s v="SAKTHIVEL N"/>
        <s v="MALAR G"/>
        <s v="GAYATHRI ANTHONYRAJ"/>
        <s v="PANAYAPATTI 320/2020"/>
        <s v="GINGEE 133/2024"/>
        <s v="ALWARTHIRUNAGIRI 60/2024"/>
        <s v="GANESH NAGAR 217/2024"/>
        <s v="THIRUPALAIKUDI 119/2022"/>
        <s v="SUCHINDRAM 12/2024"/>
        <s v="NILAKOTTAI 45/2024"/>
        <s v="PANDALGUDI 83/2024"/>
        <s v="DHADIKOMBU 10/2024"/>
        <s v="VADAMADURAI 3/2022"/>
        <s v="TASGAON 577/2020"/>
        <s v="SATTANKULAM 157/2023"/>
        <s v="PAPPANADU218/2024"/>
        <s v="R K NURSERY GARDEN"/>
        <s v="PUNNAAPRA 1130/2021"/>
        <s v="TIW-TIRUNELVELI CITY 230/2024"/>
        <s v="PUDUKOTTAI 58/2024"/>
        <s v="THIRUVATTAR 278/2023"/>
        <s v="NAGARI 97/2024"/>
        <s v="THISAYANVILAI 80/2024"/>
        <s v="ALWARTHIRUNAGIRI 36/2023"/>
        <s v="KARUNGAL 297/2024"/>
        <s v="KOYAMBEDU TIW"/>
        <s v="JAYAMANGALAM 267/2023"/>
        <s v="NERKUPPAI 200/2023"/>
        <s v="TIW I 176/2019"/>
        <s v="PAMBAN 75/2017"/>
        <s v="BAZAR 299/2024"/>
        <s v="MANAMELKUDI 37/2019"/>
        <s v="VIKRAVANDI 727/2024"/>
        <s v="KARAMANA 0580/2024"/>
        <s v="KEELARAJAKULARAMAN 41/2024"/>
        <s v="MANACHANALLUR 325/2023"/>
        <s v="ILAYANKUDI 323/2022"/>
        <s v="THIRUPULANI 142/2024"/>
        <s v="-"/>
        <s v="ABDUL NASAR A"/>
        <s v="SATHEESH BABU N"/>
        <s v="THIRUPALAIKUDI 4/2024"/>
        <s v="ARIMALAM 33/2024"/>
        <s v="PANDALGUDI 2/2024"/>
        <s v="THIRUKATTUPALLI 511/2024"/>
        <s v="VALLAM 619/2024"/>
        <s v="MANIMEKALAI P"/>
        <s v="KOTTARAKARA 713/2024"/>
        <s v="MARANDAHALLI 278/2023"/>
        <s v="SOORANKUDI 116/2023"/>
        <s v="PALACODE 103/2024"/>
        <s v="KRISHNAPURAM 62/2024"/>
        <s v="PADALUR 351/2023"/>
        <s v="THUCKALAY 776/2020"/>
        <s v="SENGIPATTI 448/2024"/>
        <s v="AMBASAMUDRAM 187/2024"/>
        <s v="TIW- NAGERCOIL 26/2024"/>
        <s v="SEYEDHUSAMSUDHEEN"/>
        <s v="MAHESWARAN E"/>
        <s v="OMACHIKULAM 47/2023"/>
        <s v="USILAMPATTY TOWN 343/2024"/>
        <s v="VIRUDHUNAGAR EAST 173/2023"/>
        <s v="TIW NAGERCOIL 55-2020"/>
        <s v="KENIKKARAI 55/2023"/>
        <s v="NOORJAHAN A"/>
        <s v="PANDALGUDI 57/2024"/>
        <s v="SWAMINATHAPURAM 149/2023"/>
        <s v="SEETHAPARPANALLUR 25/2023"/>
        <s v="MADUGAPATTI 189/2024"/>
        <s v="SRI NALAM HOSPITAL"/>
        <s v="AMMAPETTAI 399-2023"/>
        <s v="KOVILPATTI WEST 461/2024"/>
        <s v="ALANGULAM 282/2023"/>
        <s v="AYAKUDI 20/2022"/>
        <s v="KADUPATTI 58/2022"/>
        <s v="SOOLAKARAI 144/2023"/>
        <s v="KEELATHOVAL 142/2021"/>
        <s v="ARUPUKOTTAI TALUK 13/2024"/>
        <s v="KADAMALAIKUNDU 198/2024"/>
        <s v="MASARPATTI 32/2024"/>
        <s v="SAKKOTTAI 212/2023"/>
        <s v="SIVAGANGAI TOWN 738/2024"/>
        <s v="NANGUNERI 290/2023"/>
        <s v="NAGAPATTINAM 179/2024"/>
        <s v="NALATINPUDUR 176/2023"/>
        <s v="KOODANKULAM 125/2024"/>
        <s v="MANGALAPURAM 66/2024"/>
        <s v="ODDANCHATRAM 294/2023"/>
        <s v="MALLI 76/2024"/>
        <s v="SWAMINATHAPURAM 54/2024"/>
        <s v="MUNNEERPALLAM 138/2022"/>
        <s v="MELUR 651/2023"/>
        <s v="KOODANKULAM 585/2023"/>
        <s v="THIRUMANGALAM TOWN 542/2023"/>
        <s v="TIW III 55/2024"/>
        <s v="NAGAMALAI PUDUKOTTAI 233/2023"/>
        <s v="TIW SOUTH 275/2023"/>
        <s v="TIRUVARUR TALUK 157/2023"/>
        <s v="TIRUVARUR TALUK 5/2024"/>
        <s v="TIRUVARUR TALUK 458/2023"/>
        <s v="TIW KUMBAKONAM 74/2024"/>
        <s v="MEENSURUTTY 226/2024"/>
        <s v="THIRUVIDAIMARUDHUR 794/2024"/>
        <s v="TAMIL UNIVERSITY 353/2024"/>
        <s v="TIW-KUMBAKONAM 72/2024"/>
        <s v="THIRUVONAM 593/2021"/>
        <s v="COURTALLAM 211/2023"/>
        <s v="SELVARAJ CHINNATHAMBI"/>
        <s v="MIOT HOSPITAL"/>
        <s v="SOUNDARYA"/>
        <s v="Dr Muthusamy Hospital"/>
        <s v="ABUDAHEER"/>
        <s v="HAMITHA BEEVI Y"/>
        <s v="MANIKANDAN MURUGANANDAM"/>
        <s v="NARIKUDI 64/2024"/>
        <s v="THANGACHIMADAM 34/2024"/>
        <s v="TIW II 78/2024"/>
        <s v="CHATRAKUDI 131/2024"/>
        <s v="THIRUVIDAIMARUTHUR 519/2024"/>
        <s v="VENGEDASAN M"/>
        <s v="NAGARAJAN N"/>
        <s v="SRINIVASAN P"/>
        <s v="SUSILA"/>
        <s v="KEELAIYUR 152/2024"/>
        <s v="THOTTIYAM 258/2024"/>
        <s v="MANNARGUDI TOWN 294/2024"/>
        <s v="RAJAMANI"/>
        <s v="PONSELVI"/>
        <s v="RAJALAKSHMI"/>
        <s v="KEERANUR 200/2022"/>
        <s v="THUCKALAY 119/2022"/>
        <s v="ARUPPUKOTTAI TALUK 90/2024"/>
        <s v="VAIYAMPATTY 227/2024"/>
        <s v="THIRUCHULI 219-2024"/>
        <s v="POOVANTHI 23/2021"/>
        <s v="SIVAKASI TOWN 436/2023"/>
        <s v="AVIYUR 1/2024"/>
        <s v="SIVAKASI EAST 425/2024"/>
        <s v="SUMMON Only Received"/>
        <s v="THEPPAKULAM 688/2024"/>
        <s v="EATHAMOZHY 195/2024"/>
        <s v="TIW TIRUNELVELI 331/2022"/>
        <s v="KALAKKAD 91/2024"/>
        <s v="SEDAPATTY 77/2023"/>
        <s v="PARAMAKUDI 16/2024"/>
        <s v="USILAMPATTY TOWN 1246/2020"/>
        <s v="VELLANOOR 130/2016"/>
        <s v="KOTTAMPATTI 38/2024"/>
        <s v="THIRUPPALANI 227/2022"/>
        <s v="A. MUKKULAM 26/2024"/>
        <s v="KENIKKARAI 253/2024"/>
        <s v="PANDALGUDI 67/2023"/>
        <s v="SHANARPATTI 168/2023"/>
        <s v="CUMBUM SOUTH 461/2021"/>
        <s v="GANDAMANUR VILAKKU 60/2024"/>
        <s v="CHINNAMANUR 232/2022"/>
        <s v="ELAYANGUDI 90/2024"/>
        <s v="T.KALLUPATTI 248/2023"/>
        <s v="DEVADANAPATTI 274/2024"/>
        <s v="SIPCOT 119/2024"/>
        <s v="SIVAGANGAI TALUK 304/2023"/>
        <s v="EPPODUMVENDRAN 85/2024"/>
        <s v="THANGACHIMADAM 142/2020"/>
        <s v="CHITHODE 130/2024"/>
        <s v="JAGADAPATTINAM 59/2023"/>
        <s v="ABIRAMAM 161/2024"/>
        <s v="MANAMADURAI 435/2021"/>
        <s v="KODAVASAL 268/2022"/>
        <s v="THIRUCHITRAMBALAM 81/2021"/>
        <s v="TAMIL UNIVERSITY 100/2024"/>
        <s v="Mr.DINESH R"/>
        <s v="Mrs.SELVI P"/>
        <s v="UTHAMAPALAYAM 144/2024"/>
        <s v="AMATHUR 147/2024"/>
        <s v="ALANGANALLUR 480/2021"/>
        <s v="GUZILAMPARAI 181/2024"/>
        <s v="VILATHIKULAM 168/2024"/>
        <s v="NAMANASAMUDRAM 108/2024"/>
        <s v="PERALAM 535/2023"/>
        <s v="MANAPPARAI 141/2024"/>
        <s v="THIRUGOKARNAM 727/2021"/>
        <s v="NANNILAM 1069/2021"/>
        <s v="Mr.Madhavan"/>
        <s v="ARUN PACKERS AND MOVERS"/>
        <s v="KALYANI"/>
        <s v="GOVERNMENT SCHOOL, THAMARAKI"/>
        <s v="THIRUMANGALAM TALUK 99/2024"/>
        <s v="GUNASUNDARI U"/>
        <s v="FIDELIS"/>
        <s v="TIW II 297/2023"/>
        <s v="VACHAKARAPATTI 214/2023"/>
        <s v="KARAIKUDI NORTH 1/2023"/>
        <s v="THIRUVEGAMPET 6/2024"/>
        <s v="Mr.Arunkumar"/>
        <s v="INDHUJA S"/>
        <s v="COGNIZANT TECHNOLOGY"/>
        <s v="AMBASAMUDRAM 205/2024"/>
        <s v="KUNDRAKUDI 183/2021"/>
        <s v="MOOLAKARAIPATTI 107/2024"/>
        <s v="T.KALLUPATTI 79/2023"/>
        <s v="KEELAVALAVU 206/2023"/>
        <s v="THIRUVADANAI 73/2023"/>
        <s v="MELUR 827/2023"/>
        <s v="NAGAPATTINAM 67/2024"/>
        <s v="VACHAKARAPATTI 619/2020"/>
        <s v="AMMAYANAICKANUR 95/2024"/>
        <s v="ABIRAMAM 117/2024"/>
        <s v="KANNAN HOSPITAL"/>
        <s v="CHATRAKUDI 33/2024"/>
        <s v="VEERAPANDI 197/2024"/>
        <s v="BHAWNA MENGHI SOOD"/>
        <s v="MAILAM 121/2024"/>
        <s v="TIW I 37/2024"/>
        <s v="THIRUVADANAI 193/2023"/>
        <s v="NAGAMALAI PUDUKOTTAI 02/2024"/>
        <s v="THIRUVADANAI 201/2023"/>
        <s v="AMATHUR 85/2023"/>
        <s v="KOTTAMPATTI 39/2023"/>
        <s v="KANNIVADI 65/2023"/>
        <s v="PARTHIBANOOR 186/2024"/>
        <s v="PANAVADALICHATRAM 38/2019"/>
        <s v="VADIPATTI 15/2024"/>
        <s v="SANARPATTI 305/2022"/>
        <s v="USILAMPATTI TALUK 88/2024"/>
        <s v="NARIKUDI 40/2023"/>
        <s v="AYAKUDI 231/2022"/>
        <s v="BAZAAR 42/2023"/>
        <s v="Mr.Ganesan"/>
        <s v="Mr.Chinnaraja"/>
        <s v="REDDIYARCHATRAM 111/2023"/>
        <s v="MIMISAL 83/2022"/>
        <s v="KURUVIKULAM 23/2024"/>
        <s v="R.S MANGALAM 85/2024"/>
        <s v="Ms.Karthigaipriya"/>
        <s v="Mr.Kirthik Roshan"/>
        <s v="Mr.Karthikeyan"/>
        <s v="SIVAGANGAI TOWN 625/2024"/>
        <s v="MANDAPAM 141/2024"/>
        <s v="KOOMBUR 41/2024"/>
        <s v="SIVAGANGAI TOWN 9/2024"/>
        <s v="SBM FUELS"/>
        <s v="VIRUTHUNAGAR BAZZAR 09/2024"/>
        <s v="KULASEKARAPATTINAM 237/2024"/>
        <s v="VEDHARANYAM 62/2022"/>
        <s v="KORADACHEY 373/2023"/>
        <s v="VELIPALAYAM 554/2023"/>
        <s v="NAGAMALAI PUDUKOTTAI 140/2024"/>
        <s v="Mr.RAVIKUMAR.D"/>
        <s v="Ms.DEVISRI"/>
        <s v="VELLANUR 214/2021"/>
        <s v="PARAMAKUDI TOWN 270/2024"/>
        <s v="MANDABAM 228/2023"/>
        <s v="Ms.NANCY NILINA"/>
        <s v="CHATRAPATTI 2/2023"/>
        <s v="Mr.MURUGAN"/>
        <s v="SAMAYANALLUR 225/2023"/>
        <s v="KUNDRAKUDI 75/2024"/>
        <s v="SIVAGANGAI TOWN 691/2024"/>
        <s v="PARTHIBANOOR 151/2024"/>
        <s v="GANDAMANUR VILAKKU 168/2023"/>
        <s v="KOTTAMPATTI 355/2023"/>
        <s v="TIW II 54/2023"/>
        <s v="KOTTAMPATTI 132/2024"/>
        <s v="NATHAM 628/2023"/>
        <s v="SEMBATTY 269/2023"/>
        <s v="MELUR 539/2024"/>
        <s v="AAA COLLEGE OF ENGINEERING"/>
        <s v="Mr.Sureshkumar"/>
        <s v="TIW I 94/2024"/>
        <s v="RAMANATHAPURAM TOWN 54/2024"/>
        <s v="PARAMAKUDI TALUK 109/2023"/>
        <s v="THIRUCHENDUR 354/2023"/>
        <s v="AVIYUR 74/2023"/>
        <s v="DHALAVAIPURAM 245/2023"/>
        <s v="KARAIKUDI NORTH 84/2024"/>
        <s v="Mr.Tamilmanidas"/>
        <s v="THIRUVENGADAM 121/2023"/>
        <s v="CHATRAPATTI 1209/2020"/>
        <s v="TRAFFIC INVESTIGATION 256/2013"/>
        <s v="PARAMAKUDI 283/2024"/>
        <s v="PAPPAKUDI 67/2023"/>
        <s v="THIRUPUVANAM 524/2017"/>
        <s v="PARAMAKUDI TALUK 297/2023"/>
        <s v="DEVAKOTTAI TOWN 132/2024"/>
        <s v="TIW NAGERCOIL 97/2021"/>
        <s v="PERIYAKULAM 166/2024"/>
        <s v="DEVAKOTTAI TALUK 269/2021"/>
        <s v="SUCHINDRAM 280/2023"/>
        <s v="THANTHONIMALAI 355/2022"/>
        <s v="KULATHUR 128/2024"/>
        <s v="TIW NAGERCOIL 102/2024"/>
        <s v="THIRUVADANAI 51/2023"/>
        <s v="Ms.SEETHA LAKSHMI"/>
        <s v="PANAGUDI 417/2024"/>
        <s v="Mr.VIMALAKUMAR"/>
        <s v="TIW TIRUNELVELI CITY 267/2024"/>
        <s v="ABIRAMAM 95/2021"/>
        <s v="VK PURAM 136/2024"/>
        <s v="Mr.MADHANKUMAR"/>
        <s v="KEEVALUR 536/2024"/>
        <s v="Ms.PANDIYAMMAL"/>
        <s v="SOMANATHAPURAM 65/2023"/>
        <s v="Ms.DHARSHINI"/>
        <s v="Mr.BALAMURUGAN"/>
        <s v="THOOTHUKUDI SOUTH 258/2022"/>
        <s v="BATLAGUNDU 100/2024"/>
        <s v="EDAKKAL 12/2020"/>
        <s v="VELIPPALAYAM 155/2023"/>
        <s v="VELIPPALAYAM 81/2023"/>
        <s v="KEEVALUR 218/2024"/>
        <s v="ARUPPUKOTTAI TOWN 221/2023"/>
        <s v="Mr.SALOMON PRITHIN RAJA"/>
        <s v="PAMBAN 125/2024"/>
        <s v="Mr.PICHAN KARUPPAN"/>
        <s v="CUMBUM SOUTH 193/2024"/>
        <s v="KENIKKARAI 557/2024"/>
        <s v="DEVIPATTINAM 370/2024"/>
        <s v="THANJAVUR TALUK 506/2024"/>
        <s v="SREE MOOKAMBIKA"/>
        <s v="RAMANATHAPURAM TOWN 192/2023"/>
        <s v="AMMAYANAICKANUR 138/2024"/>
        <s v="TIW II 375/2023"/>
        <s v="KRP DAM 81/2016"/>
        <s v="THIRUMAYAM 135/2024"/>
        <s v="NAGUDI 80/2024"/>
        <s v="TAMIL UNIVERSITY 550/2024"/>
        <s v="VALLAM 603/2024"/>
        <s v="THIRUKUVALAI 8/2024"/>
        <s v="SIVAGANGAI TOWN 724/2020"/>
        <s v="DINDIGUL TALUK 309/2024"/>
        <s v="TIW HOSUR 175/2023"/>
        <s v="Mr.PHILIP"/>
        <s v="ELAYANGUDI 307/2024"/>
        <s v="Mr.MURALI SESHATHIRI"/>
        <s v="THALAIYUTHU 487/2024"/>
        <s v="USILAMPATTI TOWN 628/2023"/>
        <s v="THIRUVIDAIMARUTHUR 899/2024"/>
        <s v="Mr.RAVI"/>
        <s v="THIRUVATTAR 140/2023"/>
        <s v="Mr.MUNEESHWARAN"/>
        <s v="IRUKKANKUDI 130/2024"/>
        <s v="Mr.Venish Raj"/>
        <s v="Ms.Priyadharshini"/>
        <s v="Mr.Vimal Raj"/>
        <s v="Mr.Rajendra Pandiyan"/>
        <s v="Mr.Ramasamy"/>
        <s v="THIRUPALAIKUDI 84/2024"/>
        <s v="ARUMANAI 86/2023"/>
        <s v="CHATRAPATTI 86/2024"/>
        <s v="VADAMADURAI 405/2024"/>
        <s v="KEELAVALAVU 158/2024"/>
        <s v="THENKARAI 359/2024"/>
        <s v="VIRUTHUNAGAR RURAL 26/2023"/>
        <s v="AMATHUR 101/2018"/>
        <s v="DHANUSHKODI 4/2024"/>
        <s v="OTHAKADAI 310/2023"/>
        <s v="PARAMAKUDI TALUK 36/2024"/>
        <s v="STAR HOSPITAL"/>
        <s v="SRI KUMARAN HOSPITAL"/>
        <s v="MANALI NEW TOWN 470/2024"/>
        <s v="ACHANPUDUR 187/2021"/>
        <s v="GOKUL POLY CLINIC"/>
        <s v="THIRUVATTUR 32/2020"/>
        <s v="Mr. Syed Abuthahir"/>
        <s v="SUSHRUSHAH MEDICARE CENTRE"/>
        <s v="KULLANCHAVADI 221/2023"/>
        <s v="MEENAKSHI MISSON"/>
        <s v="KEELAVALAVU 268/2018"/>
        <s v="T.KALLUPATTI 135/2024"/>
        <s v="Mr.Vinoth"/>
        <s v="HANNA JOSHPH HOSPITAL"/>
        <s v="Ms.SHENBAGAVALLI"/>
        <s v="HARISH HOSPITAL"/>
        <s v="KALAIYARKOIL 263/2023"/>
        <s v="NAGERKOIL 46/2024"/>
        <s v="NANNILAM 265/2024"/>
        <s v="KULASEKARAPATTINAM 137/2020"/>
        <s v="DINDIGUL TALUK 173/2024"/>
        <s v="MUNNERPALLAM 265/2022"/>
        <s v="VASUDEVANALLUR 214/2023"/>
        <s v="THONDI 240/2024"/>
        <s v="SIPCOT 8/2025"/>
        <s v="VELLANUR 175/2024"/>
        <s v="VACHAKARAPATTI 96/2023"/>
        <s v="Mr.Venkata Raman"/>
        <s v="Mr.Thirupathi"/>
        <s v="Mr.kartheeswaran"/>
        <s v="THIRUCHENDUR 188/2024"/>
        <s v="KARAIYUR 36/2024"/>
        <s v="THUCKALAY 101/2020"/>
        <s v="TENKASI 437/2023"/>
        <s v="SIVAGANGAI TOWN 590/2024"/>
        <s v="AVIYUR 152/2023"/>
        <s v="THIRUPUVANAM 212/2022"/>
        <s v="Mr.Valan Arasan"/>
        <s v="Mr.Boobathi"/>
        <s v="COURTALLAM 235/2013"/>
        <s v="Mr.mareeswaran"/>
        <s v="UCHIPULI 332/2024"/>
        <s v="BAZZAR 264/2024"/>
        <s v="SIVAKASI TOWN 85/2024"/>
        <s v="Mr.Sathish kumar"/>
        <s v="Ms.Nathiya"/>
        <s v="VASHI INTEGRATED SOLUTIONS LIMITED"/>
        <s v="THUCKALAY 447/2023"/>
        <s v="APOLLO HOSPITAL"/>
        <s v="KARUNGAL 178/2024"/>
        <s v="DEVeRKULAM 253/2023"/>
        <s v="ERANIEL 273/2022"/>
        <s v="MANUR 277/2023"/>
        <s v="USILAMPATTI TALUK 327/2024"/>
        <s v="KALAIYARKOIL 444/2024"/>
        <s v="KALLAL 149/2024"/>
        <s v="MUNNERPALLAM 493/2024"/>
        <s v="ERVADI DHARGA 8/2024"/>
        <s v="SATTUR TOWN 175/2024"/>
        <s v="Ms.Tamil Selvi"/>
        <s v="Mr.RAVIKUMAR"/>
        <s v="THENI 416/2024"/>
        <s v="DEVIPATTINAM 164/2024"/>
        <s v="THANGACHIMADAM 41/2024"/>
        <s v="NARUVAMOODU 328/2022"/>
        <s v="Mr.Vellaichamy"/>
        <s v="KENIKKARAI 570/2024"/>
        <s v="DEVARKULAM 253/2023"/>
        <s v="BALAGOPALAN R"/>
        <s v="CHINNALAPATTI 85/2024"/>
        <s v="MANAPPARAI 490/2024"/>
        <s v="Mr.Muthuraman"/>
        <s v="KENIKARAI 55/2023"/>
        <s v="ALWARKURICHI 119/2024"/>
        <s v="R.S.MANGALAM 137/2024"/>
        <s v="MANALMELKUDI 57/2023"/>
        <s v="KOTTAMPATTI 245/2023"/>
        <s v="SIVAGANGAI TOWN 792/2024"/>
        <s v="NACHIYARPURAM 86/2024"/>
        <s v="THUCKALAY 374/2023"/>
        <s v="SEDAPATTY 72/2023"/>
        <s v="SIVAGANGAI TOWN 681/2023"/>
        <s v="SINDHUPATTI 39/2024"/>
        <s v="TAMIL UNIVERSITY 373/2023"/>
        <s v="KUMBAKONAM TALUK 198/2023"/>
        <s v="THIRUPANANDAL 719/2022"/>
        <s v="ERAVANCHERI 159/2024"/>
        <s v="ORATHANADU 317/2024"/>
        <s v="ERAVANCHERI 80/2019"/>
        <s v="ORATHANADU 387/2024"/>
        <s v="AMMAPET 772/2023"/>
        <s v="MANAMELKUDI 141/2024"/>
        <s v="MUSIRI 316/2024"/>
        <s v="ETTAIYAPURAM 173/2022"/>
        <s v="CHOLAPURAM 362/2024"/>
        <s v="THIRUTHURAIPOONDI 139/2024"/>
        <s v="Mr.VENKADACHALAM VALLIYAPPAN"/>
        <s v="SOOLAKARAI 69/2023"/>
        <s v="DEVADHANAPATTI 287/2023"/>
        <s v="VILATHIKULAM 164/2021"/>
        <s v="PUDUKOTTAI TOWN 71/2024"/>
        <s v="S.S.KOTTAI 73/2023"/>
        <s v="EPPODUMVENDRAN 07/2025"/>
        <s v="TIW-I 123/2024"/>
        <s v="TIW-II 260/2023"/>
        <s v="THIRUPUVANAM 75/2024"/>
        <s v="ALANGUDI 103/2024"/>
        <s v="ARANTHANGI 67/2024"/>
        <s v="KABISTHALAM 690/2022"/>
        <s v="KALUGUMALAI 146/2024"/>
        <s v="UTHAPPANAICKANUR 173/2024"/>
        <s v="DEVADHANAPATTI 299/2022"/>
        <s v="S.P HOSPITAL"/>
        <s v="TIW II 199/2024"/>
        <s v="MUTHUKULATHUR 235/2024"/>
        <s v="Mr.YUSUF NIYAS"/>
        <s v="Mr.Karuppasamy"/>
        <s v="CHENGANUR 692/2024"/>
        <s v="PARAMAKUDI TALUK 260/2024"/>
        <s v="SAYALKUDI 99/2024"/>
        <s v="SIPCOT 53/2025"/>
        <s v="KOVILPATTI WEST 572/2023"/>
        <s v="VEERAVANALLUR 470/2024"/>
        <s v="TIRUNELVELI TALUK 633/2024"/>
        <s v="MALLI 110/2024"/>
        <s v="T.KALLUPATTI 180/2024"/>
        <s v="THIRUPALAIKUDI 86/2024"/>
        <s v="MANAPPARAI 421/2024"/>
        <s v="NEEDAMANGALAM 285/2024"/>
        <s v="TIW 654/2023"/>
        <s v="VADIPATTI 505/2021"/>
        <s v="THIRUPUVANAM 422/2023"/>
        <s v="KENIKARAI 227/2023"/>
        <s v="VIJAYANARAYANAM 306/2024"/>
        <s v="PUDUKOTTAI 103/2023"/>
        <s v="BAZZAR 138/2024"/>
        <s v="Mr.Sathi vel"/>
        <s v="THIRUPALAIKUDI 180/2024"/>
        <s v="MOOLANUR 118/2024"/>
        <s v="THIRUMANGALAM TALUK 264/2023"/>
        <s v="RAYAPPANPATTI 146/2024"/>
        <s v="PARAMAKUDI TALUK 163/2024"/>
        <s v="KAMUTHI 382/2023"/>
        <s v="KILAKARAI 144/2024"/>
        <s v="Mr.Selestin"/>
        <s v="Mr.alanraj"/>
        <s v="Mr.Karupasamy"/>
        <s v="CUDDALORE PORT 206/2023"/>
        <s v="SENGIPATTI 21/2025"/>
        <s v="SIVAKASI TOWN 109/2024"/>
        <s v="VEDARANYAM 338/2024"/>
        <s v="THITTACHERY 34/2024"/>
        <s v="NEEDAMANGALAM 436/2024"/>
        <s v="THIRUNEELAKUDI 455/2024"/>
        <s v="KELVELUR 277/2024"/>
        <s v="GANDHARVAKOTTAI 07/2016"/>
        <s v="PERAMBUR 209/2022"/>
        <s v="SIVAGANGAI TALUK 65/2023"/>
        <s v="THOOTHUKUDI NORTH 185/2021"/>
        <s v="NANGUNERI 59/2025"/>
        <s v="NATHAM 414/2023"/>
        <s v="SEMPATTI 80/2024"/>
        <s v="DEVIPATTINAM 314/2024"/>
        <s v="NATHAM 192/2023"/>
        <s v="KENIKKARAI 500/2024"/>
        <s v="MELUR 640/2023"/>
        <s v="THIRUVADANAI 150/2024"/>
        <s v="RETTIYARCHATRAM 12/2023"/>
        <s v="AUSTINPATTI 1821/2020"/>
        <s v="KENIKKARAI 555/2024"/>
        <s v="THIRUPULLANI 154/2024"/>
        <s v="EDAIYUR 226/2022"/>
        <s v="TIW TIRUNELVELI CITY 350/2024"/>
        <s v="AMATHUR 127/2023"/>
        <s v="ETHAMOZHI 227/2024"/>
        <s v="THANGACHIMADAM 7/2024"/>
        <s v="AYIKUDI 114/2024"/>
        <s v="Mr.ARUl SELVAM"/>
        <s v="TIW III 47/2024"/>
        <s v="TIW MADHAVARAM 166/2024"/>
        <s v="KUNDRAKUDI 49/2024"/>
        <s v="A.MUKKULAM 50/2021"/>
        <s v="AMATHUR 81/2023"/>
        <s v="PALAIYANUR 41/2024"/>
        <s v="CUMBUM NORTH 63/2024"/>
        <s v="MELUR 553/2018"/>
        <s v="THIRUMANGALAM TOWN 153/2024"/>
        <s v="TIW III 118/2024"/>
        <s v="MANAMADURAI 280/2024"/>
        <s v="EDAIYUR 88/2024"/>
        <s v="KUTHALAM 463/2022"/>
        <s v="THIRUPUVANAM 218/2023"/>
        <s v="ATTUR TOWN 297/2024"/>
        <s v="MOOLAKARAIPATTI 51/2025"/>
        <s v="KEELASELVANUR 42/2024"/>
        <s v="TIW I 91/2024"/>
        <s v="SAYALKUDI 255/2024"/>
        <s v="MATHUR 210/2024"/>
        <s v="POOVANTHI 110/2024"/>
        <s v="THIRUPACHETHY 27/2020"/>
        <s v="THIRUMURUGANPOONDI 534/2024"/>
        <s v="SIVAKASI TOWN 232/2024"/>
        <s v="CHATRAKUDI 16/2024"/>
        <s v="Mr.Mahalingam"/>
        <s v="MANAMADURAI 228/2024"/>
        <s v="Mr.SURESHKUMAR GURUNATHAN"/>
        <s v="VAITHEESWARAN KOVIL 1/2025"/>
        <s v="KEELAIYUR 254/2024"/>
        <s v="KORADACHERY 348/2024"/>
        <s v="VEERAPANDI 260/2023"/>
        <s v="SUCHINDRAM 456/2021"/>
        <s v="KURUVIKULAM CSR CASE"/>
        <s v="NADUKAVERI 470/2024"/>
        <s v="THIRUVIDAIMARUDHUR 857/2024"/>
        <s v="UDAYALIPATTI 125/2023"/>
        <s v="TOWN WEST 575/2024"/>
        <s v="NATHAMPATTI 116/2019"/>
        <s v="THALAIYUTHU 240/2024"/>
        <s v="Ms.Sumathi"/>
        <s v="SHANMUGANAICKER PARATHARAJ"/>
        <s v="EDWIN JERRY XAVIER"/>
        <s v="ANURADHA S"/>
        <s v="MUNNERPALLAM 302/2023"/>
        <s v="GROW RITE SUBSTRATS INDIA PRIVATE LIMITED"/>
        <s v="HARISH M"/>
        <s v="RAMAMOORTHY CHANDRAKALA"/>
        <s v="KALIMUTHU MEENAKSHISUNDARAM"/>
        <s v="VANNIYAMPATTI VILAKKU 359/2020"/>
        <s v="KALAYARKOVIL 346/2024"/>
        <s v="UVARI 49/2017"/>
        <s v="TIW III 49/2024"/>
        <s v="EPPODUMVENDRAN 17/2025"/>
        <s v="ARALVAIMOZHI 260/2023"/>
        <s v="JEYAKUMAR M"/>
        <s v="NALLUR 527/2022"/>
        <s v="PERUNGUDI 157/2024"/>
        <s v="CHECKANURANI 279/2024"/>
        <s v="MASARPATTI 71/2021"/>
        <s v="NAGENDRAN G"/>
        <s v="BALAKRISHNAN AND CO ARUL AYYANAR RICE MILL"/>
        <s v="VIRUTHUNAGAR BAZZAR 20/2023"/>
        <s v="MOONDRADAIPPU 33/2024"/>
        <s v="SULUR 857/2023"/>
        <s v="APPANTHIRUPATHY 59/2024"/>
        <s v="SHEIKALMUDIS 28/2016"/>
        <s v="VEERAPANDI 342/2024"/>
        <s v="VALANGAIMAN 364/2024"/>
        <s v="KALLIMANDIYAM 109/2024"/>
        <s v="SANARPATTI 33/2024"/>
        <s v="T.PALUR 46/2024"/>
        <s v="GOMANGALAM 79/2024"/>
        <s v="ANAMALAI 494/2023"/>
        <s v="PANAGUDI 143/2023"/>
        <s v="MUNNERPALLAM 35/2022"/>
        <s v="PARAMATHI 248/2024"/>
        <s v="SULUR 260/2024"/>
        <s v="HASTHAMPATTY 11/2020"/>
        <s v="DEEVATTIPATTI 772/2023"/>
        <s v="PERAMBALUR 101/2025"/>
        <s v="THIRUVATTAR 327/2024"/>
        <s v="ILATHUR 244/2022"/>
        <s v="STEEL PLANT 132/2024"/>
        <s v="BELUKURICHI 77/2024"/>
        <s v="THOOTHUKUDI SOUTH 630/2022"/>
        <s v="RABIYATHULLA BASARIYYA T"/>
        <s v="KARUMATHAMPATTY 172/2024"/>
        <s v="CHOLAPURAM 535/2024"/>
        <s v="PAPPANADU 6/2025"/>
        <s v="VADAKADU 28/2022"/>
        <s v="NACHIYARKOVIL 819/2024"/>
        <s v="KAYATHAR 287/2024"/>
        <s v="MELUR 507/2024"/>
        <s v="VANNIYAMPATTI VILAKKU 96/2022"/>
        <s v="REJISH B"/>
        <s v="MECHERI 40/2025"/>
        <s v="TAMIL UNIVERSITY 551/2024"/>
        <s v="UCHIPULI 95/2024"/>
        <s v="ANUPARPALAYAM 856/2024"/>
        <s v="VALAVANUR 517/2024"/>
        <s v="VELAYUTHAMPALAYAM 336/2024"/>
        <s v="KARIYALUR 208/2024"/>
        <s v="SIPCOT 177/2025"/>
        <s v="M/S VRUKSHA PROMOTERS"/>
        <s v="SARAVANAN P"/>
        <s v="CHANDRASEKAR.T"/>
        <s v="PARAMASIVAM S"/>
        <s v="ANTHONYSAMY SAVARIMUTHU"/>
        <s v="SARASWATHI T"/>
        <s v="KOTTUR 250/2024"/>
        <s v="KARUPPAYOORANI 90/2024"/>
        <s v="ARALVAIMOZHI 179/2024"/>
        <s v="PARTHIBANOOR 333/2020"/>
        <s v="PANDALKUDI 57/2024"/>
        <s v="PATEESWARAM 360/2024"/>
        <s v="KURANGANI 74/2017"/>
        <s v="KABISTHALAM 734/2024"/>
        <s v="ORATHANADU 18/2025"/>
        <s v="TIW-KOYAMBEDU 257/2024"/>
        <s v="VIJAYA AMARNATH A"/>
        <s v="THIRUPALAIKUDI 8/2023"/>
        <s v="TAMIL UNIVERSITY 526/2024"/>
        <s v="PARTHIBANOOR 149/2024"/>
        <s v="DEVIPATTINAM 46/2025"/>
        <s v="THIRUVADANAI 102/2024"/>
        <s v="PALANI TALUK 274/2024"/>
        <s v="MAGENDRAN K"/>
        <s v="KARUPPAIAH M"/>
        <s v="NAGAJOTHI.R"/>
        <s v="GANESAN G"/>
        <s v="TIW II 122/2024"/>
        <s v="GANGAIKONDAN 113/2018"/>
        <s v="JAYAMANGALAM 243/2023"/>
        <s v="Madurai City Hospital &amp; Velammal"/>
        <s v="CHINNAKOVILANGULAM 102/2024"/>
        <s v="NIZAMUDEEN S"/>
        <s v="NANGUNERI 459/2021"/>
        <s v="M.REDDIYAPATTI 159/2019"/>
        <s v="MELAVALAVU 194/2024"/>
        <s v="Mr. Balraj"/>
        <s v="NAGANATHAN G"/>
        <s v="THIRUPULLANI 46/2024"/>
        <s v="MANIKANDAN K"/>
        <s v="AVADI TIW 191/2024"/>
        <s v="PRK PROMOTERS"/>
        <s v="SATTANKULAM 177/2024"/>
        <s v="PANAGUDI 562/2023"/>
        <s v="TIW II 63/2024"/>
        <s v="UCHIPULI 359/2024"/>
        <s v="PANAVADALICHATRAM 114/2023"/>
        <s v="CHATRAKUDI 165/2024"/>
        <s v="DURAISAMY ORTHO HOSPITAL"/>
        <s v="TIW EAST 596/2024"/>
        <s v="USILAMBATTY TALUK 270/2023"/>
        <s v="TIW EAST 279/2024"/>
        <s v="THIRUMANGALAM TOWN 254/2023"/>
        <s v="VIRUTHACHALAM 167/2023"/>
        <s v="TIW III 126/2024"/>
        <s v="R.S MANGALAM 10/2023"/>
        <s v="TIW I 78/2024"/>
        <s v="TIW II 112/2024"/>
        <s v="NAGAMALAI PUDUKOTTAI 153/2022"/>
        <s v="SILAIMAN 72/2024"/>
        <s v="THENKARAI 129/2013"/>
        <s v="PARAMAKUDI TOWN 14/2025"/>
        <s v="NATHAM 463/2024"/>
        <s v="THIRUPACHETHI 111/2023"/>
        <s v="ARUPPUKOTTAI TOWN 36/2024"/>
        <s v="Riyas Babu"/>
        <s v="Austinpatti 67/2024"/>
        <s v="MEENAKSHI MISSION HOSPITAL"/>
        <s v="PUTHIAMPUTHUR 38/2023"/>
        <s v="TIRUPPUR NORTH 37/2024"/>
        <s v="KEERANUR 178/2024"/>
        <s v="SHOLAVANDAN 54/2024"/>
        <s v="TIW WEST 443/2024"/>
        <s v="TIW II 30/2020"/>
        <s v="CHERANMAHADEVI 501/2024"/>
        <s v="VALLIYUR 158/2023"/>
        <s v="RASIYA S"/>
        <s v="MURUGESAN R"/>
        <s v="SAHAYARANI ARULSAMY"/>
        <s v="MANOHAR P"/>
        <s v="PERUR 286/2022"/>
        <s v="TIW EAST 43/2025"/>
        <s v="TIW WEST 470/2024"/>
        <s v="THIRUMANGALAM TOWN 204/2024"/>
        <s v="SINGAMPUNARI 227/2024"/>
        <s v="KENIKKARAI 508/2024"/>
        <s v="ERIODU 188/2024"/>
        <s v="TIW III 75/2024"/>
        <s v="USILAMBATTY TALUK 128/2024"/>
        <s v="MANDABAM 146/2024"/>
        <s v="DHADIKOMBU 184/2024"/>
        <s v="AMATHUR 51/2024"/>
        <s v="ALLINAGARAM 252/2024"/>
        <s v="TIW II 247/2022"/>
        <s v="KENIKKARAI 103/2025"/>
        <s v="MANDABAM 4/2025"/>
        <s v="PAZHAVOOR 101/2024"/>
        <s v="KALLAL 159/2023"/>
        <s v="TIW TIRUNELVELI CITY 01/2025"/>
        <s v="R VADIVEL MURUGAN"/>
        <s v="Amaravathy M"/>
        <s v="GREEN TEXH MEGAWATT PVTLTD"/>
        <s v="ANDIPATTI 388/2024"/>
        <s v="CHINTHAMANIPATTY 44/2024"/>
        <s v="KALUGUMALAI 39/2024"/>
        <s v="DHARAPURAM 679/2023"/>
        <s v="THIRUCHULI 155/2024"/>
        <s v="MANAMADURAI 65/2023"/>
        <s v="GANDAMANUR VILAKKU 54/2024"/>
        <s v="KALADY 551/2024"/>
        <s v="GOBICHETTIPALAYAM 602/2024"/>
        <s v="PALLIPALAYAM 165/2024"/>
        <s v="KEELAIYUR 188/2024"/>
        <s v="JAHEER HUSSAIN I"/>
        <s v="M KIRAN KUMAR"/>
        <s v="VEERAKUMAR V"/>
        <s v="TIW TIRUNELVELI CITY 73/2025"/>
        <s v="PALAYUR 42/2025"/>
        <s v="PERUNGUDI 225/2023"/>
        <s v="KEELAVALAVU 253/2021"/>
        <s v="CHECKANURANI 390/2023"/>
        <s v="KENIKKARAI 227/2023"/>
        <s v="DINDIGUL TALUK 176/2024"/>
        <s v="PALANICHETTIPATTI 179/2024"/>
        <s v="GANDAMANUR VILAKKU 30/2025"/>
        <s v="TAMIL UNIVERSITY 190/2024"/>
        <s v="THIRUVONAM 249/2024"/>
        <s v="PANDALKUDI 32/2024"/>
        <s v="KUTHALAM 361/2024"/>
        <s v="R.S.Saravanan Sundar"/>
        <s v="BARAKKATH ALI K"/>
        <s v="TIW III 113/2024"/>
        <s v="THIRUTHANGAL 254/2024"/>
        <s v="SRIVILLIPUTHUR TOWN 635/2024"/>
        <s v="PANAVADALICHATRAM 91/2024"/>
        <s v="KALIDASS K"/>
        <s v="R MATHIPPURAJA"/>
        <s v="SIVASANGAR V V"/>
        <s v="KOVAI MEDICAL CENTER AND HOSPITAL"/>
        <s v="KURANGANI 38/2024"/>
        <s v="PARAVAKOTTAI 10/2025"/>
        <s v="DEVADHANAPATTI 68/2024"/>
        <s v="RAJATHANAI 245/2024"/>
        <s v="THENKARAI 587/2021"/>
        <s v="PERIYAKULAM 19/2024"/>
        <s v="KADAMALAIKUNDU 308/2023"/>
        <s v="KOMBAI 66/2024"/>
        <s v="VK PUDUR 206/2021"/>
        <s v="ALWARKURICHI 16/2024"/>
        <s v="POOMARI A"/>
        <s v="DEVARKULAM 196/2020"/>
        <s v="M.CHATRAPATTI 100/2024"/>
        <s v="ELAYANGUDI 403/2013"/>
        <s v="AMATHUR 163/2024"/>
        <s v="THIRUMANGALAM TALUK 93/2024"/>
        <s v="KUNDRAKUDI 33/2024"/>
        <s v="DHANUSH SANJAI V"/>
        <s v="VEMBAKKOTTAI 151/2023"/>
        <s v="PARAMAKUDI TOWN 14/2024"/>
        <s v="MELUR 238/2024"/>
        <s v="JAWAHAR RAJA M"/>
        <s v="SUGANYAH S"/>
        <s v="SRIDHARAN"/>
        <s v="UTHAMAPALAYAM 218/2022"/>
        <s v="KOTTAMPATTI 81/2021"/>
        <s v="KOLLENCODE 72/2023"/>
        <s v="DEVIPATTINAM 294/2024"/>
        <s v="JOHN JOSEPH M S"/>
        <s v="AFSAR ALI ZAFFAR ALI"/>
        <s v="PRADEEP P"/>
        <s v="SRI VALLI AGENCY"/>
        <s v="POONGUZHALI R"/>
        <s v="RAHUL S"/>
        <s v="BALASUBRAMANI M"/>
        <s v="KAYATHAR 280/2024"/>
        <s v="COLACHEL 144/2022"/>
        <s v="PERAIYUR 114/2024"/>
        <s v="TIW III 70/2024"/>
        <s v="SIVAKASI EAST 199/2022"/>
        <s v="SAKTHI POULTRY PRIVATE LIMITED"/>
        <s v="NANGUNERI 113/2025"/>
        <s v="GANESAN N"/>
        <s v="PALANICHETTIPATTI 498/2024"/>
        <s v="AROKIAMAHESHKUMAR W"/>
        <s v="POOMBUHAR 41/2025"/>
        <s v="ARUPPUKOTTAI TALUK 93/2024"/>
        <s v="SUCHINDRAM 523/2024"/>
        <s v="PANAGUDI 672/2023"/>
        <s v="NEDUNCHEZHIAN R"/>
        <s v="XAVIER ARULVANNAM V A"/>
        <s v="R.S MANGALAM 38/2023"/>
        <s v="MARANDAHALLI 110/2024"/>
        <s v="ARUNADEVI R"/>
        <s v="MURUGESAN K"/>
        <s v="RAJESHWARI T"/>
        <s v="DHADIKOMBU 69/2024"/>
        <s v="TIW II 144/2024"/>
        <s v="NEEDAMANGALAM 239/2024"/>
        <s v="TIW I 115/2024"/>
        <s v="JANANI T"/>
        <s v="SUGAPRIYA P"/>
        <s v="PANDEESWARI S"/>
        <s v="BHARAT SANCHAR NIGAM LIMITED"/>
        <s v="THONDI 33/2023"/>
        <s v="GURU VISHWANATH"/>
        <s v="KALLIKUDI 120/2024"/>
        <s v="DEVIPATTINAM 95/2018"/>
        <s v="NAGAMALAI PUDUKOTTAI 38/2025"/>
        <s v="TIW NAGERCOIL 11/2024"/>
        <s v="THANJAVUR TALUK 259/2022"/>
        <s v="AVINASHIPALAYAM 469/2024"/>
        <s v="AVINASHIPALAYAM 473/2024"/>
        <s v="THIRUGOKARNAM 182/2022"/>
        <s v="TAMIL UNIVERSITY 566/2024"/>
        <s v="VIKRAMANGALAM 46/2025"/>
        <s v="THIRUGOKARNAM 101/2024"/>
        <s v="NADUKAVERI 138/2024"/>
        <s v="ERODE TALUK 188/2024"/>
        <s v="SULUR 968/2024"/>
        <s v="VALLAM 543/2023"/>
        <s v="SWAMIMALAI 501/2024"/>
        <s v="KOOTHANALLUR 213/2023"/>
        <s v="AMMAPETTAI 74/2025"/>
        <s v="TIW THANJAVUR 28/2025"/>
        <s v="AYYAMPETTAI 1040/2024"/>
        <s v="KAMANAICKENPALAYAM 85/2025"/>
        <s v="MEENAKSHI SUPER SPECIALITY HOSPITAL"/>
        <s v="OOMACHIKULAM 37/2023"/>
        <s v="VIGNESHKUMAR B"/>
        <s v="USILAMPATTI TOWN 49/2024"/>
        <s v="TIW III 190/2024"/>
        <s v="SARAVANA MULTISPECIALITY HOSPITAL"/>
        <s v="NATHAMPATTI 67/2023"/>
        <s v="AARTHI S"/>
        <s v="TIW NORTH 189/2024"/>
        <s v="MANIKANDAM 57/2024"/>
        <s v="JEYANKONDAM 9/2025"/>
        <s v="VADIPATTY 159/2024"/>
        <s v="KADAMALAIKUNDU 180/2024"/>
        <s v="CUMBUM NORTH 368/2022"/>
        <s v="VEERAPANDI 356/2023"/>
        <s v="COURTALLAM 6/2024"/>
        <s v="TENKASI 270/2023"/>
        <s v="KADAYANALLUR 368/2023"/>
        <s v="BUDALUR 305/2023"/>
        <s v="ARALVOIMOZHI 191/2024"/>
        <s v="THIRUMURUGANPOONDI 675/2024"/>
        <s v="KOTTUR 75/2025"/>
        <m/>
        <s v="TIRUCHENDUR 198/2024"/>
        <s v="JEYAM HOSPITAL"/>
        <s v="PREETHI HOSPITAL"/>
        <s v="SINDHU S"/>
        <s v="NOTCH INDIA PROJECTS"/>
        <s v="ASHMITHA M"/>
        <s v="ARUNMUTHUKUMAR"/>
        <s v="PALANI TOWN 764/2024"/>
        <s v="NATHAM 285/2022"/>
        <s v="TIW II 305/2024"/>
        <s v="P PERIYASAMY"/>
        <s v="YOGESHKUMAR S"/>
        <s v="PUTHUKADAI 127/2025"/>
        <s v="VEERAPANDI 168/2023"/>
        <s v="SEMPATTI 300/2024"/>
        <s v="THIRUPUVANAM 362/2024"/>
        <s v="ERIYODU 142/2024"/>
        <s v="PARTHIBANOOR 24/2023"/>
        <s v="THIRUPPACHETHI 78/2024"/>
        <s v="THIRUPUVANAM 281/2022"/>
        <s v="M.REDDIAPATTI 90/2024"/>
        <s v="PULIYANGUDI 460/2022"/>
        <s v="PUDHUKOTTAI 261/2023"/>
        <s v="TIW TIRUNELVELI CITY 17/2024"/>
        <s v="KALLAL 160/2021"/>
        <s v="COURTALAM 211/2023"/>
        <s v="KANNAN R"/>
        <s v="RAMADEVI"/>
        <s v="SUMMON"/>
        <s v="KVS HOSPITAL"/>
        <s v="DHADIKOMBU 340/2023"/>
        <s v="TIW WEST 3/2025"/>
        <s v="TIW III 105/2023"/>
        <s v="CHECKANURANI 292/2024"/>
        <s v="ANDIPATTI 281/2024"/>
        <s v="AYAKUDI 29/2025"/>
        <s v="PANAGUDI 636/2024"/>
        <s v="SEMPATTI 287/2024"/>
        <s v="AMMAYANAICKANUR 271/2024"/>
        <s v="THIRUMANUR 229/2024"/>
        <s v="TIW II 301/2023"/>
        <s v="AVIYUR 38/2024"/>
        <s v="TIW II 168/2024"/>
        <s v="KEELAVALAVU 292/2023"/>
        <s v="POLLACHI EAST 486/2024"/>
        <s v="VETTAIKARAN IRUPPU 483/2021"/>
        <s v="KUMBAKONAM TALUK 59/2025"/>
      </sharedItems>
    </cacheField>
    <cacheField name="RTI DATE/&#10; FIR STATUS" numFmtId="0">
      <sharedItems>
        <s v="21.02.2025"/>
        <s v="Charge Sheet"/>
        <s v="Disposed"/>
        <s v="UI"/>
        <s v="NR"/>
        <s v="Spot, PS and Hospital"/>
        <s v="Pending Trial"/>
        <s v="16.02.2025"/>
        <s v="Referred"/>
        <s v="Referred (Limitation Barred)"/>
        <s v="-"/>
        <s v="RTI Reply Received"/>
        <s v="Pending Trail"/>
        <s v="Charge Abated"/>
        <s v="01.03.2025"/>
        <s v="Referred (Charge Abated)"/>
        <s v="Referred (Mistake of Fact)"/>
        <s v="26.02.2025"/>
        <s v="Referred (Further action dropped)"/>
        <s v="27.02.2025"/>
        <s v="07.03.2025"/>
        <s v="MDU"/>
        <s v="08.02.2025"/>
        <s v="VNR"/>
        <s v="07.02.2025"/>
        <s v="Charge Abeated"/>
        <s v="Further Action Droped"/>
        <s v="Pendind Trail"/>
        <s v="06.03.2025"/>
        <s v="LIMITATION BARRED"/>
        <s v="Further Action Dropped"/>
        <s v="Mistake of Fact"/>
        <s v="Kerala"/>
        <s v="NA"/>
        <s v="UN Detected"/>
        <s v="Veppa marathadi bus stop"/>
        <s v="natham pirivu salai"/>
      </sharedItems>
    </cacheField>
    <cacheField name="CLAIMANT Location" numFmtId="0">
      <sharedItems>
        <s v="THANJAVUR"/>
        <s v="TVLI"/>
        <s v="DGL"/>
        <s v="Karur"/>
        <s v="MDU"/>
        <s v="VNR"/>
        <s v="CBE"/>
        <s v="THENI"/>
        <s v="CUDDALORE"/>
        <s v="PDK"/>
        <s v="ARIYALUR"/>
        <s v="TIRUVARUR"/>
        <s v="RMD"/>
        <s v="KANCHIPURAM"/>
        <s v="TUT"/>
        <s v="KKR"/>
        <s v="VILLUPURAM"/>
        <s v="KERALA"/>
        <s v="SVG"/>
        <s v="-"/>
        <s v="DHARMAPURI"/>
        <s v="CHENGALPATTU"/>
        <s v="TENKASI"/>
        <s v="TRICHY"/>
        <s v="BANGALORE"/>
        <s v="NAGAPATTINAM"/>
        <s v="ERODE"/>
        <s v="TIRUPPUR"/>
        <s v="THIRUVALLUR"/>
        <s v="IDUKKI"/>
        <s v="HYDERABAD"/>
        <s v="THIRUVANANDHAPURAM"/>
        <s v="CHENNAI"/>
        <s v="PERAMBALUR"/>
        <s v="RANIPET"/>
        <s v="BALLARI"/>
        <s v="THIRUVARUR"/>
        <s v="ERNAKULAM"/>
        <s v="MAYILADUTHURAI"/>
        <s v="NR"/>
        <s v="SELAM"/>
        <s v="TIRUPUR"/>
        <s v="CUDDLORE"/>
        <s v="UP"/>
        <s v="SALEM"/>
        <s v="KRISHNAGIRI"/>
        <s v="NAMAKKAL"/>
        <s v="KALLAKURICHI"/>
        <s v="MAHARASTRA"/>
        <s v="NAGERCOIL"/>
        <s v="ANDRA"/>
        <s v="VILUPURAM"/>
        <s v="KANCEEPURAM"/>
      </sharedItems>
    </cacheField>
    <cacheField name="INSURED Location" numFmtId="0">
      <sharedItems>
        <s v="THANJAVUR"/>
        <s v="TVLI"/>
        <s v="-"/>
        <s v="DGL"/>
        <s v="MDU"/>
        <s v="CBE"/>
        <s v="KERALA"/>
        <s v="THENI"/>
        <s v="CUDDALORE"/>
        <s v="PUDUCHERRY"/>
        <s v="PDK"/>
        <s v="ARIYALUR"/>
        <s v="TIRUVARUR"/>
        <s v="KARUR"/>
        <s v="RMD"/>
        <s v="Tiruppur"/>
        <s v="CHENNAI"/>
        <s v="TUT"/>
        <s v="VNR"/>
        <s v="KKR"/>
        <s v="NAMAKKAL"/>
        <s v="TENKASI"/>
        <s v="SVG"/>
        <s v="DHARMAPURI"/>
        <s v="MAHARASHTRA"/>
        <s v="TRICHY"/>
        <s v="MAYILADUTHURAI"/>
        <s v="NAGAPATTINAM"/>
        <s v="BANGALORE"/>
        <s v="THIRUVALLUR"/>
        <s v="ERODE"/>
        <s v="KARNATAKA"/>
        <s v="ERNAKULAM"/>
        <s v="KANCHIPURAM"/>
        <s v="KRISHNAGIRI"/>
        <s v="MEVILIKARA"/>
        <s v="TRISSUR"/>
        <s v="TIRUPUR"/>
        <s v="THIRUVARUR"/>
        <s v="PONDICHERY"/>
        <s v="MAYILADUDURAI"/>
        <s v="AHAMADHABAD"/>
        <s v="PERAMBALUR"/>
        <s v="SALEM"/>
        <s v="VELLORE"/>
        <s v="VILLUPURAM"/>
        <s v="KALLAKURICHI"/>
        <s v="KANJIPURAM"/>
        <s v="CUDDLORE"/>
      </sharedItems>
    </cacheField>
    <cacheField name="DRIVER Location" numFmtId="0">
      <sharedItems>
        <s v="THANJAVUR"/>
        <s v="TVLI"/>
        <s v="-"/>
        <s v="DGL"/>
        <s v="MDU"/>
        <s v="CBE"/>
        <s v="TEN"/>
        <s v="KERALA"/>
        <s v="THENI"/>
        <s v="CUDDALORE"/>
        <s v="PDK"/>
        <s v="ARIYALUR"/>
        <s v="TIRUVARUR"/>
        <s v="RMD"/>
        <s v="Tiruppur"/>
        <s v="CHENNAI"/>
        <s v="TUT"/>
        <s v="VNR"/>
        <s v="KKR"/>
        <s v="NAMAKKAL"/>
        <s v="TENKASI"/>
        <s v="TRICHY"/>
        <s v="DHARMAPURI"/>
        <s v="SVG"/>
        <s v="KARUR"/>
        <s v="MAYILADUTHURAI"/>
        <s v="UTTARPRADESH"/>
        <s v="NAGAPATTINAM"/>
        <s v="ERODE"/>
        <s v="KARNATAKA"/>
        <s v="NOT KNOWN"/>
        <s v="MAHARASHTRA"/>
        <s v="MARAMPILLY"/>
        <s v="KANCHIPURAM"/>
        <s v="KRISHNAGIRI"/>
        <s v="THIRUVANNAMALAI"/>
        <s v="UDUPPI"/>
        <s v="SELAM"/>
        <s v="THIRUPPATHUR"/>
        <s v="MEVILIKARA"/>
        <s v="TRISSUR"/>
        <s v="BANGALORE"/>
        <s v="PUDUKOTTAI"/>
        <s v="THIRUVARUR"/>
        <s v="PERAMBALUR"/>
        <s v="TIRUPUR"/>
        <s v="PONDICHERY"/>
        <s v="KARAIKAL"/>
        <s v="BIHAR"/>
        <s v="MAYILADUDURAI"/>
        <s v="JHARKAND"/>
        <s v="ASSAM"/>
        <s v="SALEM"/>
        <s v="VELLORE"/>
        <s v="VILLUPURAM"/>
        <s v="KALLAKURICHI"/>
        <s v="KOLKATA"/>
        <s v="PUDHUCHERY"/>
      </sharedItems>
    </cacheField>
    <cacheField name="Recipient Mail" numFmtId="0">
      <sharedItems containsBlank="1">
        <s v="rightviewdocs@gmail.com"/>
        <m/>
      </sharedItems>
    </cacheField>
    <cacheField name="DRIVE LINK" numFmtId="0">
      <sharedItems>
        <s v="https://drive.google.com/drive/folders/1eGtCKVE_gva9qeT5MPzKFp7wqPF6UpmJ"/>
        <s v="https://drive.google.com/drive/folders/1NiNeNxvZ-EXGR_ycIW8dlBixq-ZORKOZ"/>
        <s v="https://drive.google.com/drive/folders/17ckPrQ4cow2VzJpJZA3K4b3TfyiT4DKR"/>
        <s v="https://drive.google.com/drive/folders/1osXhkbLK2ZvRjS3E7fb0u4iwdTInRCLR"/>
        <s v="https://drive.google.com/drive/folders/17Bh9ImAJsfUEM8C81imf7axE-zCUFtdu"/>
        <s v="https://drive.google.com/drive/folders/11oGqNFofuMRkBiXGczCCJQBhhhJ-H6Yt"/>
        <s v="https://drive.google.com/drive/folders/159vlopaMgIdJHysQzgJriTsj2zAYrKl2"/>
        <s v="https://drive.google.com/drive/folders/16CIsFhnWuKZ0a6SiKX4qLGiN7FAL-HRy"/>
        <s v="https://drive.google.com/drive/folders/15mRVj-U4qdgKItNedfT3wNYGdTc47wEv"/>
        <s v="https://drive.google.com/drive/folders/19VIWVcqGcDMzLP8EtONnoCir-zinXJmN"/>
        <s v="https://drive.google.com/drive/folders/19jI6NYGrHbFexntv37vXsZDSOSItSHES"/>
        <s v="https://drive.google.com/drive/folders/12AYYH-1ZYQNezHlf_pgn5LySeyRt5Sdj"/>
        <s v="https://drive.google.com/drive/folders/12IACr2Z787z8Wy2ht4gt7rGEqMtIYl4F"/>
        <s v="https://drive.google.com/drive/folders/12b5FjfsTiZNx9-eDl7GeKrp81j3EHE_p"/>
        <s v="https://drive.google.com/drive/folders/12Lrd49av5lS_4ClqmmLhb5NTu6sn-G6R"/>
        <s v="https://drive.google.com/drive/folders/1Cp9r-lEf6G4QPuoqNGsl3QXU8U08PwLt"/>
        <s v="https://drive.google.com/drive/folders/13B7924WuNKfmQOANoizUbopdebH-ITdD"/>
        <s v="https://drive.google.com/drive/folders/13XHU8PJNCrI1wl1bDk7l9nyNHWaLol9g"/>
        <s v="https://drive.google.com/drive/folders/13qx3B8R9tN2gyUSEy7WpAYcMG63cCdnc"/>
        <s v="https://drive.google.com/drive/folders/14AsxH0zfIRfyA8wwqDOY7_thW7oZNiwB"/>
        <s v="https://drive.google.com/drive/folders/1eJHpJKCING_j09RaqRKwNGWLTCgi7OhV"/>
        <s v="https://drive.google.com/drive/folders/14NuodEZuhS_snuBHkwM0AZTzEy3Ob4Ie"/>
        <s v="https://drive.google.com/drive/folders/1VnMAzzMCfgbpF-X2tXRMCTgUri6cvRI8"/>
        <s v="https://drive.google.com/drive/folders/14W6QM74IVtc7E6WBqDvFod0EPYKsyMc2"/>
        <s v="https://drive.google.com/drive/folders/1-ZXayi61zfK-4ie2_qG12_xtP_Rr3aSw"/>
        <s v="https://drive.google.com/drive/folders/14p87kVXz7eBOlzkmoDnlmz7X19FMNOdL"/>
        <s v="https://drive.google.com/drive/folders/1hLO7dE5xFyAIzX3Qami6TX2jBY3klsft"/>
        <s v="https://drive.google.com/drive/folders/14xM6gL0AAwTW57F_33kLNpkHFB-t0crB"/>
        <s v="https://drive.google.com/drive/folders/15BNuA2v-b-6PPg8Xz7KCYHGDS1Vq8YYB"/>
        <s v="https://drive.google.com/drive/folders/16lOY76j2xOG3dTDlrFsyliBoomL1HEnb"/>
        <s v="https://drive.google.com/drive/folders/1A7stMMon_KtQ6RY8_JWsRUATfVjqhPXw"/>
        <s v="https://drive.google.com/drive/folders/1AYNLeZK47YHgysW00UVffNXQP4nFZxp0"/>
        <s v="https://drive.google.com/drive/folders/1AbMzi7mLVUAugW2-nXk6aWCxSN4XYjQj"/>
        <s v="https://drive.google.com/drive/folders/17I0v7V3YlekyMH8r3gsvBSOcNAMhlLiy"/>
        <s v="https://drive.google.com/drive/folders/17MK2Ycp-V8GCFiD936t9E92JJxlOgj2A"/>
        <s v="https://drive.google.com/drive/folders/17dXVBWSKh2qosTjdn3EkgJl0zfe5g1og"/>
        <s v="https://drive.google.com/drive/folders/17nJOPjmwoNxLTKmie8sszWryWPgJbIt-"/>
        <s v="https://drive.google.com/drive/folders/181PLvcIdHZ2TcCBly6qKG64W6mIGKFpA"/>
        <s v="https://drive.google.com/drive/folders/18yQcdc7t_z8zBTgGvtGx-obEotaPtp0r"/>
        <s v="https://drive.google.com/drive/folders/19YijcvGygubksmo0mAGF5Y93BK6IrQRL"/>
        <s v="https://drive.google.com/drive/folders/1fJOZp8CZTP_cMn8GOwQL4_2kLi-5uqCU"/>
        <s v="https://drive.google.com/drive/folders/19bnPD9R3MsT49gNK4sIXdDY32oOUrqUm"/>
        <s v="https://drive.google.com/drive/folders/19hkLKtJ5QpICS6lqbjQJNtY8cyqQzXTV"/>
        <s v="https://drive.google.com/drive/folders/1UYHlsfF55Y03mySOCqU-0WKcu-zNV-1i"/>
        <s v="https://drive.google.com/drive/folders/1asUgzJSCYuWbVKekx0t2EwSsHlOXG4CH"/>
        <s v="https://drive.google.com/drive/folders/1BNA49ZIqxqM_kj6VTnK3-vwVSL9bwzy3"/>
        <s v="https://drive.google.com/drive/folders/1C-JHkYdcWHca5GZg8pajMGaf9JMg8GX7"/>
        <s v="https://drive.google.com/drive/folders/1DCdsu7BZW7eIRdNyNyHmvKiLSjvpW3V6"/>
        <s v="https://drive.google.com/drive/folders/1DZQon6P6HStVVHzRAj-OkwI18TUZEwSf"/>
        <s v="https://drive.google.com/drive/folders/1SulIxNWJa8C2rz0Lzv_sgRtbRp2kdDyi"/>
        <s v="https://drive.google.com/drive/folders/1T1I4e76uZvhpCXeptG44LEN33DE6PIeH"/>
        <s v="https://drive.google.com/drive/folders/1T3q3L9h9TSD4SbYmyDUvFIlpC5Hh9gFU"/>
        <s v="https://drive.google.com/drive/folders/1EyXpEcaGoyy4vWdFpSP7sz80t2h-njLV"/>
        <s v="https://drive.google.com/drive/folders/1FS7y79DZzDH8jG-jl0zaZpSQU6lqXGmr"/>
        <s v="https://drive.google.com/drive/folders/1WLo8Vb5hNGA2KeIULuKvAa68rRgU-tY4"/>
        <s v="https://drive.google.com/drive/folders/1qapXD8YWRSlQtpdgqjWDqC48Rw5zH7VV"/>
        <s v="https://drive.google.com/drive/folders/1HSkOqSicU8GR5WSrPVPtAviI62bQUHCc"/>
        <s v="https://drive.google.com/drive/folders/1h2UgCS25mXu_4CU3sVuJx01t-f15jWQg"/>
        <s v="https://drive.google.com/drive/folders/1IFgq-LD7NvAj20MHRt8Xmk8ZQdA-6nfm"/>
        <s v="https://drive.google.com/drive/folders/1IXORKsSgTHjtQFeLbx4_gfNTWiyGaQAQ"/>
        <s v="https://drive.google.com/drive/folders/1Fb_1sPYUCii6yg_YLh4uKOH9WOtN1mpS"/>
        <s v="https://drive.google.com/drive/folders/1IahNN3XigWifFALp0MejByQS0sL1AqmH"/>
        <s v="https://drive.google.com/drive/folders/1BFDxWjYD-Dgl1KJWDKvSe7kIWsBt4yRN"/>
        <s v="https://drive.google.com/drive/folders/1AoJuGrnZNOO-TuiQ6oDIGb0Q63j8oJvb"/>
        <s v="https://drive.google.com/drive/folders/1B8VvEjTruUeht_DbA3MX4A9aIWQFp0o8"/>
        <s v="https://drive.google.com/drive/folders/1BJXpgaY_ZWwAjT76co5DIP8gLuNQrrXZ"/>
        <s v="https://drive.google.com/drive/folders/1BpzNHQIz90-PvX5U4haVZkyvc_WOMSLN"/>
        <s v="https://drive.google.com/drive/folders/1C3RCMRkYUc8KctFuB0M6zS5iDPw1Ct2P"/>
        <s v="https://drive.google.com/drive/folders/1scHtjXHnp965RKR6nGEy9yd1jFFy8vF7"/>
        <s v="https://drive.google.com/drive/folders/16tnHYK7Kx9EJ_9EGdMERH_ipp10sME0D"/>
        <s v="https://drive.google.com/drive/folders/1CgHN-BXh1tVkOJDhlsleK1FfQEXZ_R03"/>
        <s v="https://drive.google.com/drive/folders/1RuTFqxuatxWSYiRa6SzSedz8a0UJEMtW"/>
        <s v="https://drive.google.com/drive/folders/1XZ0UGb0yw6PWzfWiOZcYsP6nh4-hCY3G"/>
        <s v="https://drive.google.com/drive/folders/1XytU9PQy-IUw1leXuyfLzBO4AakjYGFs"/>
        <s v="https://drive.google.com/drive/folders/1YDN0v19CFWaANClW3gBG1ywti-svISOi"/>
        <s v="https://drive.google.com/drive/folders/1YaIBujR_7unrpu_3SleaHAwwGtKr1sKT"/>
        <s v="https://drive.google.com/drive/folders/1YzNASn9b4twxH37iUeMVyVG_xne4S6E4"/>
        <s v="https://drive.google.com/drive/folders/1ZJHXovS0C4g1GrxH7uLrFtG-9NO8PLkf"/>
        <s v="https://drive.google.com/drive/folders/1ZQN6-sv03B1V8WI-eAHIy2oSgg3RvHsF"/>
        <s v="https://drive.google.com/drive/folders/1_F8ynfIzFp5aYeoQ8gzOvMNzHM7chZ_P"/>
        <s v="https://drive.google.com/drive/folders/1_KiufTE4RkM0xXzC-XA8m0FoaVbnJx6A"/>
        <s v="https://drive.google.com/drive/folders/1_S8WJvCKXgyYfguCr_w3QZNQxuotMxlN"/>
        <s v="https://drive.google.com/drive/folders/1_joMXnFPz5ZovfZWyXvOGvBqs1yh9-wA"/>
        <s v="https://drive.google.com/drive/folders/1_prBWmq2IhtVDcrED6RqxbLb1KF2ddUY"/>
        <s v="https://drive.google.com/drive/folders/1aOBEzA9_n6_huV0Jpt9S2UHm2DfOiUrm"/>
        <s v="https://drive.google.com/drive/folders/1aQixlgs8xJBLEy6hIG-rohw5sK_w7EGA"/>
        <s v="https://drive.google.com/drive/folders/1aVIfXuJSRx6bx6Mx0mSRxbqRgsfkqlM6"/>
        <s v="https://drive.google.com/drive/folders/1amiZPwRc4XZbwmQgMrDeUW7WptwkXW6-"/>
        <s v="https://drive.google.com/drive/folders/1ar-VdijsJfCzUt1t_3DGL927nyhstPlN"/>
        <s v="https://drive.google.com/drive/folders/1bOXyrqRuhTM0kwWJCFw_PtTMd_dMqllW"/>
        <s v="https://drive.google.com/drive/folders/1c5vBQTY3p74fPbtUB35eu6cUclkDuYmK"/>
        <s v="https://drive.google.com/drive/folders/1chb-pMLI3rXGxAqLwWLaFdAbK1H_Iotp"/>
        <s v="https://drive.google.com/drive/folders/1ckOsvkB2pFn_elV8qMiWDVPC01uNm9KV"/>
        <s v="https://drive.google.com/drive/folders/1cnBX1ygctVHXOT9h1SqreqiTxKGMP_mB"/>
        <s v="https://drive.google.com/drive/folders/1cpmebk_gmE_RL9CfZPiBb51YQ-4WCAqR"/>
        <s v="https://drive.google.com/drive/folders/1d13uQRrv75XCApMFcqYvp7yy8yDqp294"/>
        <s v="https://drive.google.com/drive/folders/1dBzMQ1vZ-7Bbv9BEKo3RoM4qX43ZCEjk"/>
        <s v="https://drive.google.com/drive/folders/1dkEeoKpPKSfA8bv4U1oSddI1Bl4Lp_ZT"/>
        <s v="https://drive.google.com/drive/folders/1KWgNQELiHaZzv4Kw6RRyUaFmVQ4ozUeX"/>
        <s v="https://drive.google.com/drive/folders/1k3axurNrsZS9B8IUQMmF9hU9Q6HYP98i"/>
        <s v="https://drive.google.com/drive/folders/1kVp6RNItP1Vpq-F87PcqmpXzLeY1nFWP"/>
        <s v="https://drive.google.com/drive/folders/1kuApY8EfVlHjfz5lPZ50wGCYNS62SZIj"/>
        <s v="https://drive.google.com/drive/folders/1l-oKUqV97LiKFodOs84HZ5u9Ne91OcYy"/>
        <s v="https://drive.google.com/drive/folders/1l4nxRt3p42FkcrSrBy7Q1BlO6uz2cSY2"/>
        <s v="https://drive.google.com/drive/folders/1aMr3SujfoOWoSTSsEP3-9DMQDsMmrUu3"/>
        <s v="https://drive.google.com/drive/folders/1aIbugh-457YtonzzuL5yvMs-3XWj0EFJ"/>
        <s v="https://drive.google.com/drive/folders/1VbwkQMl450vqg458Ws-kHnkXO3Cn5Asq"/>
        <s v="https://drive.google.com/drive/folders/1wNoGvzPCQbbGWwrrFe2hdNXpkSZ8YRGm"/>
        <s v="https://drive.google.com/drive/folders/19Vt938rTII4yt3fHI3sbn3Ds-db_YH17"/>
        <s v="https://drive.google.com/drive/folders/1EmOnKYlM-Et3XpH-GDp1CHdjt3F5GDvD"/>
        <s v="https://drive.google.com/drive/folders/1oURg6g-OW4fCkbrCsTEkyzBRg-0OQ2Jy"/>
        <s v="https://drive.google.com/drive/folders/1oVzz4W0-Mc4J5BS_FPg3cnzPM-bnaJCc"/>
        <s v="https://drive.google.com/drive/folders/1p408Y4eD8itdn-4gwxrhyeeH_dvva586"/>
        <s v="https://drive.google.com/drive/folders/1c-0U3u0f0V_5zIFe12pilkEnU-rkpt0D"/>
        <s v="https://drive.google.com/drive/folders/1q9P4b7iy1xpf173j8rNjcK7s49UIm6PM"/>
        <s v="https://drive.google.com/drive/folders/161JRp9wLedchFMcRxX78-FeY_MM4eq0j"/>
        <s v="https://drive.google.com/drive/folders/1pWaDQcwPaKRQuecpfna0SQYBDteiNKyh"/>
        <s v="https://drive.google.com/drive/folders/15OCmCaR0aO1_s5IBGJsLVELKPlG31FiQ"/>
        <s v="https://drive.google.com/drive/folders/1r8EJidfIvEYTrPAG_JcgZ4g-DrAs7TGY"/>
        <s v="https://drive.google.com/drive/folders/1ZjpTA0cOVDIufOOBmXyP-CSGWzfaNm0J"/>
        <s v="https://drive.google.com/drive/folders/1Vy30wNdC-dt5lzN64dTGsb21F920gmxX"/>
        <s v="https://drive.google.com/drive/folders/1sUXL1myGcRS8U86qSLgErFvQvE89u6W0"/>
        <s v="https://drive.google.com/drive/folders/1sBbBk2-mHlqWNul_wVwQIHkEGQHWYu92"/>
        <s v="https://drive.google.com/drive/folders/1s1ykR5RShJz0CwjdWN8L_5OOMujIb0UQ"/>
        <s v="https://drive.google.com/drive/folders/1s0-lMFdbaBv9jyiV4X7YUb7Xo5-AlGXs"/>
        <s v="https://drive.google.com/drive/folders/1rwXpGhZoo5DLqI9SA36_Kd2goOpsN9Z2"/>
        <s v="https://drive.google.com/drive/folders/1ro_FMrLQPqluInAhv7JVeV4L9RgBbqtx"/>
        <s v="https://drive.google.com/drive/folders/1raJcxPQHukSD1eHbkGs7OoJ-jwg_Ybis"/>
        <s v="https://drive.google.com/drive/folders/1mVgKJP3Pm9ZXZfQbTpgS99dP7emVFffw"/>
        <s v="https://drive.google.com/drive/folders/1EraYUjx1WTHO7gKeCJ1RBFuXwYHzdH4x"/>
        <s v="https://drive.google.com/drive/folders/1u9HQ4DIT3HIxEuTW3iHWT7UIXUz-ivnS"/>
        <s v="https://drive.google.com/drive/folders/1trryIya4nQMLmlZgiz-rIoBj3hX5yyqy"/>
        <s v="https://drive.google.com/drive/folders/1u1ilpXH7d3b-ZlxIcxcXc3L_DQ6KviEw"/>
        <s v="https://drive.google.com/drive/folders/1uN8KrKj-T46nnrM6PI-CIY73EgMolKHt"/>
        <s v="https://drive.google.com/drive/folders/1uSNRF2TXKQJ8fA_OQLszAzki7GVaHZVH"/>
        <s v="https://drive.google.com/drive/folders/1ucbFdxdNNHfInnx4Swx3QNSJryCH_pBv"/>
        <s v="https://drive.google.com/drive/folders/1v6eUqQXNU2H4ROSRCCeZbtHT2H7YMn-L"/>
        <s v="https://drive.google.com/drive/folders/1vRnuTOVQ7Yg9X-VnSQBa4IXtqVC_isZX"/>
        <s v="https://drive.google.com/drive/folders/1vuXc86cvHeMBCwrt5QlF2wmyQk5JLBtR"/>
        <s v="https://drive.google.com/drive/folders/1w3oE6xGxYQXCcubhkAw4cNni_CEMLuT7"/>
        <s v="https://drive.google.com/drive/folders/1xCxFVQ4Sa7WaMM-MkJuIljb6H3S3XIqZ"/>
        <s v="https://drive.google.com/drive/folders/1zcM0vY1sCKF76to241WaG8TyFOZfft1L"/>
        <s v="https://drive.google.com/drive/folders/1sA3tN_gRhDl21AgNL_KnC-khmAkYxhl5"/>
        <s v="https://drive.google.com/drive/folders/1kXTlT5ebH8Sgos-wSxaFYnabByVCVpLh"/>
        <s v="https://drive.google.com/drive/folders/1xdFziHKd7GvpPEO630h2LJBOGESraXVT"/>
        <s v="https://drive.google.com/drive/folders/1y5ohgU-Djcv7MlwOqhY2xyak_mra_i4m"/>
        <s v="https://drive.google.com/drive/folders/1z8iexXPCDg7sgqogF587FIkl3k0MDzxh"/>
        <s v="https://drive.google.com/drive/folders/10kx_ENX2TdWPI8Ca3cAWmyYAxPtdSNZ9"/>
        <s v="https://drive.google.com/drive/folders/1zaZARxeqND7SayGoC78ADaWitgWyHJgS"/>
        <s v="https://drive.google.com/drive/folders/1FuTQrTf5X-d9jpsQzdLaDpeRthVCf864"/>
        <s v="https://drive.google.com/drive/folders/1-4vkoCm-Ur9lbOgjkeV1E_BlAJlwZe9d"/>
        <s v="https://drive.google.com/drive/folders/17CkGQGBJPEaqyYXraFNxP-zG9xhjaYMn"/>
        <s v="https://drive.google.com/drive/folders/1cAqvq7oKXPA-HRvcMkMCWM56hXuE70ch"/>
        <s v="https://drive.google.com/drive/folders/1241kxBrRSchXeAwQfcxC2Y-J8YLJJAim"/>
        <s v="https://drive.google.com/drive/folders/1FPfmmd3NxTUpNirTXaiU6ooIhENysRGT"/>
        <s v="https://drive.google.com/drive/folders/1CtQZbJWsrnxYi0QSPjPO9eQXGPIiIIJR"/>
        <s v="https://drive.google.com/drive/folders/1Oc2ItsVCoofolf1vpYGxpfHjKTKJ0b5B"/>
        <s v="https://drive.google.com/drive/folders/1-4vKmch78a-nJHGGe5ddiPuD6quC9S4X"/>
        <s v="https://drive.google.com/drive/folders/11wfiHxE0AKsKNICoz4GFZCPKst7vGBV-"/>
        <s v="https://drive.google.com/drive/folders/11vBYND0SzyysOaEsoPvSiRkGszvKKwzE"/>
        <s v="https://drive.google.com/drive/folders/1EK2FPV-e7742ul38f7uRih6_AAASBrHv"/>
        <s v="https://drive.google.com/drive/folders/16o-7V7NGHlUAzVmS2vXP3aLPBi1XVZEi"/>
        <s v="https://drive.google.com/drive/folders/17-VoWvZosC_FYPwZl3RrOzJoaDiUqc6x"/>
        <s v="https://drive.google.com/drive/folders/170ozoqWOfz1981VMtbA8QfnIZUNx0Rnh"/>
        <s v="https://drive.google.com/drive/folders/11u-1FVaphbIDFs6eenyZPq-iNVov9ej0"/>
        <s v="https://drive.google.com/drive/folders/17AJqee6Kzc-_kIynR9jhk8zRFDCDt6_T"/>
        <s v="https://drive.google.com/drive/folders/1lqB7Zm6T_uKuaVhqgnkC9cEDKRQisZja"/>
        <s v="https://drive.google.com/drive/folders/17Q6YoM4_EmwIu9fi59zBAFw0ijHVjvPe"/>
        <s v="https://drive.google.com/drive/folders/17Vv2C-MvuKteEqE3rmcd_RURszpyg4EL"/>
        <s v="https://drive.google.com/drive/folders/17vVzr_35qXXfPuBwX7eDFhFgwakwm-12"/>
        <s v="https://drive.google.com/drive/folders/17yI9xuUf6KNqcMcweuZHwfVpGzUiI52h"/>
        <s v="https://drive.google.com/drive/folders/181vnmQg8_ZwaoqZjtraf5Aa3CG6oC8Uh"/>
        <s v="https://drive.google.com/drive/folders/18D7nyrARnv6D3gwN7YbQvY2KOLKZ0WST"/>
        <s v="https://drive.google.com/drive/folders/1Duom0Kw7WYzEQ_ZZ4P11YROx1a5aPfCg"/>
        <s v="https://drive.google.com/drive/folders/1YJw_IDV3FtUf8BBBJExc2FeZ2S7iiyNe"/>
        <s v="https://drive.google.com/drive/folders/14XJv4nbK9hRZkiwSWB8pzaffsCoGG3_j"/>
        <s v="https://drive.google.com/drive/folders/1dPT_XI7hIEqhGmUd9YE2iJWRmDZu9D-S"/>
        <s v="https://drive.google.com/drive/folders/1Q8PsRoKqtT0wJzHolne0OMl8So-l2Mpl"/>
        <s v="https://drive.google.com/drive/folders/16oXd6DMMahsbsNECH2cG4IWuh1f82P8h"/>
        <s v="https://drive.google.com/drive/folders/1ATiRTnIVLWg-KqQ0jL_hghYqrxL2fsZ7"/>
        <s v="https://drive.google.com/drive/folders/1fVAP4pHWqUNKkqKme_lefjVcFMnBZc-g"/>
        <s v="https://drive.google.com/drive/folders/1IMhXVj_izEd7jJFmkk9rMtaU-YU5vcjK"/>
        <s v="https://drive.google.com/drive/folders/1aOLWbIy1pmzUi261ZqkrSLyfRgX5NRo3"/>
        <s v="https://drive.google.com/drive/folders/1b9uYWpf5-HnYybWBEneVYojK-mn8L2kp"/>
        <s v="https://drive.google.com/drive/folders/1YYyQ9G_8vRxVIRzqQbExKbxkHL_KGQoo"/>
        <s v="https://drive.google.com/drive/folders/1NVCzvp88zD94YyKWNWO3opCeBM7wGPI8"/>
        <s v="https://drive.google.com/drive/folders/1keEEqRVTGz4kouhwGJrJ1qeAOHHunBHi"/>
        <s v="https://drive.google.com/drive/u/1/folders/1HqcDJbeUTZ1AY38tvEaafHyc6g02a5_X"/>
        <s v="https://drive.google.com/drive/folders/1tchaSfSHBfZ9owjXwp9777yPGoZIwK-u"/>
        <s v="https://drive.google.com/drive/folders/1-BC5UyLoMafxyBuH1BJR-QfXE_yZWoN3"/>
        <s v="https://drive.google.com/drive/folders/1z_9-4y2wB1gOCFXbZB4sXvkATN5Cefw7"/>
        <s v="https://drive.google.com/drive/folders/1MU9d_j-uK2aMbpIcnH_5OlhJLJ12On9-"/>
        <s v="https://drive.google.com/drive/folders/1h2EEHFHlugrK-xMIDiZ66X4du41-n-E7"/>
        <s v="https://drive.google.com/drive/folders/1i76eFLaXbAlNIBaOD3hIcWdzKMy7Fjfr"/>
        <s v="https://drive.google.com/drive/folders/1Ww5BLvNkzoJVoVfHHDeWTqChyvES5jUK"/>
        <s v="https://drive.google.com/drive/folders/1SHJE21UHkOJhc-cHwJ8ILU4aarxWoFVT"/>
        <s v="https://drive.google.com/drive/folders/1hbaE-xkegJDz_xLZVHRz26iC7w6kLacP"/>
        <s v="https://drive.google.com/drive/folders/1Jnc-shjf_Hu_Po1tjGLBx06uP9kTfMru"/>
        <s v="https://drive.google.com/drive/folders/1a0OITcD9gctL3HJsUJxOvabUN_HW6Q4L"/>
        <s v="https://drive.google.com/drive/folders/1H6XoAUGCKIqvA7kWrl_f0w6wVJ1g7Mct"/>
        <s v="https://drive.google.com/drive/folders/1tcWu9FelAMLFxpjk-8_xl1hdxax_EISz"/>
        <s v="https://drive.google.com/drive/folders/1P1zTstxfLCt1wRCFRZIVybFG0hLoNKoA"/>
        <s v="https://drive.google.com/drive/folders/1S_50G4c2JsdfF1kFSOC3a2TfFw1Cp3mo"/>
        <s v="https://drive.google.com/drive/folders/1YCXQxEJ_Bs5dQT2JZUqQip6Y0gpGIBL1"/>
        <s v="https://drive.google.com/drive/folders/1dEbYhmbAxwC0Rv6Vne45NMOeYIv2Q1fj"/>
        <s v="https://drive.google.com/drive/folders/1FJ4UcSNwwJjTYR4Xp7s_TdAyBwCVoLSB"/>
        <s v="https://drive.google.com/drive/folders/1i4H6tawKHVPEvRdkXFGLOQev-oPe21hz"/>
        <s v="https://drive.google.com/drive/folders/1xWg2YXjgMrDe9b28fdAFq2BjtwhiYqiJ"/>
        <s v="https://drive.google.com/drive/folders/1Qqd2NSUVihCrBtDV84b7Mse-TOA0w0xh"/>
        <s v="https://drive.google.com/drive/folders/1ojrWMW4eQD1TtbtemxEnG4W9-pQUPaqR"/>
        <s v="https://drive.google.com/drive/folders/1poVfKgcZRzqdWYUiKi9idM3vKAb93H9w"/>
        <s v="https://drive.google.com/drive/folders/1eyESnWmvG9TuEpt1sD_LK3ErxAMd3xY8"/>
        <s v="https://drive.google.com/drive/folders/1T-_YHfuw-X-x6abFraSXLl4EHyeGNJhR"/>
        <s v="https://drive.google.com/drive/folders/1UNLLgK7KIid_IJIWL14Lp_c29VS6FQkm"/>
        <s v="https://drive.google.com/drive/folders/1LkgYiadXxBgeikvhvXQX9bqzIwRR1thy"/>
        <s v="https://drive.google.com/drive/folders/14p4yba-ia9v7B5c-MJhwNvTSH6LTB9E9"/>
        <s v="https://drive.google.com/drive/folders/1bFh9LatTkt6AriThxOiMbf2ruChqQaUP"/>
        <s v="https://drive.google.com/drive/folders/1T2dSx5pZKP6ZlCmL8BjkxSJfYny8Qk3a"/>
        <s v="https://drive.google.com/drive/folders/1Nae77o8rqoUMDMVycLtY_hGttEnrXtap"/>
        <s v="https://drive.google.com/drive/folders/1qChPN2yw4VWePWrHWDXQzsqkskLU8H1c"/>
        <s v="https://drive.google.com/drive/folders/1qslmkeRUNnZSoTeGKV1_C_-aR9cfLmEK"/>
        <s v="https://drive.google.com/drive/folders/1tCpqRR6Ydork_rWynT7mtTOQdxhDIiqL"/>
        <s v="https://drive.google.com/drive/folders/12JQV5ncmGn5q27Z519K9lb_dXkFA8m44"/>
        <s v="https://drive.google.com/drive/folders/1d4jHM2KLL8U7eoKX5vNYkXUeYJ33l7BM"/>
        <s v="https://drive.google.com/drive/folders/1KZERJIttFYLXZtn3MfqfaZ-YO9qsAa0a"/>
        <s v="https://drive.google.com/drive/folders/1g7mjQz1OOYWGqW2iDCwzuNkAtlTe4IWs"/>
        <s v="https://drive.google.com/drive/folders/1SZj2lx2joE40aL60erGta9K0eRbHSb20"/>
        <s v="https://drive.google.com/drive/folders/1gCleRRM4qSR3KvADDqkXt-UlC71hDFOu"/>
        <s v="https://drive.google.com/drive/folders/1y3mMufXt-yhuAprSEW4_CsD70WDhzjuc"/>
        <s v="https://drive.google.com/drive/folders/1SPnFaxpMokuKhVuLLvbYUGeYTvDuKEVm"/>
        <s v="https://drive.google.com/drive/folders/1Z3iIoCg4sMa667UkmRZQcROmn8i5lgQH"/>
        <s v="https://drive.google.com/drive/folders/1dtq_PeC7Z3U5791R9UsEubRLf8PeSaWS"/>
        <s v="https://drive.google.com/drive/folders/1bXEknLFYDk15N2SObg_HvOABNK0_F5pt"/>
        <s v="https://drive.google.com/drive/folders/1mUiHeTg0cT-wjEKZohX4pn2yiH86SScw"/>
        <s v="https://drive.google.com/drive/folders/12zRaJ8gVtLy6PINRZE2o5neYAU0-JUoO"/>
        <s v="https://drive.google.com/drive/folders/1qvgd40DqqIAEmFP6bRmBp0ixT-VwTKf8"/>
        <s v="https://drive.google.com/drive/folders/1zNf3u_VymVLDobbOQVu7KHBFr-RRNbUR"/>
        <s v="https://drive.google.com/drive/folders/1Vd-KoeHe-vFytF14hapf9zyBDu_JUVxo"/>
        <s v="https://drive.google.com/drive/folders/1FWOxmYxGV_OcE5phaEQkopFhORSRg4wq"/>
        <s v="https://drive.google.com/drive/folders/1Lhzoq470moCoocaHCXAg98P8CPrDkwTi"/>
        <s v="https://drive.google.com/drive/folders/1sBuw_qYBXQagJAi7pAXCs7GDCE9s2rGv"/>
        <s v="https://drive.google.com/drive/folders/11BK156VddTSA1QtcXclEW05p5Kc8Li3E"/>
        <s v="https://drive.google.com/drive/folders/1cJjNalfXSQOz84MOrQI5WTlj9bQDMVCK"/>
        <s v="https://drive.google.com/drive/folders/1KJAHlgWZp5BAPyrzs7FPx4msZM3uo2mu"/>
        <s v="https://drive.google.com/drive/folders/1udGTM3yojZh79QJt_bdmhdB4tJyklJWQ"/>
        <s v="https://drive.google.com/drive/folders/1Au_he1oqC2FdszRH2UyluTIrtIgPVzXr"/>
        <s v="https://drive.google.com/drive/u/1/folders/1A-3H7zKPV_qozAC1qjL_TPkWUxd6OIdi"/>
        <s v="https://drive.google.com/drive/folders/1OjpPLwpJn945aVE8ar0JFfs6_y_1snQ9"/>
        <s v="https://drive.google.com/drive/folders/1ewq1gLCwRqkBHWsRYqGTjLJEHWZmnwpQ"/>
        <s v="https://drive.google.com/drive/folders/1hhHRQPqK8_pIAD3ncORUaPx6ki8xxvwn"/>
        <s v="https://drive.google.com/drive/folders/1JF8uz9OofNYeOmRMk1JU6tnbAw754dw2"/>
        <s v="https://drive.google.com/drive/folders/1e3UNJYB3O-gXGmihlUEL-8ZaMXojAwYK"/>
        <s v="https://drive.google.com/drive/folders/1iDtXCHpM2O5nx4Un0HCKIBt5VhVAE-wZ"/>
        <s v="https://drive.google.com/drive/folders/1hrEYNZPnSJk8hCe0bzvZJnmwNdw43Z6s"/>
        <s v="https://drive.google.com/drive/folders/10krGM9B1Z63mIaqnG55_E2bO0xmNuNr5"/>
        <s v="https://drive.google.com/drive/folders/1odVqNOtsU9b0TgEmp6L7PRHEB29kiNQK"/>
        <s v="https://drive.google.com/drive/folders/18mxgB3ULqyPnhuWmSRzCe8wbi3a1bqvL"/>
        <s v="https://drive.google.com/drive/folders/1FDIEI_otDQM3iZaSBLEFQfceN47IY726"/>
        <s v="https://drive.google.com/drive/folders/1b806U_HWEi7u55CN5NSzBOAQUMG2RpPN"/>
        <s v="https://drive.google.com/drive/folders/1j5aOel3AWHu_jRagQKqo0uOSmpom5wHB"/>
        <s v="https://drive.google.com/drive/folders/103OBKvgc8vTqUMoiSiuEyN5gAGoVfumh"/>
        <s v="https://drive.google.com/drive/folders/1BcqCVJhb7Itu_AvXhYD89EiSjfzEypqp"/>
        <s v="https://drive.google.com/drive/folders/1gOiTltkUWVOr1pVu92N19xx_M8kmlS46"/>
        <s v="https://drive.google.com/drive/folders/1uFNXIOwqu4uBioMUuX7ByTHyetMqYOMW"/>
        <s v="https://drive.google.com/drive/folders/1i7WKG0UTw_mokDhesysdA03TQgI73ACo"/>
        <s v="https://drive.google.com/drive/folders/1xkmTQilL9clj-JQbX1DVB9c8hTdh76qi"/>
        <s v="https://drive.google.com/drive/folders/1PtVbXkkJs_QZfELr4xKIyJX5S5zWTKs7"/>
        <s v="https://drive.google.com/drive/folders/1JxiDHbIRw0jF3d8jr7Ukz-fzcgM-U_ri"/>
        <s v="https://drive.google.com/drive/folders/1rpGYE-fJ5_tCJN4_a-Fobqb5aHcuPZhL"/>
        <s v="https://drive.google.com/drive/u/1/folders/12IuV2AX_MSh6hyuRvZpPg5LzquDlL9XO"/>
        <s v="https://drive.google.com/drive/folders/1cqjIeM6T2Zship7UfCppMB1C4jyC5Dl6"/>
        <s v="https://drive.google.com/drive/folders/1YcXvahJN1mqdz-hmd38cQjzajegr-qBl"/>
        <s v="https://drive.google.com/drive/folders/1Gi2vLVwyTp3nfZGSPMVbpYu3BzPmuyHc"/>
        <s v="https://drive.google.com/drive/folders/1Ijmfj-fqEI8IdzWULCBTVEQCvOkbOGhl"/>
        <s v="https://drive.google.com/drive/folders/1xMelup93CZ1GRmXl9gYLMTu19yTrzWXH"/>
        <s v="https://drive.google.com/drive/folders/11lnd1tGobBjuUhdNyVRGw3VNKadA1zX_"/>
        <s v="https://drive.google.com/drive/folders/1XGFXzSU34FXluu9PvPuVM7D5PqTrxqqW"/>
        <s v="https://drive.google.com/drive/folders/1O4bbqFe1UmcCl3Wy9-wbE93gk43kfsMK"/>
        <s v="https://drive.google.com/drive/folders/1IOIbdTWpXaFTpxyzXaBt3TcMyrlqJWo5"/>
        <s v="https://drive.google.com/drive/folders/1ciQjhi4ZG0-Jx2vbrPb0Hm27gyxdUmHR"/>
        <s v="https://drive.google.com/drive/folders/1ReG-pfKFn8Vsm1IweWNM1Cmyb3bIV4qH"/>
        <s v="https://drive.google.com/drive/folders/1QTuAzFj69rUxk65GxfzsYW5WPLX8IEYm"/>
        <s v="https://drive.google.com/drive/folders/1zzy9A4s3atsq9bnia4SkfLfO4onU8D1Z"/>
        <s v="https://drive.google.com/drive/folders/1riKSzSShCZh4BbqOSCPwEYUxt0ylYwYL"/>
        <s v="https://drive.google.com/drive/folders/15m07VgOpTbw4nrhO6PKpBF-CYtRJzaiJ"/>
        <s v="https://drive.google.com/drive/folders/1nbl6vES7NIM0Cv8njAJZoZEeOPxZxZWj"/>
        <s v="https://drive.google.com/drive/folders/1vbQhkqPSTTE02dYQ2OAOyPmcPXbbE740"/>
        <s v="https://drive.google.com/drive/folders/13jGj-w6ADOtjlCR_GMkznuVhy2LcVA6b"/>
        <s v="https://drive.google.com/drive/folders/1yQAgINIDdus7kq0kwL8_1JnF_4lgSZXq"/>
        <s v="https://drive.google.com/drive/folders/1nv7XysVqLJI552XH5fso5MqYMmI2TDfX"/>
        <s v="https://drive.google.com/drive/folders/1Mmyf1ZwB7nbgvXHYPnF2oLZ9OWuV-zb7"/>
        <s v="https://drive.google.com/drive/folders/1tkXKlYWpDIvlV4pg3QLxYd5q56XZDszx"/>
        <s v="https://drive.google.com/drive/folders/1HMeAex-2Uyv-a72uJ7QooUfD030kVuRE"/>
        <s v="https://drive.google.com/drive/folders/1062jM2yZkZ9d26_XTmuR1Xl8v6zHVuWu"/>
        <s v="https://drive.google.com/drive/folders/1Kw4lzdlHB8OaY4xXLm7DmKGVdU2Y07xN"/>
        <s v="https://drive.google.com/drive/folders/1tWyAFiqEsIaH4zDx--7LJjtdPQQNwcCm"/>
        <s v="https://drive.google.com/drive/folders/1wRZwJnWv5F1tiSm1PTDowonPbSzSIly_"/>
        <s v="https://drive.google.com/drive/folders/1EHCPTuegGLmfaKMQbScbx-zELZbIkiGY"/>
        <s v="https://drive.google.com/drive/folders/1S5Z6W984AN4pepcbfAKFy4rrlfxkQhrm"/>
        <s v="https://drive.google.com/drive/folders/1JjgaEdDFDYDxtp23W5KXdyu4z2i0HOo-"/>
        <s v="https://drive.google.com/drive/folders/1YTsOHsR3ccmPP3Ct-IYsYh1_FHoIzPHB"/>
        <s v="https://drive.google.com/drive/folders/18ahICrENrZbZ8pdreFskn5RpkKxs9DRM"/>
        <s v="https://drive.google.com/drive/folders/1msX-M-5NH8bGDsa1wTylO_HAzcqSBZb9"/>
        <s v="https://drive.google.com/drive/folders/1lGWuGVrpVpf_qaYl5fe_XU6AMQhDhxH6"/>
        <s v="https://drive.google.com/drive/folders/1UWMTT9SoRs9mupa57j3KLaSzIFBoC0jM"/>
        <s v="https://drive.google.com/drive/folders/1Ne0kKTSAMV7K5EdpHQc90I-hXauGkrRU"/>
        <s v="https://drive.google.com/drive/folders/1i4dKvfn_tWSVByd8qcHGvuxX1aLMsxBo"/>
        <s v="https://drive.google.com/drive/folders/1KP7c3NBHdSvqnvuajl4ArxtTEeYdQV_8"/>
        <s v="https://drive.google.com/drive/folders/1jidYRI6hB7z9y4DRB9RHZlVcoqcCP5O0"/>
        <s v="https://drive.google.com/drive/folders/1zihMJvoZO31u2y4O_43l9uchbq-M8NUd"/>
        <s v="https://drive.google.com/drive/folders/1eZj8LHHI_Z_ug17Dfffwq-O5jbxiXEfH"/>
        <s v="https://drive.google.com/drive/folders/1d3ROTZK-08HKOLp4_RDRB05UsAFbSkAS"/>
        <s v="https://drive.google.com/drive/folders/1eFxd2mUkTuxTFgOSxWXNJJ4Bv687Xee7"/>
        <s v="https://drive.google.com/drive/folders/1epdhMLYdOdrIoxKgFWlGoq1JP0oxC9Gx"/>
        <s v="https://drive.google.com/drive/folders/1-7XGcoj__oZ1BaN9O7Z6beMngPSngKAS"/>
        <s v="https://drive.google.com/drive/folders/1OD_mJcgDT3el7NufeTAnQy2Z03LnRPZT"/>
        <s v="https://drive.google.com/drive/folders/1JZYf3smEKvr4naCgPSbeCO-k-cDcD9x4"/>
        <s v="https://drive.google.com/drive/folders/1touCx6b7dbjKZRxoRw_YKUgan2bYRlcS"/>
        <s v="https://drive.google.com/drive/folders/1g9AUdDfcdhqjst57iLGjc6HYznx_qni-"/>
        <s v="https://drive.google.com/drive/folders/1nM3QnulQpiskuGGo1uHgEu-mWCV0s822"/>
        <s v="https://drive.google.com/drive/folders/1-R7N9vlELQkWE53mRuiMWyy4r-RyjiRS"/>
        <s v="https://drive.google.com/drive/folders/1-bOo8jeLhsZqXLcIOepFTUD4YvJCSll3"/>
        <s v="https://drive.google.com/drive/folders/1m_pfCaGoyyrGYKem_VdVBz5fQp5LAuUz"/>
        <s v="https://drive.google.com/drive/folders/1ToOtqEdwAhaiF4AIYIRc3EvWM70xK1zH"/>
        <s v="https://drive.google.com/drive/folders/1AAi1d4tLWUapfqefnnYwKhUqqPW-Jc1v"/>
        <s v="https://drive.google.com/drive/folders/1qCx3QJFIwIUvNmmdIXFLWf6wrEAzQoX8"/>
        <s v="https://drive.google.com/drive/folders/1wsyPaCpXJVX4v2l8sWIB2Tjsx3D8vq7q"/>
        <s v="https://drive.google.com/drive/folders/11CaocIJuiX9iLCalzLpaaOCfSn47sKDQ"/>
        <s v="https://drive.google.com/drive/folders/1ywnncFlzqdzJoIIP55pIdOVBnTrkCQfM"/>
        <s v="https://drive.google.com/drive/folders/1opLypz2pBHLj5XB2F11of99n-zBhEC6z"/>
        <s v="https://drive.google.com/drive/folders/1XDU_KnBifoB3RLlQvzzSqd-pKNxvWg52"/>
        <s v="https://drive.google.com/drive/folders/1y7_faD8lJPgdeEOBPbopTteb2iODWk5M"/>
        <s v="https://drive.google.com/drive/folders/1sbFiaCDCJsHO9ezCEOn1t6huaqxeZaew"/>
        <s v="https://drive.google.com/drive/folders/19QbXGNJwhFNfcaxZl4A487SIyRXY4maz"/>
        <s v="https://drive.google.com/drive/folders/19N08Lc_h6fXTpCjhuwHMNdb-kvbyhn6Y"/>
        <s v="https://drive.google.com/drive/folders/1O6uhaWJaQ2C5RWpNzBMk9AO0IIjAr6YG"/>
        <s v="https://drive.google.com/drive/folders/1-AoOpSaaiBvuSiM8HmzHF2aAQNSwtMcR"/>
        <s v="https://drive.google.com/drive/folders/17B3cmACf3RA7J7-_qZ4NFRyHiyztGc_c"/>
        <s v="https://drive.google.com/drive/folders/1Lmujb8tb4QiBZiwAssyqIJGFCqgOWI22"/>
        <s v="https://drive.google.com/drive/folders/1AKWeJEuxakUyyiyDMQT5-wB3fCTwfVk3"/>
        <s v="https://drive.google.com/drive/folders/1Jnjp55V8uAxEIYg7fWtSGjF95eapD9fm"/>
        <s v="https://drive.google.com/drive/folders/1JtoJ0xH5OkAIQdbpOWi5CSRoZECPKsHz"/>
        <s v="https://drive.google.com/drive/folders/17UwI8trExSnvu6v73yWAFeX1lrWBfxUX"/>
        <s v="https://drive.google.com/drive/folders/1dnKDhs0ZOveQ0Vs_O1W7-6I6CEgrbjjd"/>
        <s v="https://drive.google.com/drive/folders/1MKhuoT2b8ZkugD-uQaJAL9lWPvyEg4iJ"/>
        <s v="https://drive.google.com/drive/folders/17LHiWyneNNoTkWeodezKEBN5RzflTOpt"/>
        <s v="https://drive.google.com/drive/folders/1EjBKP3KzHDGyUNphSrejZYle98SDb3w6"/>
        <s v="https://drive.google.com/drive/folders/1V3wpUjF0dBQRs1-YEKaIn7R-d0uBnX3N"/>
        <s v="https://drive.google.com/drive/folders/1sKCHZEcSK0J4Xsvk9O_OqVxkNjK24oD4"/>
        <s v="https://drive.google.com/drive/folders/1hR9Q77opRAqRAGh23HVfuHHzzU9kuV99"/>
        <s v="https://drive.google.com/drive/folders/1C7ogTbYr1f65XFuZTpjag3_MqMWdGUPl"/>
        <s v="https://drive.google.com/drive/folders/1WYTJFuZjwGDQuphfSzwllahslV8UwldP"/>
        <s v="https://drive.google.com/drive/folders/1KzbQppp8vuA0-8k9l9H41KgrgPNxzP9R"/>
        <s v="https://drive.google.com/drive/folders/1BaNShDSiJ4EbZd_HoGNMly8--MBQ0iKh"/>
        <s v="https://drive.google.com/drive/folders/1SiKihoVtEgCPyECWTFNDE6v4oDJrlGF_"/>
        <s v="https://drive.google.com/drive/folders/1WxmN15JTX131BWWbpjSEw_7FNqpzLVJU"/>
        <s v="https://drive.google.com/drive/folders/1wmsAPQQ2AKhys3qfR-7E8_5QJTX1h11u"/>
        <s v="https://drive.google.com/drive/folders/10KkTOt2fm9YkczH4R3iY4FGZkYvWZKtW"/>
        <s v="https://drive.google.com/drive/folders/1Trt5i1u8wD8P90stevSmAaSC5my6dC_d"/>
        <s v="https://drive.google.com/drive/folders/1rile_kn2PWajubbU5ybrgXrmQNO2Wvf6"/>
        <s v="https://drive.google.com/drive/folders/1Uu7VtudLQgQBdXJDOsKahvhCf8Yx-eHK"/>
        <s v="https://drive.google.com/drive/folders/11zrMMnnJJslEyNavjE3l7UD6DJOUGUsd"/>
        <s v="https://drive.google.com/drive/folders/1Kf555xlVr9pTy7Lh-p2cXU6SYS7iB3nC"/>
        <s v="https://drive.google.com/drive/folders/1tpIf5ysrp_7qHBt8JbMmVauxK64wFrj3"/>
        <s v="https://drive.google.com/drive/folders/1C41K9NupFuPqfphpZiGmYgAAgQtacqWS"/>
        <s v="https://drive.google.com/drive/folders/1NkdUJTN4heIHNhNwsjONULxrgFu3db7f"/>
        <s v="https://drive.google.com/drive/folders/1Mn1zTAuJxHhwJ5nUJryQhL_7MlTXE2Fq"/>
        <s v="https://drive.google.com/drive/folders/1dHtvrHMmmTuZcoPf6KUHscXLM-0hR5qC"/>
        <s v="https://drive.google.com/drive/folders/1-qZrTBUgdYfTeot4RzdGVII2vykgu78d"/>
        <s v="https://drive.google.com/drive/folders/1zGNW13eAKT2i63t4VovxhIF8_FdE9Pjg"/>
        <s v="https://drive.google.com/drive/folders/1_bDugVShOaFok8aHOPzfk2HyiotPsCEO"/>
        <s v="https://drive.google.com/drive/folders/19oHg4KcI-dDoblEq1WLY_0XCl_mzZZ_7"/>
        <s v="https://drive.google.com/drive/folders/1IaXZDa6Tzf9jE3thStTzoyuRymiwuzXF"/>
        <s v="https://drive.google.com/drive/folders/1c7OXucjtea1QwVkLDyyv_cTMSW0UR9RP"/>
        <s v="https://drive.google.com/drive/folders/1z0rz_AWaTbyp8LRM4ifsqZ4E12AOOBzQ"/>
        <s v="https://drive.google.com/drive/folders/1Dp-mShs1xQVvBd0VCT2cTXmWv_1wraFS"/>
        <s v="https://drive.google.com/drive/folders/1i9Y1kFEL3R2GmL62EQs8cLjynMaK2FcT"/>
        <s v="https://drive.google.com/drive/folders/1sdwZdZYCCQXp5oqU-OGsWXQ1bH3dtb4C"/>
        <s v="https://drive.google.com/drive/folders/16eiDm_qMDQgXrne_B1ii79ax1mcTkmop"/>
        <s v="https://drive.google.com/drive/folders/1pqwleBTI0UrxC8mvwA8VBIuWS_IqHb1S"/>
        <s v="https://drive.google.com/drive/folders/1qZjpVfRA92-6zhwPdhz4nE5c1Y8RhpiQ"/>
        <s v="https://drive.google.com/drive/folders/1XmTej-W8zlMuJ2-dszm_NT1Nwv8RHFVG"/>
        <s v="https://drive.google.com/drive/folders/1fnWCiFxbWXna6wCMgvNkiCsVY-nuem3L"/>
        <s v="https://drive.google.com/drive/folders/1uNThOomhS-7n3_NTRwZwaspHgRQGq2ot"/>
        <s v="https://drive.google.com/drive/folders/15AB34K9k_b-HmKw0FS5NBLjHocaeQ2v2"/>
        <s v="https://drive.google.com/drive/folders/1O83Mck-jEuhtdunR1F5Ircpi8_6-s5bG"/>
        <s v="https://drive.google.com/drive/folders/10yu8MWdutbOBKxs-FXPuZSQrcttTrGPI"/>
        <s v="https://drive.google.com/drive/folders/10u8y5hQ6c8llD7Kh64XQq87IQxTYq5zf"/>
        <s v="https://drive.google.com/drive/folders/1PsjpeaXoX1jWNwrp7XaxFQ7kp9kD7tgg"/>
        <s v="https://drive.google.com/drive/folders/1LJninCej_Fjvz8Mg-7EvG3BDelxATMoq"/>
        <s v="https://drive.google.com/drive/folders/1YWg1AzIZ3eO9PuWzIbQy7f9KsOjrWlgt"/>
        <s v="https://drive.google.com/drive/folders/12EDIziforoMF154bd8rPBXbaa0Dqz4MB"/>
        <s v="https://drive.google.com/drive/folders/11hLQ1i16FG3rVCXsQS4B1e0Eo3ozaIOf"/>
        <s v="https://drive.google.com/drive/folders/1toZVkYGop5GEeBn13Nu5LXckIJIxKggz"/>
        <s v="https://drive.google.com/drive/folders/16JjBXSNXSOgu8AKnJpf_waVXL8cVuOXK"/>
        <s v="https://drive.google.com/drive/folders/1g2osk1MhiyeIhjjXAfaQaVLvFpHR7r4w"/>
        <s v="https://drive.google.com/drive/folders/1dy_QyvF6HBpChwkrzNyJdxBG6LVnirCI"/>
        <s v="https://drive.google.com/drive/folders/1hIcX3HR3PCQUqA58SADe25g3haZ9vvqk"/>
        <s v="https://drive.google.com/drive/folders/1LgFvH5vqPF3rQpkYm7neIHGl9K_AWoLN"/>
        <s v="https://drive.google.com/drive/folders/14C_2hSOeOz12v33tw8S8tt5Yagh3BXBe"/>
        <s v="https://drive.google.com/drive/folders/1F0Vlgjr6058AzXacESDRVmlrfU2RAhRY"/>
        <s v="https://drive.google.com/drive/folders/1qnBn-SzzHqYWq36ifJuTLR7co4MO655y"/>
        <s v="https://drive.google.com/drive/folders/12Akp2vTxijiiR_D5fmVlkEAFYikM7QU-"/>
        <s v="https://drive.google.com/drive/folders/1r51LqqEKDitYyC4-Vp65nr_mdOMsE2nQ"/>
        <s v="https://drive.google.com/drive/folders/1A-BOz8jcXhJeTSc_BWdjDSHq4h__MDVD"/>
        <s v="https://drive.google.com/drive/folders/16rMLQAzZJWGmOgOnJenphv8FHT6epcVP"/>
        <s v="https://drive.google.com/drive/folders/19xbTae6j6s2Gv-FTWncjjcdXvJNyrWm8"/>
        <s v="https://drive.google.com/drive/folders/1sRohvOXR88DBbQdwQNWk5aV-7g5bPfBs"/>
        <s v="https://drive.google.com/drive/folders/1urb4DTenE0LqjrIXs_9mrU8UGUCO4-3s"/>
        <s v="https://drive.google.com/drive/folders/13W8N_50PoQZK_BLnvaq-auEMlRBBahCL"/>
        <s v="https://drive.google.com/drive/folders/1GCfWGIen8TUBuw0uSc0uGuZBoxVxhNCT"/>
        <s v="https://drive.google.com/drive/folders/1-7iK4SElgue_7M8WRkQ58W_wF4EHVmPm"/>
        <s v="https://drive.google.com/drive/folders/1REv66iNu-dteedJ2R3_5JaAwGBbfBbLT"/>
        <s v="https://drive.google.com/drive/folders/1eAIC4Xi0CC5mm2ma8BDzh1KbDcqU4CLH"/>
        <s v="https://drive.google.com/drive/folders/1flxlhg8vOvoRNbbVViVgFvb1RoSTAPdP"/>
        <s v="https://drive.google.com/drive/folders/1mN2HIrNC1K99_U8P0q33-LdML1iIYmOW"/>
        <s v="https://drive.google.com/drive/folders/1gvx458RJg1MvsgNVRX9ONH5EtfSCu7X1"/>
        <s v="https://drive.google.com/drive/folders/1WBGMJuEEUw4r6XLtvjLZND2vLCdgodbp"/>
        <s v="https://drive.google.com/drive/folders/1g7VIbkMTVbz-EvBoOyrTFkIRjKVPCpQ8"/>
        <s v="https://drive.google.com/drive/folders/1DV0eO6o_9JqD59G0NY8N6SzLJePGtrI6"/>
        <s v="https://drive.google.com/drive/folders/11QoNe0TT2yMzuS8m_6mAXipOTka5I67O"/>
        <s v="https://drive.google.com/drive/folders/1z9-2hB-vfMp5R326mszxVYt7FhaVFKLp"/>
        <s v="https://drive.google.com/drive/folders/1FkROk_yzfuVsSamyWF94WnswYenSUEbv"/>
        <s v="https://drive.google.com/drive/folders/1iRyAtMwpQfzpvKnp1HobEc9Aog7n1kIH"/>
        <s v="https://drive.google.com/drive/folders/1avozLPL8d606HCy04lMdbYYIcYRZm5cJ"/>
        <s v="https://drive.google.com/drive/folders/1FZFwDUSXvb4XlscfMOKf3pFpbZcVGrdY"/>
        <s v="https://drive.google.com/drive/folders/1WcGm4gde7zI6D7WZlpnm1r5R0531iwxc"/>
        <s v="https://drive.google.com/drive/folders/1jvX6mc6b0uU6JeiopZXdgeaauzaltRIH"/>
        <s v="https://drive.google.com/drive/folders/1Fe0D8lBV9hMGAQI-pGHGpgQzyIyqqpoj"/>
        <s v="https://drive.google.com/drive/folders/1CcjJZLefm-8Tin7JNzTFwYrItd4LXEiB"/>
        <s v="https://drive.google.com/drive/folders/17PoJF3R3V-digr6_8M6jZ5Dz4KrLjoHJ"/>
        <s v="https://drive.google.com/drive/folders/1sQGDKREx0TIFoEUcoHFjqMg3piuBOBWb"/>
        <s v="https://drive.google.com/drive/folders/1lDSG-wf_zNJTizAI6IK12NVJs8dCdsJ0"/>
        <s v="https://drive.google.com/drive/folders/1K636p-FtgzU9UmdPhtEDTYTBiI4bBdhC"/>
        <s v="https://drive.google.com/drive/folders/1lRziB05BRylHdg6SA_7WwwR2LjiWuwwq"/>
        <s v="https://drive.google.com/drive/folders/1KMDzyOPwubjQAL3RQznsNjej2ZaDj0By"/>
        <s v="https://drive.google.com/drive/folders/1cFp8K228mvbcqvY-OyBTyZvdkQSWM6-o"/>
        <s v="https://drive.google.com/drive/folders/1IOOhDHXemMrDu8jdeSUQ9nUUNjn7lTS1"/>
        <s v="https://drive.google.com/drive/folders/1le55VLKE2e5jqHSb4wYjqHqQbSgiUWN_"/>
        <s v="https://drive.google.com/drive/folders/1PxVfzdDG6z12azDqbkgGfj_Aw7CoE0xM"/>
        <s v="https://drive.google.com/drive/folders/1sKnCnVmkBGW142pdfFS8TkFXei8K1NYv"/>
        <s v="https://drive.google.com/drive/folders/19ehZj5nY5kJpyYeoo-UAb8LsDyANVHUZ"/>
        <s v="https://drive.google.com/drive/folders/11BiHZRU64QGL7Vo-YmLJEonVgY1pZqpp"/>
        <s v="https://drive.google.com/drive/folders/1w-pqg_r9DfqtsanxhUmRtOv_ynAAdGFF"/>
        <s v="https://drive.google.com/drive/folders/12hmvNpvctRUidxzNBCJbblPO0J2oCPfb"/>
        <s v="https://drive.google.com/drive/folders/1jUR6NZOttHp4utXcwggl-B9P_ThIFPRR"/>
        <s v="https://drive.google.com/drive/folders/1eBHGhlSdx1ldrQFt5zfOJ0HgWZjOQRvZ"/>
        <s v="https://drive.google.com/drive/folders/1Bk3kRQUwVDlMn6BRwmfe9wDYLMU85LZW"/>
        <s v="https://drive.google.com/drive/folders/1yD2FnT9DtFTPovHZR79F6LtfKiPGnvYk"/>
        <s v="https://drive.google.com/drive/folders/1pF9zcaospxsgGPvXBvAeS0lTFyb8raq5"/>
        <s v="https://drive.google.com/drive/folders/13BUgnU1JzqYhHovcSeLg20G2j_oSn08N"/>
        <s v="https://drive.google.com/drive/folders/15jAF6aOp_u17e7OwuCvru2u1VCZHq68l"/>
        <s v="https://drive.google.com/drive/folders/1jh7apFDX6sOHxMvYtxo_uiaNWvsd8lEs"/>
        <s v="https://drive.google.com/drive/folders/1inI10Ou5aST96ovgLVhZjl2sdmNs9h-2"/>
        <s v="https://drive.google.com/drive/folders/1fTdx2_EgSOBZnwgUNnJkSih9kzhWDJwo"/>
        <s v="https://drive.google.com/drive/folders/1T9Zzar3zJ9SJkCCJkdEJ9DZREBj2jBtI"/>
        <s v="https://drive.google.com/drive/folders/1N2XifFZqigSdnB_c9nuzPhP2hKj7g_5A"/>
        <s v="https://drive.google.com/drive/folders/1V-ZdLWZUypesUh40WwuTfg4kxx3I6KQs"/>
        <s v="https://drive.google.com/drive/folders/1kMnqzGBhnMIL4vs_PQ6Mgrji2108XUu-"/>
        <s v="https://drive.google.com/drive/folders/1gJVGDoxA2FbALea2_tYMi-QXM5B8q_HV"/>
        <s v="https://drive.google.com/drive/folders/13TtNHQo0nICzff8Y3gb6qNl8IWjU12uw"/>
        <s v="https://drive.google.com/drive/folders/18lgZu8fvKg75AasI06vRi1OeGM7c_XbP"/>
        <s v="https://drive.google.com/drive/folders/1tKmqFb2_gNJLNYgMpD_v_VcxSnAIN4cb"/>
        <s v="https://drive.google.com/drive/folders/1sm98ri5VFtn_zGMWQZcWoax9S7UanJIk"/>
        <s v="https://drive.google.com/drive/folders/1KP-uk6kNoZcvY_HK-jqTRFneA6_dLbSq"/>
        <s v="https://drive.google.com/drive/folders/1E_73VRiPmVKEjsg9a1VvsYwFnCduHOgN"/>
        <s v="https://drive.google.com/drive/folders/1mGw4_DCpKuolPeMVps1qHV6tROXhF5Rh"/>
        <s v="https://drive.google.com/drive/folders/1lzlsASsqBfVmadM44L-VCaf9zq5h1Q42"/>
        <s v="https://drive.google.com/drive/folders/1xK-i69WcPje_m4RM6SM03jYv4rvDS7Ah"/>
        <s v="https://drive.google.com/drive/folders/1683ccQRcgNBI8WICa6uaCDZBv7M651gu"/>
        <s v="https://drive.google.com/drive/folders/1MwDFX8FdveIbNe72Ee7cQ4nFCNt0rFcs"/>
        <s v="https://drive.google.com/drive/folders/1FY7CM6TByZIN7m_SjiuBQJLzLKp2Sn2h"/>
        <s v="https://drive.google.com/drive/folders/1LcfMOxCtZ6FUHiAY--rUNo0JYJhU4RuO"/>
        <s v="https://drive.google.com/drive/folders/1xDnyKqCI0zNpm2BmdJ1myabkYUl6DNh7"/>
        <s v="https://drive.google.com/drive/folders/1IdOCGMZl3f_WhbqZWWhR_Ep6lcg7XdyD"/>
        <s v="https://drive.google.com/drive/folders/1T-GV80Z8qStTU4uX2sEctUq7fNdWa25A"/>
        <s v="https://drive.google.com/drive/folders/1vj52-vZKAyJ5hljX8NSJQe_8S5ZnLe43"/>
        <s v="https://drive.google.com/drive/folders/1BeLXccAywWf8Gwa97Vq44o_0zQjsK0qc"/>
        <s v="https://drive.google.com/drive/folders/1FEVPH21AUaWF_eqMgy0Z8GyLFbhz8fzS"/>
        <s v="https://drive.google.com/drive/folders/1Qoz4olIKn5TqfzUDnS2IbdPeWmQjZukq"/>
        <s v="https://drive.google.com/drive/folders/142Tudfbzbd27gYIN_ja4S9WbytouW3bU"/>
        <s v="https://drive.google.com/drive/folders/1b9FrHhWoKXbTabDGoynV2jxz8xnr7kWR"/>
        <s v="https://drive.google.com/drive/folders/1WYr7l8oRlq0_YbdVIkGj2ZEaK04OSdoH"/>
        <s v="https://drive.google.com/drive/folders/1yIttJher3FAhOnBOZD_81BjbRiAtC7dn"/>
        <s v="https://drive.google.com/drive/folders/10Sh4tBS_TxP7WGr4nshEDqhBC7nJvcUU"/>
        <s v="https://drive.google.com/drive/folders/1PHdilzouMbqkpmz7ehpZnqrAzxCqbCHH"/>
        <s v="https://drive.google.com/drive/folders/1m8o1AAi1hiritRvAs0jaiWpM_rWJHSd-"/>
        <s v="https://drive.google.com/drive/folders/1Y9Er1eYPaJgEQN2dvZIbZzx_9qT-ISA0"/>
        <s v="https://drive.google.com/drive/folders/1EsC2UVKKY4rNA83xKRTTMwYvatWg85kz"/>
        <s v="https://drive.google.com/drive/folders/1-gpKpZvW9CSl0F8goz4IhqVwu9Ezs9-J"/>
        <s v="https://drive.google.com/drive/folders/1_zVPEAs7GrN6MXxOYn2mbY0ok7EhUMbY"/>
        <s v="https://drive.google.com/drive/folders/1tUW22PFWBUKsjRzW6wf3to-ythYujwAU"/>
        <s v="https://drive.google.com/drive/folders/1vIy7DuVyesZ0cIXF3dK63clUsjhDYInF"/>
        <s v="https://drive.google.com/drive/folders/1rZG3TYM-KB-XfAO5_pXU0AGk4DlakOio"/>
        <s v="https://drive.google.com/drive/folders/1FgWeVRxlH1LQt6Srlzm9_n9lWUmaSMQn"/>
        <s v="https://drive.google.com/drive/folders/1GzKvtu0nAX9NRkOcfRBoK1RGbYGAtbnJ"/>
        <s v="https://drive.google.com/drive/folders/1xH9dn_gZ8HfIsOC6XhLEQHnFtxl25IQH"/>
        <s v="https://drive.google.com/drive/folders/1ZekSFf4ttl6PCOmGckaM4RwNHTzMKtdp"/>
        <s v="https://drive.google.com/drive/folders/1h_07gsmsUYyXAmSGhANC92DZ_65XPSSN"/>
        <s v="https://drive.google.com/drive/folders/1jg_TyMYK7dGl7RR5v_TxK49lkxEBKhy1"/>
        <s v="https://drive.google.com/drive/folders/1o3z5iG5Q2AVM0294zsGXYFVRe4u9-bWV"/>
        <s v="https://drive.google.com/drive/folders/1bILrPMTt6IWBGIhtneDgzM2V32PT1_i0"/>
        <s v="https://drive.google.com/drive/folders/1qcSVVWMt01X2F5LL-azhud3Zjr16-E6V"/>
        <s v="https://drive.google.com/drive/folders/1PvrxlqzwZnus0S1QSqb4yLNzkz6DJNDu"/>
        <s v="https://drive.google.com/drive/folders/1DDU8EfV9p_dOywNR4FKI92bQQUa1IKuU"/>
        <s v="https://drive.google.com/drive/folders/1omzjPWQUnjX1fmxTzvBfllepn5oSiLzv"/>
        <s v="https://drive.google.com/drive/folders/13AOQzYeNGRqpKfmgzEty-mhDLfdTgUEg"/>
        <s v="https://drive.google.com/drive/folders/1NDxw9QApw4ydXOWUklm1u8RyKvg00L6H"/>
        <s v="https://drive.google.com/drive/folders/1IwYC42-xYxTVMujkaNbM-GSax_vsXVcA"/>
        <s v="https://drive.google.com/drive/folders/1fBtCHUo4uLm8n40Jv7wFEWcPnw_VHDRH"/>
        <s v="https://drive.google.com/drive/folders/1oD1X4S1DCw5lA_kiWJGYUFib_l6zFF3e"/>
        <s v="https://drive.google.com/drive/folders/17jYQxkI33p7uDf8OLu5w_7f2s9hqUJ28"/>
        <s v="https://drive.google.com/drive/folders/1E6TlK6bvYkx6ySsmSRMVgG8RLUxUEprk"/>
        <s v="https://drive.google.com/drive/folders/1i-9JqJMi7AkYghCy6YQgGEcvouIgap66"/>
        <s v="https://drive.google.com/drive/folders/1iVC4r_SZ2VMaegjaDEK6C6HsVzbnqJlU"/>
        <s v="https://drive.google.com/drive/folders/1aAZ16QLmlutHLfp8i2to4uwr5MzGwIIP"/>
        <s v="https://drive.google.com/drive/folders/1oTzrmGQmhSIwqDzSKUthTqZdtm8ax2bw"/>
        <s v="https://drive.google.com/drive/folders/1snFEPDuQsWErp-Iia5W14JRvyUznTXnB"/>
        <s v="https://drive.google.com/drive/folders/1UhkEPedEfMYRF4lq4iYWh5FOLciHKpIO"/>
        <s v="https://drive.google.com/drive/folders/1wl3VqFEekiws1_dGDM3JKUcJbdtO5gEu"/>
        <s v="https://drive.google.com/drive/folders/1ZfiMc8SFJ56heSUZFHgktpe6lDh0WQu4"/>
        <s v="https://drive.google.com/drive/folders/1sNUf8LkiGOFC7DAVA1Vuj8-pAFVizNAs"/>
        <s v="https://drive.google.com/drive/folders/19RuCnK8ZxDFbHNH_460-BZTiZKv9U5Gb"/>
        <s v="https://drive.google.com/drive/folders/1WhHHzzkIA_rQc7abiPcwwVcXm8T_WrX-"/>
        <s v="https://drive.google.com/drive/folders/1cT8aM8k097bTABRi5N2VpKdFXjr2YCxP"/>
        <s v="https://drive.google.com/drive/folders/1XvnAfCvX4kd8nfw5baUZb5rlRZe-0Khp"/>
        <s v="https://drive.google.com/drive/folders/1uimPrMMlwFgqGCp7CvhRjJ2wh2yRcEfu"/>
        <s v="https://drive.google.com/drive/folders/15XqZxywPeHxPChQHoqhQ_M9BTJRvqiHG"/>
        <s v="https://drive.google.com/drive/folders/1dWnuZ-XUfBTWTVLaZMun2CsNnRVD8XKz"/>
        <s v="https://drive.google.com/drive/folders/13TDByixjSOayQ8GiqKcr5K8r4AQv9IKJ"/>
        <s v="https://drive.google.com/drive/folders/1uPPT1MQVHloagOH6iKXQlvw5dpao-IKp"/>
        <s v="https://drive.google.com/drive/folders/1hWRvWSHH_NJ02CtKdjU3W3pFOyOYp851"/>
        <s v="https://drive.google.com/drive/folders/1OU7_Wesm0DoBhEWqzZMatAeVPiAn9yKP"/>
        <s v="https://drive.google.com/drive/folders/1aJ86ZyGTk6UWergXCzXeOI-yNRrznBUp"/>
        <s v="https://drive.google.com/drive/folders/1Wl0vXmk9HfdgdPhZ3c75zGjuU1aIDBgw"/>
        <s v="https://drive.google.com/drive/folders/16htzo_OWmoWT2vPiIkv0HuHTPwdXMCMi"/>
        <s v="https://drive.google.com/drive/folders/1cAJ3KU2PI_esSpLcz7wp_EnvHq-soYyO"/>
        <s v="https://drive.google.com/drive/folders/1nK_uveXmfMUPKKbt3laCi6ZG9UZy5RL8"/>
        <s v="https://drive.google.com/drive/folders/1rEBV_T4f92K_5h31uag6W-mhohd1bm1h"/>
        <s v="https://drive.google.com/drive/folders/1v5rByPXNqmKnTY1Wz_9mdDvlENv2wLnN"/>
        <s v="https://drive.google.com/drive/folders/1fHW42TVgaDYTVnXWehb5TfwMf4ffRVnr"/>
        <s v="https://drive.google.com/drive/folders/1osxxWU362FchQoePF-Q1H-mecq_OHav-"/>
        <s v="https://drive.google.com/drive/folders/1jwbc5hX_rmEfRtM9_7hCRyA-HPLbpaAY"/>
        <s v="https://drive.google.com/drive/folders/1oj4PFcH1J-phebiEiGgZ4d3iWIPTM_xr"/>
        <s v="https://drive.google.com/drive/folders/1Fx4FQEBXEiONm9YEumoZEq_nHpQoOBIn"/>
        <s v="https://drive.google.com/drive/folders/1_3XaM2dXYFrFXBQp15IfcNGaE0q_Z-w8"/>
        <s v="https://drive.google.com/drive/folders/1BfXMtoTAQpSVLfHOy3FyhlRNr44VUNOZ"/>
        <s v="https://drive.google.com/drive/folders/1pxQ0er2FR8mNbXfzTufcrZ76cKXN7wah"/>
        <s v="https://drive.google.com/drive/folders/1PqaZlfZNCNKaMPOBs3ouM9QD3Q56Efat"/>
        <s v="https://drive.google.com/drive/folders/1zLbFArc7hDLevDS8Hqrpnezf1ahZC7pM"/>
        <s v="https://drive.google.com/drive/folders/1ih2oGs2KtDJeGlIMXGoqO-wOjuJiqN5S"/>
        <s v="https://drive.google.com/drive/folders/1HfahUnc_ycTSfk0cpcHDybuxQqFDV6BT"/>
        <s v="https://drive.google.com/drive/folders/1q0SK6hxKPH5mQCrCq6oGzuwAKuGUSvQc"/>
        <s v="https://drive.google.com/drive/folders/1Qrzzk4Ryp7rDiop926jZ-YBeVNVzRU0f"/>
        <s v="https://drive.google.com/drive/folders/1bfWnNjqjBf0gnjN9tiT2tYg3ZMRFxdhj"/>
        <s v="https://drive.google.com/drive/folders/1X_9qtaUlttYhJiJb17g3y_hHAP9UHesK"/>
        <s v="https://drive.google.com/drive/folders/1tUyHEURgqJMvNmZEz8Wp8gfRSvFKH35d"/>
        <s v="https://drive.google.com/drive/folders/1Ypdh3MJ5Lhqnc2Ge7Uc03TKJ0FFJlZ6c"/>
        <s v="https://drive.google.com/drive/folders/1I_KZO0e4nepL9YZVNb6Zxlijq8ZbpuJx"/>
        <s v="https://drive.google.com/drive/folders/1MyNd21WmHa8Xs5AOen6XtX3FokZIVbkV"/>
        <s v="https://drive.google.com/drive/folders/170Q7dJrkadd4hBPVPDaEi5_kgGfXsub8"/>
        <s v="https://drive.google.com/drive/folders/1hIYQspbBxP1yS1O5Z_fO28fae-bQbXEf"/>
        <s v="https://drive.google.com/drive/folders/1dLl_VW8i1CwOU_ecSmc6g9j9dy_I1hgM"/>
        <s v="https://drive.google.com/drive/folders/1zvejv0ds3PURJ0AH0Lj2crUJPmcncPAD"/>
        <s v="https://drive.google.com/drive/folders/1BEehkD7gPHMDi2lU3bXqJ4h79inqoVgp"/>
        <s v="https://drive.google.com/drive/folders/18Hg6FiO95jT18s15SbYFTSeyxom8jaOA"/>
        <s v="https://drive.google.com/drive/folders/1482e25mVoBPbpdRV8buAYzuGGwP7zUJu"/>
        <s v="https://drive.google.com/drive/folders/1c-v1JJUUKnQ3EQ3VzrOXIRNRd-6Bjav9"/>
        <s v="https://drive.google.com/drive/folders/1KSPRneuAs-vxlkS-wZi6iWW34htuD6n2"/>
        <s v="https://drive.google.com/drive/folders/1RElmM-d4dm9OGkZk3BjkKmUKvwHIZSTf"/>
        <s v="https://drive.google.com/drive/folders/1BmJLBvAgcUJrAt_Ar8zNb5ODF0kQDC9Q"/>
        <s v="https://drive.google.com/drive/folders/1HmCBs_QM8zQOVSVPsaV3xMQtJT8Zs2fp"/>
        <s v="https://drive.google.com/drive/folders/1FPq94nGgl54z7MB7dDxpkZK57jJ2xIPw"/>
        <s v="https://drive.google.com/drive/folders/1hJSi0_l6g7q0tadzZopJnGpouh0XOkd8"/>
        <s v="https://drive.google.com/drive/folders/1vcuTxiON4zzVs6LWMF21o23pfPlfDeDM"/>
        <s v="https://drive.google.com/drive/folders/1u1NffzR1YvmtM3SMiTxiEWVoOYUcwWI_"/>
        <s v="https://drive.google.com/drive/folders/1jM9mV6bgmfm4tlA7b9zTY3PN5jsMlc3d"/>
        <s v="https://drive.google.com/drive/folders/1XT0rdek-YvTjlVqvmcZlp6h2ap5SPOqP"/>
        <s v="https://drive.google.com/drive/folders/1H8Osbdg4ABY6JbHrWHHkQ2jGNsESpyUR"/>
        <s v="https://drive.google.com/drive/folders/1Y_1hpIGj2xO4ESz637XOrWjnnW96oGCk"/>
        <s v="https://drive.google.com/drive/folders/1iSgIDZyZY1_cYzkV9W7Wy1xMZIbFuCjG"/>
        <s v="https://drive.google.com/drive/folders/1PU0jiwbalavYnCIoDyJ5iLVneuZpmNhY"/>
        <s v="https://drive.google.com/drive/folders/12HkTbrp94Q5kWYcXgrve4Eg9g__5tpnf"/>
        <s v="https://drive.google.com/drive/folders/1tLpMCiM48yLwPID0VtS3HEYan7-P4wHa"/>
        <s v="https://drive.google.com/drive/folders/1bEVTGZ3VJ0PL5_JwNxkkfr4IYzGWKwBV"/>
        <s v="https://drive.google.com/drive/folders/1jvMGi6TkE4EecxGaaZZNf-B1vLR1pmc2"/>
        <s v="https://drive.google.com/drive/folders/1zIMSWMNpyEs26GoG3qPnl6Q7GJXEKG-B"/>
        <s v="https://drive.google.com/drive/folders/14Gh7-XwmWJthENW51tqPlUxkty1aU5v6"/>
        <s v="https://drive.google.com/drive/folders/1Hrzc0U2EIe5Ilp4J_Ms_ueqoa3UzosNr"/>
        <s v="https://drive.google.com/drive/folders/1lSfLnBgdGmPQqhm8bwV1QNjN8eN86dbr"/>
        <s v="https://drive.google.com/drive/folders/1d7gK-2mefD216YMO7KzQCsqNWVKWo9EJ"/>
        <s v="https://drive.google.com/drive/folders/1EwLb9Vz_kAmtHlX0geMZ7awooDGKCRkR"/>
        <s v="https://drive.google.com/drive/folders/1Iu1Cytzf1O2zo7ECI-6eZWliddBkEXPK"/>
        <s v="https://drive.google.com/drive/folders/1DYJE3oyZWsOadcNe6JzN0Pqt4UZPIIMQ"/>
        <s v="https://drive.google.com/drive/folders/1BnJ25oIcxf82nGRqnVjcPk6Su9Cm2OiB"/>
        <s v="https://drive.google.com/drive/folders/15vuVAkYor9OjWtf5LJMP2EYj40HxPBDQ"/>
        <s v="https://drive.google.com/drive/folders/1SDgZtXBLHm_tz-tpxrz2ClEpQmghnG8j"/>
        <s v="https://drive.google.com/drive/folders/1RZ48wBsNCZbbnYCGY5QbKfxzmGJTSm8G"/>
        <s v="https://drive.google.com/drive/folders/1QyL5Kh_CW4CLNqBOxjSsxeFd5LQ8VTY2"/>
        <s v="https://drive.google.com/drive/folders/1cvYW9hJcbGfPSbYBq2EqK8JkSkNXpUww"/>
        <s v="https://drive.google.com/drive/folders/1BrUcCnGvb4nOTGHq7xhqICwkuioWv0pl"/>
        <s v="https://drive.google.com/drive/folders/1KHIOcUsTtsKDufS1DOj-44aHDtFNSwAU"/>
        <s v="https://drive.google.com/drive/folders/19SkIRuygCnKuUPlPQjfxalkspl1AVNFS"/>
        <s v="https://drive.google.com/drive/folders/1M17CRqNR43Wzus7FaASPspCSMWQooAgh"/>
        <s v="https://drive.google.com/drive/folders/1rlIdvBvov24Cktc0FWrUWZsiQefimMd9"/>
        <s v="https://drive.google.com/drive/folders/16jSZAHoUx9O6Ja6U_NZwbiwBB3f-JGQB"/>
        <s v="https://drive.google.com/drive/folders/17kApPrVnwVg75jTOxsbVo8gQr_rpOnKR"/>
        <s v="https://drive.google.com/drive/folders/1WPnUJmGb0kK2D1gZ-SDgFRqDIkUER0v6"/>
        <s v="https://drive.google.com/drive/folders/13UR-G-DEajre3xTIs67bNPgg593mrj7n"/>
        <s v="https://drive.google.com/drive/folders/1udVLwIW-7YWCQCcwjLZXV6SRtB3XsJGD"/>
        <s v="https://drive.google.com/drive/folders/1z7wjw3Tprgl6nl0DaMU1g7o9XWvyk9aI"/>
        <s v="https://drive.google.com/drive/folders/1RiofQ-Ek2a5dK7lgDb-zHUcgo7ujGl1B"/>
        <s v="https://drive.google.com/drive/folders/1aEiC4XwAQ6KmYoERSzKjpEt1LVZq6aWB"/>
        <s v="https://drive.google.com/drive/folders/1SKieNjibGdGASp8TydlhgDi44LMJxx61"/>
        <s v="https://drive.google.com/drive/folders/1EEysJoPkuqkWVyP9ybLdya0pT19sf85c"/>
        <s v="https://drive.google.com/drive/folders/1PX2boopvEU1kDKu6KDAqCIAR1WKqtZCu"/>
        <s v="https://drive.google.com/drive/folders/1qJ_NUSi2wVVRB5cCjXQEk9RqIhLydM5E"/>
        <s v="https://drive.google.com/drive/folders/14ljCWrWUoMeZxUfmgTseQS8XFfpVxv0A"/>
        <s v="https://drive.google.com/drive/folders/1SAHTFSJZtsEQxZIsz1sFEHoR2CHtDnIb"/>
        <s v="https://drive.google.com/drive/folders/1vp7Bp0W-r07xn5l67lt73SwpoCKTKnQb"/>
        <s v="https://drive.google.com/drive/folders/1n_XpR2LFrNxDORLnCA_lqyJME7r72zOh"/>
        <s v="https://drive.google.com/drive/folders/1SuRkMTNx4FuII2OFdk6zo0twg9dVFb01"/>
        <s v="https://drive.google.com/drive/folders/1FIut95aAY0OdBAmnPsPd2E5xvcJPyI1T"/>
        <s v="https://drive.google.com/drive/folders/1G_b47o5zN-3YSrkR8lR_kyteIzevfQ5e"/>
        <s v="https://drive.google.com/drive/folders/1etLplr-sIFyxuOt2rBBn3iTDsYN2Kzvl"/>
        <s v="https://drive.google.com/drive/folders/1hwjYYGcGS2stVKgEqkvePqWnT8rqrfuV"/>
        <s v="https://drive.google.com/drive/folders/1liLNDzatYU0Kw86p-uxo-7kwKSdrN64x"/>
        <s v="https://drive.google.com/drive/folders/1IQVsD-EVwiLIJkRgCOysxgIZ5wQUFr-z"/>
        <s v="https://drive.google.com/drive/folders/1Z5Hrrx1E2lhrLp3PXk1Meb9oTCLv_Bu0"/>
        <s v="https://drive.google.com/drive/folders/1l79vMtNG-FOj19BGJD_PmUKVuSdLDrEW"/>
        <s v="https://drive.google.com/drive/folders/1MLFdXWgPhVF63-QuS4L7uHxfYGe_22x0"/>
        <s v="https://drive.google.com/drive/folders/10Ot2clhhCdHVZcgdSZCsAjrPEcO69itX"/>
        <s v="https://drive.google.com/drive/folders/128zXLs4Dqpk9sq8T0h7L67toHHbee9Du"/>
        <s v="https://drive.google.com/drive/folders/1qNX6LIBknFs8lc2pvAOoMLMaD-9B4uv1"/>
        <s v="https://drive.google.com/drive/folders/1J0awodU3Ch7LYv_fAwxGv9uvoNvuxZe6"/>
        <s v="https://drive.google.com/drive/folders/1qnZJt16KZlmc6r1ZcJOAYGWbm3CFKCNH"/>
        <s v="https://drive.google.com/drive/folders/1wy_z2xj2QITw5uIdvlQgD3_dTCIb9Cd3"/>
        <s v="https://drive.google.com/drive/folders/1Ak76tyUnwrEguHiqpXn0pYWHjqD-Qyb2"/>
        <s v="https://drive.google.com/drive/folders/1IY7_BX4lytGqiOzwW2VcCyvgeJVnvn_P"/>
        <s v="https://drive.google.com/drive/folders/1RvS2-kYSyN0AubsoXcKzYhmwj0kVIm9S"/>
        <s v="https://drive.google.com/drive/folders/1EKta2k-BZ-EZY0WInrzm8q1KiQ1cm4_v"/>
        <s v="https://drive.google.com/drive/folders/1PPEHiFBJrZ3SgXlZtOCJsSuBgPQTE3JO"/>
        <s v="https://drive.google.com/drive/folders/1fQEZyWD3yYXhrFHSXrQaNPm3juDx2-9l"/>
        <s v="https://drive.google.com/drive/folders/1EOyQ_ZYt6sdZOK1eh2oyKzvyZSfSoFzv"/>
        <s v="https://drive.google.com/drive/folders/1JrMHV5OdGUztTGJ5KdwXepyCAl6yNumg"/>
        <s v="https://drive.google.com/drive/folders/19NvMWUczJETCSck4B-qovdPbHx07-aJj"/>
        <s v="https://drive.google.com/drive/folders/1FAFkvbRsZU25ie46pWP34B-WU4IRjVpt"/>
        <s v="https://drive.google.com/drive/folders/1rwT22zdMCHfHQ9AuRn3mZtzRlaNSggkj"/>
        <s v="https://drive.google.com/drive/folders/1HUA2xHs1otvPx7dRsVIRkdVOQK3pVXQO"/>
        <s v="https://drive.google.com/drive/folders/1sbESu6S2Q2oUxd0ysnLEdb1DFj3Rfrq0"/>
        <s v="https://drive.google.com/drive/folders/1j7oxzdhX0bl6cBZDQczH-ZlyaP7Ok0bI"/>
        <s v="https://drive.google.com/drive/folders/1PNiMglfnKyI1MaIHEp5RUbFfJR9SRXN2"/>
        <s v="https://drive.google.com/drive/folders/1cZoR3CGpZ4m2pngmliyzdu8nJZE7Dwp9"/>
        <s v="https://drive.google.com/drive/folders/1Ux206mSE684ecnIqZVT3zpTUqT1OiOnE"/>
        <s v="https://drive.google.com/drive/folders/1J_We1UoirwEd9-Qn0MPVu_3-eZ9Y1pwE"/>
        <s v="https://drive.google.com/drive/folders/1WbON9KU-_D_DeHQ83glpACz6u_CfoZAp"/>
        <s v="https://drive.google.com/drive/folders/1hFujcGdd0muZtmaS7pSRki0gDfgcUiSE"/>
        <s v="https://drive.google.com/drive/folders/1e9kK5fOBwJEec5I1sRJJD5s_iGpP9w6V"/>
        <s v="https://drive.google.com/drive/folders/14rJ7IBw4tGyGyDknjcDZegFjbHYjwy2f"/>
        <s v="https://drive.google.com/drive/folders/1i2RVBhI_34cJLAOmu9ZYcSp0RsTkoR8p"/>
        <s v="https://drive.google.com/drive/folders/18NRV2li1fEhdoiHl4aywmXY7fkh0uOaz"/>
        <s v="https://drive.google.com/drive/folders/1gtZ82SEcSLGrcLDJQYXk0qrJcKs-upBc"/>
        <s v="https://drive.google.com/drive/folders/1SYs-Jrg8DLYXuyzRje1kvVf-fARkP4bm"/>
        <s v="https://drive.google.com/drive/folders/1wRqqc66h515ctPJsYkR64EPZvEOvgYNl"/>
        <s v="https://drive.google.com/drive/folders/1-jyJCJW5b0pTvBOJ_3-W8abkWP2W8G3r"/>
        <s v="https://drive.google.com/drive/folders/1lNSy56CmiqtYIHUa5ZNZG9rSF1aRXTww"/>
        <s v="https://drive.google.com/drive/folders/1fHcEqmyfhtFE3K2fe1tfgYiUt7shR1C1"/>
        <s v="https://drive.google.com/drive/folders/19mSpUZgM-k_JP6aleIN93HXgY-yfgkJi"/>
        <s v="https://drive.google.com/drive/folders/1W9cAEHaWRtnnkUloLuIKE4LF8fFJiMa0"/>
        <s v="https://drive.google.com/drive/folders/1BblB2SrFEuMIfGGWofNFbuawGquQP2IX"/>
        <s v="https://drive.google.com/drive/folders/19RwEJCP7Z_aheYm9YK_kMs_R-7LhK1uv"/>
        <s v="https://drive.google.com/drive/folders/10GXmvHsnmlSTshaxlyTu3uAdnzrsLr4S"/>
        <s v="https://drive.google.com/drive/folders/1GWjttcVmTK07-CEx4ggyaco0HO_OD41y"/>
        <s v="https://drive.google.com/drive/folders/161tnJXLoAy5AUogJC6PUWrTftRK_e-NL"/>
        <s v="https://drive.google.com/drive/folders/1cqRAR4jM23Nln8WPlghalj2e1g2ss0XD"/>
        <s v="https://drive.google.com/drive/folders/1nFT_c78oK2Lr1xV6gEmTZqTJiwAgHRuU"/>
        <s v="https://drive.google.com/drive/folders/1kULxr1CF6QTgBx1NR__tkf9g4_Vi8C0y"/>
        <s v="https://drive.google.com/drive/folders/1yorQOcBfRVjmNMPTqKcDS7-8VrWr5bzD"/>
        <s v="https://drive.google.com/drive/folders/1JiRh_vL_gTLsNwwGInf7KorD2EzdGOCV"/>
        <s v="https://drive.google.com/drive/folders/1f5macW5WFc55gqMvdWX5KGxis4JGniLU"/>
        <s v="https://drive.google.com/drive/folders/1zCvORMkpatqkuiBaEKu3i3eRXaydYqZY"/>
        <s v="https://drive.google.com/drive/folders/1VFAVmOJrNqOmwju1eJZkGy2zp_3gB0Ix"/>
        <s v="https://drive.google.com/drive/folders/1Op-qj_8XDnBKVpakOki5DMG-InYfMhRm"/>
        <s v="https://drive.google.com/drive/folders/1ArhjUB8pTEFPT8PzMc9i-eEaD-E5P9z1"/>
        <s v="https://drive.google.com/drive/folders/1OV9kBTI5FamPrhzMf-XHXtRQyDQ7Wtn_"/>
        <s v="https://drive.google.com/drive/folders/1xLHXvit7zMCPs8_k7CGrrCT0abUs3XT4"/>
        <s v="https://drive.google.com/drive/folders/1pQ-dTGoQlqWJnyG-ujuhZ_GoQj6q7O5S"/>
        <s v="https://drive.google.com/drive/folders/1EQkvoRDDADV1KWI5XOdxcFF7IFgbhVsy"/>
        <s v="https://drive.google.com/drive/folders/1Q43IWBu1vmRm9HoE-nviso-395N18izr"/>
        <s v="https://drive.google.com/drive/folders/1eX91E1_f7oYKoBZ33akPRPTBKRrExz7H"/>
        <s v="https://drive.google.com/drive/folders/1eAFgASvSh07Rg3uzTjZUZx7qhhlyiQuD"/>
        <s v="https://drive.google.com/drive/folders/1XpaCVg3SIASBwh9vYahM7gFNV1Y9ynBr"/>
        <s v="https://drive.google.com/drive/folders/1n3Sivyuq2S0KBIUy2jfmR7jyKdfz1nz-"/>
        <s v="https://drive.google.com/drive/folders/1oIvxTnyreOLfjumoz6Y2l9DfJNcOAFHI"/>
        <s v="https://drive.google.com/drive/folders/1R6rzkgdpKAsyBiU6MyS3RptagqXVG0PL"/>
        <s v="https://drive.google.com/drive/folders/1ZjVq101HtKCYjit4dlhG0zowvZGLf-MG"/>
        <s v="https://drive.google.com/drive/folders/1XpE4PDxOBst_gmp7jBUmRyTqX4XCHbFv"/>
        <s v="https://drive.google.com/drive/folders/1Lu0glMYiTa10J9w1KCEXlZeHAAEgGa2m"/>
        <s v="https://drive.google.com/drive/folders/1fMfw-OeX2tdflbrJUKvC08bXqEvQ524F"/>
        <s v="https://drive.google.com/drive/folders/1XqmzjK3LUZCMgOmRWR_6oalhz1apemqr"/>
        <s v="https://drive.google.com/drive/folders/12GZKkCEWLnWG05VqOi8_uUut9ww9Kf2X"/>
        <s v="https://drive.google.com/drive/folders/16XIo03rr1SrJIgnCFBM7vopi9cUgMPHM"/>
        <s v="https://drive.google.com/drive/folders/1-f_43Okbbb6VP5_lfwZc-sn5fb6mkUui"/>
        <s v="https://drive.google.com/drive/folders/1U7E8iqKSrYU4O9cKykbE02ZWwrow2PPi"/>
        <s v="https://drive.google.com/drive/folders/1i5ZwAyuXJVpUx9JsmJ6s0-6LeztBcAML"/>
        <s v="https://drive.google.com/drive/folders/1dYmZgF40tUZ0tgGY2Vemji2ZDaCAJSeQ"/>
        <s v="https://drive.google.com/drive/folders/1rFP9xIMEtaSge1NfKl3k1x7y6elzL5HT"/>
        <s v="https://drive.google.com/drive/folders/1PwlnHnnjNOfD9ALNoSudUDkkBLZxJQ4-"/>
        <s v="https://drive.google.com/drive/folders/1iQE1MyPSFbk7CbbjKUAF4djXWq3eBqen"/>
        <s v="https://drive.google.com/drive/folders/1yuO6wT2HA3fjDEFZnvN2AHi4d3MMqlWp"/>
        <s v="https://drive.google.com/drive/folders/14nDW0ZNQPuoNv9dg2RoNbkMOeJG0Sv7M"/>
        <s v="https://drive.google.com/drive/folders/1wa18DSpqYUIREJGwAtwXb-spMI03uUUg"/>
        <s v="https://drive.google.com/drive/folders/1xjFMlLa5U5hgT6luJlhTwtL9Qj0vZFmC"/>
        <s v="https://drive.google.com/drive/folders/1UgWGzP31BrZbcamND2QeuljJM4rzRKM4"/>
        <s v="https://drive.google.com/drive/folders/1NQPyQY75ntPiiY0FHjAlFwkV3l0mHAzk"/>
        <s v="https://drive.google.com/drive/folders/1SlDYO_1wIRIA0yynqcZ44BtuhUWbsHRB"/>
        <s v="https://drive.google.com/drive/folders/1ItwmNxizv_zFzlBwugRW1Z3SO8glwts9"/>
        <s v="https://drive.google.com/drive/folders/1RweNpOZ4yunYN9Xy__MsHHF3wIpjdiSy"/>
        <s v="https://drive.google.com/drive/folders/1cglOG-ketKRjMtQjhx50OH1pg0a98UU3"/>
        <s v="https://drive.google.com/drive/folders/1JByXZnXiaycOKGESn6RQV-_ckkVw1uPX"/>
        <s v="https://drive.google.com/drive/folders/1G27EUfg_ti0NQJaVHJQZz7yCoW9RCGqE"/>
        <s v="https://drive.google.com/drive/folders/1oxe6t5C3dbk3UIcUCW2O6srsTCyNnYU5"/>
        <s v="https://drive.google.com/drive/folders/1gSELwLPSwLnGaDJgf7Am3Sy67Vs8AFDO"/>
        <s v="https://drive.google.com/drive/folders/1lOrKtmmdN_MgN84VxM4dqE9ZKshUzAWU"/>
        <s v="https://drive.google.com/drive/folders/1TlNC8XnVmGFnIRtsIiGz5mG5YoP5Nbct"/>
        <s v="https://drive.google.com/drive/folders/164EHR-1gV7a2kg3_pLBce31W-AQVoHQ-"/>
        <s v="https://drive.google.com/drive/folders/13j0G_N23YhjiNyEkLdF4Y3LoLXhJF3hj"/>
        <s v="https://drive.google.com/drive/folders/16HIABSkn5vfJlxe984U4DaiTyVQWyXPf"/>
        <s v="https://drive.google.com/drive/folders/1mtjOvXQIy1dMdez0HgjpP5lcrDGMODI1"/>
        <s v="https://drive.google.com/drive/folders/12dHhXrwhwXUZE7rmMYy5_nnZzvFwHq2q"/>
        <s v="https://drive.google.com/drive/folders/1g4vd9O8Id1g8zm-Gr8_ujCFrzM1q4jKI"/>
        <s v="https://drive.google.com/drive/folders/1LEaQL51g84pFJEoD-SNC5iwV1XPdlstJ"/>
        <s v="https://drive.google.com/drive/folders/1aurvoAL0OZRbIqPD_MvzxtMyzFZgnROj"/>
        <s v="https://drive.google.com/drive/folders/14BbywkPlm1zG6Yytc5qefymRrliScs4X"/>
        <s v="https://drive.google.com/drive/folders/1hjyefzm-4jJ_7Efz3I4TyTm1fKDlljiN"/>
        <s v="https://drive.google.com/drive/folders/1eoRE7r1SIcSgcyQs8Qh-_J0DmFV8NYbE"/>
        <s v="https://drive.google.com/drive/folders/1tpDYdL8bgITdN69eRbfAjbXKeeLF6sQi"/>
        <s v="https://drive.google.com/drive/folders/1eFher6xNqnomcMrxJC-qkkMVXYuNLdiA"/>
        <s v="https://drive.google.com/drive/folders/1ZYZG_LBfYvDSCYdkN5CWjnTkTdp8Nwd4"/>
        <s v="https://drive.google.com/drive/folders/1LW7CAbLWv3B6gIhTHfxlm7htpoJhZHY9"/>
        <s v="https://drive.google.com/drive/folders/18dPl-aNYLzccNtXgNwcoBL-L0Cvph785"/>
        <s v="https://drive.google.com/drive/folders/1VmXADyt9Q8_l1osUg0z-Ifs8NQA8qDYZ"/>
        <s v="https://drive.google.com/drive/folders/1KQ6BuqrKqnhjwi8PRT4xOcLv7jAJxuJe"/>
        <s v="https://drive.google.com/drive/folders/14P8Iqe57YqkjNgT6G2QcujuyWDr6gIxn"/>
        <s v="https://drive.google.com/drive/folders/1uFn3Q42nmYyeeJ0LUk0aBTLEYfSj1w7G"/>
        <s v="https://drive.google.com/drive/folders/191j1caJvn10gKixKD5loF4tJwVoZ0AJU"/>
        <s v="https://drive.google.com/drive/folders/19Wi0oPfc4CkjizMCt-hM8CHk11b884NW"/>
        <s v="https://drive.google.com/drive/folders/123ERoffbXyNzMvD6GLrNEWzareBZ8JWH"/>
        <s v="https://drive.google.com/drive/folders/1HoovsBVtD2ODBKd7TCGrrfkII4pkZgH0"/>
        <s v="https://drive.google.com/drive/folders/1tGYvSUoDEZSnD6mj6fFDgix9QHsTiqpZ"/>
        <s v="https://drive.google.com/drive/folders/1nSlMkpucQvfb-aq3hwdNCQMxTdN752bh"/>
        <s v="https://drive.google.com/drive/folders/1iKlANQd_6LoyoCAYl8DtS4j79sEU_eqA"/>
        <s v="https://drive.google.com/drive/folders/1kFI4YYZwSQZGc50l3D4oE6V3POEUe7be"/>
        <s v="https://drive.google.com/drive/folders/1BcPHBQIt9Jb5sG29YdI32pPQL72s074L"/>
        <s v="https://drive.google.com/drive/folders/1B2-MY1B-7cA7z7ED-xMhrzZwSS4WVU46"/>
        <s v="https://drive.google.com/drive/folders/1tbDRVBSQZDQ3P6IZjiS5pONlaHSRiDxm"/>
        <s v="https://drive.google.com/drive/folders/1HiP0cueMfmA9jAvRXXR3D1wj48SGGr8a"/>
        <s v="https://drive.google.com/drive/folders/1zR1_7Ok1u6ieuw0uurQcGgi5Un105Kek"/>
        <s v="https://drive.google.com/drive/folders/1waX4qF_oh5JWa13tcHxhxySeu35kN8Lt"/>
        <s v="https://drive.google.com/drive/folders/1UHCM3jDikNRDhR9g72IDGPFf92FEeNpB"/>
        <s v="https://drive.google.com/drive/folders/19k3ailjZeaOSedJilOKRoVNDhknGdoMo"/>
        <s v="https://drive.google.com/drive/folders/1Je-6bngdUkVMw4g7JWoJGKb6LKvASaBp"/>
        <s v="https://drive.google.com/drive/folders/1pMks4l6CQdiHtdqpvlpu1A1EQzGFj0Oz"/>
        <s v="https://drive.google.com/drive/folders/1W4OLAkqwU92dldPnmgv2HxxeyOfEhny1"/>
        <s v="https://drive.google.com/drive/folders/1FDyX4z9OLY4tdQ9jwLBRnrFh8_6qpPsG"/>
        <s v="https://drive.google.com/drive/folders/1ZHbp2OhZdMAT_WsSfM1fIDblyQYvQMce"/>
        <s v="https://drive.google.com/drive/folders/1ZZe-33HsLIYdcjJoc1o0v1kE1cfSVNAk"/>
        <s v="https://drive.google.com/drive/folders/1w30j2_denBO-YpSp0UhGdktPzLWGXpcB"/>
        <s v="https://drive.google.com/drive/folders/1BW8n1EwGd8_oQgy_uGuWCo8qbC956AZP"/>
        <s v="https://drive.google.com/drive/folders/1uK-DrqtMkLGuVHfR_oxVju3oIaAnaQq9"/>
        <s v="https://drive.google.com/drive/folders/1zr9mu2Fhf8HAvvQ4jM3ZgpFwaBqwp3Hp"/>
        <s v="https://drive.google.com/drive/folders/1pbNMzZJUDWVsWzME7VQBg5_9vutRiVBw"/>
        <s v="https://drive.google.com/drive/folders/1Pi43cRYpGNTTi_V91xgmiPcVsi7F9QFe"/>
        <s v="https://drive.google.com/drive/folders/1flCWGs5iHuWAxzMwfLYcZ2A8lAUf1z0H"/>
        <s v="https://drive.google.com/drive/folders/17QEF0FVzQB2OhHDYR8A08UhDOpStXwLb"/>
        <s v="https://drive.google.com/drive/folders/1bhfZrgg59l5Snc449xVmq1k1_1ma3Gnf"/>
        <s v="https://drive.google.com/drive/folders/1FM0tdQneLl0V5t5HQFD8zLRlDJYI1Zjt"/>
        <s v="https://drive.google.com/drive/folders/1dA_XAYZLULBa2F-Mk7q1oJ3H8t2CBSIo"/>
        <s v="https://drive.google.com/drive/folders/1tHRzr7l4OXgxMxNa_Vwk4cyuT2reaLsG"/>
        <s v="https://drive.google.com/drive/folders/1noZ3wBvM3jDsffO-P5asxxVtbAi7pCsp"/>
        <s v="https://drive.google.com/drive/folders/1eaKGCoM87Iq1OZt5U4hCiIDe1nDiIJ01"/>
        <s v="https://drive.google.com/drive/folders/13lQly181plwLXTCUXVR44QQlbcZThoZr"/>
        <s v="https://drive.google.com/drive/folders/11P2W8VXQ9raYyOlk7joiC_4k37vz38ca"/>
        <s v="https://drive.google.com/drive/folders/1MneGkXE_VAEbPH8lO2nQRCLwi2jWSTf2"/>
        <s v="https://drive.google.com/drive/folders/1sVVShFhIPzv10DRFx_4WL1rDKtcbtFwp"/>
        <s v="https://drive.google.com/drive/folders/1SCTLYOwitEOublZCOJdSAindHPCHuVye"/>
        <s v="https://drive.google.com/drive/folders/1__vUEagDdd5fo-j8YtZkEyTd_qG-q3p_"/>
        <s v="https://drive.google.com/drive/folders/10wITA7OHlBK4gSbQOX8v2y8PuhmAGCPT"/>
        <s v="https://drive.google.com/drive/folders/14DSc3L36z0bMLelvnutIzKxlLQ2YhQT_"/>
        <s v="https://drive.google.com/drive/folders/1m-GofHRNoNkBQbPb-Z3ir8TdMxPbhzHL"/>
        <s v="https://drive.google.com/drive/folders/1qoSY3em8puxhSJytVcqAkWoiMyBzgceV"/>
        <s v="https://drive.google.com/drive/folders/1iT6ePV5g8arTireGZAMJQ6Wkl8DSneO6"/>
        <s v="https://drive.google.com/drive/folders/1WZAH1XRjIXb1-NIyxgxVK4tzoaNAOGik"/>
        <s v="https://drive.google.com/drive/folders/19lwewe6roUxt1H8NHP78-d8o-pqRa2kr"/>
        <s v="https://drive.google.com/drive/folders/19jjRUhmKXq4GpiV2kZeEryB7K5juiIW3"/>
        <s v="https://drive.google.com/drive/folders/1wY9iyv9rqr1c8ez6yXe8mAVLd06CztY-"/>
        <s v="https://drive.google.com/drive/folders/1eB2YHwtJiGN_zJHTw90KlZD8UK-eyF4m"/>
        <s v="https://drive.google.com/drive/folders/1TpROnNXsjldQqNnrouUnDWg1guTvYfJZ"/>
        <s v="https://drive.google.com/drive/folders/1eSee3GqSEJdtR1TgmGhBzKcYsCY14Pkn"/>
        <s v="https://drive.google.com/drive/folders/1DDdo-bQ-7rJp3PkvTWFeIK_yGrgpOnZ_"/>
        <s v="https://drive.google.com/drive/folders/14P9ksQ9r3stNOztgEbd8Lpr-lNpjct5m"/>
        <s v="https://drive.google.com/drive/folders/1rPLPYUtJ8_Cx2t5ge_uQCZ6o6gE_V_dd"/>
        <s v="https://drive.google.com/drive/folders/1rc2LELKAaT_yljXuOqkG1tjY8MN0HZDP"/>
        <s v="https://drive.google.com/drive/folders/1UbMOLlF7spGvhkNeEdNFgCAgrA0jCwYG"/>
        <s v="https://drive.google.com/drive/folders/17aHeJIui-OptXuD6XfFn0QxRyk2jiwYQ"/>
        <s v="https://drive.google.com/drive/folders/1IevQcPsy8ciGY_xCBRwkVh45mD_7VKjI"/>
        <s v="https://drive.google.com/drive/folders/1B8ym4k0hkbjvXVNgw_W2CBodQ-IuLFZQ"/>
        <s v="https://drive.google.com/drive/folders/1noIFa-DL-24yEqZHeJNosTRn_RkXR5uE"/>
        <s v="https://drive.google.com/drive/folders/10W4pI6hQ3-n6Y88mLrphoG_PoHr0-RsF"/>
        <s v="https://drive.google.com/drive/folders/1XD_-JjuE8qP_cwx8PcEuuxgf5232PqtE"/>
        <s v="https://drive.google.com/drive/folders/1mF1I1blzqltytjmFgxHvQffEw6LULtR9"/>
        <s v="https://drive.google.com/drive/folders/1iQNeASK5tduI-HvFgEqi5F7pNcNfxTZD"/>
        <s v="https://drive.google.com/drive/folders/1HzORzHrL7z6V5HwA7E0ED9bi6Ym7TzUC"/>
        <s v="https://drive.google.com/drive/folders/1oixrUWguzQLqowhW178CY5xjCi_8SJ8M"/>
        <s v="https://drive.google.com/drive/folders/1VGlMhs4TrWJB0ewkptHaF3yBF7lp9NuG"/>
        <s v="https://drive.google.com/drive/folders/1EzEOQxC4EOBNZoyYYTpm04W9nrdNmDLf"/>
        <s v="https://drive.google.com/drive/folders/1NtBMVmGQTXbg812fizYM2u6D1vCFve2T"/>
        <s v="https://drive.google.com/drive/folders/1mGHHJ2hrzsxSfgxw9EX-RvNTKmOYtOde"/>
        <s v="https://drive.google.com/drive/folders/1HNksMZrjTvUOQBM28ksUbH4Tc2rQjmg2"/>
        <s v="https://drive.google.com/drive/folders/1ju8xflSNbBg6IIr1x5BpK8f_Pyd61PjG"/>
        <s v="https://drive.google.com/drive/folders/1DfPHMErJmRT4LMrm93O3zcdvN7LGUeEC"/>
        <s v="https://drive.google.com/drive/folders/1_ORbMiAk8izzinAgWBcrXCv5OHLy7t1C"/>
        <s v="https://drive.google.com/drive/folders/1hwIgZIXo-0sYhDqicbkegKbvIAUJlAj4"/>
        <s v="https://drive.google.com/drive/folders/18FnFhyO8HYUYY1TOOmRROpu3b3jKc8PG"/>
        <s v="https://drive.google.com/drive/folders/1fUqbjXXH4IaKN94BxrqgaCc9NoM3Kq7B"/>
        <s v="https://drive.google.com/drive/folders/15gS4irItVnLaRRNJ3lse0RM-w2hsFGpW"/>
        <s v="https://drive.google.com/drive/folders/15xcIb6PKor7LykgvBH3lTdg8SuE3EvNO"/>
        <s v="https://drive.google.com/drive/folders/1LnxSch0RXbbSotg2zP19yq5vT1LT9YVy"/>
        <s v="https://drive.google.com/drive/folders/1B53ZeBpcvoagC-APvCsrjhu7_XFCUW75"/>
        <s v="https://drive.google.com/drive/folders/14vOxOvJWG4LJIuKh93Vc9_XxBMYVZIEE"/>
        <s v="https://drive.google.com/drive/folders/13oSZcUrwPQ50y5p3RE9lXh5_mgvf_xYi"/>
        <s v="https://drive.google.com/drive/folders/1qZGyI1Fs4x2NmNm_qwhkjT00tTY3pLI3"/>
        <s v="https://drive.google.com/drive/folders/1OleHQyZEOZivkKb6fHUaTl_oMxx-RAfx"/>
        <s v="https://drive.google.com/drive/folders/1ZwMiXSHOaEuaiubgqSsXsuQu1kIxPCeF"/>
        <s v="https://drive.google.com/drive/folders/1MiJUGqjOt79Lox5Az3aAUYhle91CjLZ1"/>
        <s v="https://drive.google.com/drive/folders/1hiHS_qvKeeIbR2hcv97bHw8EueU36tvE"/>
        <s v="https://drive.google.com/drive/folders/10ZRvZKsuTOXcWT0PosB2VHqB0lvbzbal"/>
        <s v="https://drive.google.com/drive/folders/1PEY4AfmCHu2MBDwb4UF60B4MEXz-JKa7"/>
        <s v="https://drive.google.com/drive/folders/1JWUUZadG-WcQilIV3SN35mEmV7X40vqt"/>
        <s v="https://drive.google.com/drive/folders/1ZXdXzrHvhLF0GcyXpy3jEnC7_gIvAukY"/>
        <s v="https://drive.google.com/drive/folders/1W9VeflKy-zkrg9klCAbZkvqX4Wkp4YtR"/>
        <s v="https://drive.google.com/drive/folders/1X2cuZYfwXfLQfbLFOOcx3h1a6Cf9gsHl"/>
        <s v="https://drive.google.com/drive/folders/1XTZHyvZbzDxXccewCPeSvvHB77aUWlNf"/>
        <s v="https://drive.google.com/drive/folders/1c3pj4jEmVkP1NoaXKyotO-duD7Yn80qG"/>
        <s v="https://drive.google.com/drive/folders/1EC7tF5w_2mQDoLUcANBSCjQzWJzXm6ll"/>
        <s v="https://drive.google.com/drive/folders/1gfBapkN7TFSHnPkwP51XpO8GvhT3azpE"/>
        <s v="https://drive.google.com/drive/folders/1z6aAgf7aKLLsYy_EzeSKe_I2fYZiiqGz"/>
        <s v="https://drive.google.com/drive/folders/1LgbDuPaKJeXECu91kfyNz-8t8hRwlVwL"/>
        <s v="https://drive.google.com/drive/folders/1BukWZYUOOGusktdXVmZLU-UCMaKNJK2_"/>
        <s v="https://drive.google.com/drive/folders/1CmvGaodaI0JFSgArIx5cxtj6wa1oqd3d"/>
        <s v="https://drive.google.com/drive/folders/1klSprC1OiIJPvOwnZs53-1twG6AdEm6t"/>
        <s v="https://drive.google.com/drive/folders/1J61E5uJ1M_F5IO93tW319s07CVk_X40Y"/>
        <s v="https://drive.google.com/drive/folders/1MFaURXuUtt1ZCQZoOoU9vqryRVHVp3P3"/>
        <s v="https://drive.google.com/drive/folders/19e8Ufjj8g51BqZZgeTs4jD7P8weN-NHT"/>
        <s v="https://drive.google.com/drive/folders/1cmi1qDocakogAex1YaqGMQJi4Xai1fJ8"/>
        <s v="https://drive.google.com/drive/folders/19-KBv1dhwWMekEFL2hQQihbSxTSAhq_d"/>
        <s v="https://drive.google.com/drive/folders/1KDkC5P5_FZ3gP6RwjsY0OnnRVEjmZIb_"/>
        <s v="https://drive.google.com/drive/folders/1bO7-cEc6elIwTOdmPUb4h2jCdolEtyYx"/>
        <s v="https://drive.google.com/drive/folders/1oB_-NxYx9og6vHpMMicEVAa0oDqXLA8H"/>
        <s v="https://drive.google.com/drive/folders/1tHYs6OtcltqpBS2sNkskdtr--rYz1v6L"/>
        <s v="https://drive.google.com/drive/folders/11l59ZIM7ASwpYD35hX-E_mAUpgsCZV56"/>
        <s v="https://drive.google.com/drive/folders/1qA_esPmXAFzUKc4T39WaEiUd_Juz-Nnq"/>
        <s v="https://drive.google.com/drive/folders/1rvy8z-Wmy8BuT8E1SvV5R9AMX2Lq2yH8"/>
        <s v="https://drive.google.com/drive/folders/1tYD08cbUtZNiscDUY-HoqltGpRfsbYF5"/>
        <s v="https://drive.google.com/drive/folders/1-Jj0XCnCL_We4uTTLGHBToXUqdoZfeu9"/>
        <s v="https://drive.google.com/drive/folders/1ORWGGnmwJhq7pOjVlrGrqO-srDZkW9dI"/>
        <s v="https://drive.google.com/drive/folders/1GxTNZh7KrxLn6JgQuz5i9bEvidJSJu5T"/>
        <s v="https://drive.google.com/drive/folders/1dHayrO-UHaLHL-NEUb2FEQrrwwPRtbr-"/>
        <s v="https://drive.google.com/drive/folders/18wBITDdaQuOcd07-KTmFZBA1JEInVCrC"/>
        <s v="https://drive.google.com/drive/folders/1RZIxP3QMsPGaq-V5U98SqVuWnKOHR06V"/>
        <s v="https://drive.google.com/drive/folders/17oaMTrW5dRFlh7i75wivgGy_xQj2MQQd"/>
        <s v="https://drive.google.com/drive/folders/1x8ROdag0AjX7vmFzkFlwf-B-NTr1k9HY"/>
        <s v="https://drive.google.com/drive/folders/1QrFsD25g8mMHHegJayCPXsddImbHa7ER"/>
        <s v="https://drive.google.com/drive/folders/1icP_phCG85wFuy_DaRTHO64gfyByu4bk"/>
        <s v="https://drive.google.com/drive/folders/1wIGYcpZTU-lbGMAf812ZwntWc2NqxCvD"/>
        <s v="https://drive.google.com/drive/folders/1QrneFzRQQBbeu0IyPAvS5vfxkIuUCy9C"/>
        <s v="https://drive.google.com/drive/folders/1VB5mBjJSKarNY9f7Lak9dJ3zOGtmk-9D"/>
        <s v="https://drive.google.com/drive/folders/1hYnELgXiaNQyo8UmZXS_76GG-Vu8ePjE"/>
        <s v="https://drive.google.com/drive/folders/1voaAyUE3GzRxyYCNUMGTJSER0MBK-OJZ"/>
        <s v="https://drive.google.com/drive/folders/1Zs0vnGNAj_lmsrlN5qU40YdC6j8UrLHg"/>
        <s v="https://drive.google.com/drive/folders/1O0i2JLwCHMcWu2AHKL60KMwFvV77w8Mm"/>
        <s v="https://drive.google.com/drive/folders/1yQ3oQXtejwprkfuNbYqozilpYpMuv5l0"/>
        <s v="https://drive.google.com/drive/folders/12K7OQNNJrCfxDYW760prRvwIl17ghmqe"/>
        <s v="https://drive.google.com/drive/folders/1FM32Kxmm9qwiFTP1wK9rFZLoZWcKxz5T"/>
        <s v="https://drive.google.com/drive/folders/11Xd7FO18noocZepdHK3KeKIlDk4Q1Ltd"/>
        <s v="https://drive.google.com/drive/folders/1ZOK_Rcp62bZDcal5C7KXxKQ3sY02PZkl"/>
        <s v="https://drive.google.com/drive/folders/1Q1yU3_WUTsiwT5TeaFc6zp_O5JB4Ncg-"/>
        <s v="https://drive.google.com/drive/folders/1jSgGYYpd-3kOIKP-Qm2uBW14r_BG8keH"/>
        <s v="https://drive.google.com/drive/folders/1K0WR_-8LVA-mLsJ-HexZqOoTFXt_SFwR"/>
        <s v="https://drive.google.com/drive/folders/1Nnzn5u354I2uGveo1fB1IahadVBVWdwI"/>
        <s v="https://drive.google.com/drive/folders/1L3NNbOBTwKcWchRFD5-ME4xk65ciXyty"/>
        <s v="https://drive.google.com/drive/folders/1_W-x4phqPO3rq2nU7ucb01JkaQlNOwA_"/>
        <s v="https://drive.google.com/drive/folders/1zJrA7wIez99-HOkNybUiNon2qWZF262v"/>
        <s v="https://drive.google.com/drive/folders/1wL40PNGUijFlLCZBanWDLESWNO0pwVZd"/>
        <s v="https://drive.google.com/drive/folders/15QkPHm3EWTbP8Qd0ByNnxxpQBn7sgUTn"/>
        <s v="https://drive.google.com/drive/folders/1RgqcFDGZr6sSgV0cSj-kNj20XlOtArwA"/>
        <s v="https://drive.google.com/drive/folders/1N3msVWKb4YuH5JX8b9BSaenJYG7K83V8"/>
        <s v="https://drive.google.com/drive/folders/1Gpj4D6dTJOZQGquBeVBMlLbKdBGZXPnN"/>
        <s v="https://drive.google.com/drive/folders/1kfsF2Mqgl7Km5SzZqKsP3PwdCVwYQfVb"/>
        <s v="https://drive.google.com/drive/folders/1sig6XxDtdlyywaDjSXWeMGhXL_wAggf-"/>
        <s v="https://drive.google.com/drive/folders/19NH1v1stph039K-grU21oZ_Au0QskpJv"/>
        <s v="https://drive.google.com/drive/folders/1Q5dPURgIwvzKn8qa4X38zcj2-TGKBjBN"/>
        <s v="https://drive.google.com/drive/folders/1xdbG2gZizNolcFfXMhepv_UgxB6YU7Yp"/>
        <s v="https://drive.google.com/drive/folders/1b-L95zdu42L_cAE11GmVvmlwahq8TA3_"/>
        <s v="https://drive.google.com/drive/folders/1ISL1YOmQjcdSvK_f3BEbbuTP_ScRMiet"/>
        <s v="https://drive.google.com/drive/folders/124ONAzEtTLJL728tgJBPHhwQxBd1aOf4"/>
        <s v="https://drive.google.com/drive/folders/1b3cfmFU0VjHLoUBl9VwS1fmWs9tkPxLP"/>
        <s v="https://drive.google.com/drive/folders/1XPFxTidacDOzxWEivzVj-0DKyuM3vpO6"/>
        <s v="https://drive.google.com/drive/folders/1-jMOLvN3EwJ3LnOshfM8ql2-3Q8MCRhI"/>
        <s v="https://drive.google.com/drive/folders/1VaSUFM7B9hMSZMV5HxlqZT46TNkjsYp8"/>
        <s v="https://drive.google.com/drive/folders/1I2E5Xi_Iwr8C_ECIsSVdecdm6po1VJ63"/>
        <s v="https://drive.google.com/drive/folders/13VOr4pvRfpj-l7Nl5y34ELmQ4XHMTxr7"/>
        <s v="https://drive.google.com/drive/folders/1dbXP52olMu2y_teYiOaz9inXSZASpXRS"/>
        <s v="https://drive.google.com/drive/folders/1RVCr3BHHV8k8LaZBVl_hOkIDRQEJu1bt"/>
        <s v="https://drive.google.com/drive/folders/1o6ntM6BDNlwcmxffPDmuG9yTzFmL13yh"/>
        <s v="https://drive.google.com/drive/folders/1E3xMjAGMdJgN1ZnHCdVSVNFyoybvYev9"/>
        <s v="https://drive.google.com/drive/folders/1Tbij8FEgD2vL5-qFIqvpfByPKLEmR0C6"/>
        <s v="https://drive.google.com/drive/folders/10zTj6EM_hh3DqdFq6tQPS2DB2OkL3LHi"/>
        <s v="https://drive.google.com/drive/folders/1GhqWPLpe_dPXvrmnkWLCTsMAc9q4u1Qg"/>
        <s v="https://drive.google.com/drive/folders/1UWxa9DVcsHHGR3GUk3vkaXVxKAuyjPYw"/>
        <s v="https://drive.google.com/drive/folders/1RyyD698FIxBMOQ4p5SsokhW_-j02Spzt"/>
        <s v="https://drive.google.com/drive/folders/13YV-DIlep3lX_cKKvcn9DPdg6Sr2QaXd"/>
        <s v="https://drive.google.com/drive/folders/1CeISszmB_fZfMFr6GYTCPxaJmT6QCzHQ"/>
        <s v="https://drive.google.com/drive/folders/17cUmz3Uu85KXVylpm7DbPFvEvVd05hdC"/>
        <s v="https://drive.google.com/drive/folders/1Y7wFFk_y3aOFR8NjMqKpygZ6vUSkwK37"/>
        <s v="https://drive.google.com/drive/folders/1mM2KQwIYugBMj1zJPJR1c8QYMLSn_SJw"/>
        <s v="https://drive.google.com/drive/folders/1IzFnhhH2SZFzwHReKsaBt7R8_OadPahE"/>
        <s v="https://drive.google.com/drive/folders/14QV5M2MlIyNiwLDhaPEKyP0aIHtbB86Y"/>
        <s v="https://drive.google.com/drive/folders/1Uq5HfPJyzYDYFl6phc5H-kve5L5D4ljI"/>
        <s v="https://drive.google.com/drive/folders/1GSyKy0fcna-FOrWO2e5_U47xoenHM5Eo"/>
        <s v="https://drive.google.com/drive/folders/1osefLWGobg7DZpOH9aT8tsIFTSuxRwH4"/>
        <s v="https://drive.google.com/drive/folders/1DLT3pNpezRJHdXchOFEq3gn81dGDW748"/>
        <s v="https://drive.google.com/drive/folders/1kFhKnAE7B4ma5xiaSByYgEX6fYHii0W1"/>
        <s v="https://drive.google.com/drive/folders/1GlP9DOwd7PkfUSQH2RZXD6igMRv2vKeV"/>
        <s v="https://drive.google.com/drive/folders/1KgpzENbnsbAVK0CVrjxLR6VOlD8tRh4e"/>
        <s v="https://drive.google.com/drive/folders/17n0ccFo7jeCsrLmFtOF9_9JmL6Y9ne73"/>
        <s v="https://drive.google.com/drive/folders/1N35roL8KwICPqrERpksXKAvXWV4EV-l1"/>
        <s v="https://drive.google.com/drive/folders/19zblVz770Z5nzYsk4-2h6OsY-ybalFrA"/>
        <s v="https://drive.google.com/drive/folders/1ZfIWjX2cculp3qBFnfageJ1_8imDWPzF"/>
        <s v="https://drive.google.com/drive/folders/148_UVXiEyXmp2KQAvouyGgpnC3n4D5of"/>
        <s v="https://drive.google.com/drive/folders/1HJs1h2_2GD_iGyDuxzS9IBTc4su6e5Od"/>
        <s v="https://drive.google.com/drive/folders/12gHNzwdX6IVp9p4LzALzX6mnuRMVoNV2"/>
        <s v="https://drive.google.com/drive/folders/1ETn_Rx9OoTQaB-umdlb6vnsMdJaLrLtZ"/>
        <s v="https://drive.google.com/drive/folders/16PtIa96OeaQ08iArUqyUaAqugd5tUwzd"/>
        <s v="https://drive.google.com/drive/folders/1sxpWJ2mcxJJCyNF52DJk8RvSnX4dlbaJ"/>
        <s v="https://drive.google.com/drive/folders/1XSije_AqWfha0KfbdE1CKAuoUUssO7d7"/>
        <s v="https://drive.google.com/drive/folders/1hq9vSVp4D794lfJZ_KIPEso2Z0lp2nn7"/>
        <s v="https://drive.google.com/drive/folders/14XTQGoSzHCu3-baKgW_XrRvZI7txrdVM"/>
        <s v="https://drive.google.com/drive/folders/1EEWYni-Azi82Ir6L6HVQV0nw-ZXCuAVT"/>
        <s v="https://drive.google.com/drive/folders/1PkNA-4NTMD2hkWEuGzD1GW4P9UkSl8gJ"/>
        <s v="https://drive.google.com/drive/folders/1IK_Vn5QFme0Oh7eCe3GHmV66ZsI59M3L"/>
        <s v="https://drive.google.com/drive/folders/1g19HWnv2gSSTLafO41N_xOJjuVO_frws"/>
        <s v="https://drive.google.com/drive/folders/1IhGhbPav9hqEtQqxQNQDQJ61Nv3RkSdY"/>
        <s v="https://drive.google.com/drive/folders/1_bSBYQDus_z7MeV6aiqs3sK7tUYWWkCK"/>
        <s v="https://drive.google.com/drive/folders/1-WnryhHXH2MVKdfvnvA2uSprDUxdLDRG"/>
        <s v="https://drive.google.com/drive/folders/1jkvNz2LNcjEc5j1Ww5R41rRfvAT8av5x"/>
        <s v="https://drive.google.com/drive/folders/1yQv9atkyJ8w8Dp2Aqmq8_Gyfu-QH0BHj"/>
        <s v="https://drive.google.com/drive/folders/16bNZQKjojBrOfYqnev4eM5pJSZ1Tr-Y2"/>
        <s v="https://drive.google.com/drive/folders/1zcmSj2Ht6XSmvmq8I1NYMNLpLqpWgoej"/>
        <s v="https://drive.google.com/drive/folders/1Q_PXMzA4rPSKCZk6ZMClOTCdaAzMS9mS"/>
        <s v="https://drive.google.com/drive/folders/1uZfAQbSQ1_z5Q7Ypm7oYhqhx_ABIkfk2"/>
        <s v="https://drive.google.com/drive/folders/1tLF2zPEhZBldkBG2TGd9ewyiiysGP6Rp"/>
        <s v="https://drive.google.com/drive/folders/1AQYMbtNe4vCeYC4YBrYe-d6gkfmngpIL"/>
        <s v="https://drive.google.com/drive/folders/1-FzAF3A1AMOg_iXsHwaDIAupqsA6bk_9"/>
        <s v="https://drive.google.com/drive/folders/18qjzmXO5u9gJlgu6it-Ff8I7nim7D20i"/>
        <s v="https://drive.google.com/drive/folders/1WGEYwxf-cTn3x93qE0EW6fjzbLIgvQGO"/>
        <s v="https://drive.google.com/drive/folders/1oHsnM-S4VGUGL2MoRcN0eT5EZXwrffkH"/>
        <s v="https://drive.google.com/drive/folders/15G7WFFC11-R1tkfpbsaJpz2cFZ9NY7Cg"/>
        <s v="https://drive.google.com/drive/folders/19IZdqBhSZYhkSvrjdFI7ozgBVBoHEsYJ"/>
        <s v="https://drive.google.com/drive/folders/1WaEHQu3ezq7bApowJ1nOpw1KsiVybGhf"/>
        <s v="https://drive.google.com/drive/folders/1TsKTlEy4tgHgtkd7qZwdH2B1jtHzg4qM"/>
        <s v="https://drive.google.com/drive/folders/1zMPmiRZfxWvxxVwKwVNLYSB31eGJQllm"/>
        <s v="https://drive.google.com/drive/folders/1e2moUhDxem7S-l7GSa3oKgOT5tn0AZ-j"/>
        <s v="https://drive.google.com/drive/folders/1cX37C3NtdAH-s6Ej8XV9zD1CkhAXsv3Y"/>
        <s v="https://drive.google.com/drive/folders/1EAraMG6O12mU_SIOh0e0ZkWiVuJlBm5B"/>
        <s v="https://drive.google.com/drive/folders/1Ds-jPDnx7HWC1tv2B9Cd8yVWfpYkBwid"/>
        <s v="https://drive.google.com/drive/folders/10YLV0nYpF8KAjlCApd4q1sIlZIi8YfZt"/>
        <s v="https://drive.google.com/drive/folders/1a8_Zw4zX6ESK97U1zlW_oMyM7nk1x927"/>
        <s v="https://drive.google.com/drive/folders/17Qwimq0Ytoz66Dx3wt-SdzLLXqwIpSUE"/>
        <s v="https://drive.google.com/drive/folders/1NWqAIPTFA9wphMDjhS9IFj_LchktypRL"/>
        <s v="https://drive.google.com/drive/folders/1ds3M2FetGxz_R8Snpa3EnHIMNEofMw5J"/>
        <s v="https://drive.google.com/drive/folders/1X8yLtcb7iqcDnPWJwXs26_E_PDX-iLtZ"/>
        <s v="https://drive.google.com/drive/folders/1sA34LmFmNf5Cm1OYBBIgoM9wYfLfAb_s"/>
        <s v="https://drive.google.com/drive/folders/1wpli3_hhEK3Mb3-f8jh3kJBi88etYqlO"/>
        <s v="https://drive.google.com/drive/folders/1immMZCuVXDTZxYm0-7_kt-SZarfoPc7z"/>
        <s v="https://drive.google.com/drive/folders/1ds1ciD8GfzjerRqKmaq97luEaq5n6W4l"/>
        <s v="https://drive.google.com/drive/folders/16xL9d7QBNqYr9x-Kk2L39S1K9ksY3k20"/>
        <s v="https://drive.google.com/drive/folders/1eUUHSZSa7332KwxDoh2Fw9KqnqSuD_DO"/>
        <s v="https://drive.google.com/drive/folders/1NyeRoH3ZjR3t-56C50TQXt3zNqRQcGiH"/>
        <s v="https://drive.google.com/drive/folders/1yhg4Upln2taZzDURVRMOC4eX1s-oIvHv"/>
        <s v="https://drive.google.com/drive/folders/1GoVr6DWCl6-Nqkl6oePkIuMKbTqfV6vX"/>
        <s v="https://drive.google.com/drive/folders/1wIgp2sJjm3_KBsu1DqbivfJoNogg-daP"/>
        <s v="https://drive.google.com/drive/folders/1DSDo0dGTiJE3oSf9diJBn3WDKayADFnm"/>
        <s v="https://drive.google.com/drive/folders/1h1DoaG9YHbpFHshMxoMrEVrfdfrL1FZc"/>
        <s v="https://drive.google.com/drive/folders/1_6Xwjfs_XNrADMjyPWVn4NIZ2Rewb4pS"/>
        <s v="https://drive.google.com/drive/folders/11p_Z17Oflz7emuUv9flMlMMhO41P8wzg"/>
        <s v="https://drive.google.com/drive/folders/1nIQjG-c1P6X2Ajzr1ysIoN7ZHXR9tS_I"/>
        <s v="https://drive.google.com/drive/folders/1GTk4l7mZxmEENSV8XRHwsbvvZgV3c6Fz"/>
        <s v="https://drive.google.com/drive/folders/1YQdTXtjdlxgteOuKw6nfDsfpDZmfpcwA"/>
        <s v="https://drive.google.com/drive/folders/1SeNcNbaqCdi00jK-bxfTT4zsCWXXynIt"/>
        <s v="https://drive.google.com/drive/folders/1Sp32yUzO-W-szBZyMCu-GooVZPuYIqVo"/>
        <s v="https://drive.google.com/drive/folders/1cMLcpujFIx4QnaPxzfUfLcF4s26nc3GS"/>
        <s v="https://drive.google.com/drive/folders/1CmQMmL1Pccl9jMIFtKZXlBemcLN-zwwE"/>
        <s v="https://drive.google.com/drive/folders/17YT1TeFq-4tb4xXdDksaA3M-8euCk1uN"/>
        <s v="https://drive.google.com/drive/folders/1BClbaNAbG-7-DKov87nJjPNydxRkR7o2"/>
        <s v="https://drive.google.com/drive/folders/1m3Ohj_bU0FYbK4wSFD6axeqkKHE9UozQ"/>
        <s v="https://drive.google.com/drive/folders/1s_QOSQbVhq9nV09j9YaNlAt0ffpDV-cl"/>
        <s v="https://drive.google.com/drive/folders/1CYOGjsjHYcwOpcq0KuQHtSyXK-Jzy-ig"/>
        <s v="https://drive.google.com/drive/folders/1C6PImwLmZmImg2vy7ByGpnMX5MkfWQ4L"/>
        <s v="https://drive.google.com/drive/folders/1xEYxgK8JKtdPH8U5YhUbxl1xmd1GRNQP"/>
        <s v="https://drive.google.com/drive/folders/1ZezEoWKHc2jBuj3rnUS4JaBVeEIw8iuc"/>
        <s v="https://drive.google.com/drive/folders/1KRKJAVssUq8KgsXOo07lWn174ADhGY5O"/>
        <s v="https://drive.google.com/drive/folders/15-H7LwTxJJ28RhdUnqm0fQVt3wriTkoY"/>
        <s v="https://drive.google.com/drive/folders/1A1cv8wCDB-ErfeHB04evhGZIRSw8I40L"/>
        <s v="https://drive.google.com/drive/folders/189W2fpqof_kyhVQyr8DCVl-EQY6BEF9H"/>
        <s v="https://drive.google.com/drive/folders/1Ef6WZI3spZJ2wPZJonK8zCpHBbd-VKcU"/>
        <s v="https://drive.google.com/drive/folders/134aFNTjcGw4M6DVJP5hyASjOSR4FHxRZ"/>
        <s v="https://drive.google.com/drive/folders/1KVlsCFd9mMRgC8lOMxvvGv_WIGdOCaYz"/>
        <s v="https://drive.google.com/drive/folders/1EcupwUKUCZTq1ygPEZeel8pEE-6h9EE5"/>
        <s v="https://drive.google.com/drive/folders/1xt9QHZS-IRDfgytQQ9mI7o9-vQ-BIt-c"/>
        <s v="https://drive.google.com/drive/folders/1mHa2eFm7uscci-KpPFExfY129IUjrOiw"/>
        <s v="https://drive.google.com/drive/folders/1oNAuaQ05ptpwAZUk0-1AaiMzB4_ndPer"/>
        <s v="https://drive.google.com/drive/folders/1Tw_GNh4lZFMygvJg7Ylh3wwcre4VrF6U"/>
        <s v="https://drive.google.com/drive/folders/1Alk_eq92Gd9x6LfPL7AwDOMTK5L94VHh"/>
        <s v="https://drive.google.com/drive/folders/1_WbwMAE5YoQOUL84TDhzAPpV9IPSC4Wz"/>
        <s v="https://drive.google.com/drive/folders/1eV6rVuyKeDM02qM1jFoKAej3WpzqM6rT"/>
        <s v="https://drive.google.com/drive/folders/1dTEEg-BpA-SKhhyoNO1pTtg3zGpM9sMT"/>
        <s v="https://drive.google.com/drive/folders/1FpzfXEx_01g258x05fxJyQQ-g8i96VjD"/>
        <s v="https://drive.google.com/drive/folders/1sQk_miAQJYOquJWMp0hGFoI7sHCSl3rh"/>
        <s v="https://drive.google.com/drive/folders/1BSv1b48vraDIgM5FeRRTJFy-bUJ8hR4j"/>
        <s v="https://drive.google.com/drive/folders/1oZcERC6Q5rzLzwwQQPesbmztup433N0d"/>
        <s v="https://drive.google.com/drive/folders/1M_DMQEuHMGzty-lc_1SLnrL4pO5677za"/>
        <s v="https://drive.google.com/drive/folders/1T0MxEDu0zDgtqYwLZQH5N1gW1F3-1DIE"/>
        <s v="https://drive.google.com/drive/folders/1IzGiYp8EsTV5X6hWJP_OyXoqp4zz6bJy"/>
        <s v="https://drive.google.com/drive/folders/1_wvs0LpsXgWGk_N1qi9VY15CNnXTWDFW"/>
        <s v="https://drive.google.com/drive/folders/12TvzT7CjDfRgF3pvTgnNXozx0eE-zptF"/>
        <s v="https://drive.google.com/drive/folders/1XUmZ7w9ZUJUQJFqg3i2QmW6042OtctPt"/>
        <s v="https://drive.google.com/drive/folders/1FROCRWP5FOeJWJJRlaY8f3TIkOO3ST-e"/>
        <s v="https://drive.google.com/drive/folders/1E_t0VxSSwqoAUTbVNG3TTF9CFp23Zz42"/>
        <s v="https://drive.google.com/drive/folders/1JHwDAB5MFPFe8KQg1m7D5kKhqbyArs7s"/>
        <s v="https://drive.google.com/drive/folders/1cgXswAMmY6tJQZnxfhTTdtU9_wXczUH7"/>
        <s v="https://drive.google.com/drive/folders/1MIKE8-Ij3Z0ELyBbGGpcobuBt_JCgnMS"/>
        <s v="https://drive.google.com/drive/folders/1X7Cxs8lu9itcfHeyRgK2vnoFThzw8h_b"/>
        <s v="https://drive.google.com/drive/folders/1u__-iNXhWCXf1A2pQBnuHj0SJDnSxEBA"/>
        <s v="https://drive.google.com/drive/folders/1qwS_6JuEXfpkZ8-VRZKEYmDAjJlcUOnc"/>
        <s v="https://drive.google.com/drive/folders/1X37VF2aw6rxyWZgPJaBFitNdNYZ-K_bW"/>
        <s v="https://drive.google.com/drive/folders/1RGT3aNsegusQSvXWrKg4WufXGhmPWfpC"/>
        <s v="https://drive.google.com/drive/folders/1v6s0hKYAGL3BbsTyAqZlgxRXR4kYFltX"/>
        <s v="https://drive.google.com/drive/folders/1RXlbP8D7ChvjI3T-nLNBguVa2AWRKiMc"/>
        <s v="https://drive.google.com/drive/folders/14saeNLGJoX_-_H9PsomQz3lMClpo8jU9"/>
        <s v="https://drive.google.com/drive/folders/1zXv96eOfG9ds77eOQTLVpL7M99IcjhCC"/>
        <s v="https://drive.google.com/drive/folders/1UryzGc4Hy0vjWoI9Mu3YEcgyRoBSxeN_"/>
        <s v="https://drive.google.com/drive/folders/1XPlvAHoCtHF1TAmrTska3wnEeWECi70t"/>
        <s v="https://drive.google.com/drive/folders/1kiktPrdmtpNCW2_ytAoaOQgCoaCtnsLq"/>
        <s v="https://drive.google.com/drive/folders/19BuZFzYSBi_eEpzb5Qv29P8nW0YjEnPD"/>
        <s v="https://drive.google.com/drive/folders/1uvC2ufdXSnPE8VQSAuvuU-ZHngNroWMX"/>
        <s v="https://drive.google.com/drive/folders/1f0Wr7p573_M22Ro8Eq72M0azh-lLEi8H"/>
        <s v="https://drive.google.com/drive/folders/1pOBQiJaZU_IaLQsMbZGzBAj0Qf5UNx4n"/>
        <s v="https://drive.google.com/drive/folders/1AOnNO0j_kjz7rFbtqTbPrSNsxe47Qt8V"/>
        <s v="https://drive.google.com/drive/folders/1UVjV33OxDcnp3tATbox7G_l8uuNcuWoi"/>
        <s v="https://drive.google.com/drive/folders/1-frVeyahv-vdcKTHLsVE_cUYgUe2ualf"/>
        <s v="https://drive.google.com/drive/folders/17feuyOHcgVh2MDnjwt72ib7OYG5eMdAN"/>
        <s v="https://drive.google.com/drive/folders/1mICYbT_Ld-ruKGXVTC2AXkASksnvD8Px"/>
        <s v="https://drive.google.com/drive/folders/19pyEjnpLAeeofISEnH6MaFwWywDOMVb8"/>
        <s v="https://drive.google.com/drive/folders/1tnAJKX1XNRdTVifeMdHpv1F6ydHbDRBG"/>
        <s v="https://drive.google.com/drive/folders/1bxrzGWRYRGBWPoENjavfvoRmRyr1RS5H"/>
        <s v="https://drive.google.com/drive/folders/18os0NVAKRDRRIjGZ1QwVhdR9SQ_j9edA"/>
        <s v="https://drive.google.com/drive/folders/1Nblot_im1KcoQ2Oq28XuFpzcX84U0pOO"/>
        <s v="https://drive.google.com/drive/folders/11ASEhGL4NjgdDG8UAXAVOzb-MQhyG59Y"/>
        <s v="https://drive.google.com/drive/folders/1eFKDTPSlsRoIXEtolDiFSRd6vm6xDeU8"/>
        <s v="https://drive.google.com/drive/folders/1p74wHSH-Xrd7QV9E97GdkGMcNCkLr2WJ"/>
        <s v="https://drive.google.com/drive/folders/118QcAgG0kfE_kFT4wlYtovm_bUrHXiyu"/>
        <s v="https://drive.google.com/drive/folders/1WKskB6A3ICYVb4wHbVtBsOGW1KjRhiOe"/>
        <s v="https://drive.google.com/drive/folders/1errqRELxVweEP8-Skbey4q4xC1L1QXB3"/>
        <s v="https://drive.google.com/drive/folders/1LJ44YfbucVLfLmPhopEPgG3mh5peMoxX"/>
      </sharedItems>
    </cacheField>
    <cacheField name="Mail Link" numFmtId="0">
      <sharedItems containsBlank="1">
        <s v="https://mail.google.com/mail?extsrc=sync&amp;client=docs&amp;plid=ACUX6DPr0jKER5FhLrTyse4K1o862Aem42VwVYw"/>
        <s v="https://mail.google.com/mail?extsrc=sync&amp;client=docs&amp;plid=ACUX6DN3aBLQyDBboGHRKUl-k9tFo7zilmLa_5c"/>
        <s v="https://mail.google.com/mail?extsrc=sync&amp;client=docs&amp;plid=ACUX6DMW_mDuzKSFWgcHk1Njb2mvLM46eaBoy2M"/>
        <s v="https://mail.google.com/mail?extsrc=sync&amp;client=docs&amp;plid=ACUX6DNG4YU2f1oZwb1ahJnqs4zAgIJesPVyTfw"/>
        <s v="https://mail.google.com/mail?extsrc=sync&amp;client=docs&amp;plid=ACUX6DPyPr3znQPqjdXeiM6JrTNGbhKtghnFUCc"/>
        <s v="https://mail.google.com/mail?extsrc=sync&amp;client=docs&amp;plid=ACUX6DNQO6kqY6v5RkO9yNDV3-dXAYVB4M0Tg7g"/>
        <s v="https://mail.google.com/mail?extsrc=sync&amp;client=docs&amp;plid=ACUX6DPeIgBjzKJm-NjeQf0ONMHVj7UIsqM0Jd0"/>
        <s v="https://mail.google.com/mail?extsrc=sync&amp;client=docs&amp;plid=ACUX6DNHzC9RDtIpIZT7Z9xMe5VH6wHxrPu7bFE"/>
        <s v="https://mail.google.com/mail?extsrc=sync&amp;client=docs&amp;plid=ACUX6DOgTUVT7Gvq8UoNku5dy02ftkEsPluFQlA"/>
        <s v="https://mail.google.com/mail?extsrc=sync&amp;client=docs&amp;plid=ACUX6DN_k2T0gkX0i5WQRh54ejBHvbWUp0P08NI"/>
        <s v="https://mail.google.com/mail?extsrc=sync&amp;client=docs&amp;plid=ACUX6DNTbW7uQRTkgM6g43rESCjZLt1DeM8X-W0"/>
        <s v="https://mail.google.com/mail?extsrc=sync&amp;client=docs&amp;plid=ACUX6DOoDo-M0WKh8Na54JE9B2J0wZ29XiD9i1Q"/>
        <s v="https://mail.google.com/mail?extsrc=sync&amp;client=docs&amp;plid=ACUX6DN4_jV3lN-dmX92R1kCm-umFpRpJBYHR20"/>
        <s v="https://mail.google.com/mail?extsrc=sync&amp;client=docs&amp;plid=ACUX6DNcwBNknrxfu2DWhZWzKmgzhBF-LaZKBXc"/>
        <s v="https://mail.google.com/mail?extsrc=sync&amp;client=docs&amp;plid=ACUX6DPz7q9iqdlgITQdyXXLcTrTdMASh8yVb_0"/>
        <s v="https://mail.google.com/mail?extsrc=sync&amp;client=docs&amp;plid=ACUX6DPFTX7TXMbhq3aVVG8B1CIG4sLnnaMqcSE"/>
        <s v="https://mail.google.com/mail?extsrc=sync&amp;client=docs&amp;plid=ACUX6DPiL3Gp8lSLdrOZM8SW1x-5luJp1VJcL_Q"/>
        <s v="https://mail.google.com/mail?extsrc=sync&amp;client=docs&amp;plid=ACUX6DMjMk5OwXOhDHUDDxnUuTwuMgPwuEhtQc0"/>
        <s v="https://mail.google.com/mail?extsrc=sync&amp;client=docs&amp;plid=ACUX6DNWUR-0wMU47RBOGV6uEw1_LTF-g_VAeZg"/>
        <s v="https://mail.google.com/mail?extsrc=sync&amp;client=docs&amp;plid=ACUX6DPsgonXI9GKIMGx4UXs8n4eNLENTON0qlc"/>
        <s v="https://mail.google.com/mail?extsrc=sync&amp;client=docs&amp;plid=ACUX6DN-AElLHu25ANaJCdZAXSi5kzjVchX_rmk"/>
        <s v="https://mail.google.com/mail?extsrc=sync&amp;client=docs&amp;plid=ACUX6DNlegx5UJ7U08SSHDsaxqc_RUDKJdCGAGM"/>
        <s v="https://mail.google.com/mail?extsrc=sync&amp;client=docs&amp;plid=ACUX6DN87c1Zy5w09DE6clfHqJ5hEmzrY8Dup2I"/>
        <s v="https://mail.google.com/mail?extsrc=sync&amp;client=docs&amp;plid=ACUX6DP1BZobIy4taGkv8LhoeGhpTx0G7U_9IBE"/>
        <s v="https://mail.google.com/mail?extsrc=sync&amp;client=docs&amp;plid=ACUX6DNE1KowHa-JLtR-J1IhzDd_wx4kpN6xU7Y"/>
        <s v="https://mail.google.com/mail?extsrc=sync&amp;client=docs&amp;plid=ACUX6DPzeYrLWwBv67hhm45oFtleyYe0QbGyTR8"/>
        <s v="https://mail.google.com/mail?extsrc=sync&amp;client=docs&amp;plid=ACUX6DNhWLvWIhGfYtMjhuzHuwmJlp8xu_JUY2U"/>
        <s v="https://mail.google.com/mail?extsrc=sync&amp;client=docs&amp;plid=ACUX6DNOTldVIx1OIg6cJ1PuLx7a5QTpJKMvK60"/>
        <s v="https://mail.google.com/mail?extsrc=sync&amp;client=docs&amp;plid=ACUX6DOjC7R6l1I-iiqu87_oLgYYZ09O747d40k"/>
        <s v="https://mail.google.com/mail?extsrc=sync&amp;client=docs&amp;plid=ACUX6DM9o5tDP4ibST-6pd50WD3_dCdHmXXIWO0"/>
        <s v="https://mail.google.com/mail?extsrc=sync&amp;client=docs&amp;plid=ACUX6DMSFr44c5IiNSfbPUisITsbeiqDvkG4MxY"/>
        <s v="https://mail.google.com/mail?extsrc=sync&amp;client=docs&amp;plid=ACUX6DNYG05ZMMUpOR5T86JVxq4xxaG6DNAxhfo"/>
        <s v="https://mail.google.com/mail?extsrc=sync&amp;client=docs&amp;plid=ACUX6DN5jAo1KbLCFOTSDdxQzWKj99G-a8RHC8I"/>
        <s v="https://mail.google.com/mail?extsrc=sync&amp;client=docs&amp;plid=ACUX6DMJ1pkkvwKsbUpf6o0s1xHPSp0fXEAcTx4"/>
        <s v="https://mail.google.com/mail?extsrc=sync&amp;client=docs&amp;plid=ACUX6DNR6RWnyeL2XuOrv4Gc_aL405rvnEnOcSM"/>
        <s v="https://mail.google.com/mail?extsrc=sync&amp;client=docs&amp;plid=ACUX6DOyYg-qG2SvwHUtsN1zKEURmR8dk_RpH9s"/>
        <s v="https://mail.google.com/mail?extsrc=sync&amp;client=docs&amp;plid=ACUX6DMXo3J5FLmZAlTzvk-oKXFXW0UWGW8BKuY"/>
        <s v="https://mail.google.com/mail?extsrc=sync&amp;client=docs&amp;plid=ACUX6DMmeffvSTbDZywz7qilHfjBX6d4aBOgVig"/>
        <s v="https://mail.google.com/mail?extsrc=sync&amp;client=docs&amp;plid=ACUX6DM0zD_3c0DtJ8rVxiR5hANoXhiec_fp8ww"/>
        <s v="https://mail.google.com/mail?extsrc=sync&amp;client=docs&amp;plid=ACUX6DMCg7t1EKgCePQNgwkmtv864ZdBHa7kNqE"/>
        <s v="https://mail.google.com/mail?extsrc=sync&amp;client=docs&amp;plid=ACUX6DMLxpZb2n0VytK1R-3nBIZBNnGEnr9kl0U"/>
        <s v="https://mail.google.com/mail?extsrc=sync&amp;client=docs&amp;plid=ACUX6DMRsgvmJzKXKCE8X5jG_qvqzUqXMVa6oaI"/>
        <s v="https://mail.google.com/mail?extsrc=sync&amp;client=docs&amp;plid=ACUX6DOxlbWFzERdM2P3l3nJlvA0rNWMwRAcWe4"/>
        <s v="https://mail.google.com/mail?extsrc=sync&amp;client=docs&amp;plid=ACUX6DPuPioD5pma0JGj9yx5TQjuFyyy31_PZcY"/>
        <s v="https://mail.google.com/mail?extsrc=sync&amp;client=docs&amp;plid=ACUX6DODznFJ--wvnSFjVpoQjK9_KZdOu5xaw2Y"/>
        <s v="https://mail.google.com/mail?extsrc=sync&amp;client=docs&amp;plid=ACUX6DNyvUemmku9cPD-f0wEi_oLhn8NAC7uCEw"/>
        <s v="https://mail.google.com/mail?extsrc=sync&amp;client=docs&amp;plid=ACUX6DMuovIf9tdELtGXh9r-j6dYo2wxwUcpve4"/>
        <s v="https://mail.google.com/mail?extsrc=sync&amp;client=docs&amp;plid=ACUX6DOelotTbprYOJwvAqa9NhPxLUa9jgIwSoA"/>
        <s v="https://mail.google.com/mail?extsrc=sync&amp;client=docs&amp;plid=ACUX6DO55kX6EjTLjmKyiWZFiVyFpZdYGFGshz4"/>
        <s v="https://mail.google.com/mail?extsrc=sync&amp;client=docs&amp;plid=ACUX6DP1oDIrMup9iqXxafcwDix3jZac8lVeOYM"/>
        <s v="https://mail.google.com/mail?extsrc=sync&amp;client=docs&amp;plid=ACUX6DPlxKeRxEnoAIsB55MBZ6zoJJAB8jtCJ84"/>
        <s v="https://mail.google.com/mail?extsrc=sync&amp;client=docs&amp;plid=ACUX6DM9RAPcoC20ygh3LATSksJhrd66CCab10Q"/>
        <s v="https://mail.google.com/mail?extsrc=sync&amp;client=docs&amp;plid=ACUX6DOKw4kzk8cZJSCztwjJJ_PTMr9d2s675GQ"/>
        <s v="https://mail.google.com/mail?extsrc=sync&amp;client=docs&amp;plid=ACUX6DPdlPJGo7WPA8dcpJSV3gObLKuWdJ1GMFA"/>
        <s v="https://mail.google.com/mail?extsrc=sync&amp;client=docs&amp;plid=ACUX6DOLOJ2WMUUh6K4GUeCDrMcwlnaNcNw-Aj0"/>
        <s v="https://mail.google.com/mail?extsrc=sync&amp;client=docs&amp;plid=ACUX6DOkK9WRtcU000N0NR01NomKKaVjmIfL7oA"/>
        <s v="https://mail.google.com/mail?extsrc=sync&amp;client=docs&amp;plid=ACUX6DPxNSFRPwv_H8Dt0R-Bl8F-ZPA1VuYnMhg"/>
        <s v="https://mail.google.com/mail?extsrc=sync&amp;client=docs&amp;plid=ACUX6DOawjMYNYpiZ7yv7K4tJ8H2VSe1ZmueNAc"/>
        <s v="https://mail.google.com/mail?extsrc=sync&amp;client=docs&amp;plid=ACUX6DMKrbH87T_lRmOSEeGCZLoKdMnSZaHwbLE"/>
        <s v="https://mail.google.com/mail?extsrc=sync&amp;client=docs&amp;plid=ACUX6DOpSYVTNTrpjZLtAmQAN504YiiOuqygBmI"/>
        <s v="https://mail.google.com/mail?extsrc=sync&amp;client=docs&amp;plid=ACUX6DNxtXuDLYlUGYVndDb4rAhoVX2mXTZCAcg"/>
        <s v="https://mail.google.com/mail?extsrc=sync&amp;client=docs&amp;plid=ACUX6DNXg_gfEuSjAUm11oM_J9q4IsWtdpuTle0"/>
        <s v="https://mail.google.com/mail?extsrc=sync&amp;client=docs&amp;plid=ACUX6DOaPz3BZnDj5x2dBggcoti-D7n79dp6F74"/>
        <s v="https://mail.google.com/mail?extsrc=sync&amp;client=docs&amp;plid=ACUX6DPbCOvXAQwp306rJ-EobV0sZoBtK1P7tdI"/>
        <s v="https://mail.google.com/mail?extsrc=sync&amp;client=docs&amp;plid=ACUX6DP-mjTONZrH3urZ5yUQ8Xu3065OVR5S4ls"/>
        <s v="https://mail.google.com/mail?extsrc=sync&amp;client=docs&amp;plid=ACUX6DMx-S5Akl0g93WwlD7SiVGlNIb2jK5RduE"/>
        <s v="https://mail.google.com/mail?extsrc=sync&amp;client=docs&amp;plid=ACUX6DO3sSInUFIq98kvrLm7_Qu4cHY2WbwLJ9U"/>
        <s v="https://mail.google.com/mail?extsrc=sync&amp;client=docs&amp;plid=ACUX6DMOB75CRZxiper1aY0d6lvSDCW8YBEMfuY"/>
        <s v="https://mail.google.com/mail?extsrc=sync&amp;client=docs&amp;plid=ACUX6DOZfHCPsFdaBT2AowPLoM-OrlLcz5kMedM"/>
        <s v="https://mail.google.com/mail?extsrc=sync&amp;client=docs&amp;plid=ACUX6DOu3-AeC0FXKigzectOh5I_J_VxU2imRv4"/>
        <s v="https://mail.google.com/mail?extsrc=sync&amp;client=docs&amp;plid=ACUX6DM6TYAsfLYFaLpYIdoDBBnIvxe98Mp4FrE"/>
        <s v="https://mail.google.com/mail?extsrc=sync&amp;client=docs&amp;plid=ACUX6DOClNFeeVpFD8ThRcRSwbHQbUmO_cq4gEw"/>
        <s v="https://mail.google.com/mail?extsrc=sync&amp;client=docs&amp;plid=ACUX6DNFC1oON8_SDlBrxuI8-9zf6zUFXeFF_JM"/>
        <s v="https://mail.google.com/mail?extsrc=sync&amp;client=docs&amp;plid=ACUX6DO4VQ6zrafXNLqfb23Tgd9oZtJBZOj-eSw"/>
        <s v="https://mail.google.com/mail?extsrc=sync&amp;client=docs&amp;plid=ACUX6DNRcUUwFLvBhpAINnIN6zIP8CLIKMqbG5U"/>
        <s v="https://mail.google.com/mail?extsrc=sync&amp;client=docs&amp;plid=ACUX6DMfDPKq9OkGM3Lu0eWo_1hmgu755rVJFHg"/>
        <s v="https://mail.google.com/mail?extsrc=sync&amp;client=docs&amp;plid=ACUX6DN6a66U_G4CxLozfW2gVv19-Xb5Oy2Ws3I"/>
        <s v="https://mail.google.com/mail?extsrc=sync&amp;client=docs&amp;plid=ACUX6DOhOFTJ7AV8OiGO5Jz6GY6tVqNSHN-y4K8"/>
        <s v="https://mail.google.com/mail?extsrc=sync&amp;client=docs&amp;plid=ACUX6DNFyT8XH9iQTarZzQges5xfRWSNSNaut30"/>
        <s v="https://mail.google.com/mail?extsrc=sync&amp;client=docs&amp;plid=ACUX6DOLSJbXYeaG9fCQWVrGtQiiUjauUW2Iicc"/>
        <s v="https://mail.google.com/mail?extsrc=sync&amp;client=docs&amp;plid=ACUX6DNSk3f6nP7jspo58HKEx8TdgpNiJpCUgxk"/>
        <s v="https://mail.google.com/mail?extsrc=sync&amp;client=docs&amp;plid=ACUX6DN-fjc8m8slH7Y-2Kt44kWtsQWiFEJsaJA"/>
        <s v="https://mail.google.com/mail?extsrc=sync&amp;client=docs&amp;plid=ACUX6DNDVh7X14ONWWF6OzaG1xYyq6e2I9JvEjM"/>
        <s v="https://mail.google.com/mail?extsrc=sync&amp;client=docs&amp;plid=ACUX6DOz4Kf3HRsKYcrYwv5AmqzU7bU9HbUfyck"/>
        <m/>
        <s v="https://mail.google.com/mail?extsrc=sync&amp;client=docs&amp;plid=ACUX6DOigIQds1cVRg4OXTc7D3-LyLQcdzVFndw"/>
        <s v="https://mail.google.com/mail?extsrc=sync&amp;client=docs&amp;plid=ACUX6DNuBMXioQjdXKrSYu4xeeg2tyvfbWQpb8k"/>
        <s v="https://mail.google.com/mail?extsrc=sync&amp;client=docs&amp;plid=ACUX6DMsETOZCPCoCBu4DvHz6jZSIjmr-E2L6dg"/>
        <s v="https://mail.google.com/mail?extsrc=sync&amp;client=docs&amp;plid=ACUX6DOCxfzV_ZfyW5qTOACh-zo4lu21i0Z4SZA"/>
        <s v="https://mail.google.com/mail?extsrc=sync&amp;client=docs&amp;plid=ACUX6DPhEShtPZscNUQ6_vcqj6o9NyhABNmNiSE"/>
        <s v="https://mail.google.com/mail?extsrc=sync&amp;client=docs&amp;plid=ACUX6DMIbBUhK-04zqO3-BsYwbucjPQ9UfGBjFo"/>
        <s v="https://mail.google.com/mail?extsrc=sync&amp;client=docs&amp;plid=ACUX6DNIX5fNj9xKHamRZ6smtLVTEzw5eF1h42U"/>
        <s v="https://mail.google.com/mail?extsrc=sync&amp;client=docs&amp;plid=ACUX6DOCr0HsMaBqy5rkdImL6Z8p9Xoj9SlI9GA"/>
        <s v="https://mail.google.com/mail?extsrc=sync&amp;client=docs&amp;plid=ACUX6DNcuZROuzx0fjc6bV1cm8fNPFDOOT3t8H0"/>
        <s v="https://mail.google.com/mail?extsrc=sync&amp;client=docs&amp;plid=ACUX6DP0aHvGuFUxANNeyhoH5G-uC65il3lxniw"/>
        <s v="https://mail.google.com/mail?extsrc=sync&amp;client=docs&amp;plid=ACUX6DP5AylTWg1ISpcnRY9vTKDEr_1YM2Yft18"/>
        <s v="https://mail.google.com/mail?extsrc=sync&amp;client=docs&amp;plid=ACUX6DOcPJSmNiK9jHXF-kkSYIXgjjQ1SfU1ovk"/>
        <s v="https://mail.google.com/mail?extsrc=sync&amp;client=docs&amp;plid=ACUX6DMzgWmwaEu8m4-lMY8sHnzZpDfoljfNPEw"/>
        <s v="https://mail.google.com/mail?extsrc=sync&amp;client=docs&amp;plid=ACUX6DOkdCasAdw8VF70IRDYhHSLexyoJ6QegKM"/>
        <s v="https://mail.google.com/mail?extsrc=sync&amp;client=docs&amp;plid=ACUX6DPa6pepE1cjRLT5CSubcrll_rn0tXVrYYI"/>
        <s v="https://mail.google.com/mail?extsrc=sync&amp;client=docs&amp;plid=ACUX6DNGCR7MpxSTbff1ciW_EEuot3F7bfgQyHo"/>
        <s v="https://mail.google.com/mail?extsrc=sync&amp;client=docs&amp;plid=ACUX6DODJrc-RuySG8vCSu-nsl6LXTVioaEggDM"/>
        <s v="https://mail.google.com/mail?extsrc=sync&amp;client=docs&amp;plid=ACUX6DMmxf6-ehft-8-VvJjuaJ806bu2teNXv2k"/>
        <s v="https://mail.google.com/mail?extsrc=sync&amp;client=docs&amp;plid=ACUX6DM1zpA-rYJMNgnTBqbRhc8q8Ng45ed7_pk"/>
        <s v="https://mail.google.com/mail?extsrc=sync&amp;client=docs&amp;plid=ACUX6DPml60Nf7ouO8ou-jkDtnhCrpZfVhhGIa8"/>
        <s v="https://mail.google.com/mail?extsrc=sync&amp;client=docs&amp;plid=ACUX6DNFuszXP485z9wwfItdiwH5jnZ1gEopLwA"/>
        <s v="https://mail.google.com/mail?extsrc=sync&amp;client=docs&amp;plid=ACUX6DP-tU2Fe6sTw6ZpdZ7izxuW8407A8BODcQ"/>
        <s v="https://mail.google.com/mail?extsrc=sync&amp;client=docs&amp;plid=ACUX6DOkGZjA0syb9QDbn1Gii3jV8K77JYNDnUY"/>
        <s v="https://mail.google.com/mail?extsrc=sync&amp;client=docs&amp;plid=ACUX6DMJ7_LQUMpHMZXNzfFa1bbMq-QBLPkS0UI"/>
        <s v="https://mail.google.com/mail?extsrc=sync&amp;client=docs&amp;plid=ACUX6DMDBYpB22VHtmnlZhBMduLp5K_dMKGjJJw"/>
        <s v="https://mail.google.com/mail?extsrc=sync&amp;client=docs&amp;plid=ACUX6DPZkpad1cJ1bW6cwz-xN4V-FSIchZcm_PI"/>
        <s v="https://mail.google.com/mail?extsrc=sync&amp;client=docs&amp;plid=ACUX6DNwbMCdJsL6Pb9Hdhm_bIjGLaqzWTyjmJM"/>
        <s v="https://mail.google.com/mail?extsrc=sync&amp;client=docs&amp;plid=ACUX6DOZ6f0soj6SbuuhAqtXhrp7eTXfuhPMvPs"/>
        <s v="https://mail.google.com/mail?extsrc=sync&amp;client=docs&amp;plid=ACUX6DNRpHC6qeJeyUwIeUjOvMo1kscYoGwanIg"/>
        <s v="https://mail.google.com/mail?extsrc=sync&amp;client=docs&amp;plid=ACUX6DPwhN21maCBFRxtAVqJiv6226nNf6gUY5g"/>
        <s v="https://mail.google.com/mail?extsrc=sync&amp;client=docs&amp;plid=ACUX6DPqifc-aS8LdlcpMXC_uQiqzdCManO6mc0"/>
        <s v="https://mail.google.com/mail?extsrc=sync&amp;client=docs&amp;plid=ACUX6DOWGWn3J--JbS5VpAEgODRz5IFUTZp_eKw"/>
        <s v="https://mail.google.com/mail?extsrc=sync&amp;client=docs&amp;plid=ACUX6DPO1dDOp72zlCWASictwfMgQr1c3fxN7As"/>
        <s v="https://mail.google.com/mail?extsrc=sync&amp;client=docs&amp;plid=ACUX6DNS7LOi7qRMekkNjxfNWQ4TqHlV3jeBsIY"/>
        <s v="https://mail.google.com/mail?extsrc=sync&amp;client=docs&amp;plid=ACUX6DNe5WRqM_PCubcxgzfE9VaZIKCOGDih9ks"/>
        <s v="https://mail.google.com/mail?extsrc=sync&amp;client=docs&amp;plid=ACUX6DOkQeG99gJLYNamoV_lDoKNQ1BKIkonnac"/>
        <s v="https://mail.google.com/mail?extsrc=sync&amp;client=docs&amp;plid=ACUX6DPzPxdmEID1UesxLAzN3mSEgIw6ucDrd_0"/>
        <s v="https://mail.google.com/mail?extsrc=sync&amp;client=docs&amp;plid=ACUX6DMZtqUu2lqGCyWq-QiudnPNDehJsmQD2aA"/>
        <s v="https://mail.google.com/mail?extsrc=sync&amp;client=docs&amp;plid=ACUX6DMAalZ_lmbrYi5AdgUKsUPR_Jc5iWRh79s"/>
        <s v="https://mail.google.com/mail?extsrc=sync&amp;client=docs&amp;plid=ACUX6DOeEjDC-8fuo1OlWDITrRyiXCDu8ePyppc"/>
        <s v="https://mail.google.com/mail?extsrc=sync&amp;client=docs&amp;plid=ACUX6DOU_swBnbXdxsZLK6qsVqmvyGRVOWNNkWE"/>
        <s v="https://mail.google.com/mail?extsrc=sync&amp;client=docs&amp;plid=ACUX6DP9xOitckkzlHd1kvObtxPIvinkqeqv5I4"/>
        <s v="https://mail.google.com/mail?extsrc=sync&amp;client=docs&amp;plid=ACUX6DO6gnlpyEp0msXMoQQt0w_Ezm4U4Dqls44"/>
        <s v="https://mail.google.com/mail?extsrc=sync&amp;client=docs&amp;plid=ACUX6DMwOwZCIinM5jjBtI7kWaqxwtuH0n5QS-8"/>
        <s v="https://mail.google.com/mail?extsrc=sync&amp;client=docs&amp;plid=ACUX6DMAkrUqJZRquZGnmSVOVNvpeZ6Kc-44KK8"/>
        <s v="https://mail.google.com/mail?extsrc=sync&amp;client=docs&amp;plid=ACUX6DOPZPtFyeYACAr817RwwbHBSx30NxgdEOQ"/>
        <s v="https://mail.google.com/mail?extsrc=sync&amp;client=docs&amp;plid=ACUX6DPEdpNz9Y7KQPWSyrC7Fr-9UA6Ce9UHOHs"/>
        <s v="https://mail.google.com/mail?extsrc=sync&amp;client=docs&amp;plid=ACUX6DOQ1ruXyQ4bmbPUeQb-boUth6HbZ4UKmyE"/>
        <s v="https://mail.google.com/mail?extsrc=sync&amp;client=docs&amp;plid=ACUX6DOdudbE4sLeFmkBYYLbT7DhB0fCVpTs9wg"/>
        <s v="https://mail.google.com/mail?extsrc=sync&amp;client=docs&amp;plid=ACUX6DMEF546ZdYyWgX8ZNC-j2_Tebjcj5tqGRc"/>
        <s v="https://mail.google.com/mail?extsrc=sync&amp;client=docs&amp;plid=ACUX6DM-rtjOB-9i08b5nvgiBLeQBT90N_tsEpU"/>
        <s v="https://mail.google.com/mail?extsrc=sync&amp;client=docs&amp;plid=ACUX6DNah9x-szvfi5LP9ZsODf9AetZ7KZh8K6s"/>
        <s v="https://mail.google.com/mail?extsrc=sync&amp;client=docs&amp;plid=ACUX6DPaB-9ZQoQGEqay4Emv2njMksj8GySMb6E"/>
        <s v="https://mail.google.com/mail?extsrc=sync&amp;client=docs&amp;plid=ACUX6DPFdRSPHBfdCoEgAxyR7aQLa9sozoAEwVY"/>
        <s v="https://mail.google.com/mail?extsrc=sync&amp;client=docs&amp;plid=ACUX6DNo4UpF0zyYprhBwhuc-jzafPYKCUb0fs8"/>
        <s v="https://mail.google.com/mail?extsrc=sync&amp;client=docs&amp;plid=ACUX6DMj2f1pYz_whLC6zvrVJnbklQ5MK9NLEaY"/>
        <s v="https://mail.google.com/mail?extsrc=sync&amp;client=docs&amp;plid=ACUX6DP65kI4-MQQ5Bi_RSAdp4tU75xZ3J_upIk"/>
        <s v="https://mail.google.com/mail?extsrc=sync&amp;client=docs&amp;plid=ACUX6DObKQyrH5-eB_MSJvMabpTw9juSTY4JJYg"/>
        <s v="https://mail.google.com/mail?extsrc=sync&amp;client=docs&amp;plid=ACUX6DPQyMGP_6_JndDC-YswdvHsK4BRjZuOvrE"/>
        <s v="https://mail.google.com/mail?extsrc=sync&amp;client=docs&amp;plid=ACUX6DMycWJccSNwXfNP_eiSe-9_UHi-Um7Ai10"/>
        <s v="https://mail.google.com/mail?extsrc=sync&amp;client=docs&amp;plid=ACUX6DMVfoye5t1SbcJhLqUyq323MSAf6MPyJ1A"/>
        <s v="https://mail.google.com/mail?extsrc=sync&amp;client=docs&amp;plid=ACUX6DNUL4Cw5PouSAN3zUzKiqM_Eka27weNZf0"/>
        <s v="https://mail.google.com/mail?extsrc=sync&amp;client=docs&amp;plid=ACUX6DPfZYLFMYx4Q9j6v2CeAcV1Fc242UAdmL8"/>
        <s v="https://mail.google.com/mail?extsrc=sync&amp;client=docs&amp;plid=ACUX6DNfdt5-i4Rrg03PYeftjMY-snIy3pcWxDY"/>
        <s v="https://mail.google.com/mail?extsrc=sync&amp;client=docs&amp;plid=ACUX6DM6ELJ9ENKBTw8DIJisaUbiiVgjJQ8Pxpo"/>
        <s v="https://mail.google.com/mail?extsrc=sync&amp;client=docs&amp;plid=ACUX6DO2rJQmbumCjweUZdMa2g4Zp3Urnpd8aB4"/>
        <s v="https://mail.google.com/mail?extsrc=sync&amp;client=docs&amp;plid=ACUX6DPdsUK6FnzMUfxZSNUSiUUKv8spvIsRRuQ"/>
        <s v="https://mail.google.com/mail?extsrc=sync&amp;client=docs&amp;plid=ACUX6DMzxqA-0N9MRym4skj_70YaUTgsJGX6OVA"/>
        <s v="https://mail.google.com/mail?extsrc=sync&amp;client=docs&amp;plid=ACUX6DMkNdqtERgHQwUuzOtA-1ItmQb48l4vbVE"/>
        <s v="https://mail.google.com/mail?extsrc=sync&amp;client=docs&amp;plid=ACUX6DP5yTQiFVT_KJqteIzdTYKJ2SXDyayc19Q"/>
        <s v="https://mail.google.com/mail?extsrc=sync&amp;client=docs&amp;plid=ACUX6DOUIGHK4UCeS-6R-rQkFin1kYIgFVwZlJA"/>
        <s v="https://mail.google.com/mail?extsrc=sync&amp;client=docs&amp;plid=ACUX6DNTFvjctyrLBOWIvFqpGyAEoSYUqNieh5A"/>
        <s v="https://mail.google.com/mail?extsrc=sync&amp;client=docs&amp;plid=ACUX6DMH2MMOR-SuMnsRFitrBZurHQdz-uljJw4"/>
        <s v="https://mail.google.com/mail?extsrc=sync&amp;client=docs&amp;plid=ACUX6DN-Vj8jUbFZyRbe80o_0k2vphAv1YRtwEE"/>
        <s v="https://mail.google.com/mail?extsrc=sync&amp;client=docs&amp;plid=ACUX6DMHUdY2ZqU2tjjFRN-7dQNDf4f3O-A25dc"/>
        <s v="https://mail.google.com/mail?extsrc=sync&amp;client=docs&amp;plid=ACUX6DNWAW7amksb07GgUwzvQnl_bu3Pdjln73w"/>
        <s v="https://mail.google.com/mail?extsrc=sync&amp;client=docs&amp;plid=ACUX6DNs-oNZbHzZiei4sjsLjU_QplKxxTjBplw"/>
        <s v="https://mail.google.com/mail?extsrc=sync&amp;client=docs&amp;plid=ACUX6DPC2RI4EMeVj3pWOTu8TVsmtJf2vw4eC_g"/>
        <s v="https://mail.google.com/mail?extsrc=sync&amp;client=docs&amp;plid=ACUX6DNEYkn6xTXZNL9XP7Of6YSGPbAsZhQWfpQ"/>
        <s v="https://mail.google.com/mail?extsrc=sync&amp;client=docs&amp;plid=ACUX6DNIA4RtgLHKVM6HRjbWB1woY-lnDZC9jZQ"/>
        <s v="https://mail.google.com/mail?extsrc=sync&amp;client=docs&amp;plid=ACUX6DOb_4UHBm45uYqaH-BNJUe-dnOaI4bxrpg"/>
        <s v="https://mail.google.com/mail?extsrc=sync&amp;client=docs&amp;plid=ACUX6DNzNPC7YGDKI7Hj78tqvmX6O9KVnZb9gxM"/>
        <s v="https://mail.google.com/mail?extsrc=sync&amp;client=docs&amp;plid=ACUX6DPZQphcgisrmmK6Qh4mO14WNNVISiByNew"/>
        <s v="https://mail.google.com/mail?extsrc=sync&amp;client=docs&amp;plid=ACUX6DOVBqk3okW6lAspbhJiulfQKRxRoU_Hn4I"/>
        <s v="https://mail.google.com/mail?extsrc=sync&amp;client=docs&amp;plid=ACUX6DMqbn8LQPEDf2vjd0sf5tn2KG2XhnpDW0I"/>
        <s v="https://mail.google.com/mail?extsrc=sync&amp;client=docs&amp;plid=ACUX6DNos8FG8o4SCjE9sppGWm-Q0yPTGrcuGq4"/>
        <s v="https://mail.google.com/mail?extsrc=sync&amp;client=docs&amp;plid=ACUX6DOZYjSv31dNoFMJwoPUeu0iNIW3vkjqNt8"/>
        <s v="https://mail.google.com/mail?extsrc=sync&amp;client=docs&amp;plid=ACUX6DOL7jEhejLW-mDnRODnE7yc4kS4-X6JCJ0"/>
        <s v="https://mail.google.com/mail?extsrc=sync&amp;client=docs&amp;plid=ACUX6DNEG-G7J3sReYO7Wf1_JlxZJqZ9J_51HVA"/>
        <s v="https://mail.google.com/mail?extsrc=sync&amp;client=docs&amp;plid=ACUX6DNxp5L88xORwSXbD-5v2MqygFuPB-EpBrA"/>
        <s v="https://mail.google.com/mail?extsrc=sync&amp;client=docs&amp;plid=ACUX6DO3Npd-xO6dsXKT6pq56yppmfRkbAlbRXc"/>
        <s v="https://mail.google.com/mail?extsrc=sync&amp;client=docs&amp;plid=ACUX6DN3j78Ij5do29OcZOOdbk5vExMKpe7ZIGg"/>
        <s v="https://mail.google.com/mail?extsrc=sync&amp;client=docs&amp;plid=ACUX6DMuGy7eksx57v_CSBsaNhoyC4IXFxUlxp8"/>
        <s v="https://mail.google.com/mail?extsrc=sync&amp;client=docs&amp;plid=ACUX6DPzePswk5jFbq7387baPxp0kDbXXRz1Z5M"/>
        <s v="https://mail.google.com/mail?extsrc=sync&amp;client=docs&amp;plid=ACUX6DMcRXUjntDf-rPGTTIm_y2cPQD2xpgFnyk"/>
        <s v="https://mail.google.com/mail?extsrc=sync&amp;client=docs&amp;plid=ACUX6DPClhStaG0LudSzEkCYz9srqMG5yvRmgYE"/>
        <s v="https://mail.google.com/mail?extsrc=sync&amp;client=docs&amp;plid=ACUX6DNcbsVJ7x4bRZmXd6HBhWZcSHgrR5m95aM"/>
        <s v="https://mail.google.com/mail?extsrc=sync&amp;client=docs&amp;plid=ACUX6DNvTnXbiwEkxIPOw84ZNp1GMQWP-qbeXV0"/>
        <s v="https://mail.google.com/mail?extsrc=sync&amp;client=docs&amp;plid=ACUX6DP5ofaLMJRkh3uxf0nyZQB3fDx2DPwHad8"/>
        <s v="https://mail.google.com/mail?extsrc=sync&amp;client=docs&amp;plid=ACUX6DNmLETmoJ9-7m3IUdE7Wp5UR9-8sf-Rlgc"/>
        <s v="https://mail.google.com/mail?extsrc=sync&amp;client=docs&amp;plid=ACUX6DONtguDRHtaYveeRD8CSU3JkpP-0FRxSPc"/>
        <s v="https://mail.google.com/mail?extsrc=sync&amp;client=docs&amp;plid=ACUX6DPkvZV-2Gj1_Zrgq5z4qkeJvMVnybX0pn0"/>
        <s v="https://mail.google.com/mail?extsrc=sync&amp;client=docs&amp;plid=ACUX6DPe29Zwq8q96yzKlarNiBcsJEmQqFKtmuA"/>
        <s v="https://mail.google.com/mail?extsrc=sync&amp;client=docs&amp;plid=ACUX6DOOk0qAM4IbDmJwQE-lSEBKbtkJb0HDzqo"/>
        <s v="https://mail.google.com/mail?extsrc=sync&amp;client=docs&amp;plid=ACUX6DP2x6hAWVPINL9OzhDh6SyMNhBzgVNTA2g"/>
        <s v="https://mail.google.com/mail?extsrc=sync&amp;client=docs&amp;plid=ACUX6DOMS-sTobWKyDunlDk59VBYrJdUhWTDPXU"/>
        <s v="https://mail.google.com/mail?extsrc=sync&amp;client=docs&amp;plid=ACUX6DM3fxenijenUg69DW2GPDoxYgrQIdeywKg"/>
        <s v="https://mail.google.com/mail?extsrc=sync&amp;client=docs&amp;plid=ACUX6DMrhLASQk0E6O4M3ufdo8dJo-cXcODzRjI"/>
        <s v="https://mail.google.com/mail?extsrc=sync&amp;client=docs&amp;plid=ACUX6DOVsLyJWtMaBXUf2rHRVh5iQOS_0RCVwUI"/>
        <s v="https://mail.google.com/mail?extsrc=sync&amp;client=docs&amp;plid=ACUX6DPObo_Ddxf1v8E67g_U8KKhhvsi07hCQaw"/>
        <s v="https://mail.google.com/mail?extsrc=sync&amp;client=docs&amp;plid=ACUX6DPzSAa7x7pvA0v3IhlzwIprurEMaXZnLxI"/>
        <s v="https://mail.google.com/mail?extsrc=sync&amp;client=docs&amp;plid=ACUX6DNHAIldpJIeWwWjZABKRit7_7MZJqSdUMw"/>
        <s v="https://mail.google.com/mail?extsrc=sync&amp;client=docs&amp;plid=ACUX6DNXPt1uT9Jagt6pTwGCIaJMj6xjNBXkAa8"/>
        <s v="https://mail.google.com/mail?extsrc=sync&amp;client=docs&amp;plid=ACUX6DMsTVwQK6Fxm3KKZMrkVfDnZsEvkCjAP8U"/>
        <s v="https://mail.google.com/mail?extsrc=sync&amp;client=docs&amp;plid=ACUX6DPiCQPS47xJECiJGNHgSftNaGvIOG2VtUM"/>
        <s v="https://mail.google.com/mail?extsrc=sync&amp;client=docs&amp;plid=ACUX6DM1cyaYyiWxTC6EcOyrq_niTpa2Go_6vjw"/>
        <s v="https://mail.google.com/mail?extsrc=sync&amp;client=docs&amp;plid=ACUX6DOBQsBhr-q830BxM4ViswlWdPXqhVyeEg0"/>
        <s v="https://mail.google.com/mail?extsrc=sync&amp;client=docs&amp;plid=ACUX6DP_m7S2aXoxN-Xo7kJTbbHZsoqeM4Hhr7s"/>
        <s v="https://mail.google.com/mail?extsrc=sync&amp;client=docs&amp;plid=ACUX6DNRURlP9MjJU-guCeS7YyiYnoonkSjw6CU"/>
        <s v="https://mail.google.com/mail?extsrc=sync&amp;client=docs&amp;plid=ACUX6DPwmTX1US9aVTMOwkxzEcfsw-m1R3Vn3rw"/>
        <s v="https://mail.google.com/mail?extsrc=sync&amp;client=docs&amp;plid=ACUX6DN0CC3NfXb0OpUahmbExNuWR63pf1xXxLA"/>
        <s v="https://mail.google.com/mail?extsrc=sync&amp;client=docs&amp;plid=ACUX6DO_qVpS78pQLvfCKhY3OqOr5fFz39Poo9U"/>
        <s v="https://mail.google.com/mail?extsrc=sync&amp;client=docs&amp;plid=ACUX6DOxeQ5M9nGTPRhWQuCAupP4vsf4LwXzOYI"/>
        <s v="https://mail.google.com/mail?extsrc=sync&amp;client=docs&amp;plid=ACUX6DMZv25ktn90yuaoiMmAAWu4i82wAu5dNW0"/>
        <s v="https://mail.google.com/mail?extsrc=sync&amp;client=docs&amp;plid=ACUX6DOeOhfKGFFV5rNgprnYgt2YzCd4URftleU"/>
        <s v="https://mail.google.com/mail?extsrc=sync&amp;client=docs&amp;plid=ACUX6DPKYZTXbXjQtBJ2rqsbDspqtNqZHyRO_WQ"/>
        <s v="https://mail.google.com/mail?extsrc=sync&amp;client=docs&amp;plid=ACUX6DN765VpBwKxG-gdt3XgzvRQHxhN7t4-YIk"/>
        <s v="https://mail.google.com/mail?extsrc=sync&amp;client=docs&amp;plid=ACUX6DMERQ5drx2pOVZJ_VBA4-PKKWxENPr0CMQ"/>
        <s v="https://mail.google.com/mail?extsrc=sync&amp;client=docs&amp;plid=ACUX6DN2iSFlyKF37oSQyx2aMv1qn_6iZhlloUw"/>
        <s v="https://mail.google.com/mail?extsrc=sync&amp;client=docs&amp;plid=ACUX6DNXBzZBz4WNjHiVm7toXOZB4IjFsx0GMgs"/>
        <s v="https://mail.google.com/mail?extsrc=sync&amp;client=docs&amp;plid=ACUX6DOsXarnBdipkKVZKM7CZ2LbzOW94Ec8UhE"/>
        <s v="https://mail.google.com/mail?extsrc=sync&amp;client=docs&amp;plid=ACUX6DMIB4QU1mdfJcA45DVZtFKY7g8MU4MPJN8"/>
        <s v="https://mail.google.com/mail?extsrc=sync&amp;client=docs&amp;plid=ACUX6DPVR0dTEkgou3o2af5RwJxWhX6D2Hnd_eY"/>
        <s v="https://mail.google.com/mail?extsrc=sync&amp;client=docs&amp;plid=ACUX6DMNssAANbkABHCXdb8ZejoQWGIwRbDTNPo"/>
        <s v="https://mail.google.com/mail?extsrc=sync&amp;client=docs&amp;plid=ACUX6DPkF-6GqKXAXlEcT6iFVlAIuBmNKjTWilQ"/>
        <s v="https://mail.google.com/mail?extsrc=sync&amp;client=docs&amp;plid=ACUX6DMvaGt9uUs3Hgbr4-gKQsmZ0VEwA4b419w"/>
        <s v="https://mail.google.com/mail?extsrc=sync&amp;client=docs&amp;plid=ACUX6DNWI-5j0l_1Jj-ihUJz8LYauEo9eS0ujbY"/>
        <s v="https://mail.google.com/mail?extsrc=sync&amp;client=docs&amp;plid=ACUX6DP3PxjNlJdlezoMzKvTeBQUgBP_qI3GDr0"/>
        <s v="https://mail.google.com/mail?extsrc=sync&amp;client=docs&amp;plid=ACUX6DMI-RTYlHxmByLv6Fqmify3kNr3aoUNq58"/>
        <s v="https://mail.google.com/mail?extsrc=sync&amp;client=docs&amp;plid=ACUX6DMcJA_FyHDJM2cstKw_sJRqPHH37a2Rjco"/>
        <s v="https://mail.google.com/mail?extsrc=sync&amp;client=docs&amp;plid=ACUX6DOMTMOtVSCWpEBMQmA00p4YxDOn0rlhD9s"/>
        <s v="https://mail.google.com/mail?extsrc=sync&amp;client=docs&amp;plid=ACUX6DOd0Nc23yA1RM9uCujFY60MdQ8d_sFtaKQ"/>
        <s v="https://mail.google.com/mail?extsrc=sync&amp;client=docs&amp;plid=ACUX6DMm7OkyxIdUi_xgF7dTGd-5iF7cvcGNOlw"/>
        <s v="https://mail.google.com/mail?extsrc=sync&amp;client=docs&amp;plid=ACUX6DP6dekvfRDUcPVB0nNYNBpF6_-vw3sH7D0"/>
        <s v="https://mail.google.com/mail?extsrc=sync&amp;client=docs&amp;plid=ACUX6DNPVZjal48PhRtNosYCI-UDTidukGPMJ18"/>
        <s v="https://mail.google.com/mail?extsrc=sync&amp;client=docs&amp;plid=ACUX6DMpEWQUSkiWUdQhBacWDIBhYoU_3DeKQiY"/>
        <s v="https://mail.google.com/mail?extsrc=sync&amp;client=docs&amp;plid=ACUX6DM3XJCmNB4YzS6GqR1-3IQpD2HpfiiNhvA"/>
        <s v="https://mail.google.com/mail?extsrc=sync&amp;client=docs&amp;plid=ACUX6DPAt2FBoz2JUqtIbbo_mKRHZNWBxWmTPj8"/>
        <s v="https://mail.google.com/mail?extsrc=sync&amp;client=docs&amp;plid=ACUX6DNx1P2zqMwcnlP2vhe35GqAbDjtOlTGkNY"/>
        <s v="https://mail.google.com/mail?extsrc=sync&amp;client=docs&amp;plid=ACUX6DNIQzYPsUJQqhGooR-veyzr5MtSyEP6_9U"/>
        <s v="https://mail.google.com/mail?extsrc=sync&amp;client=docs&amp;plid=ACUX6DMrftUHhVILuMQa1PM5rziEn0v-R05xJas"/>
        <s v="https://mail.google.com/mail/u/0/?fs=1&amp;th=%23thread-f:1823294269314438130&amp;search=all&amp;tf=cv"/>
        <s v="https://mail.google.com/mail?extsrc=sync&amp;client=docs&amp;plid=ACUX6DNduxyNbXFm-3gVEFXoy8awJLVgFhWSf64"/>
        <s v="https://mail.google.com/mail?extsrc=sync&amp;client=docs&amp;plid=ACUX6DNsLqX3XgLf6kxLsIKQFgOYBf1LjaDpy-w"/>
        <s v="https://mail.google.com/mail?extsrc=sync&amp;client=docs&amp;plid=ACUX6DNqJXnWiGZv9zYamhLqsWyDioTjSuIvt58"/>
        <s v="https://mail.google.com/mail?extsrc=sync&amp;client=docs&amp;plid=ACUX6DNRzxDs1vMN5DpgSNZiNmRwkWjVbSifsn4"/>
        <s v="https://mail.google.com/mail?extsrc=sync&amp;client=docs&amp;plid=ACUX6DMlKshswZWd7xOU50xLESDUcmO7zu37No0"/>
        <s v="https://mail.google.com/mail?extsrc=sync&amp;client=docs&amp;plid=ACUX6DMx2ZZpoR3Jfn9eQNvyTk6imwuxAtIW93o"/>
        <s v="https://mail.google.com/mail?extsrc=sync&amp;client=docs&amp;plid=ACUX6DP-gbIvag4v_ATR45tpDbsGw7EnhL0qjyw"/>
        <s v="https://mail.google.com/mail?extsrc=sync&amp;client=docs&amp;plid=ACUX6DNuKor6D-6v9Hl80CktR9Xjc3u1kh2lpFE"/>
        <s v="https://mail.google.com/mail?extsrc=sync&amp;client=docs&amp;plid=ACUX6DPrNdjBc-h25IZrYpOQlgKu_-Bq6O8497o"/>
        <s v="https://mail.google.com/mail?extsrc=sync&amp;client=docs&amp;plid=ACUX6DPNjXQnKs0GvEX-cMNHJtcpJwr-yPdh578"/>
        <s v="https://mail.google.com/mail?extsrc=sync&amp;client=docs&amp;plid=ACUX6DPH0LJwKCkolmQPYXiOnmDyJ9lBDfFx64I"/>
        <s v="https://mail.google.com/mail?extsrc=sync&amp;client=docs&amp;plid=ACUX6DPb-Q4vT09D1LrFfbIDft1AbA_TPGxogbE"/>
        <s v="https://mail.google.com/mail?extsrc=sync&amp;client=docs&amp;plid=ACUX6DOzOABTKYTeOJbc9VARUccRppmeWcahClM"/>
        <s v="https://mail.google.com/mail?extsrc=sync&amp;client=docs&amp;plid=ACUX6DMAML5mjtTkHi63AxNzdomHxjZfcS-mhM8"/>
        <s v="https://mail.google.com/mail?extsrc=sync&amp;client=docs&amp;plid=ACUX6DMLMqkW4VdqApUwTAdbt_GRAzqjeXKFaOk"/>
        <s v="https://mail.google.com/mail?extsrc=sync&amp;client=docs&amp;plid=ACUX6DPtfIdE1zDszT40mKtoYiY5RqNsmSBAgzM"/>
        <s v="https://mail.google.com/mail?extsrc=sync&amp;client=docs&amp;plid=ACUX6DOqg5AMsctqieg_gPv6hcWbZScq4wlyHss"/>
        <s v="https://mail.google.com/mail?extsrc=sync&amp;client=docs&amp;plid=ACUX6DOKdlguqXdyT-bhBM3OGbS0Du_9VrZ0-PI"/>
        <s v="https://mail.google.com/mail?extsrc=sync&amp;client=docs&amp;plid=ACUX6DOpxluaCEzUTdjhoqVIKoByIFgzdSkt7Xs"/>
        <s v="https://mail.google.com/mail?extsrc=sync&amp;client=docs&amp;plid=ACUX6DOvg58kARE16dgLiJk_xKygeZGASTwiCCU"/>
        <s v="https://mail.google.com/mail?extsrc=sync&amp;client=docs&amp;plid=ACUX6DPsqq6vAQCPPn19JF6rMkSvdJqA2Ja-ME4"/>
        <s v="https://mail.google.com/mail?extsrc=sync&amp;client=docs&amp;plid=ACUX6DPr0XBJ_ZAPT4KVk4oeB1IQVXL8x_MFaUg"/>
        <s v="https://mail.google.com/mail?extsrc=sync&amp;client=docs&amp;plid=ACUX6DOPUoBWUmo6hU3qYrrRiZncRLXK3Gff5gM"/>
        <s v="https://mail.google.com/mail?extsrc=sync&amp;client=docs&amp;plid=ACUX6DP80NVWTM0v8y42pe16sl0ZpAA39m3LXfI"/>
        <s v="https://mail.google.com/mail?extsrc=sync&amp;client=docs&amp;plid=ACUX6DMqcQ8h3xTrVlY0miKuHVzZAkYpi34G2ls"/>
        <s v="https://mail.google.com/mail?extsrc=sync&amp;client=docs&amp;plid=ACUX6DOE4-7H3uJ30uSkrcZz629m5U1-V-BGJx4"/>
        <s v="https://mail.google.com/mail?extsrc=sync&amp;client=docs&amp;plid=ACUX6DOghlYNiwIjNl2NQobnMegq1HP4SI_eT8g"/>
        <s v="https://mail.google.com/mail?extsrc=sync&amp;client=docs&amp;plid=ACUX6DOedA7r1T5SaKs8zRGT1ahOaIk5k8dlZM0"/>
        <s v="https://mail.google.com/mail?extsrc=sync&amp;client=docs&amp;plid=ACUX6DMKwblm17gaYQkKnhprIMWaQFe7b1koh6U"/>
        <s v="https://mail.google.com/mail?extsrc=sync&amp;client=docs&amp;plid=ACUX6DNhwMpSlprSXXVz9zuQxVOlY9qFCO1R850"/>
        <s v="https://mail.google.com/mail?extsrc=sync&amp;client=docs&amp;plid=ACUX6DMo-ZkVVUybjBzvu2z35k0Wloyso2dWXmk"/>
        <s v="https://mail.google.com/mail?extsrc=sync&amp;client=docs&amp;plid=ACUX6DNmpiin6lOOn2b5YwczAu8mexXZdXB4wdo"/>
        <s v="https://mail.google.com/mail?extsrc=sync&amp;client=docs&amp;plid=ACUX6DNecBzbxVQ4xWqsqCXiYFucU85paPywo7k"/>
        <s v="https://mail.google.com/mail?extsrc=sync&amp;client=docs&amp;plid=ACUX6DN3husKKWoSAOKVjdrK7HQAqn3lqF5VkHM"/>
        <s v="https://mail.google.com/mail?extsrc=sync&amp;client=docs&amp;plid=ACUX6DMl25XupIzoc6R-GjkrezRMhT3CJhaIs1w"/>
        <s v="https://mail.google.com/mail?extsrc=sync&amp;client=docs&amp;plid=ACUX6DOdDlPVf7jyPuMj6NX-ejfuFXy_yM0dMtg"/>
        <s v="https://mail.google.com/mail?extsrc=sync&amp;client=docs&amp;plid=ACUX6DO8iZ7CAWK4DtJAOWKCY89COgOEOdldPA0"/>
        <s v="https://mail.google.com/mail?extsrc=sync&amp;client=docs&amp;plid=ACUX6DNUJkkkfIhfBVavbwBAjkWqiKVjRNybicI"/>
        <s v="https://mail.google.com/mail?extsrc=sync&amp;client=docs&amp;plid=ACUX6DPuKBzWl3MUSmB4HyS8GSeoFYch8kHro-Q"/>
        <s v="https://mail.google.com/mail?extsrc=sync&amp;client=docs&amp;plid=ACUX6DN8EEDECKZODeZxxsh-bSrzXNmOGOTNTTI"/>
        <s v="https://mail.google.com/mail?extsrc=sync&amp;client=docs&amp;plid=ACUX6DPipzWAbpQP35mrt31rZhtPSv4Blw3Sr9s"/>
        <s v="https://mail.google.com/mail?extsrc=sync&amp;client=docs&amp;plid=ACUX6DNEy3P9K0cuLyTAib9nvqYCbgQf9m-yxdk"/>
        <s v="https://mail.google.com/mail?extsrc=sync&amp;client=docs&amp;plid=ACUX6DO8jW2nQcmqWsgb3rwmhaSsI_zwehIJ6XI"/>
        <s v="https://mail.google.com/mail?extsrc=sync&amp;client=docs&amp;plid=ACUX6DP-FQAL-LECYaz8S6gcLEkptHt3CjYHdcA"/>
        <s v="https://mail.google.com/mail?extsrc=sync&amp;client=docs&amp;plid=ACUX6DPiWhtuK-tdUUrwRtmCgCHF1V7fGgGp8fk"/>
        <s v="https://mail.google.com/mail?extsrc=sync&amp;client=docs&amp;plid=ACUX6DOff7zsYPDvk7qXXTdEivtf8_XoCx7pab4"/>
        <s v="https://mail.google.com/mail?extsrc=sync&amp;client=docs&amp;plid=ACUX6DN3APcu3ZaTH3Vq5y4dptY90ykyCNdC4oc"/>
        <s v="https://mail.google.com/mail?extsrc=sync&amp;client=docs&amp;plid=ACUX6DMx8VzmD7Q5rQkx07fqfygqOXsexLvh0DU"/>
        <s v="https://mail.google.com/mail?extsrc=sync&amp;client=docs&amp;plid=ACUX6DPHVx6KF8LTdQ9nIQHXwHX85mZCXtwPNzM"/>
        <s v="https://mail.google.com/mail?extsrc=sync&amp;client=docs&amp;plid=ACUX6DNQoBfAQM9VxUBHRng86OwO-DRsIzGJD0I"/>
        <s v="https://mail.google.com/mail?extsrc=sync&amp;client=docs&amp;plid=ACUX6DNmsVQLwbst07QCG99Q3Fkn7rGuwzZ4BDM"/>
        <s v="https://mail.google.com/mail?extsrc=sync&amp;client=docs&amp;plid=ACUX6DPTLwETAomLomTA-SO-SQ4i-zXVijNiNxI"/>
        <s v="https://mail.google.com/mail?extsrc=sync&amp;client=docs&amp;plid=ACUX6DPjLHf2XfC6Fxti6h4K18IBqOoR3Vpjulo"/>
        <s v="https://mail.google.com/mail?extsrc=sync&amp;client=docs&amp;plid=ACUX6DMMoFclZGGlKYVZPK0m2wTcZ9yqQdJ1er4"/>
        <s v="https://mail.google.com/mail?extsrc=sync&amp;client=docs&amp;plid=ACUX6DM5O-H1LeBSa2p5X9pMM42VtXXPRJJMNZo"/>
        <s v="https://mail.google.com/mail?extsrc=sync&amp;client=docs&amp;plid=ACUX6DNiKdOFTVfMkxKt3Zz6B_t_V2-UHZZIEiw"/>
        <s v="https://mail.google.com/mail?extsrc=sync&amp;client=docs&amp;plid=ACUX6DOUKK9M68rItFvaOVfTe-6_f76uUWdSAs4"/>
        <s v="https://mail.google.com/mail?extsrc=sync&amp;client=docs&amp;plid=ACUX6DOxrGZDKmJAjq4I0C0HbpQAD7kmR2b6xs4"/>
        <s v="https://mail.google.com/mail?extsrc=sync&amp;client=docs&amp;plid=ACUX6DMuc7jEXOV4zs8BlNt84_oe8N39NP2horA"/>
        <s v="https://mail.google.com/mail/u/1/#inbox/QgrcJHsNlSWXqRJWLvmGvBxtvKJGQbmjgXQ"/>
        <s v="https://mail.google.com/mail?extsrc=sync&amp;client=docs&amp;plid=ACUX6DO3ou5AEKaUJDsF_orsqCity1EwlELLj9c"/>
        <s v="https://mail.google.com/mail?extsrc=sync&amp;client=docs&amp;plid=ACUX6DOS52wqWPDcac2oqPTXvjBwtdfXAeY4dSU"/>
        <s v="https://mail.google.com/mail?extsrc=sync&amp;client=docs&amp;plid=ACUX6DN3jbUGJKzywexeZENGbuYzpQqZgnefnps"/>
        <s v="https://mail.google.com/mail?extsrc=sync&amp;client=docs&amp;plid=ACUX6DNN6t0M8YKqp25LFBXJTPD1YV0ABh-Yy7o"/>
        <s v="https://mail.google.com/mail?extsrc=sync&amp;client=docs&amp;plid=ACUX6DNl6G1GM16reOxLaVhgAS9QAchggIayhaM"/>
        <s v="https://mail.google.com/mail?extsrc=sync&amp;client=docs&amp;plid=ACUX6DOPohqOuP-MlcXpgMHQb697RKfynj26o2A"/>
        <s v="https://mail.google.com/mail?extsrc=sync&amp;client=docs&amp;plid=ACUX6DMAJ2Si_PAy0yTwXMsFj9d5Sd1jT8U5vTY"/>
        <s v="https://mail.google.com/mail?extsrc=sync&amp;client=docs&amp;plid=ACUX6DPJc1HEhae1HYX25glhtNSWATrD68t7u3o"/>
        <s v="https://mail.google.com/mail?extsrc=sync&amp;client=docs&amp;plid=ACUX6DOiPuGYjp7897lhbi2cvTsJ_xmSQNCf7go"/>
        <s v="https://mail.google.com/mail?extsrc=sync&amp;client=docs&amp;plid=ACUX6DOOS5i7dUoqR8lWrdZ3E0lx3pump8hTfgU"/>
        <s v="https://mail.google.com/mail?extsrc=sync&amp;client=docs&amp;plid=ACUX6DOu0gyYAuVKmCIvhi1vvw7MqhtyO7_jwQU"/>
        <s v="https://mail.google.com/mail?extsrc=sync&amp;client=docs&amp;plid=ACUX6DPu_Iwa_BQGREv1-Of5B22KRr26hXucxjQ"/>
        <s v="https://mail.google.com/mail?extsrc=sync&amp;client=docs&amp;plid=ACUX6DOXot-9NdegvdACkgBEVTwbC7cQRda-ICc"/>
        <s v="https://mail.google.com/mail?extsrc=sync&amp;client=docs&amp;plid=ACUX6DPD0e2HtqA1xJXIvBWWJVaMStSM4iEnxck"/>
        <s v="https://mail.google.com/mail?extsrc=sync&amp;client=docs&amp;plid=ACUX6DPpNdmONdftcQksEzl1z4420jeSHZMYhWo"/>
        <s v="https://mail.google.com/mail?extsrc=sync&amp;client=docs&amp;plid=ACUX6DNtNpzz99dfqeNr_L27S6ZB22EWlj6nnyA"/>
        <s v="https://mail.google.com/mail?extsrc=sync&amp;client=docs&amp;plid=ACUX6DO34T_MzxTtWS0ZmcA_eV8nwtyu-70PbK4"/>
        <s v="https://mail.google.com/mail?extsrc=sync&amp;client=docs&amp;plid=ACUX6DNMejVc1Lg6lf3ntgf2D40Yx0ddbxK_8jE"/>
        <s v="https://mail.google.com/mail?extsrc=sync&amp;client=docs&amp;plid=ACUX6DPj5pPWq7cZ8TWR9VtvHJdubp4gcAFWx-s"/>
        <s v="https://mail.google.com/mail?extsrc=sync&amp;client=docs&amp;plid=ACUX6DPIQbHu2-aNEfbr73-OiXmvIqTFbaphNWw"/>
        <s v="https://mail.google.com/mail?extsrc=sync&amp;client=docs&amp;plid=ACUX6DMqtoaRbU3WQRLkvoDrej4i5Ytq6D7__uA"/>
        <s v="https://mail.google.com/mail?extsrc=sync&amp;client=docs&amp;plid=ACUX6DOlbaf8kie63hGKanUJX7Hut43obn-v4KM"/>
        <s v="https://mail.google.com/mail?extsrc=sync&amp;client=docs&amp;plid=ACUX6DM4x-2y-8iJxVsawz1GBMhqQiLpfJ_39sM"/>
        <s v="https://mail.google.com/mail?extsrc=sync&amp;client=docs&amp;plid=ACUX6DM_2YhRBVxqLjYC-wYpBN2iwszzblOf6to"/>
        <s v="https://mail.google.com/mail?extsrc=sync&amp;client=docs&amp;plid=ACUX6DNgWLAdCq-kk9Pq7Qmg28ZhMN8giKPzVwE"/>
        <s v="https://mail.google.com/mail?extsrc=sync&amp;client=docs&amp;plid=ACUX6DN5ni1CKdTkfZzJEVRxZFjBKkdaWKb9kMU"/>
        <s v="https://mail.google.com/mail?extsrc=sync&amp;client=docs&amp;plid=ACUX6DPXsMIFnJmJf-PZ3SP1gW-po84Gw9TFX6Q"/>
        <s v="https://mail.google.com/mail?extsrc=sync&amp;client=docs&amp;plid=ACUX6DPjrcX1VIGYiuFLz7a7UxzgOywlThg731Q"/>
        <s v="https://mail.google.com/mail?extsrc=sync&amp;client=docs&amp;plid=ACUX6DMvfPgatw2sfsF8fdhLFZBbjCLe7Pr3bP8"/>
        <s v="https://mail.google.com/mail?extsrc=sync&amp;client=docs&amp;plid=ACUX6DPhS6yAvhDn0F5FIgNK8VBzLTT8s4hRu4Y"/>
        <s v="https://mail.google.com/mail?extsrc=sync&amp;client=docs&amp;plid=ACUX6DNYaDpQF-yKJjth_86wP1937cbuVZbtmpE"/>
        <s v="https://mail.google.com/mail?extsrc=sync&amp;client=docs&amp;plid=ACUX6DPhNBJhR_rcwtHtNtX_VuVPMuyy7aju_NU"/>
        <s v="https://mail.google.com/mail?extsrc=sync&amp;client=docs&amp;plid=ACUX6DNlUpNZlfMYxr23ZxDR-xRlk-Os4woBttA"/>
        <s v="https://mail.google.com/mail?extsrc=sync&amp;client=docs&amp;plid=ACUX6DMVnsMxd70FnQ2oovwzVW56GG6JXomdgRc"/>
        <s v="https://mail.google.com/mail?extsrc=sync&amp;client=docs&amp;plid=ACUX6DNc1VC_skseQTpY_iMFlpUB03_WzQxD8y0"/>
        <s v="https://mail.google.com/mail?extsrc=sync&amp;client=docs&amp;plid=ACUX6DMrR88rmWs1zU_wbCXSPFbnoHmo_80lp_4"/>
        <s v="https://mail.google.com/mail?extsrc=sync&amp;client=docs&amp;plid=ACUX6DPoHQBQk48W0nSOXFzQ_Py6QP0PDT5ycuU"/>
        <s v="https://mail.google.com/mail?extsrc=sync&amp;client=docs&amp;plid=ACUX6DOv3CDiEhVU8DyhmqvtI6t-LdM8NpglLe8"/>
        <s v="https://mail.google.com/mail?extsrc=sync&amp;client=docs&amp;plid=ACUX6DN9sASj3tSuQfQ5vc9e01Ul-b1V2YeN-0U"/>
        <s v="https://mail.google.com/mail?extsrc=sync&amp;client=docs&amp;plid=ACUX6DN0ieV68CvZSgZ3o7H63YFs1QNQ56DuzC8"/>
        <s v="https://mail.google.com/mail?extsrc=sync&amp;client=docs&amp;plid=ACUX6DNYeptawgR-sCdv5AHBRoDnJZIFLBUccgg"/>
        <s v="https://mail.google.com/mail?extsrc=sync&amp;client=docs&amp;plid=ACUX6DNpgEBCkDMJRZspHeAvwmWRpgCMnp-maY4"/>
        <s v="https://mail.google.com/mail?extsrc=sync&amp;client=docs&amp;plid=ACUX6DPXniRWN635gYPCEWOf7FxI4YEZ4wnXMyU"/>
        <s v="https://mail.google.com/mail?extsrc=sync&amp;client=docs&amp;plid=ACUX6DNM3xncfyxrjXwW1CMtcHfb5Un-Olq_zVI"/>
        <s v="https://mail.google.com/mail?extsrc=sync&amp;client=docs&amp;plid=ACUX6DME15x8fYQ_y4QoTb76U0a1eNbG1KtqUZc"/>
        <s v="https://mail.google.com/mail?extsrc=sync&amp;client=docs&amp;plid=ACUX6DNAv3zRzywOru4pkRMyt7h7hEuleZjG-GA"/>
        <s v="https://mail.google.com/mail?extsrc=sync&amp;client=docs&amp;plid=ACUX6DPrhM3OiOODEyR8cSuGiFX8OVd0cV2rn78"/>
        <s v="https://mail.google.com/mail?extsrc=sync&amp;client=docs&amp;plid=ACUX6DMojPbE4hKPdcna4sgxvaiCjrrFW1hb5Os"/>
        <s v="https://mail.google.com/mail?extsrc=sync&amp;client=docs&amp;plid=ACUX6DNdpQmFsHnZ0GNJ2m2rZ55I3diFMyiv8nw"/>
        <s v="https://mail.google.com/mail?extsrc=sync&amp;client=docs&amp;plid=ACUX6DPPLIKm-OZfrf0koWozX6Cox780IdF6HPQ"/>
        <s v="https://mail.google.com/mail?extsrc=sync&amp;client=docs&amp;plid=ACUX6DNPfApPkVpi9UUJHxQoDnk7UcSLvK3_fac"/>
        <s v="https://mail.google.com/mail?extsrc=sync&amp;client=docs&amp;plid=ACUX6DPHO83hfXgTlIeqXjloC9v6QFwDSYXwldg"/>
        <s v="https://mail.google.com/mail?extsrc=sync&amp;client=docs&amp;plid=ACUX6DNvTE3lad5NlVzIPCcSuwFBIFYLjtCT5K0"/>
        <s v="https://mail.google.com/mail?extsrc=sync&amp;client=docs&amp;plid=ACUX6DMNnFihO9IckPZorinEK4Q3fEj4Q8PikO8"/>
        <s v="https://mail.google.com/mail?extsrc=sync&amp;client=docs&amp;plid=ACUX6DN35oXBwjeQNz20c6lGvsBFaYe0ijDD03A"/>
        <s v="https://mail.google.com/mail?extsrc=sync&amp;client=docs&amp;plid=ACUX6DPG2r2Pxrtwm5LaV4kFFIyIv9H27clNvR4"/>
        <s v="https://mail.google.com/mail?extsrc=sync&amp;client=docs&amp;plid=ACUX6DOERAaig-4iPiHxkxL8jn3YW5SpjrB6apw"/>
        <s v="https://mail.google.com/mail?extsrc=sync&amp;client=docs&amp;plid=ACUX6DND26YJ8cnXrjw43MGALNdtCcXj2e7gjhE"/>
        <s v="https://mail.google.com/mail?extsrc=sync&amp;client=docs&amp;plid=ACUX6DOFiZEEdvqgDgDxaJ_sLORjUDkUafV7X6w"/>
        <s v="https://mail.google.com/mail?extsrc=sync&amp;client=docs&amp;plid=ACUX6DNFKvDnH3-QKU3sUXG4P1fZwd9ko_lUUDk"/>
        <s v="https://mail.google.com/mail?extsrc=sync&amp;client=docs&amp;plid=ACUX6DPRWtiZ_LWlUALQ6XqZ0wCvvuHIr9rvROc"/>
        <s v="https://mail.google.com/mail?extsrc=sync&amp;client=docs&amp;plid=ACUX6DPla6t9KGSIVxGtc1t6xPwQnzY7wu3aFSg"/>
        <s v="https://mail.google.com/mail?extsrc=sync&amp;client=docs&amp;plid=ACUX6DNr_EUnbv5apbzJ83Tp47AjxG5dY58BcSo"/>
        <s v="https://mail.google.com/mail?extsrc=sync&amp;client=docs&amp;plid=ACUX6DM_wMbtH4FYPJPH1tuB_nVUuTtfl-3_okA"/>
        <s v="https://mail.google.com/mail?extsrc=sync&amp;client=docs&amp;plid=ACUX6DMDhccbSjChBeqLb8mWz-H8q8K6I0nD2Bc"/>
        <s v="https://mail.google.com/mail?extsrc=sync&amp;client=docs&amp;plid=ACUX6DONrjxhLplw3elqaXoY8GG0y_FLHOUFVfc"/>
        <s v="https://mail.google.com/mail?extsrc=sync&amp;client=docs&amp;plid=ACUX6DN_Y5svYXcCT7nFGruclw5PdjErB_Oi9Y0"/>
        <s v="https://mail.google.com/mail?extsrc=sync&amp;client=docs&amp;plid=ACUX6DOyJLM7JmcN9AnDBD5OnYYb8GoEqWRgibM"/>
        <s v="https://mail.google.com/mail?extsrc=sync&amp;client=docs&amp;plid=ACUX6DPxj40LC7z8WUUb6IlTMmUoJqdYgKGn62g"/>
        <s v="https://mail.google.com/mail?extsrc=sync&amp;client=docs&amp;plid=ACUX6DOgHw_GrR9PTCUEkalDNlbkePINqgI_t64"/>
        <s v="https://mail.google.com/mail?extsrc=sync&amp;client=docs&amp;plid=ACUX6DOs94UM_mS09NZrZ_gKdXVKI-cZQ6mc3oA"/>
        <s v="https://mail.google.com/mail?extsrc=sync&amp;client=docs&amp;plid=ACUX6DMgak16z988LvDWbRC23MYv9ifNWvfzeBI"/>
        <s v="https://mail.google.com/mail?extsrc=sync&amp;client=docs&amp;plid=ACUX6DNIZgVHz_vh3oytsetmzKn9dzgW0CrXIO4"/>
        <s v="https://mail.google.com/mail?extsrc=sync&amp;client=docs&amp;plid=ACUX6DOKllFeK420tDYQ4Ro096LtxBI6cw6e3JA"/>
        <s v="https://mail.google.com/mail?extsrc=sync&amp;client=docs&amp;plid=ACUX6DO9K77hmhUTD_3AgZo9vKCfGFzgwvedFmE"/>
        <s v="https://mail.google.com/mail?extsrc=sync&amp;client=docs&amp;plid=ACUX6DOHDLj26xA7PCLyNdf20SoNVZLC-zO8aYo"/>
        <s v="https://mail.google.com/mail?extsrc=sync&amp;client=docs&amp;plid=ACUX6DOI7B9mhYvZDG6HY3EmsoJGE0s4fVPtYLM"/>
        <s v="https://mail.google.com/mail?extsrc=sync&amp;client=docs&amp;plid=ACUX6DPw3GjCJLTwGbACeJ5R5ZxhXQphu59mGIg"/>
        <s v="https://mail.google.com/mail?extsrc=sync&amp;client=docs&amp;plid=ACUX6DNcynGauqjDmul1VhHVnArQzIW_ros_KO0"/>
        <s v="https://mail.google.com/mail?extsrc=sync&amp;client=docs&amp;plid=ACUX6DM0wDVR-_au9dLOHyjV3SmOym1q912ZTjI"/>
        <s v="https://mail.google.com/mail?extsrc=sync&amp;client=docs&amp;plid=ACUX6DOUitTBQYBPeU7pCtc_wETFkwY0ZTmuzng"/>
        <s v="https://mail.google.com/mail?extsrc=sync&amp;client=docs&amp;plid=ACUX6DNdw7VY4IgW2ySkaqKM0Yp7Z6PuGkOexcM"/>
        <s v="https://mail.google.com/mail?extsrc=sync&amp;client=docs&amp;plid=ACUX6DPNO1ZzINaTeWLG8LNqk3fPczgcqHLI2dU"/>
        <s v="https://mail.google.com/mail?extsrc=sync&amp;client=docs&amp;plid=ACUX6DOA28klOYhIUQfz1_yrkp_I4sIlluodjSQ"/>
        <s v="https://mail.google.com/mail?extsrc=sync&amp;client=docs&amp;plid=ACUX6DMoQGFGMd-thnr5qkxmXAPZh_GU2FjLeWk"/>
        <s v="https://mail.google.com/mail?extsrc=sync&amp;client=docs&amp;plid=ACUX6DNMxch1zuwcosqVzspa-qCobEaw_TskbMk"/>
        <s v="https://mail.google.com/mail?extsrc=sync&amp;client=docs&amp;plid=ACUX6DPoIoiI4uNVMeU9dYe4b5PwPeqDwRL3LvE"/>
        <s v="https://mail.google.com/mail?extsrc=sync&amp;client=docs&amp;plid=ACUX6DMm6gTIzUuEAeIj5ap5E_Q1sWiezDif8Pk"/>
        <s v="https://mail.google.com/mail?extsrc=sync&amp;client=docs&amp;plid=ACUX6DPwLOlfk_mQxA2j5Ychhj09kjbQuYTUTzQ"/>
        <s v="https://mail.google.com/mail?extsrc=sync&amp;client=docs&amp;plid=ACUX6DOYY8Dhl1g05ubkOVF0WSaz94UfC2-VDv0"/>
        <s v="https://mail.google.com/mail?extsrc=sync&amp;client=docs&amp;plid=ACUX6DNm0G46G-AtxiXGpq7a3S8916GSDKocXNg"/>
        <s v="https://mail.google.com/mail?extsrc=sync&amp;client=docs&amp;plid=ACUX6DOjEf3VgI0DEktrfeAJ_r13PTI_jrpS7q8"/>
        <s v="https://mail.google.com/mail?extsrc=sync&amp;client=docs&amp;plid=ACUX6DO-7s8rjJTAn_gLLfCD3wNYcxY_WGpzHiQ"/>
        <s v="https://mail.google.com/mail?extsrc=sync&amp;client=docs&amp;plid=ACUX6DPCfiAYR4VkBYN6LXMUr0zPGr1rkkeByKg"/>
        <s v="https://mail.google.com/mail?extsrc=sync&amp;client=docs&amp;plid=ACUX6DPU13ieSDFX7BT3Ec7SXX5VswP2dbDfI3E"/>
        <s v="https://mail.google.com/mail?extsrc=sync&amp;client=docs&amp;plid=ACUX6DNHUEDtfV8NtDOw6HMaOzJ5n-xk-KzVaqA"/>
        <s v="https://mail.google.com/mail?extsrc=sync&amp;client=docs&amp;plid=ACUX6DMXq0QhgaRjPRp9-NZEeChV1NvkcNUswuk"/>
        <s v="https://mail.google.com/mail?extsrc=sync&amp;client=docs&amp;plid=ACUX6DNCiycd0Yb_DZK5GSg0YypM7WgBXlZmGIU"/>
        <s v="https://mail.google.com/mail?extsrc=sync&amp;client=docs&amp;plid=ACUX6DNT_2ta723vRUTptaPi0vI5nToZGCBQhP0"/>
        <s v="https://mail.google.com/mail?extsrc=sync&amp;client=docs&amp;plid=ACUX6DMgcIRC2cU2vR7YjblqBVB4NK84MwEEor8"/>
        <s v="https://mail.google.com/mail?extsrc=sync&amp;client=docs&amp;plid=ACUX6DOK5JIVVVwsBF-0k-t1jM9E2_QVpQKdYbc"/>
        <s v="https://mail.google.com/mail?extsrc=sync&amp;client=docs&amp;plid=ACUX6DMesiwTt8ER9--lZcAuj5JT7sY-kiC9aRo"/>
        <s v="https://mail.google.com/mail?extsrc=sync&amp;client=docs&amp;plid=ACUX6DMkLmhu4cK4Zpn5Ih4l42TU77QOHSVomjA"/>
        <s v="https://mail.google.com/mail?extsrc=sync&amp;client=docs&amp;plid=ACUX6DOoipM0fvkz2iE9po0CLblbhCSPYvDvFgY"/>
        <s v="https://mail.google.com/mail?extsrc=sync&amp;client=docs&amp;plid=ACUX6DMTeURXlJhB8JiHR1fqp45uB-1lY4rV8E8"/>
        <s v="https://mail.google.com/mail?extsrc=sync&amp;client=docs&amp;plid=ACUX6DN5bTjDmSP_qtefN_3d7hAN6bhByA_FJQ8"/>
        <s v="https://mail.google.com/mail?extsrc=sync&amp;client=docs&amp;plid=ACUX6DOEzhX-B6sC6WFCj_K2CO-Ac6fMswNKMVA"/>
        <s v="https://mail.google.com/mail?extsrc=sync&amp;client=docs&amp;plid=ACUX6DML7B7ny0izRn9Kx1H7ELoR9Tnsf7V0j_U"/>
        <s v="https://mail.google.com/mail?extsrc=sync&amp;client=docs&amp;plid=ACUX6DOWrftB29zOo5uZMttRs17XoEkaEFr2ITg"/>
        <s v="https://mail.google.com/mail?extsrc=sync&amp;client=docs&amp;plid=ACUX6DOmZWePXh0goiOh3LAk8cR_4dmZ7jM0Gdo"/>
        <s v="https://mail.google.com/mail?extsrc=sync&amp;client=docs&amp;plid=ACUX6DOUgWdGC7pZfvLqcEejgvQWqq8mNzqfdsg"/>
        <s v="https://mail.google.com/mail?extsrc=sync&amp;client=docs&amp;plid=ACUX6DOy3K9b-EnDRMpnunu-UQ2JaMGIhz6HGd8"/>
        <s v="https://mail.google.com/mail?extsrc=sync&amp;client=docs&amp;plid=ACUX6DPstPKlbIcUM-jrHbAkiPw8CTDP1urCF0M"/>
        <s v="https://mail.google.com/mail?extsrc=sync&amp;client=docs&amp;plid=ACUX6DOVzi9kdCsuXxvpQ3ye9kavcV2PI25GZrE"/>
        <s v="https://mail.google.com/mail?extsrc=sync&amp;client=docs&amp;plid=ACUX6DMB2NJVInDvHMMM5jbx2-nmZWP3ZbR_djg"/>
        <s v="https://mail.google.com/mail?extsrc=sync&amp;client=docs&amp;plid=ACUX6DNFfSuEYXDLaR9WucLmXDvYqbqW_POTOa8"/>
        <s v="https://mail.google.com/mail?extsrc=sync&amp;client=docs&amp;plid=ACUX6DMCRbxQqCzYeFHdyN1vseb5Xe14A_mrC50"/>
        <s v="https://mail.google.com/mail?extsrc=sync&amp;client=docs&amp;plid=ACUX6DMVMq3SlBJ7EbpJHTxrvTtsxUHMyuDag8I"/>
        <s v="https://mail.google.com/mail?extsrc=sync&amp;client=docs&amp;plid=ACUX6DPQxc5-aO11Psbxr01yIHCqxOT_bHrNatg"/>
        <s v="https://mail.google.com/mail?extsrc=sync&amp;client=docs&amp;plid=ACUX6DONESBOaaS5qMoooZbDDaFR-iHRm6Dni7U"/>
        <s v="https://mail.google.com/mail?extsrc=sync&amp;client=docs&amp;plid=ACUX6DNcMVMX45xvm3kGAth11jmb6wfOXpuJ9CE"/>
        <s v="https://mail.google.com/mail?extsrc=sync&amp;client=docs&amp;plid=ACUX6DPvl8JhHvO62y1xWlpyfAgOaaDSPKxAnGo"/>
        <s v="https://mail.google.com/mail?extsrc=sync&amp;client=docs&amp;plid=ACUX6DN4groqbXMdrQtM7RrU2u5aK6-j38o3txE"/>
        <s v="https://mail.google.com/mail?extsrc=sync&amp;client=docs&amp;plid=ACUX6DN9KoP3Bt82AyWPD8bgtkAwDIGQgU4INw0"/>
        <s v="https://mail.google.com/mail?extsrc=sync&amp;client=docs&amp;plid=ACUX6DPODuwFvLjvjoQFIbMtnxHV0POIqcFvvZM"/>
        <s v="https://mail.google.com/mail?extsrc=sync&amp;client=docs&amp;plid=ACUX6DN3mRNWmW1sSvz3UPWhIjImZ-hWRJXE74g"/>
        <s v="https://mail.google.com/mail?extsrc=sync&amp;client=docs&amp;plid=ACUX6DOjqQmL0DeHKyn4hnILCVpbTqOg72i78EY"/>
        <s v="https://mail.google.com/mail?extsrc=sync&amp;client=docs&amp;plid=ACUX6DP7czQ8cHhzBJa-PEIyDV3LXGMQQm0AZow"/>
        <s v="https://mail.google.com/mail?extsrc=sync&amp;client=docs&amp;plid=ACUX6DMn1tWj4FftEZmYk3kDf3WYNIwkvG_qm88"/>
        <s v="https://mail.google.com/mail?extsrc=sync&amp;client=docs&amp;plid=ACUX6DMabxk39cVFa10L9yTMva-k1mLOJTQwm4g"/>
        <s v="https://mail.google.com/mail?extsrc=sync&amp;client=docs&amp;plid=ACUX6DPpLMUflhUi4GL5NLKta0PLDZbAsp3sZEE"/>
        <s v="https://mail.google.com/mail?extsrc=sync&amp;client=docs&amp;plid=ACUX6DMMrolFhQaahut4sH6-F_648GJDqUf-yEM"/>
        <s v="https://mail.google.com/mail?extsrc=sync&amp;client=docs&amp;plid=ACUX6DMgjLzrtrRR7Cj4RMvaeSKBzruUFshgoIU"/>
        <s v="https://mail.google.com/mail?extsrc=sync&amp;client=docs&amp;plid=ACUX6DO4W9O_sQgzzoN6cJslAkR44PBZlzSmnmo"/>
        <s v="https://mail.google.com/mail?extsrc=sync&amp;client=docs&amp;plid=ACUX6DNVzQ-bqk1Zyqyx9TIg7Lma-xTQvpNaCtM"/>
        <s v="https://mail.google.com/mail?extsrc=sync&amp;client=docs&amp;plid=ACUX6DOLm25J5lpKD2wa7AQ7ZIos34F8wtAj2g8"/>
        <s v="https://mail.google.com/mail?extsrc=sync&amp;client=docs&amp;plid=ACUX6DPSY9rbCri9ZCJEBhAZ_W4Nm-fkP0DdqKA"/>
        <s v="https://mail.google.com/mail?extsrc=sync&amp;client=docs&amp;plid=ACUX6DO8NDASTbrLOfSG2-3XeNj-pdzPXSRzTL4"/>
        <s v="https://mail.google.com/mail?extsrc=sync&amp;client=docs&amp;plid=ACUX6DMrb7Do2GXA7BsCpPN5N9oP6Nbsru-Ptpo"/>
        <s v="https://mail.google.com/mail?extsrc=sync&amp;client=docs&amp;plid=ACUX6DOnphPGFLxFin0GmXy1Iqf-1w2knkxVL8Y"/>
        <s v="https://mail.google.com/mail?extsrc=sync&amp;client=docs&amp;plid=ACUX6DMMCNrjtYD4zWTfZ8ajQy7891HN2I0LsnU"/>
        <s v="https://mail.google.com/mail?extsrc=sync&amp;client=docs&amp;plid=ACUX6DNw2HD8BzhuwAUMBbJO8_HGV4xVKjZPSlw"/>
        <s v="https://mail.google.com/mail?extsrc=sync&amp;client=docs&amp;plid=ACUX6DN1N9P5q2QGagLnYCXX3jrO3aN5khl1fQY"/>
        <s v="https://mail.google.com/mail?extsrc=sync&amp;client=docs&amp;plid=ACUX6DMdQat3Vvzi85aGz3mXvn28HxxJvfV6AEc"/>
        <s v="https://mail.google.com/mail?extsrc=sync&amp;client=docs&amp;plid=ACUX6DOIVkP7htpGZ_X-JLRaZ1J36EGDViQ9I_4"/>
        <s v="https://mail.google.com/mail?extsrc=sync&amp;client=docs&amp;plid=ACUX6DM6f4JqSXLT1rdC6XenQr6ZVdpP9MT8fw8"/>
        <s v="https://mail.google.com/mail?extsrc=sync&amp;client=docs&amp;plid=ACUX6DO1Fi8xv0HlRujz1W54-_ypLK5KS4NsUes"/>
        <s v="https://mail.google.com/mail?extsrc=sync&amp;client=docs&amp;plid=ACUX6DPYLy0gmuBFq2ZUu0hU_mLcAIl_hLLAAIM"/>
        <s v="https://mail.google.com/mail?extsrc=sync&amp;client=docs&amp;plid=ACUX6DNTRfwzQEm6a6OWlZwSQGK8kKIUstzHizo"/>
        <s v="https://mail.google.com/mail?extsrc=sync&amp;client=docs&amp;plid=ACUX6DNhUoJLYwUHkDVVU49K5G24bMI2-woP4mk"/>
        <s v="https://mail.google.com/mail?extsrc=sync&amp;client=docs&amp;plid=ACUX6DPbge2WdWhzSnnEc4WpaRnU3rc1rlaPCGo"/>
        <s v="https://mail.google.com/mail?extsrc=sync&amp;client=docs&amp;plid=ACUX6DMnSrigyHwCJDOtk-xwEgSulXefxt-E5-I"/>
        <s v="https://mail.google.com/mail?extsrc=sync&amp;client=docs&amp;plid=ACUX6DOpbTZVjHQkum3cff-10J7wbzqfql8pZgA"/>
        <s v="https://mail.google.com/mail?extsrc=sync&amp;client=docs&amp;plid=ACUX6DOKJyZt6kwWCwkkOnPbVcGteCcpRdF4NY8"/>
        <s v="https://mail.google.com/mail?extsrc=sync&amp;client=docs&amp;plid=ACUX6DMbp18jjEXslziy2uPF596JJh_R5txBdK0"/>
        <s v="https://mail.google.com/mail?extsrc=sync&amp;client=docs&amp;plid=ACUX6DOhmIlwqbWwutXtNLJI5NqKBELAZtkdbn4"/>
        <s v="https://mail.google.com/mail?extsrc=sync&amp;client=docs&amp;plid=ACUX6DM62o9M0pHBEXGC0DpA4olMjlWY5LNZR6c"/>
        <s v="https://mail.google.com/mail?extsrc=sync&amp;client=docs&amp;plid=ACUX6DPEpY-viZvXhU9fEUOIjBny_4LcneYe_14"/>
        <s v="https://mail.google.com/mail?extsrc=sync&amp;client=docs&amp;plid=ACUX6DPA6ArgRZA8rVizzk0_4haQWyyFODuK4_I"/>
        <s v="https://mail.google.com/mail?extsrc=sync&amp;client=docs&amp;plid=ACUX6DPzGuM9km3Mqh0S8ICGOTJYhjhDpE51cC4"/>
        <s v="https://mail.google.com/mail?extsrc=sync&amp;client=docs&amp;plid=ACUX6DPfdMiaJN3l0ZeDN4Trmrws-6oPzNPLKsI"/>
        <s v="https://mail.google.com/mail?extsrc=sync&amp;client=docs&amp;plid=ACUX6DMx8A7VhiziXNIZN6sFy33dc_m3AbkvhsY"/>
        <s v="https://mail.google.com/mail?extsrc=sync&amp;client=docs&amp;plid=ACUX6DMOuPej2KdSKOronH0FP5kk26NkYKBUWHM"/>
        <s v="https://mail.google.com/mail?extsrc=sync&amp;client=docs&amp;plid=ACUX6DNuVfHc2QIeVqhMz8aPyl1Tor7fs-hBi98"/>
        <s v="https://mail.google.com/mail?extsrc=sync&amp;client=docs&amp;plid=ACUX6DMSJEMG8veoyArimw1Xh0lGSEaTry0hCZg"/>
        <s v="https://mail.google.com/mail?extsrc=sync&amp;client=docs&amp;plid=ACUX6DMpKXYmQp265eq9RG1O2UTWd8ZdBkJn62w"/>
        <s v="https://mail.google.com/mail?extsrc=sync&amp;client=docs&amp;plid=ACUX6DNyhfyvg69ZRxDiDeKGsPNxIx9TavGMCmE"/>
        <s v="https://mail.google.com/mail?extsrc=sync&amp;client=docs&amp;plid=ACUX6DOxhzo_xoKBpyGCIHPghkuBZxoFLr45zHw"/>
        <s v="https://mail.google.com/mail?extsrc=sync&amp;client=docs&amp;plid=ACUX6DNqsreOiyYRggwPcWTXEhGwWyc3AQ5uGFU"/>
        <s v="https://mail.google.com/mail?extsrc=sync&amp;client=docs&amp;plid=ACUX6DModlq4-02dsj6eLXkk5sDwIRqy8PfaLec"/>
        <s v="https://mail.google.com/mail?extsrc=sync&amp;client=docs&amp;plid=ACUX6DNPl-o2nGNe6KCv0oL6pdpokvQ_50HYxvk"/>
        <s v="https://mail.google.com/mail?extsrc=sync&amp;client=docs&amp;plid=ACUX6DNY0btVG5hzfgpxtJfWXHAz0Io5NuagM4o"/>
        <s v="https://mail.google.com/mail?extsrc=sync&amp;client=docs&amp;plid=ACUX6DNfmmKAnVMHBwAbIfku4_pO37ZISmbear4"/>
        <s v="https://mail.google.com/mail?extsrc=sync&amp;client=docs&amp;plid=ACUX6DPXwr4Pc7fHgWFc-5t7jWUzFiIvlgu4lu8"/>
        <s v="https://mail.google.com/mail?extsrc=sync&amp;client=docs&amp;plid=ACUX6DOuOCQwJqPdkSejNyygIQhCaXxjaqD5Mv0"/>
        <s v="https://mail.google.com/mail?extsrc=sync&amp;client=docs&amp;plid=ACUX6DMxMaEBUWwPy8P-zGzzKAJyDBpfPa_peOI"/>
        <s v="https://mail.google.com/mail?extsrc=sync&amp;client=docs&amp;plid=ACUX6DNwlJfbZ5hUKZE9qLfjG6P4i70BGqHlQsc"/>
        <s v="https://mail.google.com/mail?extsrc=sync&amp;client=docs&amp;plid=ACUX6DMTBYLS9PwtjNAQKmimXqxn35qq7Q6JCQk"/>
        <s v="https://mail.google.com/mail?extsrc=sync&amp;client=docs&amp;plid=ACUX6DNmmZ08OuWq3Z2FCjaOp0YcN5HF1HjjNx4"/>
        <s v="https://mail.google.com/mail?extsrc=sync&amp;client=docs&amp;plid=ACUX6DOOD9kBzOGFZ8TIU5w7DhwxpyO6HPgF4zo"/>
        <s v="https://mail.google.com/mail?extsrc=sync&amp;client=docs&amp;plid=ACUX6DOHs8GJDjNjdMnflim9A8CvL8EakpDL31g"/>
        <s v="https://mail.google.com/mail?extsrc=sync&amp;client=docs&amp;plid=ACUX6DO51oRGJeuXDqloe8nQMxQZ8IHzkCalPK0"/>
        <s v="https://mail.google.com/mail?extsrc=sync&amp;client=docs&amp;plid=ACUX6DOB-WyUYxPoWanN_W_UgDdyeIM6ZDMecms"/>
        <s v="https://mail.google.com/mail?extsrc=sync&amp;client=docs&amp;plid=ACUX6DPeYQA7BhRmOsrzQCJxFqyZ1oOby6MNgE4"/>
        <s v="https://mail.google.com/mail?extsrc=sync&amp;client=docs&amp;plid=ACUX6DM84jQH_die6dzktPdWA1_Dtr4FjyWPH4M"/>
        <s v="https://mail.google.com/mail?extsrc=sync&amp;client=docs&amp;plid=ACUX6DPq3A2en3nclvChDCQODw2Ik2rL18FNEBU"/>
        <s v="https://mail.google.com/mail?extsrc=sync&amp;client=docs&amp;plid=ACUX6DNLRqwc1A1OWCknabbbY0-fbaDVPRcfQSQ"/>
        <s v="https://mail.google.com/mail?extsrc=sync&amp;client=docs&amp;plid=ACUX6DNyrVyuURyGVXwkRnBmAe2pedX_B1JHzHM"/>
        <s v="https://mail.google.com/mail?extsrc=sync&amp;client=docs&amp;plid=ACUX6DPibs2NQd3MdHP7blCmIHjd3CuZZnWDcS4"/>
        <s v="https://mail.google.com/mail?extsrc=sync&amp;client=docs&amp;plid=ACUX6DNIugLkf9t8quLVeb3zRSnfn2lsa4RY5DE"/>
        <s v="https://mail.google.com/mail?extsrc=sync&amp;client=docs&amp;plid=ACUX6DMwPrvHZHIwKKKPwrSYr4HXh2VxJQ79MWY"/>
        <s v="https://mail.google.com/mail?extsrc=sync&amp;client=docs&amp;plid=ACUX6DNOaETjlsz8TSwd-al01mFS9XGjwmNzSTg"/>
        <s v="https://mail.google.com/mail?extsrc=sync&amp;client=docs&amp;plid=ACUX6DPBLsLgyl-haxB25uWG4wUDg6lFuW-yuYE"/>
        <s v="https://mail.google.com/mail?extsrc=sync&amp;client=docs&amp;plid=ACUX6DMN-Ik0D58Jf1pduKY7q_krNn-tNx2KLoU"/>
        <s v="https://mail.google.com/mail?extsrc=sync&amp;client=docs&amp;plid=ACUX6DNXYW-U4Ig7xt381aFoQGlrrbvNcoP4cPE"/>
        <s v="https://mail.google.com/mail?extsrc=sync&amp;client=docs&amp;plid=ACUX6DMGPTGZw367qEKtjPtdfUUY3ZE783PGSMY"/>
        <s v="https://mail.google.com/mail?extsrc=sync&amp;client=docs&amp;plid=ACUX6DNeDoK6RMbCx7DCANGIFcp3IBzH6adwl9A"/>
        <s v="https://mail.google.com/mail?extsrc=sync&amp;client=docs&amp;plid=ACUX6DOMsSNZ1-xyc8t_1bXV8lwTdfXMfko41UE"/>
        <s v="https://mail.google.com/mail?extsrc=sync&amp;client=docs&amp;plid=ACUX6DNNTt4xFOlRuW9YPqS0ZsTIftAMQ67XyR0"/>
        <s v="https://mail.google.com/mail?extsrc=sync&amp;client=docs&amp;plid=ACUX6DN9f7ooTqpmzoRK9hWttrkiiAMir3Zz_2A"/>
        <s v="https://mail.google.com/mail?extsrc=sync&amp;client=docs&amp;plid=ACUX6DOtaaOd-hV5mIlGRWQM9RpZwdeR7085kBg"/>
        <s v="https://mail.google.com/mail?extsrc=sync&amp;client=docs&amp;plid=ACUX6DOmyNuZ0gi-_wygwCgrzPX64YTjn4a0lZc"/>
        <s v="https://mail.google.com/mail?extsrc=sync&amp;client=docs&amp;plid=ACUX6DN5Wvl9P8GcAJPWiCwCkzW9tL8bIJ1o8ug"/>
        <s v="https://mail.google.com/mail?extsrc=sync&amp;client=docs&amp;plid=ACUX6DPiQRkVrziqUKhA9nDgB9fGbibMjyqSNJU"/>
        <s v="https://mail.google.com/mail?extsrc=sync&amp;client=docs&amp;plid=ACUX6DMIl1qU6yHKcxr7RjCQdJAXrMx22-pg0i0"/>
        <s v="https://mail.google.com/mail?extsrc=sync&amp;client=docs&amp;plid=ACUX6DPkzutqf0wjp3AxmlRIzaiMqPwPj0VWpy4"/>
        <s v="https://mail.google.com/mail?extsrc=sync&amp;client=docs&amp;plid=ACUX6DP0nMMXx5z6eruqdI-OTiJl4jX39UGjQbw"/>
        <s v="https://mail.google.com/mail?extsrc=sync&amp;client=docs&amp;plid=ACUX6DNPk0C49s7creFitglwEaWUbonY7jlrO1A"/>
        <s v="https://mail.google.com/mail?extsrc=sync&amp;client=docs&amp;plid=ACUX6DN4Su-qWzfSXdXbgBFl9T1c-B3xcxJtv6I"/>
        <s v="https://mail.google.com/mail?extsrc=sync&amp;client=docs&amp;plid=ACUX6DOTFMs9uQiznfL9FvSwtKr3qbLmLX_Hbzw"/>
        <s v="https://mail.google.com/mail?extsrc=sync&amp;client=docs&amp;plid=ACUX6DOEh-HltQkYd-ozzoFMqlipg28CS-B6jmM"/>
        <s v="https://mail.google.com/mail?extsrc=sync&amp;client=docs&amp;plid=ACUX6DP4RUlt329AY-0eidljyTCJpQP7x3SNw8w"/>
        <s v="https://mail.google.com/mail?extsrc=sync&amp;client=docs&amp;plid=ACUX6DO2hJhdEFv9YWhvVnpv4RZyMvYl3QKJTFs"/>
        <s v="https://mail.google.com/mail?extsrc=sync&amp;client=docs&amp;plid=ACUX6DPtLUmguHFUr4loW0WhxSWX-A3E_8wcboA"/>
        <s v="https://mail.google.com/mail?extsrc=sync&amp;client=docs&amp;plid=ACUX6DOo-5HdonP7PN30h7YW0on2JysYzBXt5ao"/>
        <s v="https://mail.google.com/mail?extsrc=sync&amp;client=docs&amp;plid=ACUX6DM1DJOg6aI4AWtMleDpzMJc9K8wqCVELwE"/>
        <s v="https://mail.google.com/mail?extsrc=sync&amp;client=docs&amp;plid=ACUX6DMhAWJ_7AlZeb5g-pT5DWtPvcIe913LBlk"/>
        <s v="https://mail.google.com/mail?extsrc=sync&amp;client=docs&amp;plid=ACUX6DN4FD-osuVyBg6HKKPiZdT0e3uDAjvb9jo"/>
        <s v="https://mail.google.com/mail?extsrc=sync&amp;client=docs&amp;plid=ACUX6DM8walNeL-x5Nc_cN969acCgCCRWBr9iOs"/>
        <s v="https://mail.google.com/mail?extsrc=sync&amp;client=docs&amp;plid=ACUX6DN8Dq89hRx_DVZzENN31lIy31l2n2ydAnk"/>
        <s v="https://mail.google.com/mail?extsrc=sync&amp;client=docs&amp;plid=ACUX6DNbTCdX-P7mVCJZKu9MIMsxk1zeJmaxKV8"/>
        <s v="https://mail.google.com/mail?extsrc=sync&amp;client=docs&amp;plid=ACUX6DPokU660HPWaGQ4y0Q3rJSmMIqChDHHCGc"/>
        <s v="https://mail.google.com/mail?extsrc=sync&amp;client=docs&amp;plid=ACUX6DPY7K24sj7ITDoVJstnN0rHeKTznfDQ-cI"/>
        <s v="https://mail.google.com/mail?extsrc=sync&amp;client=docs&amp;plid=ACUX6DNVtXgDdAGAY80KpoZ-Dt-NwP8nh7jSZYw"/>
        <s v="https://mail.google.com/mail?extsrc=sync&amp;client=docs&amp;plid=ACUX6DOeBon_pVtCKTAv2vtV7iAJHs9rJwKDkx8"/>
        <s v="https://mail.google.com/mail?extsrc=sync&amp;client=docs&amp;plid=ACUX6DNxlxyMyiPCCaUiFPimjFTIkvIBhpxWhdo"/>
        <s v="https://mail.google.com/mail?extsrc=sync&amp;client=docs&amp;plid=ACUX6DNC2AB0XByCukTRYs1fV1DevlG3HqaTrxI"/>
        <s v="https://mail.google.com/mail?extsrc=sync&amp;client=docs&amp;plid=ACUX6DN6fMp8X0N2Ci1p7B9EaYrJ_NHFJoeI0yQ"/>
        <s v="https://mail.google.com/mail?extsrc=sync&amp;client=docs&amp;plid=ACUX6DM5_fWY6lzxUhBp8TLXvrMxmgA7e3ycJz4"/>
        <s v="https://mail.google.com/mail?extsrc=sync&amp;client=docs&amp;plid=ACUX6DMwlL3eou3XPMYbhDBJYRZqSpy6Q7HU9xQ"/>
        <s v="https://mail.google.com/mail?extsrc=sync&amp;client=docs&amp;plid=ACUX6DNeOGf9QXWZQmP-xO2VkGVoU1rah8ByPsE"/>
        <s v="https://mail.google.com/mail?extsrc=sync&amp;client=docs&amp;plid=ACUX6DP1ej0aHHIHmOkJNydV3evalo-pyX08wx8"/>
        <s v="https://mail.google.com/mail?extsrc=sync&amp;client=docs&amp;plid=ACUX6DMCAWFR_nN9B7fB7qMO72edXvT5lEWUyG4"/>
        <s v="https://mail.google.com/mail?extsrc=sync&amp;client=docs&amp;plid=ACUX6DMW2QzG5ux3C618n1rGApzeVTzyagWifQQ"/>
        <s v="https://mail.google.com/mail?extsrc=sync&amp;client=docs&amp;plid=ACUX6DMu1B5fjV2fdLf-m_Kgc2ECC_Q7mHLFcZw"/>
        <s v="https://mail.google.com/mail?extsrc=sync&amp;client=docs&amp;plid=ACUX6DP3Zrje094qKnLHvcjmgMHx3JkT8vDYza8"/>
        <s v="https://mail.google.com/mail?extsrc=sync&amp;client=docs&amp;plid=ACUX6DPHhYcD7O0w8w4oHNihzjb0peRMmXPzIAY"/>
        <s v="https://mail.google.com/mail?extsrc=sync&amp;client=docs&amp;plid=ACUX6DMpm0abxpGqY3JBon1e-WcSvhY81ou_f2Q"/>
        <s v="https://mail.google.com/mail?extsrc=sync&amp;client=docs&amp;plid=ACUX6DORGkvSbG2HUgOk9Zj4NVXPRrAGOrKkZPE"/>
        <s v="https://mail.google.com/mail?extsrc=sync&amp;client=docs&amp;plid=ACUX6DMlBPwLfaYieXeIujD77GB7w3fORPFE6vc"/>
        <s v="https://mail.google.com/mail?extsrc=sync&amp;client=docs&amp;plid=ACUX6DNLyjIq10diw7Tp3u2Ost_cECfnEt4Lqa0"/>
        <s v="https://mail.google.com/mail?extsrc=sync&amp;client=docs&amp;plid=ACUX6DOxeYOVpA4-G1Ox1As-tZTfQZ7D_8RpicU"/>
        <s v="https://mail.google.com/mail?extsrc=sync&amp;client=docs&amp;plid=ACUX6DPVnxu7qEstH-xzlImWD2CAOrLHkwSVKF0"/>
        <s v="https://mail.google.com/mail?extsrc=sync&amp;client=docs&amp;plid=ACUX6DPC6OXIxLcvTGGlOMxUusC1vInowyVjRoE"/>
        <s v="https://mail.google.com/mail?extsrc=sync&amp;client=docs&amp;plid=ACUX6DPLH4yTn9DiV7j_LP_6ddrfv3hEVDki21Y"/>
        <s v="https://mail.google.com/mail?extsrc=sync&amp;client=docs&amp;plid=ACUX6DNvBr22fO6bw4hGI3ylXio9a8mKsb6pRuI"/>
        <s v="https://mail.google.com/mail?extsrc=sync&amp;client=docs&amp;plid=ACUX6DM2rMLwrvF_WxvixiGclWrHq8w6Fr6Z_QI"/>
        <s v="https://mail.google.com/mail?extsrc=sync&amp;client=docs&amp;plid=ACUX6DOXbEKEJYrX9MJvBTTpFOYhx-gmfzm5sqU"/>
        <s v="https://mail.google.com/mail?extsrc=sync&amp;client=docs&amp;plid=ACUX6DOghP2NNYLPpO_hlbj_7m9zUOLSamBDoF0"/>
        <s v="https://mail.google.com/mail?extsrc=sync&amp;client=docs&amp;plid=ACUX6DPyJPkr_TWONi4CXHpxt1fc1YcqHXcWr94"/>
        <s v="https://mail.google.com/mail?extsrc=sync&amp;client=docs&amp;plid=ACUX6DOXezOEtaNOUITV7rzB7X1b84ae3bHuGqE"/>
        <s v="https://mail.google.com/mail?extsrc=sync&amp;client=docs&amp;plid=ACUX6DMCOsQhSxRgIwKBrVsYKQ0_hKWwSaoBkaE"/>
        <s v="https://mail.google.com/mail?extsrc=sync&amp;client=docs&amp;plid=ACUX6DO6WIsHX82EHIe8vJToyN-ULBbx-kRC4Yc"/>
        <s v="https://mail.google.com/mail?extsrc=sync&amp;client=docs&amp;plid=ACUX6DNhegtB34S2MFXxv5mP1Xy-h_yZ9w18N8A"/>
        <s v="https://mail.google.com/mail?extsrc=sync&amp;client=docs&amp;plid=ACUX6DOb4z-Rs-_GQxCz-XbC9SJ8RjAR0rMdJDc"/>
        <s v="https://mail.google.com/mail?extsrc=sync&amp;client=docs&amp;plid=ACUX6DPRh06WGDE7Jc2uvPC3ZJ1yHxQnLrlTNmQ"/>
        <s v="https://mail.google.com/mail?extsrc=sync&amp;client=docs&amp;plid=ACUX6DPSMaM9XO6MAZb_cuZmKhFQkKOgZ2ehxvk"/>
        <s v="https://mail.google.com/mail?extsrc=sync&amp;client=docs&amp;plid=ACUX6DOYgLS2RE8H2tbyh_Bo-F21rnRKVSoMOn0"/>
        <s v="https://mail.google.com/mail?extsrc=sync&amp;client=docs&amp;plid=ACUX6DP3pCREiFad2zg-9PYqNF2vm6S3SL3RwZQ"/>
        <s v="https://mail.google.com/mail?extsrc=sync&amp;client=docs&amp;plid=ACUX6DMRbrpjtEhQkpBU0Ki0okod1zHN-lODLbs"/>
        <s v="https://mail.google.com/mail?extsrc=sync&amp;client=docs&amp;plid=ACUX6DMwtg8nuP85nOqpgQ57u377_Nc5Eje2Kp4"/>
        <s v="https://mail.google.com/mail?extsrc=sync&amp;client=docs&amp;plid=ACUX6DNXjZfeJ0ypZmxE-wxEfOUq_2ZWw51JZ18"/>
        <s v="https://mail.google.com/mail?extsrc=sync&amp;client=docs&amp;plid=ACUX6DMw6dyUe3akXcx7wdYC0Wr9QnolUnxukfU"/>
        <s v="https://mail.google.com/mail?extsrc=sync&amp;client=docs&amp;plid=ACUX6DNTbGBgmqOwqhUQgna_viyEUIEIsrmesig"/>
        <s v="https://mail.google.com/mail?extsrc=sync&amp;client=docs&amp;plid=ACUX6DOK1VAFq34okB_zGNvk4G_doqF9cUdvUM0"/>
        <s v="https://mail.google.com/mail?extsrc=sync&amp;client=docs&amp;plid=ACUX6DNL8pY_TFtTT4hCY_pjawKUCA5SA3zGFsw"/>
        <s v="https://mail.google.com/mail?extsrc=sync&amp;client=docs&amp;plid=ACUX6DOT8X1mPohiqDR7dfY4lytpjUfX95s1-dw"/>
        <s v="https://mail.google.com/mail?extsrc=sync&amp;client=docs&amp;plid=ACUX6DP0BTolV1ndj3_OLAOO5HG0e07F5v6PcSQ"/>
        <s v="https://mail.google.com/mail?extsrc=sync&amp;client=docs&amp;plid=ACUX6DNG58RzeB5h3kNvgZ90ogHCz0TpUI-xINs"/>
        <s v="https://mail.google.com/mail?extsrc=sync&amp;client=docs&amp;plid=ACUX6DOEHjBpD-AqVO1JxUZfEs6OV2FvAkt0atA"/>
        <s v="https://mail.google.com/mail?extsrc=sync&amp;client=docs&amp;plid=ACUX6DNjuQKP4gRsEqv3O4YvTyC1gU8xzxndIUU"/>
        <s v="https://mail.google.com/mail?extsrc=sync&amp;client=docs&amp;plid=ACUX6DOlbiLXtrIY-e85t-LBfSZJYA5BrcCJuk0"/>
        <s v="https://mail.google.com/mail?extsrc=sync&amp;client=docs&amp;plid=ACUX6DM72MKV5aAYtKbyKvFAzNeiJaEgG-fQCGM"/>
        <s v="https://mail.google.com/mail?extsrc=sync&amp;client=docs&amp;plid=ACUX6DO3_SfR_VE03aJTi7wiPrnZl1TD4MJ2Z6o"/>
        <s v="https://mail.google.com/mail?extsrc=sync&amp;client=docs&amp;plid=ACUX6DMoolZFVax2Znq4ZCrFSAp0g4Nl30pImfk"/>
        <s v="https://mail.google.com/mail?extsrc=sync&amp;client=docs&amp;plid=ACUX6DP1ROEAVahXM5jwSK2Zxs0yLaZjoxIx76k"/>
        <s v="https://mail.google.com/mail?extsrc=sync&amp;client=docs&amp;plid=ACUX6DPT-eefOnVerf_ly8x2FM-hO4ye-NVsByI"/>
        <s v="https://mail.google.com/mail?extsrc=sync&amp;client=docs&amp;plid=ACUX6DMoJ33XubcSiHxEAMxn9hreB-gdDNlnhY4"/>
        <s v="https://mail.google.com/mail?extsrc=sync&amp;client=docs&amp;plid=ACUX6DMi_DYmZ6BdF1uWyS3YnewYeT8GgXcUHxo"/>
        <s v="https://mail.google.com/mail?extsrc=sync&amp;client=docs&amp;plid=ACUX6DP17xlthz7fBheExntNTKg-fbXfV9EL-t0"/>
        <s v="https://mail.google.com/mail?extsrc=sync&amp;client=docs&amp;plid=ACUX6DOaJyfIeNGNvgv2Hq_Qmg91l7t5dTxmU9I"/>
        <s v="https://mail.google.com/mail?extsrc=sync&amp;client=docs&amp;plid=ACUX6DNFOFzSGegxPYEPzaKy4BN9F18-nrSAr94"/>
        <s v="https://mail.google.com/mail?extsrc=sync&amp;client=docs&amp;plid=ACUX6DNiQdUiJDUI2LdiccnNtDOZ20BwG8x8ZSA"/>
        <s v="https://mail.google.com/mail?extsrc=sync&amp;client=docs&amp;plid=ACUX6DNb-oppVu39R__PmKL7oT-sZq8IWKKk8SM"/>
        <s v="https://mail.google.com/mail?extsrc=sync&amp;client=docs&amp;plid=ACUX6DPyqWCn_9anNumbFrPyhZSkdzv8Sfy1ABk"/>
        <s v="https://mail.google.com/mail?extsrc=sync&amp;client=docs&amp;plid=ACUX6DPlsKwO4mVYgJmscvk7-ZxlPIamhtDyC68"/>
        <s v="https://mail.google.com/mail?extsrc=sync&amp;client=docs&amp;plid=ACUX6DOCCWj87xqI__c_RJ0c5h4I0IKJOOMSomk"/>
        <s v="https://mail.google.com/mail?extsrc=sync&amp;client=docs&amp;plid=ACUX6DMZxu63v5FkFLmto-EtBy6zpGXpPSQ6AlE"/>
        <s v="https://mail.google.com/mail?extsrc=sync&amp;client=docs&amp;plid=ACUX6DMnk0-UqozMO-tT1-PrObZSVEETCnZi6mk"/>
        <s v="https://mail.google.com/mail?extsrc=sync&amp;client=docs&amp;plid=ACUX6DOgPYQdIhrP_r2MHBV9EOppGiKzP-4WPtc"/>
        <s v="https://mail.google.com/mail?extsrc=sync&amp;client=docs&amp;plid=ACUX6DPWGonmr6uGyz8eT4aehadmgNFV-PUSt9M"/>
        <s v="https://mail.google.com/mail?extsrc=sync&amp;client=docs&amp;plid=ACUX6DOKPAHnOTerPnD0e_rnBPPwqwqhaAT7TZ4"/>
        <s v="https://mail.google.com/mail?extsrc=sync&amp;client=docs&amp;plid=ACUX6DPeuD2ymv4jfZuxEXMROpfZPfPC3mwtEgE"/>
        <s v="https://mail.google.com/mail?extsrc=sync&amp;client=docs&amp;plid=ACUX6DO2lxSyg7TC21OW5xnYA6y9bvNIOcTSwuA"/>
        <s v="https://mail.google.com/mail?extsrc=sync&amp;client=docs&amp;plid=ACUX6DMImpon0lZ-p4GoMLk3B9cnMtIkez-UWLA"/>
        <s v="https://mail.google.com/mail?extsrc=sync&amp;client=docs&amp;plid=ACUX6DO0aFxluEMC0BmySyHRST6sd50UEkGhzxk"/>
        <s v="https://mail.google.com/mail?extsrc=sync&amp;client=docs&amp;plid=ACUX6DOYs-ZLaAXPmDLwPW0LAOiBK6gKKW5KJ2E"/>
        <s v="https://mail.google.com/mail?extsrc=sync&amp;client=docs&amp;plid=ACUX6DMsyqx7HDXCtJSzkAZxCSf3W-D4qgfC1u0"/>
        <s v="https://mail.google.com/mail?extsrc=sync&amp;client=docs&amp;plid=ACUX6DOSxWiYOmD0GTexTMGC6ms_Q7Z8D48xilY"/>
        <s v="https://mail.google.com/mail?extsrc=sync&amp;client=docs&amp;plid=ACUX6DP9U1M2E4fylGiH2_fzlA0q8dLvJixc3rY"/>
        <s v="https://mail.google.com/mail?extsrc=sync&amp;client=docs&amp;plid=ACUX6DMAqYn-um2bgknT1e1YTvK4_fsVZ0VKq58"/>
        <s v="https://mail.google.com/mail?extsrc=sync&amp;client=docs&amp;plid=ACUX6DMfU5x208GAuJG9ug8idkNS-DgyS6tvm1s"/>
        <s v="https://mail.google.com/mail?extsrc=sync&amp;client=docs&amp;plid=ACUX6DP_TXH6YqxaYBusNBifDIoixmodBCjy4_8"/>
        <s v="https://mail.google.com/mail?extsrc=sync&amp;client=docs&amp;plid=ACUX6DOcaDhcvu6tpbl5PgMbdyixbY3bnFVP0Io"/>
        <s v="https://mail.google.com/mail?extsrc=sync&amp;client=docs&amp;plid=ACUX6DOT43N7HbeItcTEu8t6FUzsmmNwmoPTDCI"/>
        <s v="https://mail.google.com/mail?extsrc=sync&amp;client=docs&amp;plid=ACUX6DO_hNYOsnRS_trPYIqblypBVLrOdQLziy0"/>
        <s v="https://mail.google.com/mail?extsrc=sync&amp;client=docs&amp;plid=ACUX6DPVpg5PDGSaJEZcWHXm6Qp8PGFYIqaDKLE"/>
        <s v="https://mail.google.com/mail?extsrc=sync&amp;client=docs&amp;plid=ACUX6DOeL7fCQOufePxWRAubSnsxFZhAoDvMbU0"/>
        <s v="https://mail.google.com/mail?extsrc=sync&amp;client=docs&amp;plid=ACUX6DNzd-GfCVkBsKE58rk03va464AiN_2iHOk"/>
        <s v="https://mail.google.com/mail?extsrc=sync&amp;client=docs&amp;plid=ACUX6DPoC7BLAtUDTThlxZyq2RAP4Hd-La50eJE"/>
        <s v="https://mail.google.com/mail?extsrc=sync&amp;client=docs&amp;plid=ACUX6DMSoP8dfDUxmqO2lbuzZL8MKo_OHeaHNf0"/>
        <s v="https://mail.google.com/mail?extsrc=sync&amp;client=docs&amp;plid=ACUX6DM7lRfHa51mz1nWoVEYb1TW_6RHs9DJ5TI"/>
        <s v="https://mail.google.com/mail?extsrc=sync&amp;client=docs&amp;plid=ACUX6DN4g3pOm13gidd1qOLtWU4j2No5u9kXpVI"/>
        <s v="https://mail.google.com/mail?extsrc=sync&amp;client=docs&amp;plid=ACUX6DPiRCJ43B436dQHG9e5NqFZ0KK-x7dm0e8"/>
        <s v="https://mail.google.com/mail?extsrc=sync&amp;client=docs&amp;plid=ACUX6DORgQAW29LSK13l57bDtJGJNf6yCk7CAKg"/>
        <s v="https://mail.google.com/mail?extsrc=sync&amp;client=docs&amp;plid=ACUX6DNuidKQERAe4qHU5K03WAHcAdXw_0VWQmw"/>
        <s v="https://mail.google.com/mail?extsrc=sync&amp;client=docs&amp;plid=ACUX6DNuYnYrJM-LCXaNDE2XgJY4R6rMCr12sgo"/>
        <s v="https://mail.google.com/mail?extsrc=sync&amp;client=docs&amp;plid=ACUX6DP1xGW_HoxgbxPqV9gn0QdW9O68bR_4qXU"/>
        <s v="https://mail.google.com/mail?extsrc=sync&amp;client=docs&amp;plid=ACUX6DOQhlAB_LQA6NpQGCL-Qn4ALZrTFBEKVWQ"/>
        <s v="https://mail.google.com/mail?extsrc=sync&amp;client=docs&amp;plid=ACUX6DODBTuoLwyXzMaxmJbK-9UzfuOBPZtkeR0"/>
        <s v="https://mail.google.com/mail?extsrc=sync&amp;client=docs&amp;plid=ACUX6DPyKgw6cCj21W7PkJxlBVNNoWwpLxaljYE"/>
        <s v="https://mail.google.com/mail?extsrc=sync&amp;client=docs&amp;plid=ACUX6DPAY2UbUaRMKhuk4OH_Ti0R3OBkhbBYOpk"/>
        <s v="https://mail.google.com/mail?extsrc=sync&amp;client=docs&amp;plid=ACUX6DNcT6LMRlO4Dr3R7B5JingJfpZWdVB9tSw"/>
        <s v="https://mail.google.com/mail?extsrc=sync&amp;client=docs&amp;plid=ACUX6DNViHMycw7O6f12X7fbJaPNlfea3i1a-KA"/>
        <s v="https://mail.google.com/mail?extsrc=sync&amp;client=docs&amp;plid=ACUX6DOtqyvDAwzv267Qn1laGJraGhfIXqjQRTs"/>
        <s v="https://mail.google.com/mail?extsrc=sync&amp;client=docs&amp;plid=ACUX6DOHHUG7yqpU1dschIFMBn0puSGMFmgIiFw"/>
        <s v="https://mail.google.com/mail?extsrc=sync&amp;client=docs&amp;plid=ACUX6DMpYXX4TLFt_srBygdxNVJ5-Ph7ADUSW4Y"/>
        <s v="https://mail.google.com/mail?extsrc=sync&amp;client=docs&amp;plid=ACUX6DOxpL7BmYrotIgdiOVqXWAn0j6ybZjEx9M"/>
        <s v="https://mail.google.com/mail?extsrc=sync&amp;client=docs&amp;plid=ACUX6DMuBC2ryUt1zWx70TbS0AbEgtaWoy4uZkA"/>
        <s v="https://mail.google.com/mail?extsrc=sync&amp;client=docs&amp;plid=ACUX6DNpl_5Ut3ESdJovIFuXj894GbiidEhTMGQ"/>
        <s v="https://mail.google.com/mail?extsrc=sync&amp;client=docs&amp;plid=ACUX6DNv5PF-SBv8l-X5kwVHMDxYxNoc2ohoC6U"/>
        <s v="https://mail.google.com/mail?extsrc=sync&amp;client=docs&amp;plid=ACUX6DP14q2DYCUmo1QMiL_xIzXOrW22EI6vnME"/>
        <s v="https://mail.google.com/mail?extsrc=sync&amp;client=docs&amp;plid=ACUX6DM_G5bDi_kr_uXW9VkB6wXwFJL09WWrLb8"/>
        <s v="https://mail.google.com/mail?extsrc=sync&amp;client=docs&amp;plid=ACUX6DM-Dc6eaOUBkjOD1GNK7VYOFLt55g_PUrQ"/>
        <s v="https://mail.google.com/mail?extsrc=sync&amp;client=docs&amp;plid=ACUX6DOM3aGaOcPyi0kNjRgQtOAlhzR3qxMtZ6E"/>
        <s v="https://mail.google.com/mail?extsrc=sync&amp;client=docs&amp;plid=ACUX6DOPSx5uEDmAYlQPWNdnqc3m_h-CEYFLG4A"/>
        <s v="https://mail.google.com/mail?extsrc=sync&amp;client=docs&amp;plid=ACUX6DP8YbL8whj4YY8PWPuiyezNWwncGUgED0c"/>
        <s v="https://mail.google.com/mail?extsrc=sync&amp;client=docs&amp;plid=ACUX6DOD_x0cWB8lM9iTp4XTXuKj40fXjwxz38k"/>
        <s v="https://mail.google.com/mail?extsrc=sync&amp;client=docs&amp;plid=ACUX6DP9rSvmhaHPzh6EhheN6Q8asdWXDmrXtmw"/>
        <s v="https://mail.google.com/mail?extsrc=sync&amp;client=docs&amp;plid=ACUX6DN_oV5cwvvVrzO6TzwBdmjbClXOVFsZhe8"/>
        <s v="https://mail.google.com/mail?extsrc=sync&amp;client=docs&amp;plid=ACUX6DP-bz9ZA_O_Nswp5tcYgijg02xOO3qsEK8"/>
        <s v="https://mail.google.com/mail?extsrc=sync&amp;client=docs&amp;plid=ACUX6DOc8fVuckMvG70b7DcZuzX6RXnpnj6-P_Q"/>
        <s v="https://mail.google.com/mail?extsrc=sync&amp;client=docs&amp;plid=ACUX6DOonucyUwcGP4Z9UWLGrQa-DF6sm5GkvKI"/>
        <s v="https://mail.google.com/mail?extsrc=sync&amp;client=docs&amp;plid=ACUX6DN8ksZcNnJIy--G7-bb0z0lHFyg4n6fUDY"/>
        <s v="https://mail.google.com/mail?extsrc=sync&amp;client=docs&amp;plid=ACUX6DPBbdATt8qbT_b-YJCew7wZHakAJYdMerk"/>
        <s v="https://mail.google.com/mail?extsrc=sync&amp;client=docs&amp;plid=ACUX6DNmSzai0uurnr9AaNVSOJSQjeV8BVtJ_Ec"/>
        <s v="https://mail.google.com/mail?extsrc=sync&amp;client=docs&amp;plid=ACUX6DNqAbIGDf6o9aUVsL2sDYOQeYkjlItSsTQ"/>
        <s v="https://mail.google.com/mail?extsrc=sync&amp;client=docs&amp;plid=ACUX6DOEpqAR0sWj8ZK8F5xUcI0V1_D9epFP_uc"/>
        <s v="https://mail.google.com/mail?extsrc=sync&amp;client=docs&amp;plid=ACUX6DMgcDBjegO7MsvVpILP2FgulLjqpRayTVc"/>
        <s v="https://mail.google.com/mail?extsrc=sync&amp;client=docs&amp;plid=ACUX6DNHCTbKB2pEYquDRWz9H2dQAwbzbnEeOM8"/>
        <s v="https://mail.google.com/mail?extsrc=sync&amp;client=docs&amp;plid=ACUX6DMtMZ8UOmKHX78tlOClkDO5mRwBw_NjQDY"/>
        <s v="https://mail.google.com/mail?extsrc=sync&amp;client=docs&amp;plid=ACUX6DOtrcUtILxY3wlq5EZhH_9qexDk6WH11V0"/>
        <s v="https://mail.google.com/mail?extsrc=sync&amp;client=docs&amp;plid=ACUX6DM4hsJe2mYt6tooprPnrpfM2vOfSGsQvXU"/>
        <s v="https://mail.google.com/mail?extsrc=sync&amp;client=docs&amp;plid=ACUX6DOxYBETw_T-Lm31uKuIKb3NA9hMAq9zHBo"/>
        <s v="https://mail.google.com/mail?extsrc=sync&amp;client=docs&amp;plid=ACUX6DMEnZ7nSOjSWfJqCC16-MiAq8tFvlmeQng"/>
        <s v="https://mail.google.com/mail?extsrc=sync&amp;client=docs&amp;plid=ACUX6DPn0rEZK74huvJ1sGmbV0cvkQqoFuhsLLc"/>
        <s v="https://mail.google.com/mail?extsrc=sync&amp;client=docs&amp;plid=ACUX6DM94thsV7DCXKsEMtVDW0X3nSM3MrDZmYk"/>
        <s v="https://mail.google.com/mail?extsrc=sync&amp;client=docs&amp;plid=ACUX6DPCvrYIHhIPPZEUtgZSDP5eDb9-mnkspfM"/>
        <s v="https://mail.google.com/mail?extsrc=sync&amp;client=docs&amp;plid=ACUX6DNX0ei-QQD07QWomgc1rSn3I16hIhOLJes"/>
        <s v="https://mail.google.com/mail?extsrc=sync&amp;client=docs&amp;plid=ACUX6DOdFEjL9SSPQjBXMPbckWegL2hDMJ0VKFQ"/>
        <s v="https://mail.google.com/mail?extsrc=sync&amp;client=docs&amp;plid=ACUX6DOQxMWF3kHOQ1AazU7IH0Or04lnasO2XDg"/>
        <s v="https://mail.google.com/mail?extsrc=sync&amp;client=docs&amp;plid=ACUX6DPEj_NlTTlHsGq_dexw_T83ScWX4Y6yMtg"/>
        <s v="https://mail.google.com/mail?extsrc=sync&amp;client=docs&amp;plid=ACUX6DO07kXGfypmoHkdW94b_t4U4jpIxi1798g"/>
        <s v="https://mail.google.com/mail?extsrc=sync&amp;client=docs&amp;plid=ACUX6DPYqq0pajtAtb3N98p9EvT9PYQg3NKUk3k"/>
        <s v="https://mail.google.com/mail?extsrc=sync&amp;client=docs&amp;plid=ACUX6DPQq5VqPhxljimon8Dc7YLNPWtJYOJRSCo"/>
        <s v="https://mail.google.com/mail?extsrc=sync&amp;client=docs&amp;plid=ACUX6DM1_cIucf9yytHa6fTDfrOTbhwWDT4dgVY"/>
        <s v="https://mail.google.com/mail?extsrc=sync&amp;client=docs&amp;plid=ACUX6DPOJHulzid5C6pWrURoo7Ttm7Z9LymYLo8"/>
        <s v="https://mail.google.com/mail?extsrc=sync&amp;client=docs&amp;plid=ACUX6DMRs3CvulS-fNPXIUFPhwoVbhmXeS20zLU"/>
        <s v="https://mail.google.com/mail?extsrc=sync&amp;client=docs&amp;plid=ACUX6DPKY9FJpCNW0Y6xkMiHb8TXGyD3cFcMq90"/>
        <s v="https://mail.google.com/mail?extsrc=sync&amp;client=docs&amp;plid=ACUX6DP2FkxGsfZk34GwKczDLEBWj6_M_w2d2-0"/>
        <s v="https://mail.google.com/mail?extsrc=sync&amp;client=docs&amp;plid=ACUX6DO4OHIYCppM2c4FGIFtiIBfY3iv6Wjl4C8"/>
        <s v="https://mail.google.com/mail?extsrc=sync&amp;client=docs&amp;plid=ACUX6DPfZsqMUi0IU1ZxOXkPj7in5jGdaRGNpNg"/>
        <s v="https://mail.google.com/mail?extsrc=sync&amp;client=docs&amp;plid=ACUX6DPjZ5oi2sexxvRrOmk-FZDrNLo34kgtM2E"/>
        <s v="https://mail.google.com/mail?extsrc=sync&amp;client=docs&amp;plid=ACUX6DOLit06TIn69Qm5YjtAux5VxYF5WLztPuE"/>
        <s v="https://mail.google.com/mail?extsrc=sync&amp;client=docs&amp;plid=ACUX6DNPUtQVZOrY8I4ZDxxB54bIJBjWKaZBf2Q"/>
        <s v="https://mail.google.com/mail?extsrc=sync&amp;client=docs&amp;plid=ACUX6DONuOhSD9RHhL_lkcRIjbJWOvMHtqX1CLM"/>
        <s v="https://mail.google.com/mail?extsrc=sync&amp;client=docs&amp;plid=ACUX6DPUWWKHZWkF8naXzkZGtJkOG_ZSyVyPOyo"/>
        <s v="https://mail.google.com/mail?extsrc=sync&amp;client=docs&amp;plid=ACUX6DMpzxMNJY9FFR8TkkTUwoRDhRrz0Sv-2Ww"/>
        <s v="https://mail.google.com/mail?extsrc=sync&amp;client=docs&amp;plid=ACUX6DNR7DTKhkOfoUO5bi9JlmXYYo0U3RcS3fk"/>
        <s v="https://mail.google.com/mail?extsrc=sync&amp;client=docs&amp;plid=ACUX6DOfs-xgLsWOodVFLRqFk9mx1uQ1r12yNvE"/>
        <s v="https://mail.google.com/mail?extsrc=sync&amp;client=docs&amp;plid=ACUX6DMHBfmD7InLHOucnQ6NLsWpU4Vcq5eV7Kg"/>
        <s v="https://mail.google.com/mail?extsrc=sync&amp;client=docs&amp;plid=ACUX6DP4fjJBJ2V5r7eo4LNu4PDrTeNwSRfzcMI"/>
        <s v="https://mail.google.com/mail?extsrc=sync&amp;client=docs&amp;plid=ACUX6DMn86AcWRm7FF8OwWtJTwfaofRZ5EiqcCA"/>
        <s v="https://mail.google.com/mail?extsrc=sync&amp;client=docs&amp;plid=ACUX6DMjl8LoNFR5TQTxvw7l3nMUCdG51oBKKvI"/>
        <s v="https://mail.google.com/mail?extsrc=sync&amp;client=docs&amp;plid=ACUX6DMyXl7I2Pns9KxfQZRPUzicDnqr8z9ADxk"/>
        <s v="https://mail.google.com/mail?extsrc=sync&amp;client=docs&amp;plid=ACUX6DN4nB4f4yBJyhNrx8atWUPOmuUIKvIeMeo"/>
        <s v="https://mail.google.com/mail?extsrc=sync&amp;client=docs&amp;plid=ACUX6DNrcz-9ZmTL_jJmy1BQDjCwTL1LLOw6gUU"/>
        <s v="https://mail.google.com/mail?extsrc=sync&amp;client=docs&amp;plid=ACUX6DNggora3S3vmrWOIxd8vaIaXP7WTXPh_rE"/>
        <s v="https://mail.google.com/mail?extsrc=sync&amp;client=docs&amp;plid=ACUX6DP_5FHOaDPBQY-FSxjo9SrMkFPx7EXARTs"/>
        <s v="https://mail.google.com/mail?extsrc=sync&amp;client=docs&amp;plid=ACUX6DMnPGc6MZMjFONP0nZA8XSeYbbLbLR0PY4"/>
        <s v="https://mail.google.com/mail?extsrc=sync&amp;client=docs&amp;plid=ACUX6DMuMOPn1KiH6JIiMEkqenwHHkF3pdKGIPo"/>
        <s v="https://mail.google.com/mail?extsrc=sync&amp;client=docs&amp;plid=ACUX6DOZtyu7ZrZFnntlqxgCSEjPlkQ12w6NXDw"/>
        <s v="https://mail.google.com/mail?extsrc=sync&amp;client=docs&amp;plid=ACUX6DNIyeOhg7BsyCSl2dY6inTj5dh8TtvWGFE"/>
        <s v="https://mail.google.com/mail?extsrc=sync&amp;client=docs&amp;plid=ACUX6DM5ICUkRov5Mt3B7Tyt-GFCo-bswSeOYHk"/>
        <s v="https://mail.google.com/mail?extsrc=sync&amp;client=docs&amp;plid=ACUX6DOjSO5fuKklo2P3TscvVfIo9OP7JG38158"/>
        <s v="https://mail.google.com/mail?extsrc=sync&amp;client=docs&amp;plid=ACUX6DPOwtOIzdCaw4wrDzA0C8eCdkzqfA1oKPc"/>
        <s v="https://mail.google.com/mail?extsrc=sync&amp;client=docs&amp;plid=ACUX6DOAP62hDYYs1u1BIt_hdyH2WU_3WBdPVmA"/>
        <s v="https://mail.google.com/mail?extsrc=sync&amp;client=docs&amp;plid=ACUX6DM8T_aO3jmz9sGt9sOhIrmPHf9R4Bg_mf0"/>
        <s v="https://mail.google.com/mail?extsrc=sync&amp;client=docs&amp;plid=ACUX6DO3a3X9oeQN0EAHRrmneJ6j2ANjB8qdTSE"/>
        <s v="https://mail.google.com/mail?extsrc=sync&amp;client=docs&amp;plid=ACUX6DMXNmsAzPUA56jI70xT3GjMS_ZfYevVc7I"/>
        <s v="https://mail.google.com/mail?extsrc=sync&amp;client=docs&amp;plid=ACUX6DMF206iyyShc3dXYT0VttYiPdXiXt6jwXI"/>
        <s v="https://mail.google.com/mail?extsrc=sync&amp;client=docs&amp;plid=ACUX6DPh_j4uh90HR9LcFNeGVhz3U9DjK2dSxEA"/>
        <s v="https://mail.google.com/mail?extsrc=sync&amp;client=docs&amp;plid=ACUX6DMvp-lWKdDWGbvmfbZEWyKoseZdnn7_6SU"/>
        <s v="https://mail.google.com/mail?extsrc=sync&amp;client=docs&amp;plid=ACUX6DP2P2DaIG47j5M-qdChO2iQqyhpaVvB6_Q"/>
        <s v="https://mail.google.com/mail?extsrc=sync&amp;client=docs&amp;plid=ACUX6DOJxihln9La1eYL1HeNfftpdu-zFkltOjA"/>
        <s v="https://mail.google.com/mail?extsrc=sync&amp;client=docs&amp;plid=ACUX6DOfKeMg8kpqO63ap5Z7Mt0YTjTC4qJF0l0"/>
        <s v="https://mail.google.com/mail?extsrc=sync&amp;client=docs&amp;plid=ACUX6DO-p0IHPmcnlYgt7tBsqdONS1jop2gEgg4"/>
        <s v="https://mail.google.com/mail?extsrc=sync&amp;client=docs&amp;plid=ACUX6DO9LASh8812fQQCb0GVmJWPJzogGwpAk4M"/>
        <s v="https://mail.google.com/mail?extsrc=sync&amp;client=docs&amp;plid=ACUX6DPTrAryxMpJkMfv2zFJMJzIEKpXIjQYS_g"/>
        <s v="https://mail.google.com/mail?extsrc=sync&amp;client=docs&amp;plid=ACUX6DOJRER5_q0R51VbZP_w7vZMqm7LXc23mAQ"/>
        <s v="https://mail.google.com/mail?extsrc=sync&amp;client=docs&amp;plid=ACUX6DPjo1LzaVeUKn8oaw3iTDExX9Fq08USe3w"/>
        <s v="https://mail.google.com/mail?extsrc=sync&amp;client=docs&amp;plid=ACUX6DONI4-dyRnTGNKVojngqswZOCLJ56726uM"/>
        <s v="https://mail.google.com/mail?extsrc=sync&amp;client=docs&amp;plid=ACUX6DPko_D6kkI-CUrx-Zu0rTwTbP_Ec4sUYWY"/>
        <s v="https://mail.google.com/mail?extsrc=sync&amp;client=docs&amp;plid=ACUX6DNiz9i3HEwuN2ytFVwb_MiU3XVgTJ7o50c"/>
        <s v="https://mail.google.com/mail?extsrc=sync&amp;client=docs&amp;plid=ACUX6DM2MAY7oKghH_ZH1hKXm0ufvTpAEdSzfps"/>
        <s v="https://mail.google.com/mail?extsrc=sync&amp;client=docs&amp;plid=ACUX6DO09znpKd_TKQiymKUjJIC1SHM-Y_X5oXk"/>
        <s v="https://mail.google.com/mail?extsrc=sync&amp;client=docs&amp;plid=ACUX6DPER1ENxCu9sVE6KdUO_vAsa3paD_XpMxw"/>
        <s v="https://mail.google.com/mail?extsrc=sync&amp;client=docs&amp;plid=ACUX6DOVx8a7d9aZAYkL2mJIeFQrpvyrE8tjG3w"/>
        <s v="https://mail.google.com/mail?extsrc=sync&amp;client=docs&amp;plid=ACUX6DOtAjIlJpAYDiUYK1_PA6PhQd8oroTdzrY"/>
        <s v="https://mail.google.com/mail?extsrc=sync&amp;client=docs&amp;plid=ACUX6DM7Awn4XQPecYsL8HzFeFFT8uXI6rloXQ4"/>
        <s v="https://mail.google.com/mail?extsrc=sync&amp;client=docs&amp;plid=ACUX6DPg97grvp0GF4uTQvWEYbAMMfWwEd4o3mA"/>
        <s v="https://mail.google.com/mail?extsrc=sync&amp;client=docs&amp;plid=ACUX6DNFmGU5Brc94oXlDft7xTZKkDS7_OEzqOo"/>
        <s v="https://mail.google.com/mail?extsrc=sync&amp;client=docs&amp;plid=ACUX6DPyK6CAp5Dy5s_5jj8--DDEYkj8jVactv8"/>
        <s v="https://mail.google.com/mail?extsrc=sync&amp;client=docs&amp;plid=ACUX6DMahd1Aap53iQMyPYj19CFyOb88nU5RwpQ"/>
        <s v="https://mail.google.com/mail?extsrc=sync&amp;client=docs&amp;plid=ACUX6DPAIZAciLjwScvDEeeqKKvb43r7BMki3dY"/>
        <s v="https://mail.google.com/mail?extsrc=sync&amp;client=docs&amp;plid=ACUX6DM6V9BM-MkNw1eR1MhALRiu-jo_xPm5yks"/>
        <s v="https://mail.google.com/mail?extsrc=sync&amp;client=docs&amp;plid=ACUX6DOSLH0pKsaxSZzx6Q7A3v1lWOVVkM-85Ak"/>
        <s v="https://mail.google.com/mail?extsrc=sync&amp;client=docs&amp;plid=ACUX6DND5yu4fmkMRjcS7ilWjwvcDUHcQCRekNY"/>
        <s v="https://mail.google.com/mail?extsrc=sync&amp;client=docs&amp;plid=ACUX6DM2NcHb7uVAx4XvLIwTCOFjViEr9Bew_w8"/>
        <s v="https://mail.google.com/mail?extsrc=sync&amp;client=docs&amp;plid=ACUX6DNpoDk3XBjXIbBnA1kG4npse8U8uHBA9Bs"/>
        <s v="https://mail.google.com/mail?extsrc=sync&amp;client=docs&amp;plid=ACUX6DPL46128bHx-zyG-xC4f5fo-IqNvUWBQLc"/>
        <s v="https://mail.google.com/mail?extsrc=sync&amp;client=docs&amp;plid=ACUX6DNmAAb3V3CkfgxtBHtkEZFrKcgZocbDIoQ"/>
        <s v="https://mail.google.com/mail?extsrc=sync&amp;client=docs&amp;plid=ACUX6DPb7p2Y_f6OMHz_EeddQMcxqkLt2u0C-jM"/>
        <s v="https://mail.google.com/mail?extsrc=sync&amp;client=docs&amp;plid=ACUX6DN0R5JNkcrz5B3l6KHEJ0s53PO5by7q6eQ"/>
        <s v="https://mail.google.com/mail?extsrc=sync&amp;client=docs&amp;plid=ACUX6DPpXMvv15xkJmqGE0X8F2uvgBMheegnj7U"/>
        <s v="https://mail.google.com/mail?extsrc=sync&amp;client=docs&amp;plid=ACUX6DOKmvTBawGn7lY3URqFBRsDyNGncfCmULU"/>
        <s v="https://mail.google.com/mail?extsrc=sync&amp;client=docs&amp;plid=ACUX6DMk3IaOPnvB5OBcWn9WsFU-hswlewQrqDA"/>
        <s v="https://mail.google.com/mail?extsrc=sync&amp;client=docs&amp;plid=ACUX6DNsn7Hb5ClIUmFNpwJRPFQKeXASqaDmqj0"/>
        <s v="https://mail.google.com/mail?extsrc=sync&amp;client=docs&amp;plid=ACUX6DOLX-kHxl0DMYFUzSQ9lwNZ8S4lHYrg_PY"/>
        <s v="https://mail.google.com/mail?extsrc=sync&amp;client=docs&amp;plid=ACUX6DMoPReIMpWnzxgortUBusVU47WXvknPywI"/>
        <s v="https://mail.google.com/mail?extsrc=sync&amp;client=docs&amp;plid=ACUX6DNnTnOa1Az-HGMawkrey3s1dv3InLU6SvU"/>
        <s v="https://mail.google.com/mail?extsrc=sync&amp;client=docs&amp;plid=ACUX6DOk0TDS-Q_iXyxcY4hpbQsfBRUd-EULvcg"/>
        <s v="https://mail.google.com/mail?extsrc=sync&amp;client=docs&amp;plid=ACUX6DNRldZPHWPhXeSKqXfog4evtYMz7CJb-kU"/>
        <s v="https://mail.google.com/mail?extsrc=sync&amp;client=docs&amp;plid=ACUX6DPj7aSw8IWTx0cZUNrBGNr8jVpaxqqPZrs"/>
        <s v="https://mail.google.com/mail?extsrc=sync&amp;client=docs&amp;plid=ACUX6DMGorT9NvIZjRcMqWe34n7So0ldtQ-J63E"/>
        <s v="https://mail.google.com/mail?extsrc=sync&amp;client=docs&amp;plid=ACUX6DOOg2eah6Uk765ue-JTIceYWNjgjt92EXw"/>
        <s v="https://mail.google.com/mail?extsrc=sync&amp;client=docs&amp;plid=ACUX6DPqDM2u0-hf6g9eeFIfiV2ahK-L1E0YeQI"/>
        <s v="https://mail.google.com/mail?extsrc=sync&amp;client=docs&amp;plid=ACUX6DPLpcRTJ_jqQg4A-1KAj9pZUey6dURaaIA"/>
        <s v="https://mail.google.com/mail?extsrc=sync&amp;client=docs&amp;plid=ACUX6DMcrwbLfEcfxa5Bl57YLmyAEFyDSpacrNc"/>
        <s v="https://mail.google.com/mail?extsrc=sync&amp;client=docs&amp;plid=ACUX6DMkFPZ_WZzpciB2S2QkBe8Pe0r8GKWUa4c"/>
        <s v="https://mail.google.com/mail?extsrc=sync&amp;client=docs&amp;plid=ACUX6DMRx4xpPHSeJpQ_yYdynG_dL102FbhRKYY"/>
        <s v="https://mail.google.com/mail?extsrc=sync&amp;client=docs&amp;plid=ACUX6DNNHe_9zj_X33ROSgK0zLm1OYnzgmcN1Gs"/>
        <s v="https://mail.google.com/mail?extsrc=sync&amp;client=docs&amp;plid=ACUX6DPb6zJh6J95BRgGEX188imcDak6jSn0tHY"/>
        <s v="https://mail.google.com/mail?extsrc=sync&amp;client=docs&amp;plid=ACUX6DOAu4QC0bbaQ7RtJ7S3-rogsg1z0Lnh7eI"/>
        <s v="https://mail.google.com/mail?extsrc=sync&amp;client=docs&amp;plid=ACUX6DO-bFMv0K_JgoohgxbaTUFgMVE2-NPajek"/>
        <s v="https://mail.google.com/mail?extsrc=sync&amp;client=docs&amp;plid=ACUX6DOEI_vno1-UFOjMDJw1TvcttwrBQk84H60"/>
        <s v="https://mail.google.com/mail?extsrc=sync&amp;client=docs&amp;plid=ACUX6DN896RgBt6l4Y5cHvIVXpXAuCPQ8tEq2aE"/>
        <s v="https://mail.google.com/mail?extsrc=sync&amp;client=docs&amp;plid=ACUX6DN-pTX4FSAjo6dacwQ9kOexPgq5Lc2bpy4"/>
        <s v="https://mail.google.com/mail?extsrc=sync&amp;client=docs&amp;plid=ACUX6DOoj_fiwbsKomG3d3L5Iee27q87MuyWlvk"/>
        <s v="https://mail.google.com/mail?extsrc=sync&amp;client=docs&amp;plid=ACUX6DO1oyClrYBHtriPkWwH6ZXqnIBI1Y_452k"/>
        <s v="https://mail.google.com/mail?extsrc=sync&amp;client=docs&amp;plid=ACUX6DMjfpwQIRtDaOTRO_BHiQRbWE9_uW6a_WE"/>
        <s v="https://mail.google.com/mail?extsrc=sync&amp;client=docs&amp;plid=ACUX6DNjH9pVEXrb8bOTgUX341J0OOjWTgXdvO8"/>
        <s v="https://mail.google.com/mail?extsrc=sync&amp;client=docs&amp;plid=ACUX6DPTBPzdOzi8IH4CooEM6QeofUKzA5Buiok"/>
        <s v="https://mail.google.com/mail?extsrc=sync&amp;client=docs&amp;plid=ACUX6DMpRu7prIZE8vmYe0FReshJ6OKRLQ8HCFw"/>
        <s v="https://mail.google.com/mail?extsrc=sync&amp;client=docs&amp;plid=ACUX6DPR2lxIQR6POc9HtwImu8n0cjI3IWMgJ_g"/>
        <s v="https://mail.google.com/mail?extsrc=sync&amp;client=docs&amp;plid=ACUX6DNgK3es3VTkaEwD7cui_vaPekdxdJ7mdKk"/>
        <s v="https://mail.google.com/mail?extsrc=sync&amp;client=docs&amp;plid=ACUX6DMfbSTb2hj7a6AlmyemPOuD2tHeb304ajg"/>
        <s v="https://mail.google.com/mail?extsrc=sync&amp;client=docs&amp;plid=ACUX6DOf1Us2GaNppiBKjDmY5S5lsx6QvVK7Gp0"/>
        <s v="https://mail.google.com/mail?extsrc=sync&amp;client=docs&amp;plid=ACUX6DOklGm1bbLodcz61eiNOzsytFYXBi74DDA"/>
        <s v="https://mail.google.com/mail?extsrc=sync&amp;client=docs&amp;plid=ACUX6DM7-mhD_gkxdpvt4ujFByt9K3P4_Isa9bA"/>
        <s v="https://mail.google.com/mail?extsrc=sync&amp;client=docs&amp;plid=ACUX6DNro4OhRbhp_y7En4OVXQm9qHC6fOp0OyE"/>
        <s v="https://mail.google.com/mail?extsrc=sync&amp;client=docs&amp;plid=ACUX6DNt0_Wul4EOoh8NSODi0p_fOhd7-dcGk-w"/>
        <s v="https://mail.google.com/mail?extsrc=sync&amp;client=docs&amp;plid=ACUX6DNcBIIHyYErbevP5a4lDbXYZYndaduF7Rw"/>
        <s v="https://mail.google.com/mail?extsrc=sync&amp;client=docs&amp;plid=ACUX6DMatf_XmsQo4Vr00zyiRrz3ChiM9IQ28ys"/>
        <s v="https://mail.google.com/mail?extsrc=sync&amp;client=docs&amp;plid=ACUX6DNtTPFAwYHkiu9EPt4G_TSJEV_NnrCWxTw"/>
        <s v="https://mail.google.com/mail?extsrc=sync&amp;client=docs&amp;plid=ACUX6DM2LKEjjSeDoFiN4jWOCsm0l77mHnNfhH4"/>
        <s v="https://mail.google.com/mail?extsrc=sync&amp;client=docs&amp;plid=ACUX6DP-ojCnl_Ky2uVxOI7_g9jOrowLOXsCf6s"/>
        <s v="https://mail.google.com/mail?extsrc=sync&amp;client=docs&amp;plid=ACUX6DM597jxkRaVLZltE2Av5GMs9qztg1NjGbo"/>
        <s v="https://mail.google.com/mail?extsrc=sync&amp;client=docs&amp;plid=ACUX6DNW0B2VNG9lpsaehNrzxptQdymPgrm2nZ0"/>
        <s v="https://mail.google.com/mail?extsrc=sync&amp;client=docs&amp;plid=ACUX6DPLByjM27UUXGfBUWfvGnPxGgpHfgxYFvw"/>
        <s v="https://mail.google.com/mail?extsrc=sync&amp;client=docs&amp;plid=ACUX6DOu7wML5hR-KoNPVQdBhk8M8NrvjX3Bwkc"/>
        <s v="https://mail.google.com/mail?extsrc=sync&amp;client=docs&amp;plid=ACUX6DPO0LMqsbyrNLpILSXNPyq4AYHrecQ_i0U"/>
        <s v="https://mail.google.com/mail?extsrc=sync&amp;client=docs&amp;plid=ACUX6DPsW6TEQ7eJQgAeJApqekAI98R14BviYrM"/>
        <s v="https://mail.google.com/mail?extsrc=sync&amp;client=docs&amp;plid=ACUX6DPhJeZ1JCU-x1_aEX9nKMmCtXMXho-4k8o"/>
        <s v="https://mail.google.com/mail?extsrc=sync&amp;client=docs&amp;plid=ACUX6DMLm0ZmTn4VDgt5OtefCNIQboCm8MAOfCA"/>
        <s v="https://mail.google.com/mail?extsrc=sync&amp;client=docs&amp;plid=ACUX6DNSgTlJ9X6dWTvgBstRKlYJ20HjtaA6MWE"/>
        <s v="https://mail.google.com/mail?extsrc=sync&amp;client=docs&amp;plid=ACUX6DM-Uwcof4s4ug6DgYaZLNjrbXEGJbmkuzQ"/>
        <s v="https://mail.google.com/mail?extsrc=sync&amp;client=docs&amp;plid=ACUX6DNP61bqxHVBcXnzjcIn5xYRifCihwE_oio"/>
        <s v="https://mail.google.com/mail?extsrc=sync&amp;client=docs&amp;plid=ACUX6DNyN7RPEtAkn3jmR6DVBW4tRbw1wnfDmU0"/>
        <s v="https://mail.google.com/mail?extsrc=sync&amp;client=docs&amp;plid=ACUX6DP3ayVqjLUhj4y5Orv0486jUNZJVD0tW2Y"/>
        <s v="https://mail.google.com/mail?extsrc=sync&amp;client=docs&amp;plid=ACUX6DPci-1aGMKcyJsvBBN1L5-HwrlENhtMHIY"/>
        <s v="https://mail.google.com/mail?extsrc=sync&amp;client=docs&amp;plid=ACUX6DOg--GYtGExkIajDmZLwg-_kGu_uXDvMnw"/>
        <s v="https://mail.google.com/mail?extsrc=sync&amp;client=docs&amp;plid=ACUX6DNdrLy31izm_GyqsSGXDIAS6drEulo2qws"/>
        <s v="https://mail.google.com/mail?extsrc=sync&amp;client=docs&amp;plid=ACUX6DMXu-H6iUlJPtpD1xoCZOI53_nIhlGD1z8"/>
        <s v="https://mail.google.com/mail?extsrc=sync&amp;client=docs&amp;plid=ACUX6DP7D5ID7g9zh_P8bvy2kDAVTdJ3jPiZgM0"/>
        <s v="https://mail.google.com/mail?extsrc=sync&amp;client=docs&amp;plid=ACUX6DPvakklFFmPvimmSXgYC6mYrm7lWfXRyPQ"/>
        <s v="https://mail.google.com/mail?extsrc=sync&amp;client=docs&amp;plid=ACUX6DNCvKJj06XqbF0vzJ_h29rBlMb1XxSYcjM"/>
        <s v="https://mail.google.com/mail?extsrc=sync&amp;client=docs&amp;plid=ACUX6DN4ch7AYP3vZjmDsqvqMc3jkT80FHZHW-0"/>
        <s v="https://mail.google.com/mail?extsrc=sync&amp;client=docs&amp;plid=ACUX6DPfRAZkVbMQZe6SjxkCK0UoPAIXZe4ShqI"/>
        <s v="https://mail.google.com/mail?extsrc=sync&amp;client=docs&amp;plid=ACUX6DPEGWao6qtRrnuxFPbESP3nfCZlY_dE_vY"/>
        <s v="https://mail.google.com/mail?extsrc=sync&amp;client=docs&amp;plid=ACUX6DPUaQc2nd6vv1pCs-OxWvPLf3-OQiuUAVw"/>
        <s v="https://mail.google.com/mail?extsrc=sync&amp;client=docs&amp;plid=ACUX6DNcaCVNIQ68gQ8ipP40F48TuEpN0qTQf2I"/>
        <s v="https://mail.google.com/mail?extsrc=sync&amp;client=docs&amp;plid=ACUX6DNKgheqKibNUsrukOnvldgIS1il_uZ3bFc"/>
        <s v="https://mail.google.com/mail?extsrc=sync&amp;client=docs&amp;plid=ACUX6DOn01VGPP-h38fibLW21w-BBz-ZbI2bDxI"/>
        <s v="https://mail.google.com/mail?extsrc=sync&amp;client=docs&amp;plid=ACUX6DMW9R7QxgaKwEI1PYA9o1ubN8V6bwVTUaA"/>
        <s v="https://mail.google.com/mail?extsrc=sync&amp;client=docs&amp;plid=ACUX6DMit0-wwigo9yzslyfpFABzOuRYMVteT-g"/>
        <s v="https://mail.google.com/mail?extsrc=sync&amp;client=docs&amp;plid=ACUX6DNnCNaSQz0quv05ZBTgLodROvDhE0fqXW0"/>
        <s v="https://mail.google.com/mail?extsrc=sync&amp;client=docs&amp;plid=ACUX6DMAxBDFVGn3AZ-lvOCQUYxMtTnJjrEOz_w"/>
        <s v="https://mail.google.com/mail?extsrc=sync&amp;client=docs&amp;plid=ACUX6DPI4mQRNfSD4kA4fRdlTdzqQorppm43Puc"/>
        <s v="https://mail.google.com/mail?extsrc=sync&amp;client=docs&amp;plid=ACUX6DNpleyESMAlYoAvsy3xXciS7nnwlUvn4V8"/>
        <s v="https://mail.google.com/mail?extsrc=sync&amp;client=docs&amp;plid=ACUX6DNklaj7ioS5Rfa4UPkDergTqhcHa8UksG4"/>
        <s v="https://mail.google.com/mail?extsrc=sync&amp;client=docs&amp;plid=ACUX6DOSF0tDjzHKOAzeugMRRLa7fFilciocIjY"/>
        <s v="https://mail.google.com/mail?extsrc=sync&amp;client=docs&amp;plid=ACUX6DOqUF5m7pMKI7wpnIFpt1ZelkkTHy0YhCs"/>
        <s v="https://mail.google.com/mail?extsrc=sync&amp;client=docs&amp;plid=ACUX6DO2Q2T_SBwpZpgaV-Uvd6MVoZjbjiil3t4"/>
        <s v="https://mail.google.com/mail?extsrc=sync&amp;client=docs&amp;plid=ACUX6DP7mYKRicPcf6VDNoxoCV-z9DNvvJzTdHM"/>
        <s v="https://mail.google.com/mail?extsrc=sync&amp;client=docs&amp;plid=ACUX6DN5n2MV0n7dyddNg4AE2MHE2Ob5FJa65Ac"/>
        <s v="https://mail.google.com/mail?extsrc=sync&amp;client=docs&amp;plid=ACUX6DNlQgBQ2imxBqWrIgmFLuPeiFuRCfXR28s"/>
        <s v="https://mail.google.com/mail?extsrc=sync&amp;client=docs&amp;plid=ACUX6DM9DhdD09NURjCafxbCsCurTVS9o7CAW-Q"/>
        <s v="https://mail.google.com/mail?extsrc=sync&amp;client=docs&amp;plid=ACUX6DNyBukMsD93n1_akxEWP-BBfDQ2GIjx2Iw"/>
        <s v="https://mail.google.com/mail?extsrc=sync&amp;client=docs&amp;plid=ACUX6DPz3mzls4jm1snNhYYjsycwaCe2IW7krkM"/>
        <s v="https://mail.google.com/mail?extsrc=sync&amp;client=docs&amp;plid=ACUX6DMuU5l5JcuavwmIvDnRf0efZtj5jLW3N_M"/>
        <s v="https://mail.google.com/mail?extsrc=sync&amp;client=docs&amp;plid=ACUX6DO42VAxaZkig0v29-NO1Ee-o4N4OZLIFZc"/>
        <s v="https://mail.google.com/mail?extsrc=sync&amp;client=docs&amp;plid=ACUX6DM82VzpDtMg72JS-f0_EQjL2BcdvS8jf0E"/>
        <s v="https://mail.google.com/mail?extsrc=sync&amp;client=docs&amp;plid=ACUX6DMJJK1ykhpk5sCk749ixk41DziQXvyS4MQ"/>
        <s v="https://mail.google.com/mail?extsrc=sync&amp;client=docs&amp;plid=ACUX6DPaVUNHyyr80BcUhj-e-5rjibTarZIirS0"/>
        <s v="https://mail.google.com/mail?extsrc=sync&amp;client=docs&amp;plid=ACUX6DN11v6L8HP2B58tr1JLVWDEk4qVJG_pN0w"/>
        <s v="https://mail.google.com/mail?extsrc=sync&amp;client=docs&amp;plid=ACUX6DMM_rTq0aO6mRvCvWGmKcDS1TVmGTN8uLg"/>
        <s v="https://mail.google.com/mail?extsrc=sync&amp;client=docs&amp;plid=ACUX6DPfWFJvW-R2eWwZLg5-LrZUtrouWC54GjQ"/>
        <s v="https://mail.google.com/mail?extsrc=sync&amp;client=docs&amp;plid=ACUX6DPLyJiiDRxTi-aakKGhbzlMlZ46dmzFmA0"/>
        <s v="https://mail.google.com/mail?extsrc=sync&amp;client=docs&amp;plid=ACUX6DNFIhhr2VAwT6lVmOBTfLfqP87GIWitlmE"/>
        <s v="https://mail.google.com/mail?extsrc=sync&amp;client=docs&amp;plid=ACUX6DMM_DAS54ENnbUuh5RyWJqVJqNvp-J6Yeo"/>
        <s v="https://mail.google.com/mail?extsrc=sync&amp;client=docs&amp;plid=ACUX6DOVHM-Dmeho-CzUykiQdV2auQrSGmoK5ww"/>
        <s v="https://mail.google.com/mail?extsrc=sync&amp;client=docs&amp;plid=ACUX6DNuD2ZSkyvQZ5caUZZiCi3EDMXI8YBNEU0"/>
        <s v="https://mail.google.com/mail?extsrc=sync&amp;client=docs&amp;plid=ACUX6DNI8r1F3gEhm2ERzryLFgnG7Pe0R8vpZOw"/>
        <s v="https://mail.google.com/mail?extsrc=sync&amp;client=docs&amp;plid=ACUX6DNbBJtfbfoRchZSKtCb4wMl_rquzcXTCZI"/>
        <s v="https://mail.google.com/mail?extsrc=sync&amp;client=docs&amp;plid=ACUX6DMT6WiWJjo6oTgUkLEPAc-G1y-lXP-tiCw"/>
        <s v="https://mail.google.com/mail?extsrc=sync&amp;client=docs&amp;plid=ACUX6DP2IHcpEWNzsQgihx_bLDpMiZOn1QvreB4"/>
        <s v="https://mail.google.com/mail?extsrc=sync&amp;client=docs&amp;plid=ACUX6DMhTln6Mb59Byj6BHQO31aL2sI05r5cku4"/>
        <s v="https://mail.google.com/mail?extsrc=sync&amp;client=docs&amp;plid=ACUX6DPeqnn7S1lgRRtrhQM3mru8IrAvQhW0OQw"/>
        <s v="https://mail.google.com/mail?extsrc=sync&amp;client=docs&amp;plid=ACUX6DOWCjoaWAbhGwrsxjQxvYWz5PHyX6EtOH0"/>
        <s v="https://mail.google.com/mail?extsrc=sync&amp;client=docs&amp;plid=ACUX6DP0rRDOxcuJNHjbtAGs0fEg21_AL-yT86o"/>
        <s v="https://mail.google.com/mail?extsrc=sync&amp;client=docs&amp;plid=ACUX6DPQKWyuDxiYI8UtV_xSUXzku-4kiE9_u4I"/>
        <s v="https://mail.google.com/mail?extsrc=sync&amp;client=docs&amp;plid=ACUX6DMCyjbXBUDS5aUQuTNwgvakiDdUvFEqygg"/>
        <s v="https://mail.google.com/mail?extsrc=sync&amp;client=docs&amp;plid=ACUX6DNNuDt5e_xydgLnBjus1sx6vL2VBRQTQ-I"/>
        <s v="https://mail.google.com/mail?extsrc=sync&amp;client=docs&amp;plid=ACUX6DOFFbCUrJ590Z94e4Fs2wd64tBbryM08JM"/>
        <s v="https://mail.google.com/mail?extsrc=sync&amp;client=docs&amp;plid=ACUX6DPIp92BzMJZeY9m9ZQfO1hbZLYZyUhFUg0"/>
        <s v="https://mail.google.com/mail?extsrc=sync&amp;client=docs&amp;plid=ACUX6DNLa4qyIBK6WXXVxPe28FF7d25yNeFcOOI"/>
        <s v="https://mail.google.com/mail?extsrc=sync&amp;client=docs&amp;plid=ACUX6DMTZ4PKSaJXUShdcB4DnjEf4cLWapXzOoU"/>
        <s v="https://mail.google.com/mail?extsrc=sync&amp;client=docs&amp;plid=ACUX6DMXe3qmF-FfxDkkdXEcXQIcCRkQ8u21UE0"/>
        <s v="https://mail.google.com/mail?extsrc=sync&amp;client=docs&amp;plid=ACUX6DPDQVy7joqesaSgKfGyYqIjUGDwpESI0qU"/>
        <s v="https://mail.google.com/mail?extsrc=sync&amp;client=docs&amp;plid=ACUX6DOq3eDGAsioN4u34WhwI8IGbdAq1zR-C-U"/>
        <s v="https://mail.google.com/mail?extsrc=sync&amp;client=docs&amp;plid=ACUX6DNKSasQTDPF-KMFQjqOXXnAKHQPCbmesNc"/>
        <s v="https://mail.google.com/mail?extsrc=sync&amp;client=docs&amp;plid=ACUX6DPscL0_9W_LxqWSPDdAYWUS9iWE0BnFNUI"/>
        <s v="https://mail.google.com/mail?extsrc=sync&amp;client=docs&amp;plid=ACUX6DM_PjNkxkPckqQtAARFfAyqKOpF4IenOk8"/>
        <s v="https://mail.google.com/mail?extsrc=sync&amp;client=docs&amp;plid=ACUX6DM7l4ByAACi722l4nFqcuTurFVQHyKuZFg"/>
        <s v="https://mail.google.com/mail?extsrc=sync&amp;client=docs&amp;plid=ACUX6DP6IVHYzw8W26FOfMOIfhfAU6dXH2lkuBU"/>
        <s v="https://mail.google.com/mail?extsrc=sync&amp;client=docs&amp;plid=ACUX6DNrOxE0CbMcErQk-IvJsRVUWa1b8oWYbyc"/>
        <s v="https://mail.google.com/mail?extsrc=sync&amp;client=docs&amp;plid=ACUX6DMx7S7qjcFuT1zbK023oBOmIrCJEiOww_o"/>
        <s v="https://mail.google.com/mail?extsrc=sync&amp;client=docs&amp;plid=ACUX6DNXn_0nt0iOJkBD26WX5rgs_a4SWtZ4Zk8"/>
        <s v="https://mail.google.com/mail?extsrc=sync&amp;client=docs&amp;plid=ACUX6DP8nOzrm-0VAdv7HgsKJ8AV7JYctahaOrU"/>
        <s v="https://mail.google.com/mail?extsrc=sync&amp;client=docs&amp;plid=ACUX6DMpfGhW0YLFdAXfChgX-y9r9VZf7lVhaJs"/>
        <s v="https://mail.google.com/mail?extsrc=sync&amp;client=docs&amp;plid=ACUX6DPMG6VrZtbS13VG3DZoXEf7pF_VQ5uz6FI"/>
        <s v="https://mail.google.com/mail?extsrc=sync&amp;client=docs&amp;plid=ACUX6DMjbIlgjUbQBOAKIWPqGlFX_TsSFnfG6Vg"/>
        <s v="https://mail.google.com/mail?extsrc=sync&amp;client=docs&amp;plid=ACUX6DNww7UXpdzevNEKRE0Bai-BccBYxl4gv8A"/>
        <s v="https://mail.google.com/mail?extsrc=sync&amp;client=docs&amp;plid=ACUX6DNFuCLRPX5U9u4pKg3qj3-S1Rh7banF8Kg"/>
        <s v="https://mail.google.com/mail?extsrc=sync&amp;client=docs&amp;plid=ACUX6DMx9by1zF4a6fh1K-GKokAfRrP6EqFYMEw"/>
        <s v="https://mail.google.com/mail?extsrc=sync&amp;client=docs&amp;plid=ACUX6DOE9AvFVARX8lbUV6UXBH8zewJ0gnnCsXI"/>
        <s v="https://mail.google.com/mail?extsrc=sync&amp;client=docs&amp;plid=ACUX6DPfwZ4DpVJCJt7JHslAzuR8sTFha6oiBS0"/>
        <s v="https://mail.google.com/mail?extsrc=sync&amp;client=docs&amp;plid=ACUX6DNWrxVu_R1sptn01I6Bj-eYiuS4Ed64Wqg"/>
        <s v="https://mail.google.com/mail?extsrc=sync&amp;client=docs&amp;plid=ACUX6DMikL3KzS5O50W4wxgP-mKwEoDzYGdcbBw"/>
        <s v="https://mail.google.com/mail?extsrc=sync&amp;client=docs&amp;plid=ACUX6DM3tdtnU3We4joJ2jY8ikIT1TAeNb1gyoE"/>
        <s v="https://mail.google.com/mail?extsrc=sync&amp;client=docs&amp;plid=ACUX6DN07JXWX0eTZd-zPWabMhziVW3s_MKYtIw"/>
        <s v="https://mail.google.com/mail?extsrc=sync&amp;client=docs&amp;plid=ACUX6DN9mekTBiYsuCMSDX6jXeF5HF9VCSdo4Vc"/>
        <s v="https://mail.google.com/mail?extsrc=sync&amp;client=docs&amp;plid=ACUX6DMh9Bb5glc_lMGxcIeXNz5WcTXmBUwQrRk"/>
        <s v="https://mail.google.com/mail?extsrc=sync&amp;client=docs&amp;plid=ACUX6DPBLhAlSCg2aKPCdNwc1OmyXjNzmRqMEUM"/>
        <s v="https://mail.google.com/mail?extsrc=sync&amp;client=docs&amp;plid=ACUX6DOnXoUC902ImzztmXjJuC1cY_CBocyBjLo"/>
        <s v="https://mail.google.com/mail?extsrc=sync&amp;client=docs&amp;plid=ACUX6DMSpnDMKsjb3Fy_VLTu-yY3rEmllI30yYM"/>
        <s v="https://mail.google.com/mail?extsrc=sync&amp;client=docs&amp;plid=ACUX6DMGwso6E9xRQL0JDt_JMq-hqENSbuBMGfA"/>
        <s v="https://mail.google.com/mail?extsrc=sync&amp;client=docs&amp;plid=ACUX6DMhhZsdRo2xTrjDQN5pn03IACqo7FftPVs"/>
        <s v="https://mail.google.com/mail?extsrc=sync&amp;client=docs&amp;plid=ACUX6DOFP648t56v065GKLM1sndSKqFP8KiAwaU"/>
        <s v="https://mail.google.com/mail?extsrc=sync&amp;client=docs&amp;plid=ACUX6DO-SPFDrrAQ8sP2xiazWGaDT8hDRB9LZ4I"/>
        <s v="https://mail.google.com/mail?extsrc=sync&amp;client=docs&amp;plid=ACUX6DPoHO63enk_TcDbZ2mSyjIZeHtAdtIUomk"/>
        <s v="https://mail.google.com/mail?extsrc=sync&amp;client=docs&amp;plid=ACUX6DMllgp2gYnksGXFIrxZ6ttlLstIzHrgeYo"/>
        <s v="https://mail.google.com/mail?extsrc=sync&amp;client=docs&amp;plid=ACUX6DNtzdJqFBhQVU8BHLhbRIhTfz4YQYRiJic"/>
        <s v="https://mail.google.com/mail?extsrc=sync&amp;client=docs&amp;plid=ACUX6DP5hcMegjlCcwJO4bdsvTIdtEj0oC1XdgY"/>
        <s v="https://mail.google.com/mail?extsrc=sync&amp;client=docs&amp;plid=ACUX6DNQ00Sj6ySjJXvua-wE-jeOGXaSSV4gFnM"/>
        <s v="https://mail.google.com/mail?extsrc=sync&amp;client=docs&amp;plid=ACUX6DNzpb4cs-kJ7iG1F19oeMBFA6tbTfFv5Fc"/>
        <s v="https://mail.google.com/mail?extsrc=sync&amp;client=docs&amp;plid=ACUX6DNWJXUasEvAYc4nmggGJX55jeUMPz3SnpY"/>
        <s v="https://mail.google.com/mail?extsrc=sync&amp;client=docs&amp;plid=ACUX6DMa4FcYPP-eSXwl5WsuHVR1hrS9i0NJpYU"/>
        <s v="https://mail.google.com/mail?extsrc=sync&amp;client=docs&amp;plid=ACUX6DPyIhEQtMRhC2ufNW-Y7ItQ6AdExBmoLHM"/>
        <s v="https://mail.google.com/mail?extsrc=sync&amp;client=docs&amp;plid=ACUX6DNs8ufRcpfRAlZHwF093dKgq0ON0X5ngJM"/>
        <s v="https://mail.google.com/mail?extsrc=sync&amp;client=docs&amp;plid=ACUX6DObrUIsHAsiwYdYLYOpPIqLBYt2nwz5QAg"/>
        <s v="https://mail.google.com/mail?extsrc=sync&amp;client=docs&amp;plid=ACUX6DNvocvX1QUaSxzngSY7vDH017Fp6WXV5zA"/>
        <s v="https://mail.google.com/mail?extsrc=sync&amp;client=docs&amp;plid=ACUX6DPdHqkluUZ_S7m2IV2DX0bZ3Z3jHGUAvo8"/>
        <s v="https://mail.google.com/mail?extsrc=sync&amp;client=docs&amp;plid=ACUX6DNKFt1QLLZ7TqORJ5o1AT0Tw-DWQxGRDME"/>
        <s v="https://mail.google.com/mail?extsrc=sync&amp;client=docs&amp;plid=ACUX6DPjU0xQCtCdeQxMXVpY1LYqWyMo9FFy-O8"/>
        <s v="https://mail.google.com/mail?extsrc=sync&amp;client=docs&amp;plid=ACUX6DOB7YFu8NiD8sPNqs861tuGQrX1IETeuk0"/>
        <s v="https://mail.google.com/mail?extsrc=sync&amp;client=docs&amp;plid=ACUX6DN0fP_OLKNcT8PG9tPMxHCQWsopHfN7c7I"/>
        <s v="https://mail.google.com/mail?extsrc=sync&amp;client=docs&amp;plid=ACUX6DPI-CQQ7stb3Qsxj4Q9VLGNtEdcmNIWZKU"/>
        <s v="https://mail.google.com/mail?extsrc=sync&amp;client=docs&amp;plid=ACUX6DOkAtU0-DAt6MoATfUZ_Ald7LYQBKa5kCM"/>
        <s v="https://mail.google.com/mail?extsrc=sync&amp;client=docs&amp;plid=ACUX6DNDSi2zRvy7C-2QeWCdQfx5dA-x_5qHrWo"/>
        <s v="https://mail.google.com/mail?extsrc=sync&amp;client=docs&amp;plid=ACUX6DMAgFwj89FA3QXZEr1f2y2ar2XgEzvih2o"/>
        <s v="https://mail.google.com/mail?extsrc=sync&amp;client=docs&amp;plid=ACUX6DP3_bHlqwc62yZGu6c1Dmh63dOF_EOPOw8"/>
        <s v="https://mail.google.com/mail?extsrc=sync&amp;client=docs&amp;plid=ACUX6DN_hnfadWwTw6PwY7LP8U758wp9QLGO8Wc"/>
        <s v="https://mail.google.com/mail?extsrc=sync&amp;client=docs&amp;plid=ACUX6DOfWEhjgKHYg85Mg22AV72wEgKFeLkJIeY"/>
        <s v="https://mail.google.com/mail?extsrc=sync&amp;client=docs&amp;plid=ACUX6DNwouCEtnKNeVKBEpr-iC0wrd_cu8WJKxg"/>
        <s v="https://mail.google.com/mail?extsrc=sync&amp;client=docs&amp;plid=ACUX6DOiWilecZuOL-4bQTa9uPrk5tAAJLuxxMo"/>
        <s v="https://mail.google.com/mail?extsrc=sync&amp;client=docs&amp;plid=ACUX6DPq7054Eo05ivoLkWSiL-IMgKvXnj2P7dc"/>
        <s v="https://mail.google.com/mail?extsrc=sync&amp;client=docs&amp;plid=ACUX6DNGHxYEIaDVJXsgbQjrgvkQ-bp9kEnrs9Q"/>
        <s v="https://mail.google.com/mail?extsrc=sync&amp;client=docs&amp;plid=ACUX6DMxCR8EWTP4tgMmi92DxtITPEE-qcSxeXE"/>
        <s v="https://mail.google.com/mail?extsrc=sync&amp;client=docs&amp;plid=ACUX6DOYkibz52JuIc0eBqMbriBAJVf9uydkRuA"/>
        <s v="https://mail.google.com/mail?extsrc=sync&amp;client=docs&amp;plid=ACUX6DMqTFYZKkzpgsE6rlVNVE_9l9YNdwPofJc"/>
        <s v="https://mail.google.com/mail?extsrc=sync&amp;client=docs&amp;plid=ACUX6DPn0LD5NfvADPuWMDoIaUiVFRfwxF7PXWs"/>
        <s v="https://mail.google.com/mail?extsrc=sync&amp;client=docs&amp;plid=ACUX6DNz8e3topnCyeiT3GNuL75tpVr3u_x50mg"/>
        <s v="https://mail.google.com/mail?extsrc=sync&amp;client=docs&amp;plid=ACUX6DN9NHljuYNY-p-PhS2pOuXWWKpjWVf6Yl0"/>
        <s v="https://mail.google.com/mail?extsrc=sync&amp;client=docs&amp;plid=ACUX6DP1l3lQDPyDo3NeI7vXZXk7V8HWyT1NOFA"/>
        <s v="https://mail.google.com/mail?extsrc=sync&amp;client=docs&amp;plid=ACUX6DMYXLovD-6EsuYlhr806pgksG0GygLxF4s"/>
        <s v="https://mail.google.com/mail?extsrc=sync&amp;client=docs&amp;plid=ACUX6DPfbdJnMKP7zfXB3-h7oEu5ecofEPjzybk"/>
        <s v="https://mail.google.com/mail?extsrc=sync&amp;client=docs&amp;plid=ACUX6DMijocca-KCRRtQjdR78EnIWaoT_s-bIc4"/>
        <s v="https://mail.google.com/mail?extsrc=sync&amp;client=docs&amp;plid=ACUX6DNV4Q65zVoIHHdwb4uPo9v5RsuvQ-Mxf2w"/>
        <s v="https://mail.google.com/mail?extsrc=sync&amp;client=docs&amp;plid=ACUX6DOtmLgjfBcgNzSwB9mTJuMTwwUDv4KG3F8"/>
        <s v="https://mail.google.com/mail?extsrc=sync&amp;client=docs&amp;plid=ACUX6DP4wdKTmWgA7Le3l9F8ArxsnQokiA_2HPc"/>
        <s v="https://mail.google.com/mail?extsrc=sync&amp;client=docs&amp;plid=ACUX6DPgjnsfB50w0f7sdy3nhi2kUiFIKBfCN2U"/>
        <s v="https://mail.google.com/mail?extsrc=sync&amp;client=docs&amp;plid=ACUX6DNHMfmFUkjNEFoW2JibOc0DAj1wj4_OvuY"/>
        <s v="https://mail.google.com/mail?extsrc=sync&amp;client=docs&amp;plid=ACUX6DO2Dide_fhUKIphCF5edHa6KtpKnbOB_s0"/>
        <s v="https://mail.google.com/mail?extsrc=sync&amp;client=docs&amp;plid=ACUX6DMU5Mq4wFrOf6VZCnI8oTxj3SvqZMTl1nw"/>
        <s v="https://mail.google.com/mail?extsrc=sync&amp;client=docs&amp;plid=ACUX6DPkWvlqLKZar_Tp_B-ovQDw7ncX-PU2Um0"/>
        <s v="https://mail.google.com/mail?extsrc=sync&amp;client=docs&amp;plid=ACUX6DP6FovU7DeITBxHS_9aIIzroaJWAG07acw"/>
        <s v="https://mail.google.com/mail?extsrc=sync&amp;client=docs&amp;plid=ACUX6DOqEy0PeKX1waYWb6TJ4UpGI2MHSogihSc"/>
        <s v="https://mail.google.com/mail?extsrc=sync&amp;client=docs&amp;plid=ACUX6DMznTmJEyXlYWfxnbeVgpumXPJfBFVXC90"/>
        <s v="https://mail.google.com/mail?extsrc=sync&amp;client=docs&amp;plid=ACUX6DPouHPIdkB1RNDvV6lwASLPDNJNduaTaO8"/>
        <s v="https://mail.google.com/mail?extsrc=sync&amp;client=docs&amp;plid=ACUX6DPBma9udmVW3OdpnLnhm_IHobRlrhvm4Os"/>
        <s v="https://mail.google.com/mail?extsrc=sync&amp;client=docs&amp;plid=ACUX6DOcZUC3x1Pjk6q2ONL-HbDyqqy0P1g-hMM"/>
        <s v="https://mail.google.com/mail?extsrc=sync&amp;client=docs&amp;plid=ACUX6DPWXOY5RxKeD_Kd1FOfkAyc71ZjysduexE"/>
        <s v="https://mail.google.com/mail?extsrc=sync&amp;client=docs&amp;plid=ACUX6DNX_YEEFOJBH1Y_jWs8AURuCBquVolqUk8"/>
        <s v="https://mail.google.com/mail?extsrc=sync&amp;client=docs&amp;plid=ACUX6DOqxf-kVofwTBTyo-LE3dr_hZfY8WnD1ZI"/>
        <s v="https://mail.google.com/mail?extsrc=sync&amp;client=docs&amp;plid=ACUX6DPAsGuR_-jFH_F9KxC5HOR_N-kIMGDvquk"/>
        <s v="https://mail.google.com/mail?extsrc=sync&amp;client=docs&amp;plid=ACUX6DN4NjmvKTzXWEQ0dRWyZPCeyO9GScRvkPo"/>
        <s v="https://mail.google.com/mail?extsrc=sync&amp;client=docs&amp;plid=ACUX6DMQ-QLCsSG2jSHauAx8aKWCM1ixWbzNEwI"/>
        <s v="https://mail.google.com/mail?extsrc=sync&amp;client=docs&amp;plid=ACUX6DOs0tY1l5b71XUpw6lsOErpd7yEFQFCD4k"/>
        <s v="https://mail.google.com/mail?extsrc=sync&amp;client=docs&amp;plid=ACUX6DPXm_kAfLTLGx7oNRZpdyGLoYAB8ZqSmY0"/>
        <s v="https://mail.google.com/mail?extsrc=sync&amp;client=docs&amp;plid=ACUX6DNrJrGlCaIrwQFpeLXxSmI8fUCiZJQMRqA"/>
        <s v="https://mail.google.com/mail?extsrc=sync&amp;client=docs&amp;plid=ACUX6DMNAKGD5oMltZxt05sTf6epLPU14aHQxFY"/>
        <s v="https://mail.google.com/mail?extsrc=sync&amp;client=docs&amp;plid=ACUX6DMw7FBirvKADgRvjGaqzMTF0GgSqQbaPhE"/>
        <s v="https://mail.google.com/mail?extsrc=sync&amp;client=docs&amp;plid=ACUX6DM7MD5TkPr8ar42DVfrclG14sfu2HgkKXA"/>
        <s v="https://mail.google.com/mail?extsrc=sync&amp;client=docs&amp;plid=ACUX6DOsswtPlNm3QldNrH0YEtyw-iGLQejod5I"/>
        <s v="https://mail.google.com/mail?extsrc=sync&amp;client=docs&amp;plid=ACUX6DO5iSQCKZJ93j25hbf0ntVM3cdiOKEf9Xc"/>
        <s v="https://mail.google.com/mail?extsrc=sync&amp;client=docs&amp;plid=ACUX6DMpB3Upu4_NLEwmtRlvjl99rk8Ynn9V3Sw"/>
        <s v="https://mail.google.com/mail?extsrc=sync&amp;client=docs&amp;plid=ACUX6DOD2_e4cPWwfWRdx2bNIkQ5ZZ73rmt5Bq0"/>
        <s v="https://mail.google.com/mail?extsrc=sync&amp;client=docs&amp;plid=ACUX6DNq9NlOIRBBSFqo4uVU0YqVe-_RC2WrafM"/>
        <s v="https://mail.google.com/mail?extsrc=sync&amp;client=docs&amp;plid=ACUX6DOc8IFeHmqneN0aM2LCet9tOBpTq6O3SHc"/>
        <s v="https://mail.google.com/mail?extsrc=sync&amp;client=docs&amp;plid=ACUX6DPdx1Qdb5O0smW-ThFXF0Pd6T7Eh4txtoM"/>
        <s v="https://mail.google.com/mail?extsrc=sync&amp;client=docs&amp;plid=ACUX6DOA5mtQJzUBBoZiFaUsTagOyxjen8sJ9mQ"/>
        <s v="https://mail.google.com/mail?extsrc=sync&amp;client=docs&amp;plid=ACUX6DPWQ5mQgIqFb291VJBk04hw4Fga5viZXNs"/>
        <s v="https://mail.google.com/mail?extsrc=sync&amp;client=docs&amp;plid=ACUX6DMFcadR6_2GKn29SJu-bGKVnjC-yVf9FfE"/>
        <s v="https://mail.google.com/mail?extsrc=sync&amp;client=docs&amp;plid=ACUX6DPzkCEDNTYq1s1-YNdKRb-zv773OJEUiLQ"/>
        <s v="https://mail.google.com/mail?extsrc=sync&amp;client=docs&amp;plid=ACUX6DOfHQgn06azuVA6eW2AnPZV_dd1dTDMtUM"/>
        <s v="https://mail.google.com/mail?extsrc=sync&amp;client=docs&amp;plid=ACUX6DPnp_KkCqB2cCVm9hchw0-u32RYiuYaCsk"/>
        <s v="https://mail.google.com/mail?extsrc=sync&amp;client=docs&amp;plid=ACUX6DM4vKZt5QiD0lum0PUwSwFtOKu5Cf6ZvCg"/>
        <s v="https://mail.google.com/mail?extsrc=sync&amp;client=docs&amp;plid=ACUX6DObYHmnCD7dIE1xSxG1sFUl-xFBLKtLiBs"/>
        <s v="https://mail.google.com/mail?extsrc=sync&amp;client=docs&amp;plid=ACUX6DOKGYRAkUS334KBCgP58CgSk-n7GPR4Gmw"/>
        <s v="https://mail.google.com/mail?extsrc=sync&amp;client=docs&amp;plid=ACUX6DNAZMKx8lBoQE1SF6I4rz28norHMW_uXb8"/>
        <s v="https://mail.google.com/mail?extsrc=sync&amp;client=docs&amp;plid=ACUX6DMbaAE8kNvTmeraSQE5dU3HSfuZo80pvcI"/>
        <s v="https://mail.google.com/mail?extsrc=sync&amp;client=docs&amp;plid=ACUX6DPUJ-PjgMCqY45eilV_7EDAQIlJYp1oZU4"/>
        <s v="https://mail.google.com/mail?extsrc=sync&amp;client=docs&amp;plid=ACUX6DN5UD5S-LAp3ipR3E5VAhusWcbWSzfsSMY"/>
        <s v="https://mail.google.com/mail?extsrc=sync&amp;client=docs&amp;plid=ACUX6DNwmAHGPg_7UzJ7Y9PYYwISn0jh5Xsmifg"/>
        <s v="https://mail.google.com/mail?extsrc=sync&amp;client=docs&amp;plid=ACUX6DMjCN0UDFaT2e-dxAEnFFzASEsu-NKtzOc"/>
        <s v="https://mail.google.com/mail?extsrc=sync&amp;client=docs&amp;plid=ACUX6DMIYT73Pk1uJ3ZaD1d0hCpKjkOpGzAsJJA"/>
        <s v="https://mail.google.com/mail?extsrc=sync&amp;client=docs&amp;plid=ACUX6DOddSB3rTjQY65vcegYI6xFbjDIkjhhDMQ"/>
        <s v="https://mail.google.com/mail?extsrc=sync&amp;client=docs&amp;plid=ACUX6DPEdypUnu7KtvbZCgDvLokq2WyHIPPkdTQ"/>
        <s v="https://mail.google.com/mail?extsrc=sync&amp;client=docs&amp;plid=ACUX6DPJY5-dVQb8uIO5zSH0l3_Yh7-7C2vwCIw"/>
        <s v="https://mail.google.com/mail?extsrc=sync&amp;client=docs&amp;plid=ACUX6DN8kMsUH7RKZTYHOc4iZtVsCbIahs7fYDU"/>
        <s v="https://mail.google.com/mail?extsrc=sync&amp;client=docs&amp;plid=ACUX6DOmaUtI9nRkzb8pPhpUfUWDjxh3Mz0jkLw"/>
        <s v="https://mail.google.com/mail?extsrc=sync&amp;client=docs&amp;plid=ACUX6DPtskUQZzJlF_qGaFO4vU9tEnVDLd7qhaI"/>
        <s v="https://mail.google.com/mail?extsrc=sync&amp;client=docs&amp;plid=ACUX6DNiJXG7uLMss4bWlKrEcsUGJj9xUbhOtVc"/>
        <s v="https://mail.google.com/mail?extsrc=sync&amp;client=docs&amp;plid=ACUX6DPDLf9Ah08wxmwU0I7JN_CGosV3fRv7k8M"/>
        <s v="https://mail.google.com/mail?extsrc=sync&amp;client=docs&amp;plid=ACUX6DPNroU3syJHw6NBC2c4GYTuN9ICl6uNMeg"/>
        <s v="https://mail.google.com/mail?extsrc=sync&amp;client=docs&amp;plid=ACUX6DOBT1iMpIZmw3DADw7kmAxXKhnuzEV8EoE"/>
        <s v="https://mail.google.com/mail?extsrc=sync&amp;client=docs&amp;plid=ACUX6DPht83riuTExP66ahznuTMTBY6bLZk8oRw"/>
        <s v="https://mail.google.com/mail?extsrc=sync&amp;client=docs&amp;plid=ACUX6DOD3KU-CGkNIMPCcKprq_1Urcsk2tVnh-s"/>
        <s v="https://mail.google.com/mail?extsrc=sync&amp;client=docs&amp;plid=ACUX6DMX7fS74mh92ywj9N9Lhz8-i9z1GUaSPvU"/>
        <s v="https://mail.google.com/mail?extsrc=sync&amp;client=docs&amp;plid=ACUX6DNI4_gCsdw_JgmBl3Cl4liMNkbbF4sW5hc"/>
        <s v="https://mail.google.com/mail?extsrc=sync&amp;client=docs&amp;plid=ACUX6DO62Gu17LK-iqF9tLjZEthKW_D_i-9bqDM"/>
        <s v="https://mail.google.com/mail?extsrc=sync&amp;client=docs&amp;plid=ACUX6DMNhxHJt1o_b5qDNdTP5N3RHhtrOdP4MNM"/>
        <s v="https://mail.google.com/mail?extsrc=sync&amp;client=docs&amp;plid=ACUX6DOXfFQ6xdtlxlyCJi_S_Fq4nI4GJfxievw"/>
        <s v="https://mail.google.com/mail?extsrc=sync&amp;client=docs&amp;plid=ACUX6DNIiSDx0nTrr5ioPeRr7sx0pDs96ee3BlA"/>
        <s v="https://mail.google.com/mail?extsrc=sync&amp;client=docs&amp;plid=ACUX6DNyTk4FXYr1imnDyQfdmiH07563mo1T0hw"/>
        <s v="https://mail.google.com/mail?extsrc=sync&amp;client=docs&amp;plid=ACUX6DO2NamNV35Ss_y2MQKj8r0fxWT8NDPaM90"/>
        <s v="https://mail.google.com/mail?extsrc=sync&amp;client=docs&amp;plid=ACUX6DOPcW_WXwYs0LDT8xXaVT3eCzseCJP89SY"/>
        <s v="https://mail.google.com/mail?extsrc=sync&amp;client=docs&amp;plid=ACUX6DPREh6pukMvlNZCEMKiZ0J_bhCiCGMKMgo"/>
        <s v="https://mail.google.com/mail?extsrc=sync&amp;client=docs&amp;plid=ACUX6DNm4m29OM_QOuqI1B-XiVVbTVG8XG0nOHM"/>
        <s v="https://mail.google.com/mail?extsrc=sync&amp;client=docs&amp;plid=ACUX6DNzwWrBHmG3cXFgCZvg0kHUneplV_9yNNU"/>
        <s v="https://mail.google.com/mail?extsrc=sync&amp;client=docs&amp;plid=ACUX6DMRYUF5PIO-ygddQ3axwf3-5vi0R0MxgVc"/>
        <s v="https://mail.google.com/mail?extsrc=sync&amp;client=docs&amp;plid=ACUX6DNimoC5jPVAXzbCMyfyijTDKx-8PZujfXE"/>
        <s v="https://mail.google.com/mail?extsrc=sync&amp;client=docs&amp;plid=ACUX6DOWxQsktb4PtMKE6ceKICosJU2yMLX3Ehw"/>
        <s v="https://mail.google.com/mail?extsrc=sync&amp;client=docs&amp;plid=ACUX6DMKx-xua-LpTaDv1CpqVENrsjbVgZNCxzk"/>
        <s v="https://mail.google.com/mail?extsrc=sync&amp;client=docs&amp;plid=ACUX6DM75uViCnmPjmbqt20z-X83zaGePH6UStk"/>
        <s v="https://mail.google.com/mail?extsrc=sync&amp;client=docs&amp;plid=ACUX6DNB-EWJZg7VgZBV6ClZx6u6-L8oEP1V9nY"/>
        <s v="https://mail.google.com/mail?extsrc=sync&amp;client=docs&amp;plid=ACUX6DPQ2uhzxbTrz9DMaOl01Xabjq9P1yDtPDI"/>
        <s v="https://mail.google.com/mail?extsrc=sync&amp;client=docs&amp;plid=ACUX6DMzGEplNk1OvJXb_Ow1DNkl5dXfW-i2Utg"/>
        <s v="https://mail.google.com/mail?extsrc=sync&amp;client=docs&amp;plid=ACUX6DPlf23O4AYXpQ36KVlGi2KWJbbJ1iWtpeg"/>
        <s v="https://mail.google.com/mail?extsrc=sync&amp;client=docs&amp;plid=ACUX6DOwlOwiEaxKYhzmG2s9nxOljbusFH0WIFo"/>
        <s v="https://mail.google.com/mail?extsrc=sync&amp;client=docs&amp;plid=ACUX6DNIReGhoqyU6KRFXSWGwpcIcG9vMiCVyfY"/>
        <s v="https://mail.google.com/mail?extsrc=sync&amp;client=docs&amp;plid=ACUX6DMJeb8WNo0C8z4-Pp78qX-HiYqn4OG2xNs"/>
        <s v="https://mail.google.com/mail?extsrc=sync&amp;client=docs&amp;plid=ACUX6DM3W0fLU8_IAGQeKp7CFw3nM85msqeFTBw"/>
        <s v="https://mail.google.com/mail?extsrc=sync&amp;client=docs&amp;plid=ACUX6DPRJ76Ej94mwYxz91_DyleUD7CxddObg_o"/>
        <s v="https://mail.google.com/mail?extsrc=sync&amp;client=docs&amp;plid=ACUX6DPpmvc-BX3DMoMKB2MdK7Ea6ib4cIAnNoA"/>
        <s v="https://mail.google.com/mail?extsrc=sync&amp;client=docs&amp;plid=ACUX6DPnTMAZxvYkTFQAfhckYZt_6Y6xKcOtCvI"/>
        <s v="https://mail.google.com/mail?extsrc=sync&amp;client=docs&amp;plid=ACUX6DPwaKpxoHJNymuT74tJZCjcZoPt4GNkDeA"/>
        <s v="https://mail.google.com/mail?extsrc=sync&amp;client=docs&amp;plid=ACUX6DPTRJ6rvGDYxSu2yNEeCPmTCqZiOu9orMA"/>
        <s v="https://mail.google.com/mail?extsrc=sync&amp;client=docs&amp;plid=ACUX6DOWEGSgfZby5vy_bRoiesMHsJjUWIqq4nI"/>
        <s v="https://mail.google.com/mail?extsrc=sync&amp;client=docs&amp;plid=ACUX6DPuZ9GZ9ESV-RXume-0_-3PAS-KZBpMv7U"/>
        <s v="https://mail.google.com/mail?extsrc=sync&amp;client=docs&amp;plid=ACUX6DO2FDkRNTYvMhzBbKbqVQoYKe8wW0m28Vo"/>
        <s v="https://mail.google.com/mail?extsrc=sync&amp;client=docs&amp;plid=ACUX6DP8F9M96a3a93P42MgwdAjToaz-p8PGLfc"/>
        <s v="https://mail.google.com/mail?extsrc=sync&amp;client=docs&amp;plid=ACUX6DNOz7PND__TQJZ7k5Wl0hEnTJ8jceKcwpI"/>
        <s v="https://mail.google.com/mail?extsrc=sync&amp;client=docs&amp;plid=ACUX6DMMUHGICbiTW5e1I9ddoXOS0Zozfc4B7Ig"/>
        <s v="https://mail.google.com/mail?extsrc=sync&amp;client=docs&amp;plid=ACUX6DN_4Foh6J8Z2A72WU1tSaJbWXHGKHkU7kk"/>
        <s v="https://mail.google.com/mail?extsrc=sync&amp;client=docs&amp;plid=ACUX6DPoHfRh-E2UJ2RgMofq0weqZleKlXu99r8"/>
        <s v="https://mail.google.com/mail?extsrc=sync&amp;client=docs&amp;plid=ACUX6DMfiq4B4ZrShpScup1iHyNgPt23iUq45r0"/>
        <s v="https://mail.google.com/mail?extsrc=sync&amp;client=docs&amp;plid=ACUX6DNJygOo53eW0XJOzS6j1wPW_ighs6F0sRs"/>
        <s v="https://mail.google.com/mail?extsrc=sync&amp;client=docs&amp;plid=ACUX6DOfSRne02bnyTFFNXfiaISqLfco4bp5yIc"/>
        <s v="https://mail.google.com/mail?extsrc=sync&amp;client=docs&amp;plid=ACUX6DPa5iYpPlTIRSAp9KJm3K3gOA2Kxky6lLM"/>
        <s v="https://mail.google.com/mail?extsrc=sync&amp;client=docs&amp;plid=ACUX6DN_SEp8c1rqlPW-YmxbgfdAhuVRNN6bM8U"/>
        <s v="https://mail.google.com/mail?extsrc=sync&amp;client=docs&amp;plid=ACUX6DO_bykaCfhtXJdeYrpXLx5QpLglpZ_WKBs"/>
        <s v="https://mail.google.com/mail?extsrc=sync&amp;client=docs&amp;plid=ACUX6DNC3nE9vu2Cbck84dms_DNcu7cEFFmekeQ"/>
        <s v="https://mail.google.com/mail?extsrc=sync&amp;client=docs&amp;plid=ACUX6DNCsdty76unQBkioNTfFSPeYsWG_LBA2jU"/>
        <s v="https://mail.google.com/mail?extsrc=sync&amp;client=docs&amp;plid=ACUX6DO949ueuRqw9b17VT5WVYhY_VQpoMbe7T8"/>
        <s v="https://mail.google.com/mail?extsrc=sync&amp;client=docs&amp;plid=ACUX6DPCvuQauUjjipZK8QS_AIfsmtdvvuE2blU"/>
        <s v="https://mail.google.com/mail?extsrc=sync&amp;client=docs&amp;plid=ACUX6DO2zzrm-TrWgiQ8gYuKdec5FdEuLZZabw8"/>
        <s v="https://mail.google.com/mail?extsrc=sync&amp;client=docs&amp;plid=ACUX6DPXl5m0OoEm4FNDAbGxNFCrFqQIfzh5CoM"/>
        <s v="https://mail.google.com/mail?extsrc=sync&amp;client=docs&amp;plid=ACUX6DOdNpb2CFoJSYikaxV_z2bQGqDfCHXBc_o"/>
        <s v="https://mail.google.com/mail?extsrc=sync&amp;client=docs&amp;plid=ACUX6DPCsCfISQzfQ-yfLc5-4IBpTPFhWu9Wphw"/>
        <s v="https://mail.google.com/mail?extsrc=sync&amp;client=docs&amp;plid=ACUX6DMxKLHbxNjophGioN8DUGOcuz9m3Kszj4U"/>
        <s v="https://mail.google.com/mail?extsrc=sync&amp;client=docs&amp;plid=ACUX6DNMlULVkGWZ8hLyNkBXAyXr2Ib172gWQXM"/>
        <s v="https://mail.google.com/mail?extsrc=sync&amp;client=docs&amp;plid=ACUX6DNvTQDOMfSocyIKDttFo3jS8h_YAMwfdDU"/>
        <s v="https://mail.google.com/mail?extsrc=sync&amp;client=docs&amp;plid=ACUX6DNGFTs5ix3NZVozDDF5J2DdM5ihSu4CqEw"/>
        <s v="https://mail.google.com/mail?extsrc=sync&amp;client=docs&amp;plid=ACUX6DMV7QfEILOUBTgPmrjs091Z0zkT1imf3zk"/>
        <s v="https://mail.google.com/mail?extsrc=sync&amp;client=docs&amp;plid=ACUX6DMjG4bvUIg1bE_X_2VoHPisgPN9ZL4a8lI"/>
        <s v="https://mail.google.com/mail?extsrc=sync&amp;client=docs&amp;plid=ACUX6DOJ2As6N-FLpM0gTVY0j6001RopGKAZXDE"/>
        <s v="https://mail.google.com/mail?extsrc=sync&amp;client=docs&amp;plid=ACUX6DMPARLZy6AlnBzOWi9JdhYwIMP1zA2l5WE"/>
        <s v="https://mail.google.com/mail?extsrc=sync&amp;client=docs&amp;plid=ACUX6DPIK3aq9WC4IsUHmalk_4dVgbmmfi4lcm4"/>
        <s v="https://mail.google.com/mail?extsrc=sync&amp;client=docs&amp;plid=ACUX6DO-0NhRhVHGhsT3q3ZORbBleumahaOBjg8"/>
        <s v="https://mail.google.com/mail?extsrc=sync&amp;client=docs&amp;plid=ACUX6DP5kCjHoaCPzoi8RLvPtyXGaHs9G8HoFNc"/>
        <s v="https://mail.google.com/mail?extsrc=sync&amp;client=docs&amp;plid=ACUX6DPhDrj1cbDq3GUTS6iogNfLII54wCLNIW4"/>
        <s v="https://mail.google.com/mail?extsrc=sync&amp;client=docs&amp;plid=ACUX6DP67-IpjTAw5FoYuhrQSZjXDa4MgaVO5SM"/>
        <s v="https://mail.google.com/mail?extsrc=sync&amp;client=docs&amp;plid=ACUX6DPzLzk8sZVyHNqHnZ67o9t8IZL3fjfbYIo"/>
        <s v="https://mail.google.com/mail?extsrc=sync&amp;client=docs&amp;plid=ACUX6DOIr7XOKRDgZFahnzkokXf90CQ1l8Q-wl8"/>
        <s v="https://mail.google.com/mail?extsrc=sync&amp;client=docs&amp;plid=ACUX6DMNCsT4b2tj0K6hBwLSMZw5JVnFHDK3GIU"/>
        <s v="https://mail.google.com/mail?extsrc=sync&amp;client=docs&amp;plid=ACUX6DPAPyolTU-hSEsdtL_owK1nQt7w5eB4hbQ"/>
        <s v="https://mail.google.com/mail?extsrc=sync&amp;client=docs&amp;plid=ACUX6DOr7K2Y6e5AGF161PPzKkflp-GG2F-KOXk"/>
        <s v="https://mail.google.com/mail?extsrc=sync&amp;client=docs&amp;plid=ACUX6DNUGK1TG9sUUetZDOTAww0oeVkflseMBrA"/>
        <s v="https://mail.google.com/mail?extsrc=sync&amp;client=docs&amp;plid=ACUX6DOo6o_ol8WjC1yYtNjA6CNIiueFbCO316I"/>
        <s v="https://mail.google.com/mail?extsrc=sync&amp;client=docs&amp;plid=ACUX6DN6Vt5Eech4mD9_dFk7p7uz_53bkovM-W0"/>
        <s v="https://mail.google.com/mail?extsrc=sync&amp;client=docs&amp;plid=ACUX6DOimunL2nIy0OynxgvcdHkbrZUcv9daq6Y"/>
        <s v="https://mail.google.com/mail?extsrc=sync&amp;client=docs&amp;plid=ACUX6DPPHy19WJxUFJpiu1s6b-H4sN0vtiHXmIU"/>
        <s v="https://mail.google.com/mail?extsrc=sync&amp;client=docs&amp;plid=ACUX6DP-Pr1m3j0By3NLVe9AbCOAVxha0oBRQ74"/>
        <s v="https://mail.google.com/mail?extsrc=sync&amp;client=docs&amp;plid=ACUX6DM1sWoGdXJYC7kW26oU2qrCjT_R8UV1V10"/>
        <s v="https://mail.google.com/mail?extsrc=sync&amp;client=docs&amp;plid=ACUX6DNa3NSChnlUicV79mA5L2UdwD1AnRzSEqU"/>
        <s v="https://mail.google.com/mail?extsrc=sync&amp;client=docs&amp;plid=ACUX6DOy6vOh1gtBVYFzvgmROI36-0dhoaeqsNI"/>
        <s v="https://mail.google.com/mail?extsrc=sync&amp;client=docs&amp;plid=ACUX6DMB7_XzmJvPvGLaQr9mSiuf1heE4S__Nqo"/>
        <s v="https://mail.google.com/mail?extsrc=sync&amp;client=docs&amp;plid=ACUX6DMMLWzF7iOJubIW-IKBD5txr15r3JaRMFo"/>
        <s v="https://mail.google.com/mail?extsrc=sync&amp;client=docs&amp;plid=ACUX6DN1N8AzBZ-BURWROXookYFMDXkBQgX3f0o"/>
        <s v="https://mail.google.com/mail?extsrc=sync&amp;client=docs&amp;plid=ACUX6DOv1c_FrWzgariNAXEbheC2Ji9RzJcT45c"/>
        <s v="https://mail.google.com/mail?extsrc=sync&amp;client=docs&amp;plid=ACUX6DNFwUoXFQswUUHJ5hKmg3S082rvgx1n-No"/>
        <s v="https://mail.google.com/mail?extsrc=sync&amp;client=docs&amp;plid=ACUX6DPw9eBt8vcB83ocJXZ5zS9xL05JF0-UqDo"/>
        <s v="https://mail.google.com/mail?extsrc=sync&amp;client=docs&amp;plid=ACUX6DOD8PjwQ1Nf8AnPE-jCyWlxr0XpURcd9qg"/>
        <s v="https://mail.google.com/mail?extsrc=sync&amp;client=docs&amp;plid=ACUX6DN2h-4XRSIW2UhJKu_1ANkDOIOfIepDj-Y"/>
        <s v="https://mail.google.com/mail?extsrc=sync&amp;client=docs&amp;plid=ACUX6DMbBG2xsRHfaXdGpDpiYjRlgnQd-yk92SE"/>
        <s v="https://mail.google.com/mail?extsrc=sync&amp;client=docs&amp;plid=ACUX6DPof5GLmhARsRAwQIoa9nQ-XCOi9WYq3mk"/>
        <s v="https://mail.google.com/mail?extsrc=sync&amp;client=docs&amp;plid=ACUX6DMR3QDRUoemAZvp1lYlRrD5zbn3uec_z7I"/>
        <s v="https://mail.google.com/mail?extsrc=sync&amp;client=docs&amp;plid=ACUX6DNokA3ryk16Mprm23biQFEG6aWvMuVoYf4"/>
      </sharedItems>
    </cacheField>
    <cacheField name="Mail Sent Status" numFmtId="0">
      <sharedItems containsBlank="1">
        <s v="Sent"/>
        <m/>
      </sharedItems>
    </cacheField>
    <cacheField name="Status" numFmtId="0">
      <sharedItems>
        <s v="Submitted"/>
        <s v="Withdrawn"/>
        <s v="Pending"/>
        <s v="Completed"/>
      </sharedItems>
    </cacheField>
    <cacheField name="Reporter Name" numFmtId="0">
      <sharedItems containsBlank="1">
        <s v="Nandini"/>
        <m/>
        <s v="Rajapandi"/>
        <s v="Vidhya"/>
        <s v="Poornima"/>
        <s v="Muneeswari"/>
        <s v="Sneha"/>
        <s v="Mareeswari"/>
      </sharedItems>
    </cacheField>
    <cacheField name="Submitted Date">
      <sharedItems containsDate="1" containsBlank="1" containsMixedTypes="1">
        <m/>
        <d v="2025-01-03T00:00:00Z"/>
        <d v="2025-12-06T00:00:00Z"/>
        <s v="31/05/2025"/>
        <s v="30/01/2025"/>
        <d v="2025-08-02T00:00:00Z"/>
        <s v="24/05/2025"/>
        <s v="14/06/2025"/>
        <s v="17/05/2025"/>
        <s v="19/06/2025"/>
        <s v="19/05/2025"/>
        <d v="2025-10-06T00:00:00Z"/>
        <s v="13/05/2025"/>
        <d v="2025-09-05T00:00:00Z"/>
        <s v="21/05/2025"/>
        <d v="2025-11-06T00:00:00Z"/>
        <s v="20/05/2025"/>
        <s v="22/05/2025"/>
        <s v="23/05/2025"/>
        <s v="26/05/2025"/>
        <d v="2025-07-06T00:00:00Z"/>
        <d v="2025-06-06T00:00:00Z"/>
        <s v="16/06/2025"/>
      </sharedItems>
    </cacheField>
    <cacheField name="Submitted Date Imputed">
      <sharedItems containsDate="1" containsBlank="1" containsMixedTypes="1">
        <d v="2025-05-04T00:00:00Z"/>
        <d v="2025-11-01T00:00:00Z"/>
        <s v="25/01/2025"/>
        <m/>
        <d v="2025-01-02T00:00:00Z"/>
        <s v="22/03/2025"/>
        <d v="2025-10-05T00:00:00Z"/>
        <d v="2025-07-06T00:00:00Z"/>
        <s v="26/04/2025"/>
        <d v="2025-12-04T00:00:00Z"/>
        <d v="2025-08-02T00:00:00Z"/>
        <s v="18/02/2025"/>
        <s v="19/04/2025"/>
        <s v="24/02/2025"/>
        <s v="31/05/2025"/>
        <d v="2025-08-03T00:00:00Z"/>
        <d v="2025-01-03T00:00:00Z"/>
        <d v="2025-05-03T00:00:00Z"/>
        <s v="17/05/2025"/>
        <s v="14/06/2025"/>
        <s v="24/05/2025"/>
        <d v="2025-12-06T00:00:00Z"/>
        <s v="30/01/2025"/>
        <s v="29/03/2025"/>
        <d v="2025-10-04T00:00:00Z"/>
        <d v="2025-03-05T00:00:00Z"/>
        <s v="22/3/2025"/>
        <s v="19/06/2025"/>
        <s v="21/06/2025"/>
        <s v="19/05/2025"/>
        <d v="2025-07-05T00:00:00Z"/>
        <d v="2025-10-06T00:00:00Z"/>
        <d v="2025-05-17T00:00:00Z"/>
        <s v="13/05/2025"/>
        <d v="2025-09-05T00:00:00Z"/>
        <s v="21/05/2025"/>
        <d v="2025-11-06T00:00:00Z"/>
        <s v="20/05/2025"/>
        <s v="22/05/2025"/>
        <s v="23/05/2025"/>
        <s v="26/05/2025"/>
        <d v="2025-06-06T00:00:00Z"/>
        <s v="16/06/2025"/>
      </sharedItems>
    </cacheField>
    <cacheField name="Submitted Date Final">
      <sharedItems containsDate="1" containsMixedTypes="1">
        <d v="2025-04-05T00:00:00Z"/>
        <d v="2025-01-11T00:00:00Z"/>
        <d v="2025-01-25T00:00:00Z"/>
        <s v=""/>
        <d v="2025-02-01T00:00:00Z"/>
        <d v="2025-03-22T00:00:00Z"/>
        <d v="2025-05-10T00:00:00Z"/>
        <d v="2025-06-07T00:00:00Z"/>
        <d v="2025-04-26T00:00:00Z"/>
        <d v="2025-04-12T00:00:00Z"/>
        <d v="2025-02-08T00:00:00Z"/>
        <d v="2025-02-18T00:00:00Z"/>
        <d v="2025-04-19T00:00:00Z"/>
        <d v="2025-02-24T00:00:00Z"/>
        <d v="2025-05-31T00:00:00Z"/>
        <d v="2025-03-08T00:00:00Z"/>
        <d v="2025-03-01T00:00:00Z"/>
        <d v="2025-03-05T00:00:00Z"/>
        <d v="2025-05-17T00:00:00Z"/>
        <d v="2025-06-14T00:00:00Z"/>
        <d v="2025-05-24T00:00:00Z"/>
        <d v="2025-06-12T00:00:00Z"/>
        <d v="2025-01-30T00:00:00Z"/>
        <d v="2025-03-29T00:00:00Z"/>
        <d v="2025-04-10T00:00:00Z"/>
        <d v="2025-05-03T00:00:00Z"/>
        <d v="2025-06-19T00:00:00Z"/>
        <d v="2025-06-21T00:00:00Z"/>
        <d v="2025-05-19T00:00:00Z"/>
        <d v="2025-05-07T00:00:00Z"/>
        <d v="2025-06-10T00:00:00Z"/>
        <d v="2026-05-05T00:00:00Z"/>
        <d v="2025-05-13T00:00:00Z"/>
        <d v="2025-05-09T00:00:00Z"/>
        <d v="2025-05-21T00:00:00Z"/>
        <d v="2025-06-11T00:00:00Z"/>
        <d v="2025-05-20T00:00:00Z"/>
        <d v="2025-05-22T00:00:00Z"/>
        <d v="2025-05-23T00:00:00Z"/>
        <d v="2025-05-26T00:00:00Z"/>
        <d v="2025-06-06T00:00:00Z"/>
        <d v="2025-06-16T00:00:00Z"/>
      </sharedItems>
    </cacheField>
    <cacheField name="REMARKS" numFmtId="0">
      <sharedItems containsBlank="1">
        <m/>
        <s v="Fees not raised"/>
        <s v="I,D,PS"/>
        <s v="C,PS"/>
        <s v="I"/>
        <s v="bill sent"/>
        <s v="Not in MAGIC"/>
        <s v="CS Prepared Checked Date: 28.05.2025"/>
        <s v="Sree Mogambka Already in"/>
        <s v="I,D"/>
        <s v="Contact number NA"/>
        <s v="Fees - 2500 (142250501)"/>
        <s v="PS"/>
        <s v="Driver Pending"/>
      </sharedItems>
    </cacheField>
    <cacheField name="Dispatch Date">
      <sharedItems containsDate="1" containsBlank="1" containsMixedTypes="1">
        <d v="2025-05-04T00:00:00Z"/>
        <d v="2025-11-01T00:00:00Z"/>
        <s v="25/01/2025"/>
        <m/>
        <d v="2025-01-02T00:00:00Z"/>
        <s v="22/03/2025"/>
        <d v="2025-10-05T00:00:00Z"/>
        <d v="2025-07-06T00:00:00Z"/>
        <s v="26/04/2025"/>
        <d v="2025-12-04T00:00:00Z"/>
        <d v="2025-08-02T00:00:00Z"/>
        <s v="18/02/2025"/>
        <s v="19/04/2025"/>
        <s v="24/02/2025"/>
        <s v="31/05/2025"/>
        <d v="2025-08-03T00:00:00Z"/>
        <d v="2025-05-03T00:00:00Z"/>
        <s v="17/05/2025"/>
        <s v="14/06/2025"/>
        <s v="24/05/2025"/>
        <s v="29/03/2025"/>
        <d v="2025-10-04T00:00:00Z"/>
        <d v="2025-03-05T00:00:00Z"/>
        <s v="22/3/2025"/>
        <s v="21/06/2025"/>
        <d v="2025-07-05T00:00:00Z"/>
        <d v="2025-05-17T00:00:00Z"/>
      </sharedItems>
    </cacheField>
    <cacheField name="Amount" numFmtId="0">
      <sharedItems containsString="0" containsBlank="1" containsNumber="1" containsInteger="1">
        <m/>
        <n v="3420.0"/>
        <n v="1125.0"/>
        <n v="2250.0"/>
        <n v="900.0"/>
        <n v="450.0"/>
        <n v="3000.0"/>
        <n v="4050.0"/>
        <n v="1350.0"/>
        <n v="3600.0"/>
        <n v="3150.0"/>
        <n v="4950.0"/>
        <n v="787.0"/>
        <n v="1800.0"/>
        <n v="3996.0"/>
        <n v="1620.0"/>
        <n v="3960.0"/>
        <n v="4860.0"/>
        <n v="3870.0"/>
        <n v="4320.0"/>
        <n v="1080.0"/>
        <n v="5220.0"/>
        <n v="5310.0"/>
        <n v="4752.0"/>
        <n v="1500.0"/>
        <n v="810.0"/>
        <n v="2970.0"/>
        <n v="1470.0"/>
        <n v="4590.0"/>
        <n v="4130.0"/>
        <n v="3456.0"/>
        <n v="3800.0"/>
        <n v="3780.0"/>
        <n v="2862.0"/>
        <n v="4140.0"/>
        <n v="4248.0"/>
        <n v="3060.0"/>
        <n v="765.0"/>
        <n v="3402.0"/>
        <n v="2268.0"/>
        <n v="4500.0"/>
        <n v="3120.0"/>
        <n v="5076.0"/>
        <n v="3520.0"/>
        <n v="4720.0"/>
        <n v="3240.0"/>
        <n v="6250.0"/>
        <n v="2700.0"/>
        <n v="2880.0"/>
        <n v="800.0"/>
        <n v="540.0"/>
        <n v="4104.0"/>
        <n v="5616.0"/>
        <n v="580.0"/>
        <n v="1250.0"/>
      </sharedItems>
    </cacheField>
    <cacheField name="Recevied Date">
      <sharedItems containsDate="1" containsBlank="1" containsMixedTypes="1">
        <m/>
        <s v="23.04.2025"/>
        <s v="20.03.2025"/>
        <s v="21.05.2025"/>
        <s v="17.04.2025"/>
        <s v="28.02.2025"/>
        <s v="22.04.2025"/>
        <s v="13.05.2025"/>
        <s v="02.04.2025"/>
        <s v="06.05.2025"/>
        <s v="13.03.2025"/>
        <s v="26.03.2025"/>
        <s v="25.03.2025"/>
        <s v="07.05.2025"/>
        <s v="05.03.2025"/>
        <s v="13.02.2025"/>
        <s v="24.03.2025"/>
        <s v="29.05.2025"/>
        <s v="29.04.2025"/>
        <s v="05.06.2025"/>
        <s v="21.04.2025"/>
        <s v="16.05.2025"/>
        <s v="26.05.2025"/>
        <s v="27.02.2025"/>
        <s v="18.03.2025"/>
        <s v="03.06.2025"/>
        <s v="02.05.2025"/>
        <s v="01.05.2025"/>
        <s v="12.03.2025"/>
        <s v="25.02.2025"/>
        <s v="11.03.2025"/>
        <s v="15.03.2025"/>
        <s v="30.05.2025"/>
        <s v="19.03.2025"/>
        <s v="01.04.2025"/>
        <s v="29.03.2025"/>
        <s v="28.03.2025"/>
        <s v="25.04.2025"/>
        <s v="03.04.2025"/>
        <s v="19.06.2025"/>
        <s v="17.03.2025"/>
        <s v="30.03.2025"/>
        <s v="01.03.2025"/>
        <s v="20.06.2025"/>
        <s v="18.3.2025"/>
        <s v="04.04.2025"/>
        <s v="10.04.2025"/>
        <s v="16.06.2025"/>
        <s v="06.06.2025"/>
        <d v="2025-05-02T00:00:00Z"/>
        <s v="08.03.2025"/>
        <s v="14.05.2025"/>
        <s v="22.03.2025"/>
        <s v="13.06.2025"/>
        <s v="02.06.2025"/>
        <s v="27.03.2025"/>
        <s v="11.06.2025"/>
        <s v="16.04.2025"/>
        <s v="05.05.2025"/>
        <s v="17.05.2025"/>
        <s v="03.05.2025"/>
        <s v="14.04.2025"/>
        <s v="09.05.2025"/>
        <s v="31.05.2025"/>
        <s v="28.04.2025"/>
        <s v="14.06.2025"/>
        <s v="22.05.2025"/>
        <s v="24.05.2025"/>
        <s v="18.06.2025"/>
        <s v="08.05.2025"/>
        <s v="04.06.2025"/>
        <s v="07.06.2025"/>
        <s v="17.06.2025"/>
      </sharedItems>
    </cacheField>
    <cacheField name="Submission Month &amp; Year" numFmtId="0">
      <sharedItems>
        <s v="2025-04"/>
        <s v="2025-01"/>
        <s v=""/>
        <s v="2025-02"/>
        <s v="2025-03"/>
        <s v="2025-05"/>
        <s v="2025-06"/>
        <s v="2026-05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F1080" sheet="TEXT"/>
  </cacheSource>
  <cacheFields>
    <cacheField name="TAT" numFmtId="49">
      <sharedItems containsSemiMixedTypes="0" containsString="0" containsNumber="1" containsInteger="1">
        <n v="94.0"/>
        <n v="10.0"/>
        <n v="24.0"/>
        <n v="244.0"/>
        <n v="30.0"/>
        <n v="243.0"/>
        <n v="92.0"/>
        <n v="78.0"/>
        <n v="127.0"/>
        <n v="153.0"/>
        <n v="111.0"/>
        <n v="27.0"/>
        <n v="240.0"/>
        <n v="97.0"/>
        <n v="34.0"/>
        <n v="44.0"/>
        <n v="6.0"/>
        <n v="125.0"/>
        <n v="20.0"/>
        <n v="104.0"/>
        <n v="53.0"/>
        <n v="50.0"/>
        <n v="26.0"/>
        <n v="89.0"/>
        <n v="4.0"/>
        <n v="144.0"/>
        <n v="32.0"/>
        <n v="17.0"/>
        <n v="122.0"/>
        <n v="59.0"/>
        <n v="151.0"/>
        <n v="42.0"/>
        <n v="237.0"/>
        <n v="73.0"/>
        <n v="29.0"/>
        <n v="15.0"/>
        <n v="235.0"/>
        <n v="54.0"/>
        <n v="57.0"/>
        <n v="121.0"/>
        <n v="106.0"/>
        <n v="234.0"/>
        <n v="239.0"/>
        <n v="43.0"/>
        <n v="75.0"/>
        <n v="124.0"/>
        <n v="131.0"/>
        <n v="68.0"/>
        <n v="150.0"/>
        <n v="51.0"/>
        <n v="152.0"/>
        <n v="19.0"/>
        <n v="96.0"/>
        <n v="238.0"/>
        <n v="230.0"/>
        <n v="129.0"/>
        <n v="40.0"/>
        <n v="229.0"/>
        <n v="16.0"/>
        <n v="79.0"/>
        <n v="86.0"/>
        <n v="147.0"/>
        <n v="39.0"/>
        <n v="134.0"/>
        <n v="14.0"/>
        <n v="64.0"/>
        <n v="8.0"/>
        <n v="7.0"/>
        <n v="52.0"/>
        <n v="37.0"/>
        <n v="61.0"/>
        <n v="60.0"/>
        <n v="109.0"/>
        <n v="49.0"/>
        <n v="224.0"/>
        <n v="28.0"/>
        <n v="137.0"/>
        <n v="223.0"/>
        <n v="11.0"/>
        <n v="74.0"/>
        <n v="95.0"/>
        <n v="93.0"/>
        <n v="222.0"/>
        <n v="114.0"/>
        <n v="107.0"/>
        <n v="58.0"/>
        <n v="80.0"/>
        <n v="221.0"/>
        <n v="31.0"/>
        <n v="71.0"/>
        <n v="85.0"/>
        <n v="126.0"/>
        <n v="23.0"/>
        <n v="12.0"/>
        <n v="217.0"/>
        <n v="21.0"/>
        <n v="216.0"/>
        <n v="67.0"/>
        <n v="18.0"/>
        <n v="65.0"/>
        <n v="215.0"/>
        <n v="25.0"/>
        <n v="38.0"/>
        <n v="66.0"/>
        <n v="218.0"/>
        <n v="214.0"/>
        <n v="56.0"/>
        <n v="112.0"/>
        <n v="213.0"/>
        <n v="98.0"/>
        <n v="55.0"/>
        <n v="76.0"/>
        <n v="211.0"/>
        <n v="47.0"/>
        <n v="33.0"/>
        <n v="123.0"/>
        <n v="210.0"/>
        <n v="209.0"/>
        <n v="108.0"/>
        <n v="208.0"/>
        <n v="45.0"/>
        <n v="207.0"/>
        <n v="120.0"/>
        <n v="206.0"/>
        <n v="119.0"/>
        <n v="204.0"/>
        <n v="102.0"/>
        <n v="116.0"/>
        <n v="203.0"/>
        <n v="202.0"/>
        <n v="87.0"/>
        <n v="201.0"/>
        <n v="200.0"/>
        <n v="84.0"/>
        <n v="199.0"/>
        <n v="9.0"/>
        <n v="197.0"/>
        <n v="82.0"/>
        <n v="117.0"/>
        <n v="196.0"/>
        <n v="195.0"/>
        <n v="101.0"/>
        <n v="193.0"/>
        <n v="118.0"/>
        <n v="99.0"/>
        <n v="192.0"/>
        <n v="190.0"/>
        <n v="189.0"/>
        <n v="46.0"/>
        <n v="188.0"/>
        <n v="187.0"/>
        <n v="72.0"/>
        <n v="22.0"/>
        <n v="186.0"/>
        <n v="77.0"/>
        <n v="185.0"/>
        <n v="182.0"/>
        <n v="181.0"/>
        <n v="3.0"/>
        <n v="180.0"/>
        <n v="2.0"/>
        <n v="179.0"/>
        <n v="178.0"/>
        <n v="172.0"/>
        <n v="70.0"/>
        <n v="169.0"/>
        <n v="168.0"/>
        <n v="81.0"/>
        <n v="167.0"/>
        <n v="165.0"/>
        <n v="162.0"/>
        <n v="160.0"/>
        <n v="159.0"/>
        <n v="158.0"/>
        <n v="36.0"/>
        <n v="157.0"/>
        <n v="35.0"/>
        <n v="155.0"/>
        <n v="148.0"/>
        <n v="145.0"/>
        <n v="143.0"/>
        <n v="141.0"/>
        <n v="138.0"/>
        <n v="378.0"/>
        <n v="133.0"/>
        <n v="132.0"/>
        <n v="130.0"/>
        <n v="5.0"/>
        <n v="13.0"/>
        <n v="115.0"/>
        <n v="110.0"/>
        <n v="105.0"/>
        <n v="103.0"/>
        <n v="100.0"/>
        <n v="91.0"/>
        <n v="90.0"/>
        <n v="88.0"/>
        <n v="83.0"/>
      </sharedItems>
    </cacheField>
    <cacheField name="Assigned IN" numFmtId="0">
      <sharedItems>
        <s v="Pandiyan Ass"/>
        <s v="RVI"/>
        <s v="Rajesh"/>
        <s v="RR Pandiyan Ass"/>
      </sharedItems>
    </cacheField>
    <cacheField name="Company" numFmtId="0">
      <sharedItems>
        <s v="Magma"/>
        <s v="Future"/>
        <s v="Shriram"/>
        <s v="Chola"/>
        <s v="Reliance"/>
        <s v="New India"/>
        <s v="ICICI"/>
        <s v="IFFCO"/>
        <s v="BAJAJ"/>
        <s v="LIBERTY"/>
        <s v="TATA"/>
        <s v="UNIVERSAL"/>
        <s v="KOTAK"/>
        <s v="National"/>
        <s v="Reliance(KAMESH)"/>
      </sharedItems>
    </cacheField>
    <cacheField name="Claim Number">
      <sharedItems containsMixedTypes="1" containsNumber="1" containsInteger="1">
        <s v="C2254103102273-00"/>
        <s v="C2254103102274-00"/>
        <s v="C2254103102274-01"/>
        <s v="MTP-N-2425-004087"/>
        <s v="MTP-N-2425-006460"/>
        <s v="10000-31-25-N-0759617"/>
        <s v="3410125814_T"/>
        <s v="10000-31-25-N-0759689"/>
        <s v="5573-2400014069-OD"/>
        <s v="_2024215782"/>
        <s v="_2024215953"/>
        <s v="1548-2024 COIMBATORE"/>
        <s v="1531-2024 COIMBATORE"/>
        <s v="128-2024 THENI"/>
        <s v="649-2024 DINDIGUL"/>
        <s v="3397282309_TP"/>
        <s v="9999013711_TP"/>
        <s v="3397280860_TP"/>
        <s v="3397281482_TP"/>
        <s v="5573270319_TP"/>
        <s v="3397280931_TP"/>
        <s v="3397280713_TP"/>
        <s v="3397282379_TP"/>
        <s v="9999013761_TP"/>
        <s v="3397280953_TP"/>
        <s v="3397282334_TP"/>
        <s v="3397282284_TP"/>
        <s v="3397280940_TP"/>
        <s v="3379453506_TP"/>
        <s v="MOT15652331"/>
        <s v="59-2024 Ramanathapuram"/>
        <s v="142-2024 Madurai"/>
        <s v="990-2024 Madurai"/>
        <s v="_2024215815"/>
        <s v="_2024215976"/>
        <s v="3406087259_T"/>
        <s v="MTP-N-2425-003240"/>
        <s v="3410121944_DAR"/>
        <s v="MOT15672726"/>
        <s v="3397282804_TP"/>
        <s v="3410125837_OD"/>
        <s v="3410125950_OD"/>
        <s v="3397282226_OD"/>
        <s v="3397282215_OD"/>
        <s v="OC-25-1502-1802-00000056_OD"/>
        <s v="LGID-125426"/>
        <s v="LGID-125425"/>
        <s v="C2254103102274-02"/>
        <s v="C2254111100198-01"/>
        <s v="C2254103102317-00"/>
        <s v="C2254113102465-00"/>
        <s v="C2254113102469-00"/>
        <s v="646-2024 DINDIGUL"/>
        <s v="794-2024 VIRUDHUNAGAR"/>
        <s v="576-2024 DINDIGUL"/>
        <s v="_2025200006"/>
        <s v="HOID-248995"/>
        <s v="LGID-125466"/>
        <s v="LGID-125625"/>
        <s v="OC-25-1502-4056-00000018"/>
        <s v="_2024215288"/>
        <s v="_2025200172"/>
        <s v="10000-31-25-N-0759671"/>
        <s v="10000-31-25-N-0759676"/>
        <s v="10000-31-25-N-0759695"/>
        <s v="10000-31-25-N-0759625"/>
        <s v="10000-31-25-N-0950783"/>
        <s v="10000-31-25-N-0759602"/>
        <s v="10000-31-25-N-0759549"/>
        <s v="10000-31-25-N-0759364"/>
        <s v="10000-31-25-N-0759375"/>
        <s v="10000-31-25-N-0759290"/>
        <s v="_2024215291"/>
        <s v="7213062222B_TP"/>
        <s v="10000-31-25-N-0759845"/>
        <s v="10000-31-25-N-0759881"/>
        <s v="10000-31-25-N-0759893"/>
        <s v="10000-31-25-N-0759901"/>
        <s v="3410123263_TP"/>
        <s v="3397283189_TP"/>
        <s v="MOT15706280"/>
        <s v="66-2024 MANAMADURAI"/>
        <s v="119-2024 RAMANATHPURAM"/>
        <s v="10000-31-19-C-753652"/>
        <s v="10000-31-25-N-0759837"/>
        <s v="3311-01234670-000-00_OD"/>
        <s v="3406087437_OD"/>
        <s v="_2025200393"/>
        <s v="_2025200394"/>
        <s v="_2025200392"/>
        <s v="_2025200332"/>
        <s v="_2025200343"/>
        <s v="3410126158 _OD"/>
        <s v="3379442787_TP"/>
        <s v="CL24402543-00001"/>
        <s v="CL24402388-00001"/>
        <s v="CL24349884-00001"/>
        <s v="CL24297688-00001"/>
        <s v="MOT15724743"/>
        <s v="MOT15726360"/>
        <s v="LGID-125682"/>
        <s v="7213215797A _TP"/>
        <s v="LGID-125717"/>
        <s v="3410125923_OD"/>
        <s v="3397283695_OD"/>
        <s v="10000-31-25-N-0760062"/>
        <s v="10000-31-25-N-0760059"/>
        <s v="52-2024 VIRUDHUNAGAR"/>
        <s v="MOT15730782"/>
        <s v="115-2024 RAMANATHAPURAM"/>
        <s v="3397282760_T"/>
        <s v="10000-31-25-N-0760251"/>
        <s v="10000-31-25-N-0760254"/>
        <s v="10000-31-25-N-0760285"/>
        <s v="924-2023 TIRUNELVELI"/>
        <s v="211-2024 SIVAGANGAI"/>
        <s v="LGID-117964"/>
        <s v="MOT15746628"/>
        <s v="C2254113102586-00"/>
        <s v="10000-31-25-N-0760314"/>
        <s v="10000-31-25-N-0760352"/>
        <s v="3397283725_TP"/>
        <s v="3397283733_TP"/>
        <s v="3379455751_TP"/>
        <s v="3379455904_TP"/>
        <s v="3379455908_TP"/>
        <s v="3397283938_TP"/>
        <s v="3373066713_TP"/>
        <s v="3397284040_TP"/>
        <s v="10110269565_TPPD"/>
        <s v="10110270865_TP"/>
        <s v="10110270852_Connected"/>
        <s v="CL24420271-00001"/>
        <s v="CL24420297-00001"/>
        <s v="CL24413870-00001"/>
        <s v="CL24423067-00001"/>
        <s v="10000-31-25-N-0760372"/>
        <s v="10000-31-25-N-0760413"/>
        <s v="10000-31-25-N-0950848"/>
        <s v="7213232812A_TP"/>
        <s v="C2254111100198-00"/>
        <s v="104-2024 VALLIYOOR"/>
        <s v="MTP-N-2425-004112"/>
        <s v="MTP-N-2425-002364"/>
        <s v="C2254113102635-00"/>
        <s v="C2254113102637-00"/>
        <s v="C2254113102638-00"/>
        <s v="C2254113102639-00"/>
        <s v="C2254113102640-00"/>
        <s v="C2254113102635-01"/>
        <s v="3397283107_TP"/>
        <s v="3397283777_TP"/>
        <s v="3379455220_TP"/>
        <s v="3379455216_TP"/>
        <s v="3379455528_TP"/>
        <s v="3397283099_TP"/>
        <s v="3397283526_TP"/>
        <s v="C2244113102488-02"/>
        <s v="3410126844_OD"/>
        <s v="LGID-113033 MV"/>
        <s v="3397283607_OD"/>
        <s v="FGH-12-24-7003978-01-000"/>
        <s v="3397285499_T"/>
        <s v="3397285063_OD"/>
        <s v="3397284145_OD"/>
        <s v="10000-31-25-N-0760436"/>
        <s v="10000-31-25-N-0760419"/>
        <s v="10000-31-25-N-0760595"/>
        <s v="10000-31-25-N-0760600"/>
        <s v="10110277790_TP"/>
        <s v="3397284912_OD"/>
        <s v="3406088176_OD"/>
        <s v="3406088040_OD"/>
        <s v="500405201124110015801_OD"/>
        <s v="3397284531_TP"/>
        <s v="3379456852_TP"/>
        <s v="3397284501_TP"/>
        <s v="3406088101_OD"/>
        <s v="3397285056_OD"/>
        <s v="3406088241_OD"/>
        <s v="C2254103102579-00"/>
        <s v="C2254113102743-00"/>
        <s v="C2254113102745-00"/>
        <s v="10120000368_TP"/>
        <s v="10000-31-25-N-0760718"/>
        <s v="_2025200954"/>
        <s v="_2025200940"/>
        <s v="10000-31-25-N-0760782"/>
        <s v="OC-25-1502-1803-00000141_TP"/>
        <s v="FILE NO-RDO 1563 MCOP NO 97-2024 SIVAKASI"/>
        <s v="FILE NO-THN 13 MCOP NO 42-2024 THENI"/>
        <s v="MTP-N-2425-006889"/>
        <s v="2054-2024 TIRUNELVELI"/>
        <s v="2055-2024 TIRUNELVELI"/>
        <s v="373-2023 TIRUNELVELI"/>
        <s v="2143-2024 TIRUNELVELI"/>
        <s v="1463-2024 MADURAI"/>
        <s v="55-2024 PARAMAKUDI"/>
        <s v="231-2024 MADURAI"/>
        <s v="07-2025 RAMANATHAPURAM"/>
        <s v="1459-2024 MADURAI"/>
        <s v="08-2025 RAMANATHAPURAM"/>
        <s v="109-2024 RAMANATHAPURAM"/>
        <s v="110-2024 RAMANATHAPURAM"/>
        <s v="3397285765_TP"/>
        <s v="3410127183_TP"/>
        <s v="3397285858_TP"/>
        <s v="3410127188_TP"/>
        <s v="3397285873_TP"/>
        <s v="3379457720_TP"/>
        <s v="3379457746_TP"/>
        <s v="3379457755_TP"/>
        <s v="3397285937_TP"/>
        <s v="3379457767_TP"/>
        <s v="3397285941_TP"/>
        <s v="10000-31-25-N-0760377"/>
        <s v="10000-31-25-N-0760820"/>
        <n v="2.025201177E9"/>
        <s v="_2025200698"/>
        <s v="_2025201086"/>
        <s v="LGID-125976"/>
        <s v="LGID-126009"/>
        <s v="LGID-126047"/>
        <s v="LGID-125974"/>
        <s v="38373190_MX824741"/>
        <s v="_2025201243"/>
        <s v="3379457763_TP"/>
        <s v="3379457434_TP"/>
        <s v="3397286164_TP"/>
        <s v="3410127346_THEFT"/>
        <s v="3406088191_OD"/>
        <s v="1683-2024-COIMBATORE"/>
        <s v="29202-2024-COIMBATORE"/>
        <s v="MOT15793488"/>
        <s v="10000-31-25-N-0760934"/>
        <s v="10110279489_TP"/>
        <s v="10110279533_TP"/>
        <s v="10110279540_TP"/>
        <s v="C2254113102787-00"/>
        <s v="10000-31-25-N-0760964"/>
        <s v="3371-2500000012-TP"/>
        <s v="3362-2500000233-TP"/>
        <s v="3311-2500000110-TP"/>
        <s v="10000-31-23-N-0755359"/>
        <s v="10000-31-24-N-0753290"/>
        <s v="500401202524110084601_OD"/>
        <s v="500405201124110016901_OD"/>
        <s v="10000-31-23-N-0754748"/>
        <s v="OC-25-1503-1803-00000279_TP"/>
        <s v="3406088337_OD"/>
        <s v="3406088513_OD"/>
        <s v="File No-20873 MCOP 251-2024 Madurai"/>
        <s v="CL24430768-00001"/>
        <s v="C2244113102471-01"/>
        <s v="109-2024 MACT DEVAKOTTAI"/>
        <s v="3406087378_T"/>
        <s v="1588-2024-COIMBATORE"/>
        <s v="3311-2500011063_OD"/>
        <s v="10000-31-25-N-0754367"/>
        <s v="C2254103102649-00"/>
        <s v="C2254103102648-00"/>
        <s v="C2254113102819-00"/>
        <s v="3397286330_TP"/>
        <s v="3397286340_TP"/>
        <s v="3379458110_TP"/>
        <s v="1527-2024-MADURAI"/>
        <s v="3397286450_TP"/>
        <s v="MOT15801735"/>
        <s v="3397286169_TP"/>
        <s v="10000-31-25-N-0761119"/>
        <s v="10000-31-25-N-0761122"/>
        <s v="LGID-119546_MV"/>
        <s v="OC-25-1502-1812-00000064_TP"/>
        <s v="LGID-126162"/>
        <s v="10670110165_OD"/>
        <s v="10000-31-25-N-0761151"/>
        <s v="10000-31-25-N-0761146"/>
        <s v="3397286408_TP"/>
        <s v="3397286349_TP"/>
        <s v="File No-20918 MCOP 1846-2024 Madurai"/>
        <s v="File No-20906 MCOP 1410-2024 Madurai"/>
        <n v="3.362707545E9"/>
        <s v="3410127338_TP"/>
        <s v="3410127190_TP"/>
        <s v="3379457102_TP"/>
        <s v="19-2025 Sankarankovil"/>
        <s v="10000-31-25-N-0757450"/>
        <s v="C2254103102646-00"/>
        <s v="C2254113102833-00"/>
        <s v="C2254113102836-00"/>
        <s v="C2254113102847-00"/>
        <s v="C2244113101553-01"/>
        <s v="3397285410_OD"/>
        <s v="3397285743_OD"/>
        <s v="10000-31-25-N-0761209"/>
        <s v="10000-31-25-N-0761223"/>
        <s v="10000-31-25-N-0761236"/>
        <s v="10000-31-25-N-0761277"/>
        <s v="3397286227_OD"/>
        <s v="3410127545_OD"/>
        <s v="3379457940_OD"/>
        <s v="C2254113102876-00"/>
        <s v="C2254113102819-01"/>
        <s v="10000-31-25-N-0761294"/>
        <s v="10110281655_TP"/>
        <s v="C2254103102648-01"/>
        <s v="_2025201545"/>
        <s v="10000-31-25-N-0753558"/>
        <s v="3410127342_TP"/>
        <s v="MOT15833166"/>
        <s v="3361092671_TP"/>
        <s v="3361092554_TP"/>
        <s v="3397285729_TP"/>
        <s v="File No-20908 MCOP 1678-2024 Madurai"/>
        <s v="3397287410_OD"/>
        <s v="3397287149_OD"/>
        <s v="MOT15849278"/>
        <s v="_2025201017"/>
        <s v="_2025201246"/>
        <s v="38430583_OD"/>
        <s v="3373066840_TP"/>
        <s v="3397287652_T"/>
        <s v="3397287893_TP"/>
        <s v="3379459437_TP"/>
        <s v="3410127900_TP"/>
        <s v="3410127899_TP"/>
        <s v="3410127896_TP"/>
        <s v="3397288042_TP"/>
        <s v="3410128006_TP"/>
        <s v="3380063737_TP"/>
        <s v="3397288022_TP"/>
        <s v="3361092775_TP"/>
        <s v="3410127955_TP"/>
        <s v="2712002393_WC"/>
        <s v="CL24455454-00001"/>
        <s v="9-2025 Ramanathapuram"/>
        <s v="11-2025 Ramanathapuram"/>
        <s v="2125-2024 Madurai"/>
        <s v="1661-2024 Madurai"/>
        <s v="114-2023 Paramakudi"/>
        <s v="94-2024 Sivaksi"/>
        <s v="99-2023 Viruthunagar"/>
        <s v="212-2023 Sriviliputhur"/>
        <s v="1591-2024 Madurai"/>
        <s v="3361092801_T"/>
        <s v="7213292248A_TP"/>
        <s v="C2254102100103-00"/>
        <s v="10000-31-25-N-0761574"/>
        <s v="10000-31-25-N-0761584"/>
        <s v="MOT15858421"/>
        <s v="5-2025 Manamadurai"/>
        <s v="LGID-126095"/>
        <s v="LGID-126086"/>
        <s v="LGID-126066"/>
        <s v="LGID-126190"/>
        <s v="LGID-126183"/>
        <s v="LGID-126265"/>
        <s v="LGID-126255"/>
        <s v="LGID-123568"/>
        <s v="10000-31-25-N-0761624"/>
        <s v="MOT15862509"/>
        <s v="C2254103102773-00"/>
        <s v="3409053965_OD"/>
        <s v="MOT15873132"/>
        <s v="MOT15874202"/>
        <s v="3397287633_OD"/>
        <s v="C2254113102926-00"/>
        <s v="C2254113102930-00"/>
        <s v="C2250000100728-00"/>
        <s v="3406088998_OD"/>
        <s v="10310007614_TP"/>
        <s v="3397288373_OD"/>
        <s v="C2254113102991-00"/>
        <s v="3397288234_OD"/>
        <s v="3379459209_OD"/>
        <s v="10110284484_TP"/>
        <s v="3379459156_TP"/>
        <s v="222131_TP"/>
        <s v="3410127589_TP"/>
        <s v="3397287055_TP"/>
        <s v="3397287748_TP"/>
        <s v="3397285360_TP"/>
        <s v="3406089255_OD"/>
        <s v="10000-31-25-N-0761828"/>
        <s v="3410127864_OD"/>
        <s v="MOT15841488"/>
        <s v="MOT15841898"/>
        <s v="10000-31-25-N-0761838"/>
        <s v="52-2025 RAMANATHAPURAM"/>
        <s v="3397287755_TP"/>
        <s v="LGID-122851_MV"/>
        <s v="MTP-N-2425-007404"/>
        <s v="C2254113103019-00"/>
        <s v="C2254113103018-00"/>
        <s v="_2017207769"/>
        <s v="112-2024 Devakottai"/>
        <s v="3410128036_TP"/>
        <s v="3379459064_TP"/>
        <s v="3397287411_TP"/>
        <s v="3410127650_TP"/>
        <s v="3397286455_TP"/>
        <s v="LGID-126373"/>
        <s v="LGID-125964"/>
        <s v="283317_CLAIMANT"/>
        <s v="OC-25-1501-4014-00000057"/>
        <s v="LGID-126052"/>
        <s v="10110284078_OD"/>
        <s v="10-2025 Thirunelveli"/>
        <s v="_2024215948"/>
        <s v="MOT15885731"/>
        <s v="CL24466866-00001"/>
        <s v="C2254113103057-00"/>
        <s v="3397289338_OD"/>
        <s v="8-2025 SATTUR"/>
        <s v="LGID-111151_MV"/>
        <s v="3397288250_OD"/>
        <s v="3406089476_OD"/>
        <s v="LGID-112358_MV"/>
        <s v="C2254113103065-00"/>
        <s v="_2024215362"/>
        <s v="MOT15899767"/>
        <s v="MOT15899783"/>
        <s v="1836-2024 Madurai"/>
        <s v="44-2023 Viruthunagar"/>
        <s v="91-2023 Viruthunagar"/>
        <s v="43-2023 Viruthunagar"/>
        <s v="21-2025 Ramanathapuram"/>
        <s v="3397278664_TP"/>
        <s v="10-2025 Paramakudi"/>
        <s v="94-2023 Sattur"/>
        <s v="LIGD-110354_MV"/>
        <s v="11-2025 Paramakudi"/>
        <s v="12-2025 Paramakudi"/>
        <s v="13-2025 Paramakudi"/>
        <s v="3379460780_WC"/>
        <s v="LGID-112358_TP"/>
        <s v="LGID-123110_MV"/>
        <s v="LGID-109502_TP"/>
        <s v="LGID-115094_TP"/>
        <s v="10670117482_OD"/>
        <s v="LGID-106851_MV"/>
        <s v="OC-25-1501-1803-00000544"/>
        <s v="LGID-125059_MV"/>
        <s v="390-2020 Madurai"/>
        <s v="1732-2024 Madurai"/>
        <s v="10670117861_OD"/>
        <s v="LGID-121589_MV"/>
        <s v="3397287518_OD"/>
        <s v="857-2023 MCOP M4516"/>
        <s v="1819-2024 Madurai"/>
        <s v="MOT15924795"/>
        <s v="MOT15925970"/>
        <s v="10000-31-25-N-0762354"/>
        <s v="10000-31-25-N-0762416"/>
        <s v="10000-31-25-N-0762420"/>
        <s v="10000-31-25-N-0762437"/>
        <s v="10000-31-25-N-0762445"/>
        <s v="10000-31-25-N-0762482"/>
        <s v="MOT15934547"/>
        <s v="MOT15931681"/>
        <s v="10670118085_OD"/>
        <s v="3379460892_OD"/>
        <s v="3397290261_OD"/>
        <s v="C2254113103119-00"/>
        <s v="C2254103102934-00"/>
        <s v="C2254113103129-00"/>
        <s v="_2025202436"/>
        <s v="_2025202451"/>
        <s v="324-2024 Tenkasi"/>
        <s v="217-2024 Sivagangai"/>
        <s v="1607-2024 Madurai"/>
        <s v="1005-2024 Madurai"/>
        <s v="38469679_OD"/>
        <s v="3397290953_THEFT"/>
        <s v="10000-31-25-N-0760181"/>
        <s v="3397287856_OD"/>
        <s v="_2025202831"/>
        <s v="_2025202756"/>
        <s v="_2025202786"/>
        <s v="_2025202832"/>
        <s v="C2254113103119-01"/>
        <s v="3408-2500018179_OD"/>
        <s v="3406089904_OD"/>
        <s v="OC-25-1901-1018-00003145"/>
        <s v="CL24477356-00001"/>
        <s v="LGID-106239_MV"/>
        <s v="C2254113103169-00"/>
        <s v="C2254113103170-00"/>
        <s v="C2254113103171-00"/>
        <s v="MOT15957287"/>
        <s v="MOT15957166"/>
        <s v="189-2024 Sivagangai"/>
        <s v="9-2025 Devakottai"/>
        <s v="7213067649B_TP"/>
        <s v="308-2024 Bellary"/>
        <s v="1710-2024 Madurai"/>
        <s v="3397291110_OD"/>
        <s v="3406090151_OD"/>
        <s v="MOT15968180"/>
        <s v="1587-2024 Madurai"/>
        <s v="C2254113103231-00"/>
        <s v="C2254113103204-00"/>
        <s v="3397291297_OD"/>
        <s v="10000-31-25-N-0762887"/>
        <s v="C2254113103170-01"/>
        <s v="3409054370_ OD"/>
        <s v="10000-31-25-N-0762949"/>
        <s v="_2025203151"/>
        <s v="MOT15976513"/>
        <s v="3379462703_OD"/>
        <s v="80-2025 Ramanathapuram"/>
        <s v="C2254113103285-00"/>
        <s v="C2254113103290-00"/>
        <s v="LGID-126551_TP"/>
        <s v="LGID-126577"/>
        <s v="LGID-126580_TP"/>
        <s v="LGID-126695_TP"/>
        <s v="10000-31-25-N-0763114"/>
        <s v="1947-2024 Madurai"/>
        <s v="188-2024 Sivagangai"/>
        <s v="3397285240_TP"/>
        <s v="3397285871_TP"/>
        <s v="3397286740_TP"/>
        <s v="3313032935_TP"/>
        <s v="3397288891_TP"/>
        <s v="3397289114_TP"/>
        <s v="3397289122_TP"/>
        <s v="3379460818_TP"/>
        <s v="3397289234_TP"/>
        <s v="3379461924_TP"/>
        <s v="3379462188_TP"/>
        <s v="3379462208_TP"/>
        <s v="3379462220_TP"/>
        <s v="3379462254_TP"/>
        <s v="3379462258_TP"/>
        <s v="3397290960_TP"/>
        <s v="3379463299_TP"/>
        <s v="3397291991_TP"/>
        <s v="3406090336_OD"/>
        <s v="10000-31-25-N-0763129"/>
        <s v="10000-31-25-N-0763165"/>
        <s v="10000-31-25-N-0763169"/>
        <s v="10110291996_TP"/>
        <s v="10000-31-25-N-0763179"/>
        <s v="382-2025 Tirunelveli"/>
        <s v="2759-2024 Madurai"/>
        <s v="1884-2023 Madurai"/>
        <s v="2213-2024 Madurai"/>
        <s v="3379463296_TP"/>
        <s v="3410129347_TP"/>
        <s v="3410129176_TP"/>
        <s v="3379461919_TP"/>
        <s v="3379460709_TP"/>
        <s v="352-2025 Tirunelveli"/>
        <s v="2056-2024 Madurai"/>
        <s v="3397292201_TP"/>
        <s v="LGID-114283_MV"/>
        <s v="1656-2024 Madurai"/>
        <s v="C2254113103339-00"/>
        <s v="3379464198_OD"/>
        <s v="3406089985_OD"/>
        <s v="3379460287_TP"/>
        <s v="_2025203490"/>
        <s v="1927-2024 Madurai"/>
        <s v="1930-2024 Madurai"/>
        <s v="369-2025 Tirunelveli"/>
        <s v="372-2025 Tirunelveli"/>
        <s v="MOT16014277"/>
        <s v="MOT16014776"/>
        <s v="MTP-N-2425-008070"/>
        <s v="MTP-N-2425-008059"/>
        <s v="3371-2500000034-TP"/>
        <s v="3311-2500000326-TP"/>
        <s v="3311-2500000322-TP"/>
        <s v="3362-2500000395-TP"/>
        <s v="3371-2500000033-TP"/>
        <s v="3311-2500000323-TP"/>
        <s v="3311-2500000324-TP"/>
        <s v="3311-2500000321-TP"/>
        <s v="3397292286_TP"/>
        <s v="3397292190_TP"/>
        <s v="3362-2400000381-TP"/>
        <s v="OC-25-1502-1825-00000678"/>
        <s v="OC-25-1502-1825-00000679"/>
        <s v="OC-25-1502-1825-00000676"/>
        <s v="134-2025 Tirunelveli"/>
        <s v="C2254113103366-00"/>
        <s v="C2254113103381-00"/>
        <s v="C2254113103399-00"/>
        <s v="C2254113103379-00"/>
        <s v="10110289136_OD"/>
        <s v="C2254113103375-00"/>
        <s v="C2254101100267-01"/>
        <s v="C2254113103374-00"/>
        <s v="20-2025 Uthamapalayam"/>
        <s v="2574-2024 Madurai"/>
        <s v="2276-2024 Madurai"/>
        <s v="10000-31-26-N-0750041"/>
        <s v="10690000102_PA"/>
        <s v="3408-2500023716-OD"/>
        <s v="CV612736"/>
        <s v="3379464613_TP"/>
        <s v="3410129797_TP"/>
        <s v="10000-31-26-N-0750097"/>
        <s v="3379464441_TP"/>
        <s v="3397292506_TP"/>
        <s v="3397292504_TP"/>
        <s v="3380064195_TP"/>
        <s v="3379464399_TP"/>
        <s v="3368140630_TP"/>
        <s v="3410129785_TP"/>
        <s v="1763-2024 Madurai"/>
        <s v="LGID-113794"/>
        <s v="7213382011A_TP"/>
        <s v="7213382011B_TP"/>
        <s v="MTP-N-2526-000084"/>
        <s v="MTP-N-2526-000086"/>
        <s v="3362-2500000145-TP"/>
        <s v="3362-2500000417-TP"/>
        <s v="3311-2500000260-TP"/>
        <s v="3362-2500000492-TP"/>
        <s v="3362-2500000562-TP"/>
        <s v="3311-2500000378-TP"/>
        <s v="3362-2500000678-TP"/>
        <s v="3362-2500000681-TP"/>
        <s v="3311-2500000382-TP"/>
        <s v="3404-2500000015-TP"/>
        <s v="3362-2500000700-TP"/>
        <s v="_2025203586"/>
        <s v="_2025203690"/>
        <s v="10000-31-26-N-0750179"/>
        <s v="65-2024 Viruthunagar"/>
        <s v="MOT16039901"/>
        <s v="_2025203819"/>
        <s v="10000-31-26-N-0750193"/>
        <s v="OC-26-1502-1890-00000001"/>
        <s v="3397292805_OD"/>
        <s v="LGID-126716_TP"/>
        <s v="_2025203813"/>
        <s v="1905-2024 Madurai"/>
        <s v="3379464632_TP"/>
        <s v="3397292586_TP"/>
        <s v="3410129836_TP"/>
        <s v="3379464625_TP"/>
        <s v="3374002011_TP"/>
        <s v="3397292573_TP"/>
        <s v="3397292565_TP"/>
        <s v="3397285930_TP"/>
        <s v="3379465086_TP"/>
        <s v="3361093421_TP"/>
        <s v="3410116740_TP"/>
        <s v="9999013751-218180_TP"/>
        <s v="415-2025 Tirunelveli"/>
        <s v="48-2025 Ramanathapuram"/>
        <s v="2150-2024 Madurai"/>
        <s v="2114-2024 Madurai"/>
        <s v="C2264103100042-00"/>
        <s v="C2264113100027-00"/>
        <s v="47-2022 Manamadurai"/>
        <s v="3313033711_TP"/>
        <s v="10000-31-26-N-0750373"/>
        <s v="2450-2024 Madurai"/>
        <s v="3406090781_OD"/>
        <s v="7212699442B_TP"/>
        <s v="7212699442C_TP"/>
        <s v="3397292826_OD"/>
        <s v="3397293734_TP"/>
        <s v="3397292767_TP"/>
        <s v="3397292686_TP"/>
        <s v="MTP-N-2526-000224"/>
        <s v="MOT16056982"/>
        <s v="MOT16066968"/>
        <s v="MOT16066798"/>
        <s v="3379465080_TP"/>
        <s v="3397292837_TP"/>
        <s v="3379465740_TP"/>
        <s v="3379464813_TP"/>
        <s v="3397292690_TP"/>
        <s v="91-2025 Dindigul"/>
        <s v="214-2024 Srivilliputhur"/>
        <s v="10000-31-26-N-0750476"/>
        <s v="3406090634_OD"/>
        <s v="500407201125110000201_OD"/>
        <s v="400301202625110000101_OD"/>
        <s v="500402202524110024701_OD"/>
        <s v="C2264113100064-00"/>
        <s v="2712002443_WC"/>
        <s v="500201201224110048401_OD"/>
        <s v="3406090772_OD"/>
        <s v="3311-2500031525-OD"/>
        <s v="C2264113100087-01"/>
        <s v="30-2024 Sattur"/>
        <s v="7213395095A_TP"/>
        <s v="_2025204336"/>
        <s v="7213396715A_TP"/>
        <s v="472-2025 Tirunelveli"/>
        <s v="142-2024 Tirunelveli"/>
        <s v="3361093571_OD"/>
        <s v="C2264113100087-00"/>
        <s v="3410129811_TP"/>
        <s v="MOT16086837"/>
        <s v="1812-2024 Madurai"/>
        <s v="118-2021 Sivakasi"/>
        <s v="3410129962_OD"/>
        <s v="OC-26-1502-4056-00000004"/>
        <s v="MOT16097404"/>
        <s v="MOT16098168"/>
        <s v="3379466666_TP"/>
        <s v="CL24518479-00001"/>
        <s v="CL24518468-00001"/>
        <s v="CL24513963-00001"/>
        <s v="CL24512478-00001"/>
        <s v="CL24511738-00001"/>
        <s v="CL24511738-00002"/>
        <s v="CL24511738-00003"/>
        <s v="CL24301033-00003"/>
        <s v="CL24523135-00001"/>
        <s v="CL24520330-00001"/>
        <s v="CL24520330-00002"/>
        <s v="CL24520885-00001"/>
        <s v="CL24521180-00001"/>
        <s v="CL24520637-00001"/>
        <s v="CL24519483-00001"/>
        <s v="3397294222_TP"/>
        <s v="LGID-126717_TP"/>
        <s v="LGID-126713_TP"/>
        <s v="LGID-126745_TP"/>
        <s v="LGID-126709_TP"/>
        <s v="LGID-126710_TP"/>
        <s v="LGID-126988_TP"/>
        <s v="LGID-126755_TP"/>
        <s v="LGID-126951_TP"/>
        <s v="MTP-N-2526-000355"/>
        <s v="3410130388_OD"/>
        <s v="3397294430_TP"/>
        <s v="3397294263_TP"/>
        <s v="3379466424_TP"/>
        <s v="3397294459_TP"/>
        <s v="3410130551_TP"/>
        <s v="225347_TP"/>
        <s v="225349_TP"/>
        <s v="172-2022 Srivilliputhur"/>
        <s v="3406091285_OD"/>
        <s v="CL24524296-00001"/>
        <s v="CL24524165-00001"/>
        <s v="CL24524134-00001"/>
        <s v="CL24524071-00001"/>
        <s v="CL24522786-00001"/>
        <s v="CL24522786-00002"/>
        <s v="CL24522738-00001"/>
        <s v="CL24522763-00001"/>
        <s v="CL24522763-00002"/>
        <s v="528-2025 Thirunelveli"/>
        <s v="529-2025 Thirunelveli"/>
        <s v="2349-2024 Madurai"/>
        <s v="3311-2500038368-OD"/>
        <s v="3362-2500019596-OD"/>
        <s v="3362-2500016770-OD"/>
        <s v="500401201125110010501_OD"/>
        <s v="3397294836_THEFT"/>
        <s v="3362-2500018931-OD"/>
        <s v="C2264103100176-00"/>
        <s v="155-2025 Madurai"/>
        <s v="7213402294A_TP"/>
        <s v="7213402294B_TP"/>
        <s v="10220020540_TP"/>
        <s v="10000-31-26-N-0750984"/>
        <s v="_2025204542"/>
        <s v="3397295106_TP"/>
        <s v="C2244193100389-00"/>
        <s v="7212982919B_TP"/>
        <s v="7213238690B_TP"/>
        <s v="3311-2500000464-TP"/>
        <s v="3397294207_OD"/>
        <s v="C2264113100162-00"/>
        <s v="10110299935_TP"/>
        <s v="C2264113100127-00"/>
        <s v="C2264113100165-00"/>
        <s v="C2264113100205-00"/>
        <s v="C2264113100206-00"/>
        <s v="3406091425_OD"/>
        <s v="3361093697_OD"/>
        <s v="3406090976_OD"/>
        <s v="3406091442_OD"/>
        <s v="LGID-127083_TP"/>
        <s v="MTP-N-2526-000510"/>
        <s v="3380064489_TP"/>
        <s v="10310005170_MV"/>
        <s v="1882-2024 Tirunelveli"/>
        <s v="3409055193_THEFT"/>
        <s v="MOT16126246"/>
        <s v="_2025204682"/>
        <s v="55-2022 Aruppukottai"/>
        <s v="56-2022 Aruppukottai"/>
        <s v="2771-2024 Madurai"/>
        <s v="3311-2500041603-OD"/>
        <s v="3380064514_OD"/>
        <s v="C2264113100239-00"/>
        <s v="10670127217_OD"/>
        <s v="3410130940_TP"/>
        <s v="4400023796A_WC"/>
        <s v="C2264101100004-01"/>
        <s v="C2264113100242-00"/>
        <s v="CL25025836-00001"/>
        <s v="CL25025834-00001"/>
        <s v="10000-31-25-N-0758100"/>
        <s v="257-2025 Madurai"/>
        <s v="LGID-125176_MV"/>
        <s v="3379468027_TP"/>
        <s v="3397295954_TP"/>
        <s v="3397295949_TP"/>
        <s v="3397295944_TP"/>
        <s v="3368140997_TP"/>
        <s v="3397295784_TP"/>
        <s v="3397295780_TP"/>
        <s v="3397295777_TP"/>
        <s v="3379468543_TP"/>
        <s v="7213406007A_TP"/>
        <s v="OC-26-1502-1802-00000006"/>
        <s v="OC-26-1502-1812-00000005"/>
        <s v="7213406722A_TP"/>
        <s v="41-2025 Paramakudi"/>
        <s v="OC-26-1501-1812-00000018"/>
        <s v="OC-26-1501-1812-00000020"/>
        <s v="7213406849A_TP"/>
        <s v="C2264113100306-00"/>
        <s v="TN58BJ7008"/>
        <s v="810-2024 Madurai"/>
        <s v="LGID-116205_MV"/>
        <s v="438-2023 JALGAON"/>
        <s v="LGID-117634_MV"/>
        <s v="C2254103102273-01"/>
        <s v="C2264103100314-00"/>
        <s v="C2264113100322-00"/>
        <s v="2747-2024 Madurai"/>
        <s v="3397296482_TP"/>
        <s v="MOT16170301"/>
        <s v="MOT16176804"/>
        <s v="7212879466B"/>
        <s v="3407-2500004066-OD"/>
        <s v="3397296090_OD"/>
        <s v="3311-2500046050-OD"/>
        <s v="3397296874_THEFT"/>
        <s v="3397210797_TP"/>
        <s v="3410131463_TP"/>
        <s v="3379468976_TP"/>
        <s v="3397296559_TP"/>
        <s v="3410131431_TP"/>
        <s v="3397296526_TP"/>
        <s v="3397296525_TP"/>
        <s v="3410131419_TP"/>
        <s v="3410131416_TP"/>
        <s v="3379468823_TP"/>
        <s v="3397296483_TP"/>
        <s v="3397296481_TP"/>
        <s v="3397296384_TP"/>
        <s v="3361093824_TP"/>
        <s v="10110304133_TP"/>
        <s v="10110304160_TP"/>
        <s v="_2025205283"/>
        <s v="38-2025 Valliyur"/>
        <s v="1787-2024 Madurai"/>
        <s v="115-2025 Tirunelveli"/>
        <s v="116-2025 Tirunelveli"/>
        <s v="3406091916_OD"/>
        <s v="3406091743_OD"/>
        <s v="FGC1813250000217698"/>
        <s v="CL25029262-00001"/>
        <s v="CL25030107-00001"/>
        <s v="CL25036742-00001"/>
        <s v="CL25037912-00001"/>
        <s v="3397262126_TP"/>
        <s v="3397295354_TP"/>
        <s v="10000-31-26-N-0751855"/>
        <s v="3379459913_TP"/>
        <s v="3379468542_TP"/>
        <s v="3379469265_TP"/>
        <s v="3380064553_TP"/>
        <s v="3380064589_TP"/>
        <s v="C2264113100087-02"/>
        <s v="3379468418_OD"/>
        <s v="3362-2500022263-OD"/>
        <s v="3406091710_OD"/>
        <s v="C2264113100373-00"/>
        <s v="3410131390_TP"/>
        <s v="3410131352_TP"/>
        <s v="3397296371_TP"/>
        <s v="3397296030_TP"/>
        <s v="3373067183_TP"/>
        <s v="3373067182_TP"/>
        <s v="3361093750_TP"/>
        <s v="3410131015_TP"/>
        <s v="3397295592_TP"/>
        <s v="3397295405_TP"/>
        <s v="3379467466_TP"/>
        <s v="3397295367_TP"/>
        <s v="3397295130_TP"/>
        <s v="C2234113102236-00"/>
        <s v="3406091783_OD"/>
        <s v="135-2025 Madurai"/>
        <s v="10000-31-26-N-0752120"/>
        <s v="OC-26-1502-1812-00000009"/>
        <s v="OC-26-1502-1811-00000001"/>
        <s v="3397297445_THEFT"/>
        <s v="3409055544_THEFT"/>
        <s v="3406092315_OD"/>
        <s v="LGID-119884_MV"/>
        <s v="227783_TP"/>
        <s v="3410131079_TP"/>
        <s v="9999015092-227786_TP"/>
        <s v="3397297221_TP"/>
        <s v="3397297218_TP"/>
        <s v="3397297193_TP"/>
        <s v="3379469539_TP"/>
        <s v="3410131665_TP"/>
        <s v="3379469326_TP"/>
        <s v="3379468149_TP"/>
        <s v="MOT16206027"/>
        <s v="MOT16206365"/>
        <s v="3406092261_OD"/>
        <s v="MOT16229886"/>
        <s v="10410001883_TP"/>
        <s v="S30000030A_TP"/>
        <s v="C2264103100504-00"/>
        <s v="C2264113100483-00"/>
        <s v="C2264113100484-00"/>
        <s v="3410131375_OD"/>
        <s v="MTP-N-2526-000981"/>
        <s v="LGID-127290_TP"/>
        <s v="7213408468A_TP"/>
        <s v="3406092418_OD"/>
        <s v="3406091834_OD"/>
        <s v="500402202525110002601_OD"/>
        <s v="3410123652_TP"/>
        <s v="_2024216003"/>
        <s v="LGID-126421_TP"/>
        <s v="LGID-126414_TP"/>
        <s v="3406092571_THEFT"/>
        <s v="OC-26-1502-1870-00000109_OD"/>
        <s v="3406091814_OD"/>
        <s v="OC-26-1502-1803-00000019_OD"/>
        <s v="3406092405_OD"/>
        <s v="3410132015_OD"/>
        <s v="3397297038_OD"/>
        <s v="3379466528_TP"/>
        <s v="LGID-127352_TP"/>
        <s v="214-2025 Madurai"/>
        <s v="293-2025 Madurai"/>
        <s v="OC-26-1502-1812-00000013"/>
        <s v="87-2023 Sivakasi"/>
        <s v="OG-25-1503-2802-00000024"/>
        <s v="538-2025 Tirunelveli"/>
        <s v="5573-2500013005-OD"/>
        <s v="7213152267B_TP"/>
        <s v="3397298676_OD"/>
        <s v="7213409100A_TP"/>
        <s v="C2264193100032-00"/>
        <s v="C2264113100550-00"/>
        <s v="C2264113100550-01"/>
        <s v="C2264103100504-01"/>
        <s v="C2264113100578-00"/>
        <s v="OC-26-1502-1870-00000104_OD"/>
        <s v="3406092782_THEFT"/>
        <s v="LGID-127414_TP"/>
        <s v="LGID-127410_TP"/>
        <s v="3406092338_OD"/>
        <s v="3362-2500026735-OD"/>
        <s v="3397298327_OD"/>
        <s v="100-2025 DINDIGUL"/>
        <s v="1334-2024 Madurai"/>
        <s v="7212824191C_TP"/>
        <s v="7212824191D_TP"/>
        <s v="3379471124_TP"/>
        <s v="3406092767_OD"/>
        <s v="3407-2500004870-OD"/>
        <s v="3397298693_OD"/>
        <s v="3361076820_IV"/>
        <s v="LGID-118999_TP"/>
        <s v="5103-2025-26"/>
        <s v="MTP-N-2526-001206"/>
        <s v="10000-31-26-N-0752896"/>
        <s v="OC-26-1502-1802-00000010"/>
        <s v="OC-26-1502-1825-00000198"/>
        <s v="3397298225_TP"/>
        <s v="3397298770_TP"/>
        <s v="3410132314_TP"/>
        <s v="3397295176_TP"/>
        <s v="3379467701_TP"/>
        <s v="3379468749_TP"/>
        <s v="3410132217_TP"/>
        <s v="3397298654_TP"/>
        <s v="3311-2500000658_TP"/>
        <s v="3311-2500000660_TP"/>
        <s v="3371-2500000070_TP"/>
        <s v="3404-2500000017_TP"/>
        <s v="3397295082_TP"/>
        <s v="3311-2500000542_TP"/>
        <s v="3362-2500001012_TP"/>
        <s v="3362-2500000881_TP"/>
        <s v="5573-2500000114_TP"/>
        <s v="3311-2500000584_TP"/>
        <s v="10110304133_MV"/>
        <s v="2590-2024 Madurai"/>
        <s v="3397299212_OD"/>
        <s v="10000-31-26-N-0950249"/>
        <s v="10420000005_TP"/>
        <s v="M4943_MV"/>
        <s v="7212358680B_TP"/>
        <s v="7212358680G_TP"/>
        <s v="3410132587_OD"/>
        <s v="3397296207_TP"/>
        <s v="3362-2500001102-TP"/>
        <s v="CL25048603-00001"/>
        <s v="CL25048564-00001"/>
        <s v="CL25048590-00001"/>
        <s v="CL25048590-00002"/>
        <s v="CL25048514-00001"/>
        <s v="CL25048537-00001"/>
        <s v="CL25073074-00001"/>
        <s v="CL25072809-00001"/>
        <s v="CL25072231-00001"/>
        <s v="CL25072902-00001"/>
        <s v="CL25072917-00001"/>
        <s v="CL25072957-00001"/>
        <s v="CL25073152-00001"/>
        <s v="CL25074688-00001"/>
        <s v="2725-2024 Madurai"/>
        <s v="M4913_MV"/>
        <s v="7212358680G_MV"/>
        <s v="3397299216_OD"/>
        <s v="LGID-123684_TP"/>
        <s v="2712002484_WC"/>
        <s v="3406093112_OD"/>
        <s v="3397300025_OD"/>
        <s v="_2025206145"/>
        <s v="_2025206143"/>
        <s v="_2025206136"/>
        <s v="3361093914_OD"/>
        <s v="3409055914_OD"/>
        <s v="7213409650A_TP"/>
        <s v="3397296962_TP"/>
        <s v="3410132030_TP"/>
        <s v="3410132080_TP"/>
        <s v="3379470797_TP"/>
        <s v="3379472467_TP"/>
        <s v="C2264113100620-00"/>
        <s v="C2264101100052-00"/>
        <s v="C2264103100648-00"/>
        <s v="C2264113100680-00"/>
        <s v="C2254103101058-01"/>
        <s v="C2264113100712-00"/>
        <s v="C2264113100715-00"/>
        <s v="C2244113102488-03"/>
        <s v="3397296896_OD"/>
        <s v="3408-2500045509-OD"/>
        <s v="163-2019 Dharapuram"/>
        <s v="LGID-115536_MV"/>
        <s v="CL25081953-00001"/>
        <s v="CL25081973-00001"/>
        <s v="CL25081777-00001"/>
        <s v="CL25081825-00001"/>
        <s v="CL25081815-00001"/>
        <s v="CL25081764-00001"/>
        <s v="CL25081728-00001"/>
        <s v="CL25080898-00001"/>
        <s v="CL25080905-00001"/>
        <s v="CL25080889-00001"/>
        <s v="CL25080882-00001"/>
        <s v="CL25080337-00001"/>
        <s v="CL25080337-00002"/>
        <s v="CL25080559-00001"/>
        <s v="CL25080587-00001"/>
        <s v="CL25080634-00001"/>
        <s v="CL25048564-00002"/>
        <s v="CL25080737-00001"/>
        <s v="CL25080767-00001"/>
      </sharedItems>
    </cacheField>
    <cacheField name="TYPE" numFmtId="0">
      <sharedItems>
        <s v="TP"/>
        <s v="Chola (Mohan)"/>
        <s v="Connected"/>
        <s v="CLAIMANT"/>
        <s v="Theft"/>
        <s v="OD SPOT"/>
        <s v="TPPD"/>
        <s v="OD"/>
        <s v="FURTHER REQUIREMENTS"/>
        <s v="FLOOD CLAIM"/>
        <s v="INSURED/DRIVER"/>
        <s v="WC"/>
        <s v="PAY &amp; RECOVERY"/>
        <s v="MV"/>
        <s v="Health"/>
        <s v="INCOME VERIFICATION"/>
        <s v="RTO DL Ext"/>
        <s v="NON MOTOR"/>
        <s v="-"/>
        <s v="PA"/>
        <s v="ITR"/>
        <s v="WITHDRAWN"/>
        <s v="SPOT"/>
        <s v="PS DOCUMENT"/>
        <s v="NON MACT/WC"/>
        <s v="INSURED/DRIVER/SPOT"/>
        <s v="VERIFICATION"/>
        <s v="INSURED/DRIVER/PETITIONER"/>
        <s v="SUMMON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80" sheet="TEXT"/>
  </cacheSource>
  <cacheFields>
    <cacheField name="Assigned Date" numFmtId="167">
      <sharedItems containsSemiMixedTypes="0" containsDate="1" containsString="0">
        <d v="2025-01-01T00:00:00Z"/>
        <d v="2025-01-02T00:00:00Z"/>
        <d v="2025-01-03T00:00:00Z"/>
        <d v="2025-01-05T00:00:00Z"/>
        <d v="2025-01-06T00:00:00Z"/>
        <d v="2025-01-07T00:00:00Z"/>
        <d v="2025-01-08T00:00:00Z"/>
        <d v="2025-01-10T00:00:00Z"/>
        <d v="2025-01-09T00:00:00Z"/>
        <d v="2025-01-11T00:00:00Z"/>
        <d v="2025-01-13T00:00:00Z"/>
        <d v="2025-01-15T00:00:00Z"/>
        <d v="2025-01-16T00:00:00Z"/>
        <d v="2025-01-17T00:00:00Z"/>
        <d v="2025-01-18T00:00:00Z"/>
        <d v="2025-01-20T00:00:00Z"/>
        <d v="2025-01-21T00:00:00Z"/>
        <d v="2025-01-22T00:00:00Z"/>
        <d v="2025-01-23T00:00:00Z"/>
        <d v="2025-01-24T00:00:00Z"/>
        <d v="2025-01-25T00:00:00Z"/>
        <d v="2025-01-26T00:00:00Z"/>
        <d v="2025-01-27T00:00:00Z"/>
        <d v="2025-01-28T00:00:00Z"/>
        <d v="2025-01-29T00:00:00Z"/>
        <d v="2025-01-31T00:00:00Z"/>
        <d v="2025-01-30T00:00:00Z"/>
        <d v="2025-02-01T00:00:00Z"/>
        <d v="2025-02-02T00:00:00Z"/>
        <d v="2025-02-03T00:00:00Z"/>
        <d v="2025-02-04T00:00:00Z"/>
        <d v="2025-02-05T00:00:00Z"/>
        <d v="2025-02-06T00:00:00Z"/>
        <d v="2025-02-07T00:00:00Z"/>
        <d v="2025-02-08T00:00:00Z"/>
        <d v="2025-02-10T00:00:00Z"/>
        <d v="2025-02-11T00:00:00Z"/>
        <d v="2025-02-12T00:00:00Z"/>
        <d v="2025-02-13T00:00:00Z"/>
        <d v="2025-02-14T00:00:00Z"/>
        <d v="2025-02-15T00:00:00Z"/>
        <d v="2025-02-17T00:00:00Z"/>
        <d v="2025-02-18T00:00:00Z"/>
        <d v="2025-02-19T00:00:00Z"/>
        <d v="2025-02-21T00:00:00Z"/>
        <d v="2025-02-22T00:00:00Z"/>
        <d v="2025-02-24T00:00:00Z"/>
        <d v="2025-02-25T00:00:00Z"/>
        <d v="2025-02-26T00:00:00Z"/>
        <d v="2025-02-27T00:00:00Z"/>
        <d v="2025-02-28T00:00:00Z"/>
        <d v="2025-03-01T00:00:00Z"/>
        <d v="2025-03-04T00:00:00Z"/>
        <d v="2025-03-05T00:00:00Z"/>
        <d v="2025-03-06T00:00:00Z"/>
        <d v="2025-03-07T00:00:00Z"/>
        <d v="2025-03-08T00:00:00Z"/>
        <d v="2025-03-14T00:00:00Z"/>
        <d v="2025-03-15T00:00:00Z"/>
        <d v="2025-03-17T00:00:00Z"/>
        <d v="2025-03-18T00:00:00Z"/>
        <d v="2025-03-19T00:00:00Z"/>
        <d v="2025-03-20T00:00:00Z"/>
        <d v="2025-03-21T00:00:00Z"/>
        <d v="2025-03-13T00:00:00Z"/>
        <d v="2025-03-22T00:00:00Z"/>
        <d v="2025-03-24T00:00:00Z"/>
        <d v="2025-03-25T00:00:00Z"/>
        <d v="2025-03-26T00:00:00Z"/>
        <d v="2025-03-27T00:00:00Z"/>
        <d v="2025-03-28T00:00:00Z"/>
        <d v="2025-03-29T00:00:00Z"/>
        <d v="2025-03-31T00:00:00Z"/>
        <d v="2025-04-01T00:00:00Z"/>
        <d v="2025-04-02T00:00:00Z"/>
        <d v="2025-04-03T00:00:00Z"/>
        <d v="2025-04-04T00:00:00Z"/>
        <d v="2025-04-05T00:00:00Z"/>
        <d v="2025-04-07T00:00:00Z"/>
        <d v="2025-04-08T00:00:00Z"/>
        <d v="2025-04-10T00:00:00Z"/>
        <d v="2025-04-11T00:00:00Z"/>
        <d v="2025-04-12T00:00:00Z"/>
        <d v="2025-04-14T00:00:00Z"/>
        <d v="2025-04-15T00:00:00Z"/>
        <d v="2025-04-16T00:00:00Z"/>
        <d v="2025-04-17T00:00:00Z"/>
        <d v="2025-04-18T00:00:00Z"/>
        <d v="2025-04-21T00:00:00Z"/>
        <d v="2025-04-22T00:00:00Z"/>
        <d v="2025-04-23T00:00:00Z"/>
        <d v="2025-04-24T00:00:00Z"/>
        <d v="2025-04-25T00:00:00Z"/>
        <d v="2025-04-26T00:00:00Z"/>
        <d v="2025-04-28T00:00:00Z"/>
        <d v="2025-04-29T00:00:00Z"/>
        <d v="2025-04-30T00:00:00Z"/>
        <d v="2025-05-02T00:00:00Z"/>
        <d v="2025-05-05T00:00:00Z"/>
        <d v="2025-05-07T00:00:00Z"/>
        <d v="2025-05-08T00:00:00Z"/>
        <d v="2025-05-09T00:00:00Z"/>
        <d v="2025-05-10T00:00:00Z"/>
        <d v="2025-05-13T00:00:00Z"/>
        <d v="2025-05-14T00:00:00Z"/>
        <d v="2025-05-15T00:00:00Z"/>
        <d v="2025-05-16T00:00:00Z"/>
        <d v="2025-05-17T00:00:00Z"/>
        <d v="2025-05-19T00:00:00Z"/>
        <d v="2025-05-20T00:00:00Z"/>
        <d v="2025-05-21T00:00:00Z"/>
        <d v="2025-05-22T00:00:00Z"/>
        <d v="2025-05-23T00:00:00Z"/>
        <d v="2025-05-25T00:00:00Z"/>
        <d v="2025-05-26T00:00:00Z"/>
        <d v="2025-05-27T00:00:00Z"/>
        <d v="2025-05-29T00:00:00Z"/>
        <d v="2025-05-30T00:00:00Z"/>
        <d v="2025-05-31T00:00:00Z"/>
        <d v="2025-06-02T00:00:00Z"/>
        <d v="2025-06-03T00:00:00Z"/>
        <d v="2025-06-04T00:00:00Z"/>
        <d v="2025-06-05T00:00:00Z"/>
        <d v="2025-06-06T00:00:00Z"/>
        <d v="2025-06-09T00:00:00Z"/>
        <d v="2025-06-10T00:00:00Z"/>
        <d v="2025-06-11T00:00:00Z"/>
        <d v="2025-06-12T00:00:00Z"/>
        <d v="2025-06-13T00:00:00Z"/>
        <d v="2025-06-14T00:00:00Z"/>
        <d v="2025-06-16T00:00:00Z"/>
        <d v="2025-06-17T00:00:00Z"/>
        <d v="2025-06-18T00:00:00Z"/>
        <d v="2025-06-20T00:00:00Z"/>
      </sharedItems>
    </cacheField>
    <cacheField name="TAT" numFmtId="49">
      <sharedItems containsSemiMixedTypes="0" containsString="0" containsNumber="1" containsInteger="1">
        <n v="94.0"/>
        <n v="10.0"/>
        <n v="24.0"/>
        <n v="244.0"/>
        <n v="30.0"/>
        <n v="243.0"/>
        <n v="92.0"/>
        <n v="78.0"/>
        <n v="127.0"/>
        <n v="153.0"/>
        <n v="111.0"/>
        <n v="27.0"/>
        <n v="240.0"/>
        <n v="97.0"/>
        <n v="34.0"/>
        <n v="44.0"/>
        <n v="6.0"/>
        <n v="125.0"/>
        <n v="20.0"/>
        <n v="104.0"/>
        <n v="53.0"/>
        <n v="50.0"/>
        <n v="26.0"/>
        <n v="89.0"/>
        <n v="4.0"/>
        <n v="144.0"/>
        <n v="32.0"/>
        <n v="17.0"/>
        <n v="122.0"/>
        <n v="59.0"/>
        <n v="151.0"/>
        <n v="42.0"/>
        <n v="237.0"/>
        <n v="73.0"/>
        <n v="29.0"/>
        <n v="15.0"/>
        <n v="235.0"/>
        <n v="54.0"/>
        <n v="57.0"/>
        <n v="121.0"/>
        <n v="106.0"/>
        <n v="234.0"/>
        <n v="239.0"/>
        <n v="43.0"/>
        <n v="75.0"/>
        <n v="124.0"/>
        <n v="131.0"/>
        <n v="68.0"/>
        <n v="150.0"/>
        <n v="51.0"/>
        <n v="152.0"/>
        <n v="19.0"/>
        <n v="96.0"/>
        <n v="238.0"/>
        <n v="230.0"/>
        <n v="129.0"/>
        <n v="40.0"/>
        <n v="229.0"/>
        <n v="16.0"/>
        <n v="79.0"/>
        <n v="86.0"/>
        <n v="147.0"/>
        <n v="39.0"/>
        <n v="134.0"/>
        <n v="14.0"/>
        <n v="64.0"/>
        <n v="8.0"/>
        <n v="7.0"/>
        <n v="52.0"/>
        <n v="37.0"/>
        <n v="61.0"/>
        <n v="60.0"/>
        <n v="109.0"/>
        <n v="49.0"/>
        <n v="224.0"/>
        <n v="28.0"/>
        <n v="137.0"/>
        <n v="223.0"/>
        <n v="11.0"/>
        <n v="74.0"/>
        <n v="95.0"/>
        <n v="93.0"/>
        <n v="222.0"/>
        <n v="114.0"/>
        <n v="107.0"/>
        <n v="58.0"/>
        <n v="80.0"/>
        <n v="221.0"/>
        <n v="31.0"/>
        <n v="71.0"/>
        <n v="85.0"/>
        <n v="126.0"/>
        <n v="23.0"/>
        <n v="12.0"/>
        <n v="217.0"/>
        <n v="21.0"/>
        <n v="216.0"/>
        <n v="67.0"/>
        <n v="18.0"/>
        <n v="65.0"/>
        <n v="215.0"/>
        <n v="25.0"/>
        <n v="38.0"/>
        <n v="66.0"/>
        <n v="218.0"/>
        <n v="214.0"/>
        <n v="56.0"/>
        <n v="112.0"/>
        <n v="213.0"/>
        <n v="98.0"/>
        <n v="55.0"/>
        <n v="76.0"/>
        <n v="211.0"/>
        <n v="47.0"/>
        <n v="33.0"/>
        <n v="123.0"/>
        <n v="210.0"/>
        <n v="209.0"/>
        <n v="108.0"/>
        <n v="208.0"/>
        <n v="45.0"/>
        <n v="207.0"/>
        <n v="120.0"/>
        <n v="206.0"/>
        <n v="119.0"/>
        <n v="204.0"/>
        <n v="102.0"/>
        <n v="116.0"/>
        <n v="203.0"/>
        <n v="202.0"/>
        <n v="87.0"/>
        <n v="201.0"/>
        <n v="200.0"/>
        <n v="84.0"/>
        <n v="199.0"/>
        <n v="9.0"/>
        <n v="197.0"/>
        <n v="82.0"/>
        <n v="117.0"/>
        <n v="196.0"/>
        <n v="195.0"/>
        <n v="101.0"/>
        <n v="193.0"/>
        <n v="118.0"/>
        <n v="99.0"/>
        <n v="192.0"/>
        <n v="190.0"/>
        <n v="189.0"/>
        <n v="46.0"/>
        <n v="188.0"/>
        <n v="187.0"/>
        <n v="72.0"/>
        <n v="22.0"/>
        <n v="186.0"/>
        <n v="77.0"/>
        <n v="185.0"/>
        <n v="182.0"/>
        <n v="181.0"/>
        <n v="3.0"/>
        <n v="180.0"/>
        <n v="2.0"/>
        <n v="179.0"/>
        <n v="178.0"/>
        <n v="172.0"/>
        <n v="70.0"/>
        <n v="169.0"/>
        <n v="168.0"/>
        <n v="81.0"/>
        <n v="167.0"/>
        <n v="165.0"/>
        <n v="162.0"/>
        <n v="160.0"/>
        <n v="159.0"/>
        <n v="158.0"/>
        <n v="36.0"/>
        <n v="157.0"/>
        <n v="35.0"/>
        <n v="155.0"/>
        <n v="148.0"/>
        <n v="145.0"/>
        <n v="143.0"/>
        <n v="141.0"/>
        <n v="138.0"/>
        <n v="378.0"/>
        <n v="133.0"/>
        <n v="132.0"/>
        <n v="130.0"/>
        <n v="5.0"/>
        <n v="13.0"/>
        <n v="115.0"/>
        <n v="110.0"/>
        <n v="105.0"/>
        <n v="103.0"/>
        <n v="100.0"/>
        <n v="91.0"/>
        <n v="90.0"/>
        <n v="88.0"/>
        <n v="83.0"/>
      </sharedItems>
    </cacheField>
    <cacheField name="Assigned IN" numFmtId="0">
      <sharedItems>
        <s v="Pandiyan Ass"/>
        <s v="RVI"/>
        <s v="Rajesh"/>
        <s v="RR Pandiyan Ass"/>
      </sharedItems>
    </cacheField>
    <cacheField name="Company" numFmtId="0">
      <sharedItems>
        <s v="Magma"/>
        <s v="Future"/>
        <s v="Shriram"/>
        <s v="Chola"/>
        <s v="Reliance"/>
        <s v="New India"/>
        <s v="ICICI"/>
        <s v="IFFCO"/>
        <s v="BAJAJ"/>
        <s v="LIBERTY"/>
        <s v="TATA"/>
        <s v="UNIVERSAL"/>
        <s v="KOTAK"/>
        <s v="National"/>
        <s v="Reliance(KAMESH)"/>
      </sharedItems>
    </cacheField>
    <cacheField name="Claim Number">
      <sharedItems containsMixedTypes="1" containsNumber="1" containsInteger="1">
        <s v="C2254103102273-00"/>
        <s v="C2254103102274-00"/>
        <s v="C2254103102274-01"/>
        <s v="MTP-N-2425-004087"/>
        <s v="MTP-N-2425-006460"/>
        <s v="10000-31-25-N-0759617"/>
        <s v="3410125814_T"/>
        <s v="10000-31-25-N-0759689"/>
        <s v="5573-2400014069-OD"/>
        <s v="_2024215782"/>
        <s v="_2024215953"/>
        <s v="1548-2024 COIMBATORE"/>
        <s v="1531-2024 COIMBATORE"/>
        <s v="128-2024 THENI"/>
        <s v="649-2024 DINDIGUL"/>
        <s v="3397282309_TP"/>
        <s v="9999013711_TP"/>
        <s v="3397280860_TP"/>
        <s v="3397281482_TP"/>
        <s v="5573270319_TP"/>
        <s v="3397280931_TP"/>
        <s v="3397280713_TP"/>
        <s v="3397282379_TP"/>
        <s v="9999013761_TP"/>
        <s v="3397280953_TP"/>
        <s v="3397282334_TP"/>
        <s v="3397282284_TP"/>
        <s v="3397280940_TP"/>
        <s v="3379453506_TP"/>
        <s v="MOT15652331"/>
        <s v="59-2024 Ramanathapuram"/>
        <s v="142-2024 Madurai"/>
        <s v="990-2024 Madurai"/>
        <s v="_2024215815"/>
        <s v="_2024215976"/>
        <s v="3406087259_T"/>
        <s v="MTP-N-2425-003240"/>
        <s v="3410121944_DAR"/>
        <s v="MOT15672726"/>
        <s v="3397282804_TP"/>
        <s v="3410125837_OD"/>
        <s v="3410125950_OD"/>
        <s v="3397282226_OD"/>
        <s v="3397282215_OD"/>
        <s v="OC-25-1502-1802-00000056_OD"/>
        <s v="LGID-125426"/>
        <s v="LGID-125425"/>
        <s v="C2254103102274-02"/>
        <s v="C2254111100198-01"/>
        <s v="C2254103102317-00"/>
        <s v="C2254113102465-00"/>
        <s v="C2254113102469-00"/>
        <s v="646-2024 DINDIGUL"/>
        <s v="794-2024 VIRUDHUNAGAR"/>
        <s v="576-2024 DINDIGUL"/>
        <s v="_2025200006"/>
        <s v="HOID-248995"/>
        <s v="LGID-125466"/>
        <s v="LGID-125625"/>
        <s v="OC-25-1502-4056-00000018"/>
        <s v="_2024215288"/>
        <s v="_2025200172"/>
        <s v="10000-31-25-N-0759671"/>
        <s v="10000-31-25-N-0759676"/>
        <s v="10000-31-25-N-0759695"/>
        <s v="10000-31-25-N-0759625"/>
        <s v="10000-31-25-N-0950783"/>
        <s v="10000-31-25-N-0759602"/>
        <s v="10000-31-25-N-0759549"/>
        <s v="10000-31-25-N-0759364"/>
        <s v="10000-31-25-N-0759375"/>
        <s v="10000-31-25-N-0759290"/>
        <s v="_2024215291"/>
        <s v="7213062222B_TP"/>
        <s v="10000-31-25-N-0759845"/>
        <s v="10000-31-25-N-0759881"/>
        <s v="10000-31-25-N-0759893"/>
        <s v="10000-31-25-N-0759901"/>
        <s v="3410123263_TP"/>
        <s v="3397283189_TP"/>
        <s v="MOT15706280"/>
        <s v="66-2024 MANAMADURAI"/>
        <s v="119-2024 RAMANATHPURAM"/>
        <s v="10000-31-19-C-753652"/>
        <s v="10000-31-25-N-0759837"/>
        <s v="3311-01234670-000-00_OD"/>
        <s v="3406087437_OD"/>
        <s v="_2025200393"/>
        <s v="_2025200394"/>
        <s v="_2025200392"/>
        <s v="_2025200332"/>
        <s v="_2025200343"/>
        <s v="3410126158 _OD"/>
        <s v="3379442787_TP"/>
        <s v="CL24402543-00001"/>
        <s v="CL24402388-00001"/>
        <s v="CL24349884-00001"/>
        <s v="CL24297688-00001"/>
        <s v="MOT15724743"/>
        <s v="MOT15726360"/>
        <s v="LGID-125682"/>
        <s v="7213215797A _TP"/>
        <s v="LGID-125717"/>
        <s v="3410125923_OD"/>
        <s v="3397283695_OD"/>
        <s v="10000-31-25-N-0760062"/>
        <s v="10000-31-25-N-0760059"/>
        <s v="52-2024 VIRUDHUNAGAR"/>
        <s v="MOT15730782"/>
        <s v="115-2024 RAMANATHAPURAM"/>
        <s v="3397282760_T"/>
        <s v="10000-31-25-N-0760251"/>
        <s v="10000-31-25-N-0760254"/>
        <s v="10000-31-25-N-0760285"/>
        <s v="924-2023 TIRUNELVELI"/>
        <s v="211-2024 SIVAGANGAI"/>
        <s v="LGID-117964"/>
        <s v="MOT15746628"/>
        <s v="C2254113102586-00"/>
        <s v="10000-31-25-N-0760314"/>
        <s v="10000-31-25-N-0760352"/>
        <s v="3397283725_TP"/>
        <s v="3397283733_TP"/>
        <s v="3379455751_TP"/>
        <s v="3379455904_TP"/>
        <s v="3379455908_TP"/>
        <s v="3397283938_TP"/>
        <s v="3373066713_TP"/>
        <s v="3397284040_TP"/>
        <s v="10110269565_TPPD"/>
        <s v="10110270865_TP"/>
        <s v="10110270852_Connected"/>
        <s v="CL24420271-00001"/>
        <s v="CL24420297-00001"/>
        <s v="CL24413870-00001"/>
        <s v="CL24423067-00001"/>
        <s v="10000-31-25-N-0760372"/>
        <s v="10000-31-25-N-0760413"/>
        <s v="10000-31-25-N-0950848"/>
        <s v="7213232812A_TP"/>
        <s v="C2254111100198-00"/>
        <s v="104-2024 VALLIYOOR"/>
        <s v="MTP-N-2425-004112"/>
        <s v="MTP-N-2425-002364"/>
        <s v="C2254113102635-00"/>
        <s v="C2254113102637-00"/>
        <s v="C2254113102638-00"/>
        <s v="C2254113102639-00"/>
        <s v="C2254113102640-00"/>
        <s v="C2254113102635-01"/>
        <s v="3397283107_TP"/>
        <s v="3397283777_TP"/>
        <s v="3379455220_TP"/>
        <s v="3379455216_TP"/>
        <s v="3379455528_TP"/>
        <s v="3397283099_TP"/>
        <s v="3397283526_TP"/>
        <s v="C2244113102488-02"/>
        <s v="3410126844_OD"/>
        <s v="LGID-113033 MV"/>
        <s v="3397283607_OD"/>
        <s v="FGH-12-24-7003978-01-000"/>
        <s v="3397285499_T"/>
        <s v="3397285063_OD"/>
        <s v="3397284145_OD"/>
        <s v="10000-31-25-N-0760436"/>
        <s v="10000-31-25-N-0760419"/>
        <s v="10000-31-25-N-0760595"/>
        <s v="10000-31-25-N-0760600"/>
        <s v="10110277790_TP"/>
        <s v="3397284912_OD"/>
        <s v="3406088176_OD"/>
        <s v="3406088040_OD"/>
        <s v="500405201124110015801_OD"/>
        <s v="3397284531_TP"/>
        <s v="3379456852_TP"/>
        <s v="3397284501_TP"/>
        <s v="3406088101_OD"/>
        <s v="3397285056_OD"/>
        <s v="3406088241_OD"/>
        <s v="C2254103102579-00"/>
        <s v="C2254113102743-00"/>
        <s v="C2254113102745-00"/>
        <s v="10120000368_TP"/>
        <s v="10000-31-25-N-0760718"/>
        <s v="_2025200954"/>
        <s v="_2025200940"/>
        <s v="10000-31-25-N-0760782"/>
        <s v="OC-25-1502-1803-00000141_TP"/>
        <s v="FILE NO-RDO 1563 MCOP NO 97-2024 SIVAKASI"/>
        <s v="FILE NO-THN 13 MCOP NO 42-2024 THENI"/>
        <s v="MTP-N-2425-006889"/>
        <s v="2054-2024 TIRUNELVELI"/>
        <s v="2055-2024 TIRUNELVELI"/>
        <s v="373-2023 TIRUNELVELI"/>
        <s v="2143-2024 TIRUNELVELI"/>
        <s v="1463-2024 MADURAI"/>
        <s v="55-2024 PARAMAKUDI"/>
        <s v="231-2024 MADURAI"/>
        <s v="07-2025 RAMANATHAPURAM"/>
        <s v="1459-2024 MADURAI"/>
        <s v="08-2025 RAMANATHAPURAM"/>
        <s v="109-2024 RAMANATHAPURAM"/>
        <s v="110-2024 RAMANATHAPURAM"/>
        <s v="3397285765_TP"/>
        <s v="3410127183_TP"/>
        <s v="3397285858_TP"/>
        <s v="3410127188_TP"/>
        <s v="3397285873_TP"/>
        <s v="3379457720_TP"/>
        <s v="3379457746_TP"/>
        <s v="3379457755_TP"/>
        <s v="3397285937_TP"/>
        <s v="3379457767_TP"/>
        <s v="3397285941_TP"/>
        <s v="10000-31-25-N-0760377"/>
        <s v="10000-31-25-N-0760820"/>
        <n v="2.025201177E9"/>
        <s v="_2025200698"/>
        <s v="_2025201086"/>
        <s v="LGID-125976"/>
        <s v="LGID-126009"/>
        <s v="LGID-126047"/>
        <s v="LGID-125974"/>
        <s v="38373190_MX824741"/>
        <s v="_2025201243"/>
        <s v="3379457763_TP"/>
        <s v="3379457434_TP"/>
        <s v="3397286164_TP"/>
        <s v="3410127346_THEFT"/>
        <s v="3406088191_OD"/>
        <s v="1683-2024-COIMBATORE"/>
        <s v="29202-2024-COIMBATORE"/>
        <s v="MOT15793488"/>
        <s v="10000-31-25-N-0760934"/>
        <s v="10110279489_TP"/>
        <s v="10110279533_TP"/>
        <s v="10110279540_TP"/>
        <s v="C2254113102787-00"/>
        <s v="10000-31-25-N-0760964"/>
        <s v="3371-2500000012-TP"/>
        <s v="3362-2500000233-TP"/>
        <s v="3311-2500000110-TP"/>
        <s v="10000-31-23-N-0755359"/>
        <s v="10000-31-24-N-0753290"/>
        <s v="500401202524110084601_OD"/>
        <s v="500405201124110016901_OD"/>
        <s v="10000-31-23-N-0754748"/>
        <s v="OC-25-1503-1803-00000279_TP"/>
        <s v="3406088337_OD"/>
        <s v="3406088513_OD"/>
        <s v="File No-20873 MCOP 251-2024 Madurai"/>
        <s v="CL24430768-00001"/>
        <s v="C2244113102471-01"/>
        <s v="109-2024 MACT DEVAKOTTAI"/>
        <s v="3406087378_T"/>
        <s v="1588-2024-COIMBATORE"/>
        <s v="3311-2500011063_OD"/>
        <s v="10000-31-25-N-0754367"/>
        <s v="C2254103102649-00"/>
        <s v="C2254103102648-00"/>
        <s v="C2254113102819-00"/>
        <s v="3397286330_TP"/>
        <s v="3397286340_TP"/>
        <s v="3379458110_TP"/>
        <s v="1527-2024-MADURAI"/>
        <s v="3397286450_TP"/>
        <s v="MOT15801735"/>
        <s v="3397286169_TP"/>
        <s v="10000-31-25-N-0761119"/>
        <s v="10000-31-25-N-0761122"/>
        <s v="LGID-119546_MV"/>
        <s v="OC-25-1502-1812-00000064_TP"/>
        <s v="LGID-126162"/>
        <s v="10670110165_OD"/>
        <s v="10000-31-25-N-0761151"/>
        <s v="10000-31-25-N-0761146"/>
        <s v="3397286408_TP"/>
        <s v="3397286349_TP"/>
        <s v="File No-20918 MCOP 1846-2024 Madurai"/>
        <s v="File No-20906 MCOP 1410-2024 Madurai"/>
        <n v="3.362707545E9"/>
        <s v="3410127338_TP"/>
        <s v="3410127190_TP"/>
        <s v="3379457102_TP"/>
        <s v="19-2025 Sankarankovil"/>
        <s v="10000-31-25-N-0757450"/>
        <s v="C2254103102646-00"/>
        <s v="C2254113102833-00"/>
        <s v="C2254113102836-00"/>
        <s v="C2254113102847-00"/>
        <s v="C2244113101553-01"/>
        <s v="3397285410_OD"/>
        <s v="3397285743_OD"/>
        <s v="10000-31-25-N-0761209"/>
        <s v="10000-31-25-N-0761223"/>
        <s v="10000-31-25-N-0761236"/>
        <s v="10000-31-25-N-0761277"/>
        <s v="3397286227_OD"/>
        <s v="3410127545_OD"/>
        <s v="3379457940_OD"/>
        <s v="C2254113102876-00"/>
        <s v="C2254113102819-01"/>
        <s v="10000-31-25-N-0761294"/>
        <s v="10110281655_TP"/>
        <s v="C2254103102648-01"/>
        <s v="_2025201545"/>
        <s v="10000-31-25-N-0753558"/>
        <s v="3410127342_TP"/>
        <s v="MOT15833166"/>
        <s v="3361092671_TP"/>
        <s v="3361092554_TP"/>
        <s v="3397285729_TP"/>
        <s v="File No-20908 MCOP 1678-2024 Madurai"/>
        <s v="3397287410_OD"/>
        <s v="3397287149_OD"/>
        <s v="MOT15849278"/>
        <s v="_2025201017"/>
        <s v="_2025201246"/>
        <s v="38430583_OD"/>
        <s v="3373066840_TP"/>
        <s v="3397287652_T"/>
        <s v="3397287893_TP"/>
        <s v="3379459437_TP"/>
        <s v="3410127900_TP"/>
        <s v="3410127899_TP"/>
        <s v="3410127896_TP"/>
        <s v="3397288042_TP"/>
        <s v="3410128006_TP"/>
        <s v="3380063737_TP"/>
        <s v="3397288022_TP"/>
        <s v="3361092775_TP"/>
        <s v="3410127955_TP"/>
        <s v="2712002393_WC"/>
        <s v="CL24455454-00001"/>
        <s v="9-2025 Ramanathapuram"/>
        <s v="11-2025 Ramanathapuram"/>
        <s v="2125-2024 Madurai"/>
        <s v="1661-2024 Madurai"/>
        <s v="114-2023 Paramakudi"/>
        <s v="94-2024 Sivaksi"/>
        <s v="99-2023 Viruthunagar"/>
        <s v="212-2023 Sriviliputhur"/>
        <s v="1591-2024 Madurai"/>
        <s v="3361092801_T"/>
        <s v="7213292248A_TP"/>
        <s v="C2254102100103-00"/>
        <s v="10000-31-25-N-0761574"/>
        <s v="10000-31-25-N-0761584"/>
        <s v="MOT15858421"/>
        <s v="5-2025 Manamadurai"/>
        <s v="LGID-126095"/>
        <s v="LGID-126086"/>
        <s v="LGID-126066"/>
        <s v="LGID-126190"/>
        <s v="LGID-126183"/>
        <s v="LGID-126265"/>
        <s v="LGID-126255"/>
        <s v="LGID-123568"/>
        <s v="10000-31-25-N-0761624"/>
        <s v="MOT15862509"/>
        <s v="C2254103102773-00"/>
        <s v="3409053965_OD"/>
        <s v="MOT15873132"/>
        <s v="MOT15874202"/>
        <s v="3397287633_OD"/>
        <s v="C2254113102926-00"/>
        <s v="C2254113102930-00"/>
        <s v="C2250000100728-00"/>
        <s v="3406088998_OD"/>
        <s v="10310007614_TP"/>
        <s v="3397288373_OD"/>
        <s v="C2254113102991-00"/>
        <s v="3397288234_OD"/>
        <s v="3379459209_OD"/>
        <s v="10110284484_TP"/>
        <s v="3379459156_TP"/>
        <s v="222131_TP"/>
        <s v="3410127589_TP"/>
        <s v="3397287055_TP"/>
        <s v="3397287748_TP"/>
        <s v="3397285360_TP"/>
        <s v="3406089255_OD"/>
        <s v="10000-31-25-N-0761828"/>
        <s v="3410127864_OD"/>
        <s v="MOT15841488"/>
        <s v="MOT15841898"/>
        <s v="10000-31-25-N-0761838"/>
        <s v="52-2025 RAMANATHAPURAM"/>
        <s v="3397287755_TP"/>
        <s v="LGID-122851_MV"/>
        <s v="MTP-N-2425-007404"/>
        <s v="C2254113103019-00"/>
        <s v="C2254113103018-00"/>
        <s v="_2017207769"/>
        <s v="112-2024 Devakottai"/>
        <s v="3410128036_TP"/>
        <s v="3379459064_TP"/>
        <s v="3397287411_TP"/>
        <s v="3410127650_TP"/>
        <s v="3397286455_TP"/>
        <s v="LGID-126373"/>
        <s v="LGID-125964"/>
        <s v="283317_CLAIMANT"/>
        <s v="OC-25-1501-4014-00000057"/>
        <s v="LGID-126052"/>
        <s v="10110284078_OD"/>
        <s v="10-2025 Thirunelveli"/>
        <s v="_2024215948"/>
        <s v="MOT15885731"/>
        <s v="CL24466866-00001"/>
        <s v="C2254113103057-00"/>
        <s v="3397289338_OD"/>
        <s v="8-2025 SATTUR"/>
        <s v="LGID-111151_MV"/>
        <s v="3397288250_OD"/>
        <s v="3406089476_OD"/>
        <s v="LGID-112358_MV"/>
        <s v="C2254113103065-00"/>
        <s v="_2024215362"/>
        <s v="MOT15899767"/>
        <s v="MOT15899783"/>
        <s v="1836-2024 Madurai"/>
        <s v="44-2023 Viruthunagar"/>
        <s v="91-2023 Viruthunagar"/>
        <s v="43-2023 Viruthunagar"/>
        <s v="21-2025 Ramanathapuram"/>
        <s v="3397278664_TP"/>
        <s v="10-2025 Paramakudi"/>
        <s v="94-2023 Sattur"/>
        <s v="LIGD-110354_MV"/>
        <s v="11-2025 Paramakudi"/>
        <s v="12-2025 Paramakudi"/>
        <s v="13-2025 Paramakudi"/>
        <s v="3379460780_WC"/>
        <s v="LGID-112358_TP"/>
        <s v="LGID-123110_MV"/>
        <s v="LGID-109502_TP"/>
        <s v="LGID-115094_TP"/>
        <s v="10670117482_OD"/>
        <s v="LGID-106851_MV"/>
        <s v="OC-25-1501-1803-00000544"/>
        <s v="LGID-125059_MV"/>
        <s v="390-2020 Madurai"/>
        <s v="1732-2024 Madurai"/>
        <s v="10670117861_OD"/>
        <s v="LGID-121589_MV"/>
        <s v="3397287518_OD"/>
        <s v="857-2023 MCOP M4516"/>
        <s v="1819-2024 Madurai"/>
        <s v="MOT15924795"/>
        <s v="MOT15925970"/>
        <s v="10000-31-25-N-0762354"/>
        <s v="10000-31-25-N-0762416"/>
        <s v="10000-31-25-N-0762420"/>
        <s v="10000-31-25-N-0762437"/>
        <s v="10000-31-25-N-0762445"/>
        <s v="10000-31-25-N-0762482"/>
        <s v="MOT15934547"/>
        <s v="MOT15931681"/>
        <s v="10670118085_OD"/>
        <s v="3379460892_OD"/>
        <s v="3397290261_OD"/>
        <s v="C2254113103119-00"/>
        <s v="C2254103102934-00"/>
        <s v="C2254113103129-00"/>
        <s v="_2025202436"/>
        <s v="_2025202451"/>
        <s v="324-2024 Tenkasi"/>
        <s v="217-2024 Sivagangai"/>
        <s v="1607-2024 Madurai"/>
        <s v="1005-2024 Madurai"/>
        <s v="38469679_OD"/>
        <s v="3397290953_THEFT"/>
        <s v="10000-31-25-N-0760181"/>
        <s v="3397287856_OD"/>
        <s v="_2025202831"/>
        <s v="_2025202756"/>
        <s v="_2025202786"/>
        <s v="_2025202832"/>
        <s v="C2254113103119-01"/>
        <s v="3408-2500018179_OD"/>
        <s v="3406089904_OD"/>
        <s v="OC-25-1901-1018-00003145"/>
        <s v="CL24477356-00001"/>
        <s v="LGID-106239_MV"/>
        <s v="C2254113103169-00"/>
        <s v="C2254113103170-00"/>
        <s v="C2254113103171-00"/>
        <s v="MOT15957287"/>
        <s v="MOT15957166"/>
        <s v="189-2024 Sivagangai"/>
        <s v="9-2025 Devakottai"/>
        <s v="7213067649B_TP"/>
        <s v="308-2024 Bellary"/>
        <s v="1710-2024 Madurai"/>
        <s v="3397291110_OD"/>
        <s v="3406090151_OD"/>
        <s v="MOT15968180"/>
        <s v="1587-2024 Madurai"/>
        <s v="C2254113103231-00"/>
        <s v="C2254113103204-00"/>
        <s v="3397291297_OD"/>
        <s v="10000-31-25-N-0762887"/>
        <s v="C2254113103170-01"/>
        <s v="3409054370_ OD"/>
        <s v="10000-31-25-N-0762949"/>
        <s v="_2025203151"/>
        <s v="MOT15976513"/>
        <s v="3379462703_OD"/>
        <s v="80-2025 Ramanathapuram"/>
        <s v="C2254113103285-00"/>
        <s v="C2254113103290-00"/>
        <s v="LGID-126551_TP"/>
        <s v="LGID-126577"/>
        <s v="LGID-126580_TP"/>
        <s v="LGID-126695_TP"/>
        <s v="10000-31-25-N-0763114"/>
        <s v="1947-2024 Madurai"/>
        <s v="188-2024 Sivagangai"/>
        <s v="3397285240_TP"/>
        <s v="3397285871_TP"/>
        <s v="3397286740_TP"/>
        <s v="3313032935_TP"/>
        <s v="3397288891_TP"/>
        <s v="3397289114_TP"/>
        <s v="3397289122_TP"/>
        <s v="3379460818_TP"/>
        <s v="3397289234_TP"/>
        <s v="3379461924_TP"/>
        <s v="3379462188_TP"/>
        <s v="3379462208_TP"/>
        <s v="3379462220_TP"/>
        <s v="3379462254_TP"/>
        <s v="3379462258_TP"/>
        <s v="3397290960_TP"/>
        <s v="3379463299_TP"/>
        <s v="3397291991_TP"/>
        <s v="3406090336_OD"/>
        <s v="10000-31-25-N-0763129"/>
        <s v="10000-31-25-N-0763165"/>
        <s v="10000-31-25-N-0763169"/>
        <s v="10110291996_TP"/>
        <s v="10000-31-25-N-0763179"/>
        <s v="382-2025 Tirunelveli"/>
        <s v="2759-2024 Madurai"/>
        <s v="1884-2023 Madurai"/>
        <s v="2213-2024 Madurai"/>
        <s v="3379463296_TP"/>
        <s v="3410129347_TP"/>
        <s v="3410129176_TP"/>
        <s v="3379461919_TP"/>
        <s v="3379460709_TP"/>
        <s v="352-2025 Tirunelveli"/>
        <s v="2056-2024 Madurai"/>
        <s v="3397292201_TP"/>
        <s v="LGID-114283_MV"/>
        <s v="1656-2024 Madurai"/>
        <s v="C2254113103339-00"/>
        <s v="3379464198_OD"/>
        <s v="3406089985_OD"/>
        <s v="3379460287_TP"/>
        <s v="_2025203490"/>
        <s v="1927-2024 Madurai"/>
        <s v="1930-2024 Madurai"/>
        <s v="369-2025 Tirunelveli"/>
        <s v="372-2025 Tirunelveli"/>
        <s v="MOT16014277"/>
        <s v="MOT16014776"/>
        <s v="MTP-N-2425-008070"/>
        <s v="MTP-N-2425-008059"/>
        <s v="3371-2500000034-TP"/>
        <s v="3311-2500000326-TP"/>
        <s v="3311-2500000322-TP"/>
        <s v="3362-2500000395-TP"/>
        <s v="3371-2500000033-TP"/>
        <s v="3311-2500000323-TP"/>
        <s v="3311-2500000324-TP"/>
        <s v="3311-2500000321-TP"/>
        <s v="3397292286_TP"/>
        <s v="3397292190_TP"/>
        <s v="3362-2400000381-TP"/>
        <s v="OC-25-1502-1825-00000678"/>
        <s v="OC-25-1502-1825-00000679"/>
        <s v="OC-25-1502-1825-00000676"/>
        <s v="134-2025 Tirunelveli"/>
        <s v="C2254113103366-00"/>
        <s v="C2254113103381-00"/>
        <s v="C2254113103399-00"/>
        <s v="C2254113103379-00"/>
        <s v="10110289136_OD"/>
        <s v="C2254113103375-00"/>
        <s v="C2254101100267-01"/>
        <s v="C2254113103374-00"/>
        <s v="20-2025 Uthamapalayam"/>
        <s v="2574-2024 Madurai"/>
        <s v="2276-2024 Madurai"/>
        <s v="10000-31-26-N-0750041"/>
        <s v="10690000102_PA"/>
        <s v="3408-2500023716-OD"/>
        <s v="CV612736"/>
        <s v="3379464613_TP"/>
        <s v="3410129797_TP"/>
        <s v="10000-31-26-N-0750097"/>
        <s v="3379464441_TP"/>
        <s v="3397292506_TP"/>
        <s v="3397292504_TP"/>
        <s v="3380064195_TP"/>
        <s v="3379464399_TP"/>
        <s v="3368140630_TP"/>
        <s v="3410129785_TP"/>
        <s v="1763-2024 Madurai"/>
        <s v="LGID-113794"/>
        <s v="7213382011A_TP"/>
        <s v="7213382011B_TP"/>
        <s v="MTP-N-2526-000084"/>
        <s v="MTP-N-2526-000086"/>
        <s v="3362-2500000145-TP"/>
        <s v="3362-2500000417-TP"/>
        <s v="3311-2500000260-TP"/>
        <s v="3362-2500000492-TP"/>
        <s v="3362-2500000562-TP"/>
        <s v="3311-2500000378-TP"/>
        <s v="3362-2500000678-TP"/>
        <s v="3362-2500000681-TP"/>
        <s v="3311-2500000382-TP"/>
        <s v="3404-2500000015-TP"/>
        <s v="3362-2500000700-TP"/>
        <s v="_2025203586"/>
        <s v="_2025203690"/>
        <s v="10000-31-26-N-0750179"/>
        <s v="65-2024 Viruthunagar"/>
        <s v="MOT16039901"/>
        <s v="_2025203819"/>
        <s v="10000-31-26-N-0750193"/>
        <s v="OC-26-1502-1890-00000001"/>
        <s v="3397292805_OD"/>
        <s v="LGID-126716_TP"/>
        <s v="_2025203813"/>
        <s v="1905-2024 Madurai"/>
        <s v="3379464632_TP"/>
        <s v="3397292586_TP"/>
        <s v="3410129836_TP"/>
        <s v="3379464625_TP"/>
        <s v="3374002011_TP"/>
        <s v="3397292573_TP"/>
        <s v="3397292565_TP"/>
        <s v="3397285930_TP"/>
        <s v="3379465086_TP"/>
        <s v="3361093421_TP"/>
        <s v="3410116740_TP"/>
        <s v="9999013751-218180_TP"/>
        <s v="415-2025 Tirunelveli"/>
        <s v="48-2025 Ramanathapuram"/>
        <s v="2150-2024 Madurai"/>
        <s v="2114-2024 Madurai"/>
        <s v="C2264103100042-00"/>
        <s v="C2264113100027-00"/>
        <s v="47-2022 Manamadurai"/>
        <s v="3313033711_TP"/>
        <s v="10000-31-26-N-0750373"/>
        <s v="2450-2024 Madurai"/>
        <s v="3406090781_OD"/>
        <s v="7212699442B_TP"/>
        <s v="7212699442C_TP"/>
        <s v="3397292826_OD"/>
        <s v="3397293734_TP"/>
        <s v="3397292767_TP"/>
        <s v="3397292686_TP"/>
        <s v="MTP-N-2526-000224"/>
        <s v="MOT16056982"/>
        <s v="MOT16066968"/>
        <s v="MOT16066798"/>
        <s v="3379465080_TP"/>
        <s v="3397292837_TP"/>
        <s v="3379465740_TP"/>
        <s v="3379464813_TP"/>
        <s v="3397292690_TP"/>
        <s v="91-2025 Dindigul"/>
        <s v="214-2024 Srivilliputhur"/>
        <s v="10000-31-26-N-0750476"/>
        <s v="3406090634_OD"/>
        <s v="500407201125110000201_OD"/>
        <s v="400301202625110000101_OD"/>
        <s v="500402202524110024701_OD"/>
        <s v="C2264113100064-00"/>
        <s v="2712002443_WC"/>
        <s v="500201201224110048401_OD"/>
        <s v="3406090772_OD"/>
        <s v="3311-2500031525-OD"/>
        <s v="C2264113100087-01"/>
        <s v="30-2024 Sattur"/>
        <s v="7213395095A_TP"/>
        <s v="_2025204336"/>
        <s v="7213396715A_TP"/>
        <s v="472-2025 Tirunelveli"/>
        <s v="142-2024 Tirunelveli"/>
        <s v="3361093571_OD"/>
        <s v="C2264113100087-00"/>
        <s v="3410129811_TP"/>
        <s v="MOT16086837"/>
        <s v="1812-2024 Madurai"/>
        <s v="118-2021 Sivakasi"/>
        <s v="3410129962_OD"/>
        <s v="OC-26-1502-4056-00000004"/>
        <s v="MOT16097404"/>
        <s v="MOT16098168"/>
        <s v="3379466666_TP"/>
        <s v="CL24518479-00001"/>
        <s v="CL24518468-00001"/>
        <s v="CL24513963-00001"/>
        <s v="CL24512478-00001"/>
        <s v="CL24511738-00001"/>
        <s v="CL24511738-00002"/>
        <s v="CL24511738-00003"/>
        <s v="CL24301033-00003"/>
        <s v="CL24523135-00001"/>
        <s v="CL24520330-00001"/>
        <s v="CL24520330-00002"/>
        <s v="CL24520885-00001"/>
        <s v="CL24521180-00001"/>
        <s v="CL24520637-00001"/>
        <s v="CL24519483-00001"/>
        <s v="3397294222_TP"/>
        <s v="LGID-126717_TP"/>
        <s v="LGID-126713_TP"/>
        <s v="LGID-126745_TP"/>
        <s v="LGID-126709_TP"/>
        <s v="LGID-126710_TP"/>
        <s v="LGID-126988_TP"/>
        <s v="LGID-126755_TP"/>
        <s v="LGID-126951_TP"/>
        <s v="MTP-N-2526-000355"/>
        <s v="3410130388_OD"/>
        <s v="3397294430_TP"/>
        <s v="3397294263_TP"/>
        <s v="3379466424_TP"/>
        <s v="3397294459_TP"/>
        <s v="3410130551_TP"/>
        <s v="225347_TP"/>
        <s v="225349_TP"/>
        <s v="172-2022 Srivilliputhur"/>
        <s v="3406091285_OD"/>
        <s v="CL24524296-00001"/>
        <s v="CL24524165-00001"/>
        <s v="CL24524134-00001"/>
        <s v="CL24524071-00001"/>
        <s v="CL24522786-00001"/>
        <s v="CL24522786-00002"/>
        <s v="CL24522738-00001"/>
        <s v="CL24522763-00001"/>
        <s v="CL24522763-00002"/>
        <s v="528-2025 Thirunelveli"/>
        <s v="529-2025 Thirunelveli"/>
        <s v="2349-2024 Madurai"/>
        <s v="3311-2500038368-OD"/>
        <s v="3362-2500019596-OD"/>
        <s v="3362-2500016770-OD"/>
        <s v="500401201125110010501_OD"/>
        <s v="3397294836_THEFT"/>
        <s v="3362-2500018931-OD"/>
        <s v="C2264103100176-00"/>
        <s v="155-2025 Madurai"/>
        <s v="7213402294A_TP"/>
        <s v="7213402294B_TP"/>
        <s v="10220020540_TP"/>
        <s v="10000-31-26-N-0750984"/>
        <s v="_2025204542"/>
        <s v="3397295106_TP"/>
        <s v="C2244193100389-00"/>
        <s v="7212982919B_TP"/>
        <s v="7213238690B_TP"/>
        <s v="3311-2500000464-TP"/>
        <s v="3397294207_OD"/>
        <s v="C2264113100162-00"/>
        <s v="10110299935_TP"/>
        <s v="C2264113100127-00"/>
        <s v="C2264113100165-00"/>
        <s v="C2264113100205-00"/>
        <s v="C2264113100206-00"/>
        <s v="3406091425_OD"/>
        <s v="3361093697_OD"/>
        <s v="3406090976_OD"/>
        <s v="3406091442_OD"/>
        <s v="LGID-127083_TP"/>
        <s v="MTP-N-2526-000510"/>
        <s v="3380064489_TP"/>
        <s v="10310005170_MV"/>
        <s v="1882-2024 Tirunelveli"/>
        <s v="3409055193_THEFT"/>
        <s v="MOT16126246"/>
        <s v="_2025204682"/>
        <s v="55-2022 Aruppukottai"/>
        <s v="56-2022 Aruppukottai"/>
        <s v="2771-2024 Madurai"/>
        <s v="3311-2500041603-OD"/>
        <s v="3380064514_OD"/>
        <s v="C2264113100239-00"/>
        <s v="10670127217_OD"/>
        <s v="3410130940_TP"/>
        <s v="4400023796A_WC"/>
        <s v="C2264101100004-01"/>
        <s v="C2264113100242-00"/>
        <s v="CL25025836-00001"/>
        <s v="CL25025834-00001"/>
        <s v="10000-31-25-N-0758100"/>
        <s v="257-2025 Madurai"/>
        <s v="LGID-125176_MV"/>
        <s v="3379468027_TP"/>
        <s v="3397295954_TP"/>
        <s v="3397295949_TP"/>
        <s v="3397295944_TP"/>
        <s v="3368140997_TP"/>
        <s v="3397295784_TP"/>
        <s v="3397295780_TP"/>
        <s v="3397295777_TP"/>
        <s v="3379468543_TP"/>
        <s v="7213406007A_TP"/>
        <s v="OC-26-1502-1802-00000006"/>
        <s v="OC-26-1502-1812-00000005"/>
        <s v="7213406722A_TP"/>
        <s v="41-2025 Paramakudi"/>
        <s v="OC-26-1501-1812-00000018"/>
        <s v="OC-26-1501-1812-00000020"/>
        <s v="7213406849A_TP"/>
        <s v="C2264113100306-00"/>
        <s v="TN58BJ7008"/>
        <s v="810-2024 Madurai"/>
        <s v="LGID-116205_MV"/>
        <s v="438-2023 JALGAON"/>
        <s v="LGID-117634_MV"/>
        <s v="C2254103102273-01"/>
        <s v="C2264103100314-00"/>
        <s v="C2264113100322-00"/>
        <s v="2747-2024 Madurai"/>
        <s v="3397296482_TP"/>
        <s v="MOT16170301"/>
        <s v="MOT16176804"/>
        <s v="7212879466B"/>
        <s v="3407-2500004066-OD"/>
        <s v="3397296090_OD"/>
        <s v="3311-2500046050-OD"/>
        <s v="3397296874_THEFT"/>
        <s v="3397210797_TP"/>
        <s v="3410131463_TP"/>
        <s v="3379468976_TP"/>
        <s v="3397296559_TP"/>
        <s v="3410131431_TP"/>
        <s v="3397296526_TP"/>
        <s v="3397296525_TP"/>
        <s v="3410131419_TP"/>
        <s v="3410131416_TP"/>
        <s v="3379468823_TP"/>
        <s v="3397296483_TP"/>
        <s v="3397296481_TP"/>
        <s v="3397296384_TP"/>
        <s v="3361093824_TP"/>
        <s v="10110304133_TP"/>
        <s v="10110304160_TP"/>
        <s v="_2025205283"/>
        <s v="38-2025 Valliyur"/>
        <s v="1787-2024 Madurai"/>
        <s v="115-2025 Tirunelveli"/>
        <s v="116-2025 Tirunelveli"/>
        <s v="3406091916_OD"/>
        <s v="3406091743_OD"/>
        <s v="FGC1813250000217698"/>
        <s v="CL25029262-00001"/>
        <s v="CL25030107-00001"/>
        <s v="CL25036742-00001"/>
        <s v="CL25037912-00001"/>
        <s v="3397262126_TP"/>
        <s v="3397295354_TP"/>
        <s v="10000-31-26-N-0751855"/>
        <s v="3379459913_TP"/>
        <s v="3379468542_TP"/>
        <s v="3379469265_TP"/>
        <s v="3380064553_TP"/>
        <s v="3380064589_TP"/>
        <s v="C2264113100087-02"/>
        <s v="3379468418_OD"/>
        <s v="3362-2500022263-OD"/>
        <s v="3406091710_OD"/>
        <s v="C2264113100373-00"/>
        <s v="3410131390_TP"/>
        <s v="3410131352_TP"/>
        <s v="3397296371_TP"/>
        <s v="3397296030_TP"/>
        <s v="3373067183_TP"/>
        <s v="3373067182_TP"/>
        <s v="3361093750_TP"/>
        <s v="3410131015_TP"/>
        <s v="3397295592_TP"/>
        <s v="3397295405_TP"/>
        <s v="3379467466_TP"/>
        <s v="3397295367_TP"/>
        <s v="3397295130_TP"/>
        <s v="C2234113102236-00"/>
        <s v="3406091783_OD"/>
        <s v="135-2025 Madurai"/>
        <s v="10000-31-26-N-0752120"/>
        <s v="OC-26-1502-1812-00000009"/>
        <s v="OC-26-1502-1811-00000001"/>
        <s v="3397297445_THEFT"/>
        <s v="3409055544_THEFT"/>
        <s v="3406092315_OD"/>
        <s v="LGID-119884_MV"/>
        <s v="227783_TP"/>
        <s v="3410131079_TP"/>
        <s v="9999015092-227786_TP"/>
        <s v="3397297221_TP"/>
        <s v="3397297218_TP"/>
        <s v="3397297193_TP"/>
        <s v="3379469539_TP"/>
        <s v="3410131665_TP"/>
        <s v="3379469326_TP"/>
        <s v="3379468149_TP"/>
        <s v="MOT16206027"/>
        <s v="MOT16206365"/>
        <s v="3406092261_OD"/>
        <s v="MOT16229886"/>
        <s v="10410001883_TP"/>
        <s v="S30000030A_TP"/>
        <s v="C2264103100504-00"/>
        <s v="C2264113100483-00"/>
        <s v="C2264113100484-00"/>
        <s v="3410131375_OD"/>
        <s v="MTP-N-2526-000981"/>
        <s v="LGID-127290_TP"/>
        <s v="7213408468A_TP"/>
        <s v="3406092418_OD"/>
        <s v="3406091834_OD"/>
        <s v="500402202525110002601_OD"/>
        <s v="3410123652_TP"/>
        <s v="_2024216003"/>
        <s v="LGID-126421_TP"/>
        <s v="LGID-126414_TP"/>
        <s v="3406092571_THEFT"/>
        <s v="OC-26-1502-1870-00000109_OD"/>
        <s v="3406091814_OD"/>
        <s v="OC-26-1502-1803-00000019_OD"/>
        <s v="3406092405_OD"/>
        <s v="3410132015_OD"/>
        <s v="3397297038_OD"/>
        <s v="3379466528_TP"/>
        <s v="LGID-127352_TP"/>
        <s v="214-2025 Madurai"/>
        <s v="293-2025 Madurai"/>
        <s v="OC-26-1502-1812-00000013"/>
        <s v="87-2023 Sivakasi"/>
        <s v="OG-25-1503-2802-00000024"/>
        <s v="538-2025 Tirunelveli"/>
        <s v="5573-2500013005-OD"/>
        <s v="7213152267B_TP"/>
        <s v="3397298676_OD"/>
        <s v="7213409100A_TP"/>
        <s v="C2264193100032-00"/>
        <s v="C2264113100550-00"/>
        <s v="C2264113100550-01"/>
        <s v="C2264103100504-01"/>
        <s v="C2264113100578-00"/>
        <s v="OC-26-1502-1870-00000104_OD"/>
        <s v="3406092782_THEFT"/>
        <s v="LGID-127414_TP"/>
        <s v="LGID-127410_TP"/>
        <s v="3406092338_OD"/>
        <s v="3362-2500026735-OD"/>
        <s v="3397298327_OD"/>
        <s v="100-2025 DINDIGUL"/>
        <s v="1334-2024 Madurai"/>
        <s v="7212824191C_TP"/>
        <s v="7212824191D_TP"/>
        <s v="3379471124_TP"/>
        <s v="3406092767_OD"/>
        <s v="3407-2500004870-OD"/>
        <s v="3397298693_OD"/>
        <s v="3361076820_IV"/>
        <s v="LGID-118999_TP"/>
        <s v="5103-2025-26"/>
        <s v="MTP-N-2526-001206"/>
        <s v="10000-31-26-N-0752896"/>
        <s v="OC-26-1502-1802-00000010"/>
        <s v="OC-26-1502-1825-00000198"/>
        <s v="3397298225_TP"/>
        <s v="3397298770_TP"/>
        <s v="3410132314_TP"/>
        <s v="3397295176_TP"/>
        <s v="3379467701_TP"/>
        <s v="3379468749_TP"/>
        <s v="3410132217_TP"/>
        <s v="3397298654_TP"/>
        <s v="3311-2500000658_TP"/>
        <s v="3311-2500000660_TP"/>
        <s v="3371-2500000070_TP"/>
        <s v="3404-2500000017_TP"/>
        <s v="3397295082_TP"/>
        <s v="3311-2500000542_TP"/>
        <s v="3362-2500001012_TP"/>
        <s v="3362-2500000881_TP"/>
        <s v="5573-2500000114_TP"/>
        <s v="3311-2500000584_TP"/>
        <s v="10110304133_MV"/>
        <s v="2590-2024 Madurai"/>
        <s v="3397299212_OD"/>
        <s v="10000-31-26-N-0950249"/>
        <s v="10420000005_TP"/>
        <s v="M4943_MV"/>
        <s v="7212358680B_TP"/>
        <s v="7212358680G_TP"/>
        <s v="3410132587_OD"/>
        <s v="3397296207_TP"/>
        <s v="3362-2500001102-TP"/>
        <s v="CL25048603-00001"/>
        <s v="CL25048564-00001"/>
        <s v="CL25048590-00001"/>
        <s v="CL25048590-00002"/>
        <s v="CL25048514-00001"/>
        <s v="CL25048537-00001"/>
        <s v="CL25073074-00001"/>
        <s v="CL25072809-00001"/>
        <s v="CL25072231-00001"/>
        <s v="CL25072902-00001"/>
        <s v="CL25072917-00001"/>
        <s v="CL25072957-00001"/>
        <s v="CL25073152-00001"/>
        <s v="CL25074688-00001"/>
        <s v="2725-2024 Madurai"/>
        <s v="M4913_MV"/>
        <s v="7212358680G_MV"/>
        <s v="3397299216_OD"/>
        <s v="LGID-123684_TP"/>
        <s v="2712002484_WC"/>
        <s v="3406093112_OD"/>
        <s v="3397300025_OD"/>
        <s v="_2025206145"/>
        <s v="_2025206143"/>
        <s v="_2025206136"/>
        <s v="3361093914_OD"/>
        <s v="3409055914_OD"/>
        <s v="7213409650A_TP"/>
        <s v="3397296962_TP"/>
        <s v="3410132030_TP"/>
        <s v="3410132080_TP"/>
        <s v="3379470797_TP"/>
        <s v="3379472467_TP"/>
        <s v="C2264113100620-00"/>
        <s v="C2264101100052-00"/>
        <s v="C2264103100648-00"/>
        <s v="C2264113100680-00"/>
        <s v="C2254103101058-01"/>
        <s v="C2264113100712-00"/>
        <s v="C2264113100715-00"/>
        <s v="C2244113102488-03"/>
        <s v="3397296896_OD"/>
        <s v="3408-2500045509-OD"/>
        <s v="163-2019 Dharapuram"/>
        <s v="LGID-115536_MV"/>
        <s v="CL25081953-00001"/>
        <s v="CL25081973-00001"/>
        <s v="CL25081777-00001"/>
        <s v="CL25081825-00001"/>
        <s v="CL25081815-00001"/>
        <s v="CL25081764-00001"/>
        <s v="CL25081728-00001"/>
        <s v="CL25080898-00001"/>
        <s v="CL25080905-00001"/>
        <s v="CL25080889-00001"/>
        <s v="CL25080882-00001"/>
        <s v="CL25080337-00001"/>
        <s v="CL25080337-00002"/>
        <s v="CL25080559-00001"/>
        <s v="CL25080587-00001"/>
        <s v="CL25080634-00001"/>
        <s v="CL25048564-00002"/>
        <s v="CL25080737-00001"/>
        <s v="CL25080767-00001"/>
      </sharedItems>
    </cacheField>
    <cacheField name="TYPE" numFmtId="0">
      <sharedItems>
        <s v="TP"/>
        <s v="Chola (Mohan)"/>
        <s v="Connected"/>
        <s v="CLAIMANT"/>
        <s v="Theft"/>
        <s v="OD SPOT"/>
        <s v="TPPD"/>
        <s v="OD"/>
        <s v="FURTHER REQUIREMENTS"/>
        <s v="FLOOD CLAIM"/>
        <s v="INSURED/DRIVER"/>
        <s v="WC"/>
        <s v="PAY &amp; RECOVERY"/>
        <s v="MV"/>
        <s v="Health"/>
        <s v="INCOME VERIFICATION"/>
        <s v="RTO DL Ext"/>
        <s v="NON MOTOR"/>
        <s v="-"/>
        <s v="PA"/>
        <s v="ITR"/>
        <s v="WITHDRAWN"/>
        <s v="SPOT"/>
        <s v="PS DOCUMENT"/>
        <s v="NON MACT/WC"/>
        <s v="INSURED/DRIVER/SPOT"/>
        <s v="VERIFICATION"/>
        <s v="INSURED/DRIVER/PETITIONER"/>
        <s v="SUMMON"/>
      </sharedItems>
    </cacheField>
    <cacheField name="POLICE STATION" numFmtId="0">
      <sharedItems containsBlank="1">
        <s v="PANDHANALLUR 472/2024"/>
        <s v="KOODANKULAM 307/2024"/>
        <s v="Sempatti 187/2023"/>
        <s v="PALAVIDUTHI 153/2023"/>
        <s v="EDAIKKAL 243/2024"/>
        <s v="KARNA M"/>
        <s v="RAYAPPANPATTI 7/2023"/>
        <s v="MR. BANEESH B(kerala)"/>
        <s v="KOTTAMPATTI 237/2024"/>
        <s v="ETTAYAPURAM 41/2024"/>
        <s v="KRISHNAN KOVIL 63/2024"/>
        <s v="GANDAMANUR TALUK 97/2024"/>
        <s v="DINDIGUL TALUK 78/2024"/>
        <s v="UDAYARPALAYAM 237/2024"/>
        <s v="CHOLAPURAM 260/2023"/>
        <s v="TAMIL UNIVERSITY 460/2023"/>
        <s v="KARAMBAKUDI 129/2024"/>
        <s v="SENGIPATTI 215/2017"/>
        <s v="KEELAPALUR 233/2024"/>
        <s v="PATTEESWARAM 199/2024"/>
        <s v="ORTHANADU 479/2024"/>
        <s v="KOTTUR 315/2013"/>
        <s v="MADUKKUR 59/2024"/>
        <s v="REDDIYARCHATHRAM 184/2024"/>
        <s v="VEDASANDUR 389/2024"/>
        <s v="PATTUKOTTAI 353/2024"/>
        <s v="UDAYALIPATTI 8/2018"/>
        <s v="TAMIL UNIVERSITY 455/2024"/>
        <s v="KENIKKARAI 356/2024"/>
        <s v="THIRUPPUVANAM 97/2019"/>
        <s v="TIW-II 125/2023"/>
        <s v="UTHIRAKOSAMANGAI 82/2019"/>
        <s v="THIRUVADANAI 22/2018"/>
        <s v="SARAVANA KUMAR P"/>
        <s v="MEIGNANAPURAM 64/2021"/>
        <s v="TIW EAST 464/2024"/>
        <s v="ARUPPUKOTTAI TOWN 107/2024"/>
        <s v="ARIKRISHNAN"/>
        <s v="SATHYA ALAGAR"/>
        <s v="SAKTHIVEL N"/>
        <s v="MALAR G"/>
        <s v="GAYATHRI ANTHONYRAJ"/>
        <s v="PANAYAPATTI 320/2020"/>
        <s v="GINGEE 133/2024"/>
        <s v="ALWARTHIRUNAGIRI 60/2024"/>
        <s v="GANESH NAGAR 217/2024"/>
        <s v="THIRUPALAIKUDI 119/2022"/>
        <s v="SUCHINDRAM 12/2024"/>
        <s v="NILAKOTTAI 45/2024"/>
        <s v="PANDALGUDI 83/2024"/>
        <s v="DHADIKOMBU 10/2024"/>
        <s v="VADAMADURAI 3/2022"/>
        <s v="TASGAON 577/2020"/>
        <s v="SATTANKULAM 157/2023"/>
        <s v="PAPPANADU218/2024"/>
        <s v="R K NURSERY GARDEN"/>
        <s v="PUNNAAPRA 1130/2021"/>
        <s v="TIW-TIRUNELVELI CITY 230/2024"/>
        <s v="PUDUKOTTAI 58/2024"/>
        <s v="THIRUVATTAR 278/2023"/>
        <s v="NAGARI 97/2024"/>
        <s v="THISAYANVILAI 80/2024"/>
        <s v="ALWARTHIRUNAGIRI 36/2023"/>
        <s v="KARUNGAL 297/2024"/>
        <s v="KOYAMBEDU TIW"/>
        <s v="JAYAMANGALAM 267/2023"/>
        <s v="NERKUPPAI 200/2023"/>
        <s v="TIW I 176/2019"/>
        <s v="PAMBAN 75/2017"/>
        <s v="BAZAR 299/2024"/>
        <s v="MANAMELKUDI 37/2019"/>
        <s v="VIKRAVANDI 727/2024"/>
        <s v="KARAMANA 0580/2024"/>
        <s v="KEELARAJAKULARAMAN 41/2024"/>
        <s v="MANACHANALLUR 325/2023"/>
        <s v="ILAYANKUDI 323/2022"/>
        <s v="THIRUPULANI 142/2024"/>
        <s v="-"/>
        <s v="ABDUL NASAR A"/>
        <s v="SATHEESH BABU N"/>
        <s v="THIRUPALAIKUDI 4/2024"/>
        <s v="ARIMALAM 33/2024"/>
        <s v="PANDALGUDI 2/2024"/>
        <s v="THIRUKATTUPALLI 511/2024"/>
        <s v="VALLAM 619/2024"/>
        <s v="MANIMEKALAI P"/>
        <s v="KOTTARAKARA 713/2024"/>
        <s v="MARANDAHALLI 278/2023"/>
        <s v="SOORANKUDI 116/2023"/>
        <s v="PALACODE 103/2024"/>
        <s v="KRISHNAPURAM 62/2024"/>
        <s v="PADALUR 351/2023"/>
        <s v="THUCKALAY 776/2020"/>
        <s v="SENGIPATTI 448/2024"/>
        <s v="AMBASAMUDRAM 187/2024"/>
        <s v="TIW- NAGERCOIL 26/2024"/>
        <s v="SEYEDHUSAMSUDHEEN"/>
        <s v="MAHESWARAN E"/>
        <s v="OMACHIKULAM 47/2023"/>
        <s v="USILAMPATTY TOWN 343/2024"/>
        <s v="VIRUDHUNAGAR EAST 173/2023"/>
        <s v="TIW NAGERCOIL 55-2020"/>
        <s v="KENIKKARAI 55/2023"/>
        <s v="NOORJAHAN A"/>
        <s v="PANDALGUDI 57/2024"/>
        <s v="SWAMINATHAPURAM 149/2023"/>
        <s v="SEETHAPARPANALLUR 25/2023"/>
        <s v="MADUGAPATTI 189/2024"/>
        <s v="SRI NALAM HOSPITAL"/>
        <s v="AMMAPETTAI 399-2023"/>
        <s v="KOVILPATTI WEST 461/2024"/>
        <s v="ALANGULAM 282/2023"/>
        <s v="AYAKUDI 20/2022"/>
        <s v="KADUPATTI 58/2022"/>
        <s v="SOOLAKARAI 144/2023"/>
        <s v="KEELATHOVAL 142/2021"/>
        <s v="ARUPUKOTTAI TALUK 13/2024"/>
        <s v="KADAMALAIKUNDU 198/2024"/>
        <s v="MASARPATTI 32/2024"/>
        <s v="SAKKOTTAI 212/2023"/>
        <s v="SIVAGANGAI TOWN 738/2024"/>
        <s v="NANGUNERI 290/2023"/>
        <s v="NAGAPATTINAM 179/2024"/>
        <s v="NALATINPUDUR 176/2023"/>
        <s v="KOODANKULAM 125/2024"/>
        <s v="MANGALAPURAM 66/2024"/>
        <s v="ODDANCHATRAM 294/2023"/>
        <s v="MALLI 76/2024"/>
        <s v="SWAMINATHAPURAM 54/2024"/>
        <s v="MUNNEERPALLAM 138/2022"/>
        <s v="MELUR 651/2023"/>
        <s v="KOODANKULAM 585/2023"/>
        <s v="THIRUMANGALAM TOWN 542/2023"/>
        <s v="TIW III 55/2024"/>
        <s v="NAGAMALAI PUDUKOTTAI 233/2023"/>
        <s v="TIW SOUTH 275/2023"/>
        <s v="TIRUVARUR TALUK 157/2023"/>
        <s v="TIRUVARUR TALUK 5/2024"/>
        <s v="TIRUVARUR TALUK 458/2023"/>
        <s v="TIW KUMBAKONAM 74/2024"/>
        <s v="MEENSURUTTY 226/2024"/>
        <s v="THIRUVIDAIMARUDHUR 794/2024"/>
        <s v="TAMIL UNIVERSITY 353/2024"/>
        <s v="TIW-KUMBAKONAM 72/2024"/>
        <s v="THIRUVONAM 593/2021"/>
        <s v="COURTALLAM 211/2023"/>
        <s v="SELVARAJ CHINNATHAMBI"/>
        <s v="MIOT HOSPITAL"/>
        <s v="SOUNDARYA"/>
        <s v="Dr Muthusamy Hospital"/>
        <s v="ABUDAHEER"/>
        <s v="HAMITHA BEEVI Y"/>
        <s v="MANIKANDAN MURUGANANDAM"/>
        <s v="NARIKUDI 64/2024"/>
        <s v="THANGACHIMADAM 34/2024"/>
        <s v="TIW II 78/2024"/>
        <s v="CHATRAKUDI 131/2024"/>
        <s v="THIRUVIDAIMARUTHUR 519/2024"/>
        <s v="VENGEDASAN M"/>
        <s v="NAGARAJAN N"/>
        <s v="SRINIVASAN P"/>
        <s v="SUSILA"/>
        <s v="KEELAIYUR 152/2024"/>
        <s v="THOTTIYAM 258/2024"/>
        <s v="MANNARGUDI TOWN 294/2024"/>
        <s v="RAJAMANI"/>
        <s v="PONSELVI"/>
        <s v="RAJALAKSHMI"/>
        <s v="KEERANUR 200/2022"/>
        <s v="THUCKALAY 119/2022"/>
        <s v="ARUPPUKOTTAI TALUK 90/2024"/>
        <s v="VAIYAMPATTY 227/2024"/>
        <s v="THIRUCHULI 219-2024"/>
        <s v="POOVANTHI 23/2021"/>
        <s v="SIVAKASI TOWN 436/2023"/>
        <s v="AVIYUR 1/2024"/>
        <s v="SIVAKASI EAST 425/2024"/>
        <s v="SUMMON Only Received"/>
        <s v="THEPPAKULAM 688/2024"/>
        <s v="EATHAMOZHY 195/2024"/>
        <s v="TIW TIRUNELVELI 331/2022"/>
        <s v="KALAKKAD 91/2024"/>
        <s v="SEDAPATTY 77/2023"/>
        <s v="PARAMAKUDI 16/2024"/>
        <s v="USILAMPATTY TOWN 1246/2020"/>
        <s v="VELLANOOR 130/2016"/>
        <s v="KOTTAMPATTI 38/2024"/>
        <s v="THIRUPPALANI 227/2022"/>
        <s v="A. MUKKULAM 26/2024"/>
        <s v="KENIKKARAI 253/2024"/>
        <s v="PANDALGUDI 67/2023"/>
        <s v="SHANARPATTI 168/2023"/>
        <s v="CUMBUM SOUTH 461/2021"/>
        <s v="GANDAMANUR VILAKKU 60/2024"/>
        <s v="CHINNAMANUR 232/2022"/>
        <s v="ELAYANGUDI 90/2024"/>
        <s v="T.KALLUPATTI 248/2023"/>
        <s v="DEVADANAPATTI 274/2024"/>
        <s v="SIPCOT 119/2024"/>
        <s v="SIVAGANGAI TALUK 304/2023"/>
        <s v="EPPODUMVENDRAN 85/2024"/>
        <s v="THANGACHIMADAM 142/2020"/>
        <s v="CHITHODE 130/2024"/>
        <s v="JAGADAPATTINAM 59/2023"/>
        <s v="ABIRAMAM 161/2024"/>
        <s v="MANAMADURAI 435/2021"/>
        <s v="KODAVASAL 268/2022"/>
        <s v="THIRUCHITRAMBALAM 81/2021"/>
        <s v="TAMIL UNIVERSITY 100/2024"/>
        <s v="Mr.DINESH R"/>
        <s v="Mrs.SELVI P"/>
        <s v="UTHAMAPALAYAM 144/2024"/>
        <s v="AMATHUR 147/2024"/>
        <s v="ALANGANALLUR 480/2021"/>
        <s v="GUZILAMPARAI 181/2024"/>
        <s v="VILATHIKULAM 168/2024"/>
        <s v="NAMANASAMUDRAM 108/2024"/>
        <s v="PERALAM 535/2023"/>
        <s v="MANAPPARAI 141/2024"/>
        <s v="THIRUGOKARNAM 727/2021"/>
        <s v="NANNILAM 1069/2021"/>
        <s v="Mr.Madhavan"/>
        <s v="ARUN PACKERS AND MOVERS"/>
        <s v="KALYANI"/>
        <s v="GOVERNMENT SCHOOL, THAMARAKI"/>
        <s v="THIRUMANGALAM TALUK 99/2024"/>
        <s v="GUNASUNDARI U"/>
        <s v="FIDELIS"/>
        <s v="TIW II 297/2023"/>
        <s v="VACHAKARAPATTI 214/2023"/>
        <s v="KARAIKUDI NORTH 1/2023"/>
        <s v="THIRUVEGAMPET 6/2024"/>
        <s v="Mr.Arunkumar"/>
        <s v="INDHUJA S"/>
        <s v="COGNIZANT TECHNOLOGY"/>
        <s v="AMBASAMUDRAM 205/2024"/>
        <s v="KUNDRAKUDI 183/2021"/>
        <s v="MOOLAKARAIPATTI 107/2024"/>
        <s v="T.KALLUPATTI 79/2023"/>
        <s v="KEELAVALAVU 206/2023"/>
        <s v="THIRUVADANAI 73/2023"/>
        <s v="MELUR 827/2023"/>
        <s v="NAGAPATTINAM 67/2024"/>
        <s v="VACHAKARAPATTI 619/2020"/>
        <s v="AMMAYANAICKANUR 95/2024"/>
        <s v="ABIRAMAM 117/2024"/>
        <s v="KANNAN HOSPITAL"/>
        <s v="CHATRAKUDI 33/2024"/>
        <s v="VEERAPANDI 197/2024"/>
        <s v="BHAWNA MENGHI SOOD"/>
        <s v="MAILAM 121/2024"/>
        <s v="TIW I 37/2024"/>
        <s v="THIRUVADANAI 193/2023"/>
        <s v="NAGAMALAI PUDUKOTTAI 02/2024"/>
        <s v="THIRUVADANAI 201/2023"/>
        <s v="AMATHUR 85/2023"/>
        <s v="KOTTAMPATTI 39/2023"/>
        <s v="KANNIVADI 65/2023"/>
        <s v="PARTHIBANOOR 186/2024"/>
        <s v="PANAVADALICHATRAM 38/2019"/>
        <s v="VADIPATTI 15/2024"/>
        <s v="SANARPATTI 305/2022"/>
        <s v="USILAMPATTI TALUK 88/2024"/>
        <s v="NARIKUDI 40/2023"/>
        <s v="AYAKUDI 231/2022"/>
        <s v="BAZAAR 42/2023"/>
        <s v="Mr.Ganesan"/>
        <s v="Mr.Chinnaraja"/>
        <s v="REDDIYARCHATRAM 111/2023"/>
        <s v="MIMISAL 83/2022"/>
        <s v="KURUVIKULAM 23/2024"/>
        <s v="R.S MANGALAM 85/2024"/>
        <s v="Ms.Karthigaipriya"/>
        <s v="Mr.Kirthik Roshan"/>
        <s v="Mr.Karthikeyan"/>
        <s v="SIVAGANGAI TOWN 625/2024"/>
        <s v="MANDAPAM 141/2024"/>
        <s v="KOOMBUR 41/2024"/>
        <s v="SIVAGANGAI TOWN 9/2024"/>
        <s v="SBM FUELS"/>
        <s v="VIRUTHUNAGAR BAZZAR 09/2024"/>
        <s v="KULASEKARAPATTINAM 237/2024"/>
        <s v="VEDHARANYAM 62/2022"/>
        <s v="KORADACHEY 373/2023"/>
        <s v="VELIPALAYAM 554/2023"/>
        <s v="NAGAMALAI PUDUKOTTAI 140/2024"/>
        <s v="Mr.RAVIKUMAR.D"/>
        <s v="Ms.DEVISRI"/>
        <s v="VELLANUR 214/2021"/>
        <s v="PARAMAKUDI TOWN 270/2024"/>
        <s v="MANDABAM 228/2023"/>
        <s v="Ms.NANCY NILINA"/>
        <s v="CHATRAPATTI 2/2023"/>
        <s v="Mr.MURUGAN"/>
        <s v="SAMAYANALLUR 225/2023"/>
        <s v="KUNDRAKUDI 75/2024"/>
        <s v="SIVAGANGAI TOWN 691/2024"/>
        <s v="PARTHIBANOOR 151/2024"/>
        <s v="GANDAMANUR VILAKKU 168/2023"/>
        <s v="KOTTAMPATTI 355/2023"/>
        <s v="TIW II 54/2023"/>
        <s v="KOTTAMPATTI 132/2024"/>
        <s v="NATHAM 628/2023"/>
        <s v="SEMBATTY 269/2023"/>
        <s v="MELUR 539/2024"/>
        <s v="AAA COLLEGE OF ENGINEERING"/>
        <s v="Mr.Sureshkumar"/>
        <s v="TIW I 94/2024"/>
        <s v="RAMANATHAPURAM TOWN 54/2024"/>
        <s v="PARAMAKUDI TALUK 109/2023"/>
        <s v="THIRUCHENDUR 354/2023"/>
        <s v="AVIYUR 74/2023"/>
        <s v="DHALAVAIPURAM 245/2023"/>
        <s v="KARAIKUDI NORTH 84/2024"/>
        <s v="Mr.Tamilmanidas"/>
        <s v="THIRUVENGADAM 121/2023"/>
        <s v="CHATRAPATTI 1209/2020"/>
        <s v="TRAFFIC INVESTIGATION 256/2013"/>
        <s v="PARAMAKUDI 283/2024"/>
        <s v="PAPPAKUDI 67/2023"/>
        <s v="THIRUPUVANAM 524/2017"/>
        <s v="PARAMAKUDI TALUK 297/2023"/>
        <s v="DEVAKOTTAI TOWN 132/2024"/>
        <s v="TIW NAGERCOIL 97/2021"/>
        <s v="PERIYAKULAM 166/2024"/>
        <s v="DEVAKOTTAI TALUK 269/2021"/>
        <s v="SUCHINDRAM 280/2023"/>
        <s v="THANTHONIMALAI 355/2022"/>
        <s v="KULATHUR 128/2024"/>
        <s v="TIW NAGERCOIL 102/2024"/>
        <s v="THIRUVADANAI 51/2023"/>
        <s v="Ms.SEETHA LAKSHMI"/>
        <s v="PANAGUDI 417/2024"/>
        <s v="Mr.VIMALAKUMAR"/>
        <s v="TIW TIRUNELVELI CITY 267/2024"/>
        <s v="ABIRAMAM 95/2021"/>
        <s v="VK PURAM 136/2024"/>
        <s v="Mr.MADHANKUMAR"/>
        <s v="KEEVALUR 536/2024"/>
        <s v="Ms.PANDIYAMMAL"/>
        <s v="SOMANATHAPURAM 65/2023"/>
        <s v="Ms.DHARSHINI"/>
        <s v="Mr.BALAMURUGAN"/>
        <s v="THOOTHUKUDI SOUTH 258/2022"/>
        <s v="BATLAGUNDU 100/2024"/>
        <s v="EDAKKAL 12/2020"/>
        <s v="VELIPPALAYAM 155/2023"/>
        <s v="VELIPPALAYAM 81/2023"/>
        <s v="KEEVALUR 218/2024"/>
        <s v="ARUPPUKOTTAI TOWN 221/2023"/>
        <s v="Mr.SALOMON PRITHIN RAJA"/>
        <s v="PAMBAN 125/2024"/>
        <s v="Mr.PICHAN KARUPPAN"/>
        <s v="CUMBUM SOUTH 193/2024"/>
        <s v="KENIKKARAI 557/2024"/>
        <s v="DEVIPATTINAM 370/2024"/>
        <s v="THANJAVUR TALUK 506/2024"/>
        <s v="SREE MOOKAMBIKA"/>
        <s v="RAMANATHAPURAM TOWN 192/2023"/>
        <s v="AMMAYANAICKANUR 138/2024"/>
        <s v="TIW II 375/2023"/>
        <s v="KRP DAM 81/2016"/>
        <s v="THIRUMAYAM 135/2024"/>
        <s v="NAGUDI 80/2024"/>
        <s v="TAMIL UNIVERSITY 550/2024"/>
        <s v="VALLAM 603/2024"/>
        <s v="THIRUKUVALAI 8/2024"/>
        <s v="SIVAGANGAI TOWN 724/2020"/>
        <s v="DINDIGUL TALUK 309/2024"/>
        <s v="TIW HOSUR 175/2023"/>
        <s v="Mr.PHILIP"/>
        <s v="ELAYANGUDI 307/2024"/>
        <s v="Mr.MURALI SESHATHIRI"/>
        <s v="THALAIYUTHU 487/2024"/>
        <s v="USILAMPATTI TOWN 628/2023"/>
        <s v="THIRUVIDAIMARUTHUR 899/2024"/>
        <s v="Mr.RAVI"/>
        <s v="THIRUVATTAR 140/2023"/>
        <s v="Mr.MUNEESHWARAN"/>
        <s v="IRUKKANKUDI 130/2024"/>
        <s v="Mr.Venish Raj"/>
        <s v="Ms.Priyadharshini"/>
        <s v="Mr.Vimal Raj"/>
        <s v="Mr.Rajendra Pandiyan"/>
        <s v="Mr.Ramasamy"/>
        <s v="THIRUPALAIKUDI 84/2024"/>
        <s v="ARUMANAI 86/2023"/>
        <s v="CHATRAPATTI 86/2024"/>
        <s v="VADAMADURAI 405/2024"/>
        <s v="KEELAVALAVU 158/2024"/>
        <s v="THENKARAI 359/2024"/>
        <s v="VIRUTHUNAGAR RURAL 26/2023"/>
        <s v="AMATHUR 101/2018"/>
        <s v="DHANUSHKODI 4/2024"/>
        <s v="OTHAKADAI 310/2023"/>
        <s v="PARAMAKUDI TALUK 36/2024"/>
        <s v="STAR HOSPITAL"/>
        <s v="SRI KUMARAN HOSPITAL"/>
        <s v="MANALI NEW TOWN 470/2024"/>
        <s v="ACHANPUDUR 187/2021"/>
        <s v="GOKUL POLY CLINIC"/>
        <s v="THIRUVATTUR 32/2020"/>
        <s v="Mr. Syed Abuthahir"/>
        <s v="SUSHRUSHAH MEDICARE CENTRE"/>
        <s v="KULLANCHAVADI 221/2023"/>
        <s v="MEENAKSHI MISSON"/>
        <s v="KEELAVALAVU 268/2018"/>
        <s v="T.KALLUPATTI 135/2024"/>
        <s v="Mr.Vinoth"/>
        <s v="HANNA JOSHPH HOSPITAL"/>
        <s v="Ms.SHENBAGAVALLI"/>
        <s v="HARISH HOSPITAL"/>
        <s v="KALAIYARKOIL 263/2023"/>
        <s v="NAGERKOIL 46/2024"/>
        <s v="NANNILAM 265/2024"/>
        <s v="KULASEKARAPATTINAM 137/2020"/>
        <s v="DINDIGUL TALUK 173/2024"/>
        <s v="MUNNERPALLAM 265/2022"/>
        <s v="VASUDEVANALLUR 214/2023"/>
        <s v="THONDI 240/2024"/>
        <s v="SIPCOT 8/2025"/>
        <s v="VELLANUR 175/2024"/>
        <s v="VACHAKARAPATTI 96/2023"/>
        <s v="Mr.Venkata Raman"/>
        <s v="Mr.Thirupathi"/>
        <s v="Mr.kartheeswaran"/>
        <s v="THIRUCHENDUR 188/2024"/>
        <s v="KARAIYUR 36/2024"/>
        <s v="THUCKALAY 101/2020"/>
        <s v="TENKASI 437/2023"/>
        <s v="SIVAGANGAI TOWN 590/2024"/>
        <s v="AVIYUR 152/2023"/>
        <s v="THIRUPUVANAM 212/2022"/>
        <s v="Mr.Valan Arasan"/>
        <s v="Mr.Boobathi"/>
        <s v="COURTALLAM 235/2013"/>
        <s v="Mr.mareeswaran"/>
        <s v="UCHIPULI 332/2024"/>
        <s v="BAZZAR 264/2024"/>
        <s v="SIVAKASI TOWN 85/2024"/>
        <s v="Mr.Sathish kumar"/>
        <s v="Ms.Nathiya"/>
        <s v="VASHI INTEGRATED SOLUTIONS LIMITED"/>
        <s v="THUCKALAY 447/2023"/>
        <s v="APOLLO HOSPITAL"/>
        <s v="KARUNGAL 178/2024"/>
        <s v="DEVeRKULAM 253/2023"/>
        <s v="ERANIEL 273/2022"/>
        <s v="MANUR 277/2023"/>
        <s v="USILAMPATTI TALUK 327/2024"/>
        <s v="KALAIYARKOIL 444/2024"/>
        <s v="KALLAL 149/2024"/>
        <s v="MUNNERPALLAM 493/2024"/>
        <s v="ERVADI DHARGA 8/2024"/>
        <s v="SATTUR TOWN 175/2024"/>
        <s v="Ms.Tamil Selvi"/>
        <s v="Mr.RAVIKUMAR"/>
        <s v="THENI 416/2024"/>
        <s v="DEVIPATTINAM 164/2024"/>
        <s v="THANGACHIMADAM 41/2024"/>
        <s v="NARUVAMOODU 328/2022"/>
        <s v="Mr.Vellaichamy"/>
        <s v="KENIKKARAI 570/2024"/>
        <s v="DEVARKULAM 253/2023"/>
        <s v="BALAGOPALAN R"/>
        <s v="CHINNALAPATTI 85/2024"/>
        <s v="MANAPPARAI 490/2024"/>
        <s v="Mr.Muthuraman"/>
        <s v="KENIKARAI 55/2023"/>
        <s v="ALWARKURICHI 119/2024"/>
        <s v="R.S.MANGALAM 137/2024"/>
        <s v="MANALMELKUDI 57/2023"/>
        <s v="KOTTAMPATTI 245/2023"/>
        <s v="SIVAGANGAI TOWN 792/2024"/>
        <s v="NACHIYARPURAM 86/2024"/>
        <s v="THUCKALAY 374/2023"/>
        <s v="SEDAPATTY 72/2023"/>
        <s v="SIVAGANGAI TOWN 681/2023"/>
        <s v="SINDHUPATTI 39/2024"/>
        <s v="TAMIL UNIVERSITY 373/2023"/>
        <s v="KUMBAKONAM TALUK 198/2023"/>
        <s v="THIRUPANANDAL 719/2022"/>
        <s v="ERAVANCHERI 159/2024"/>
        <s v="ORATHANADU 317/2024"/>
        <s v="ERAVANCHERI 80/2019"/>
        <s v="ORATHANADU 387/2024"/>
        <s v="AMMAPET 772/2023"/>
        <s v="MANAMELKUDI 141/2024"/>
        <s v="MUSIRI 316/2024"/>
        <s v="ETTAIYAPURAM 173/2022"/>
        <s v="CHOLAPURAM 362/2024"/>
        <s v="THIRUTHURAIPOONDI 139/2024"/>
        <s v="Mr.VENKADACHALAM VALLIYAPPAN"/>
        <s v="SOOLAKARAI 69/2023"/>
        <s v="DEVADHANAPATTI 287/2023"/>
        <s v="VILATHIKULAM 164/2021"/>
        <s v="PUDUKOTTAI TOWN 71/2024"/>
        <s v="S.S.KOTTAI 73/2023"/>
        <s v="EPPODUMVENDRAN 07/2025"/>
        <s v="TIW-I 123/2024"/>
        <s v="TIW-II 260/2023"/>
        <s v="THIRUPUVANAM 75/2024"/>
        <s v="ALANGUDI 103/2024"/>
        <s v="ARANTHANGI 67/2024"/>
        <s v="KABISTHALAM 690/2022"/>
        <s v="KALUGUMALAI 146/2024"/>
        <s v="UTHAPPANAICKANUR 173/2024"/>
        <s v="DEVADHANAPATTI 299/2022"/>
        <s v="S.P HOSPITAL"/>
        <s v="TIW II 199/2024"/>
        <s v="MUTHUKULATHUR 235/2024"/>
        <s v="Mr.YUSUF NIYAS"/>
        <s v="Mr.Karuppasamy"/>
        <s v="CHENGANUR 692/2024"/>
        <s v="PARAMAKUDI TALUK 260/2024"/>
        <s v="SAYALKUDI 99/2024"/>
        <s v="SIPCOT 53/2025"/>
        <s v="KOVILPATTI WEST 572/2023"/>
        <s v="VEERAVANALLUR 470/2024"/>
        <s v="TIRUNELVELI TALUK 633/2024"/>
        <s v="MALLI 110/2024"/>
        <s v="T.KALLUPATTI 180/2024"/>
        <s v="THIRUPALAIKUDI 86/2024"/>
        <s v="MANAPPARAI 421/2024"/>
        <s v="NEEDAMANGALAM 285/2024"/>
        <s v="TIW 654/2023"/>
        <s v="VADIPATTI 505/2021"/>
        <s v="THIRUPUVANAM 422/2023"/>
        <s v="KENIKARAI 227/2023"/>
        <s v="VIJAYANARAYANAM 306/2024"/>
        <s v="PUDUKOTTAI 103/2023"/>
        <s v="BAZZAR 138/2024"/>
        <s v="Mr.Sathi vel"/>
        <s v="THIRUPALAIKUDI 180/2024"/>
        <s v="MOOLANUR 118/2024"/>
        <s v="THIRUMANGALAM TALUK 264/2023"/>
        <s v="RAYAPPANPATTI 146/2024"/>
        <s v="PARAMAKUDI TALUK 163/2024"/>
        <s v="KAMUTHI 382/2023"/>
        <s v="KILAKARAI 144/2024"/>
        <s v="Mr.Selestin"/>
        <s v="Mr.alanraj"/>
        <s v="Mr.Karupasamy"/>
        <s v="CUDDALORE PORT 206/2023"/>
        <s v="SENGIPATTI 21/2025"/>
        <s v="SIVAKASI TOWN 109/2024"/>
        <s v="VEDARANYAM 338/2024"/>
        <s v="THITTACHERY 34/2024"/>
        <s v="NEEDAMANGALAM 436/2024"/>
        <s v="THIRUNEELAKUDI 455/2024"/>
        <s v="KELVELUR 277/2024"/>
        <s v="GANDHARVAKOTTAI 07/2016"/>
        <s v="PERAMBUR 209/2022"/>
        <s v="SIVAGANGAI TALUK 65/2023"/>
        <s v="THOOTHUKUDI NORTH 185/2021"/>
        <s v="NANGUNERI 59/2025"/>
        <s v="NATHAM 414/2023"/>
        <s v="SEMPATTI 80/2024"/>
        <s v="DEVIPATTINAM 314/2024"/>
        <s v="NATHAM 192/2023"/>
        <s v="KENIKKARAI 500/2024"/>
        <s v="MELUR 640/2023"/>
        <s v="THIRUVADANAI 150/2024"/>
        <s v="RETTIYARCHATRAM 12/2023"/>
        <s v="AUSTINPATTI 1821/2020"/>
        <s v="KENIKKARAI 555/2024"/>
        <s v="THIRUPULLANI 154/2024"/>
        <s v="EDAIYUR 226/2022"/>
        <s v="TIW TIRUNELVELI CITY 350/2024"/>
        <s v="AMATHUR 127/2023"/>
        <s v="ETHAMOZHI 227/2024"/>
        <s v="THANGACHIMADAM 7/2024"/>
        <s v="AYIKUDI 114/2024"/>
        <s v="Mr.ARUl SELVAM"/>
        <s v="TIW III 47/2024"/>
        <s v="TIW MADHAVARAM 166/2024"/>
        <s v="KUNDRAKUDI 49/2024"/>
        <s v="A.MUKKULAM 50/2021"/>
        <s v="AMATHUR 81/2023"/>
        <s v="PALAIYANUR 41/2024"/>
        <s v="CUMBUM NORTH 63/2024"/>
        <s v="MELUR 553/2018"/>
        <s v="THIRUMANGALAM TOWN 153/2024"/>
        <s v="TIW III 118/2024"/>
        <s v="MANAMADURAI 280/2024"/>
        <s v="EDAIYUR 88/2024"/>
        <s v="KUTHALAM 463/2022"/>
        <s v="THIRUPUVANAM 218/2023"/>
        <s v="ATTUR TOWN 297/2024"/>
        <s v="MOOLAKARAIPATTI 51/2025"/>
        <s v="KEELASELVANUR 42/2024"/>
        <s v="TIW I 91/2024"/>
        <s v="SAYALKUDI 255/2024"/>
        <s v="MATHUR 210/2024"/>
        <s v="POOVANTHI 110/2024"/>
        <s v="THIRUPACHETHY 27/2020"/>
        <s v="THIRUMURUGANPOONDI 534/2024"/>
        <s v="SIVAKASI TOWN 232/2024"/>
        <s v="CHATRAKUDI 16/2024"/>
        <s v="Mr.Mahalingam"/>
        <s v="MANAMADURAI 228/2024"/>
        <s v="Mr.SURESHKUMAR GURUNATHAN"/>
        <s v="VAITHEESWARAN KOVIL 1/2025"/>
        <s v="KEELAIYUR 254/2024"/>
        <s v="KORADACHERY 348/2024"/>
        <s v="VEERAPANDI 260/2023"/>
        <s v="SUCHINDRAM 456/2021"/>
        <s v="KURUVIKULAM CSR CASE"/>
        <s v="NADUKAVERI 470/2024"/>
        <s v="THIRUVIDAIMARUDHUR 857/2024"/>
        <s v="UDAYALIPATTI 125/2023"/>
        <s v="TOWN WEST 575/2024"/>
        <s v="NATHAMPATTI 116/2019"/>
        <s v="THALAIYUTHU 240/2024"/>
        <s v="Ms.Sumathi"/>
        <s v="SHANMUGANAICKER PARATHARAJ"/>
        <s v="EDWIN JERRY XAVIER"/>
        <s v="ANURADHA S"/>
        <s v="MUNNERPALLAM 302/2023"/>
        <s v="GROW RITE SUBSTRATS INDIA PRIVATE LIMITED"/>
        <s v="HARISH M"/>
        <s v="RAMAMOORTHY CHANDRAKALA"/>
        <s v="KALIMUTHU MEENAKSHISUNDARAM"/>
        <s v="VANNIYAMPATTI VILAKKU 359/2020"/>
        <s v="KALAYARKOVIL 346/2024"/>
        <s v="UVARI 49/2017"/>
        <s v="TIW III 49/2024"/>
        <s v="EPPODUMVENDRAN 17/2025"/>
        <s v="ARALVAIMOZHI 260/2023"/>
        <s v="JEYAKUMAR M"/>
        <s v="NALLUR 527/2022"/>
        <s v="PERUNGUDI 157/2024"/>
        <s v="CHECKANURANI 279/2024"/>
        <s v="MASARPATTI 71/2021"/>
        <s v="NAGENDRAN G"/>
        <s v="BALAKRISHNAN AND CO ARUL AYYANAR RICE MILL"/>
        <s v="VIRUTHUNAGAR BAZZAR 20/2023"/>
        <s v="MOONDRADAIPPU 33/2024"/>
        <s v="SULUR 857/2023"/>
        <s v="APPANTHIRUPATHY 59/2024"/>
        <s v="SHEIKALMUDIS 28/2016"/>
        <s v="VEERAPANDI 342/2024"/>
        <s v="VALANGAIMAN 364/2024"/>
        <s v="KALLIMANDIYAM 109/2024"/>
        <s v="SANARPATTI 33/2024"/>
        <s v="T.PALUR 46/2024"/>
        <s v="GOMANGALAM 79/2024"/>
        <s v="ANAMALAI 494/2023"/>
        <s v="PANAGUDI 143/2023"/>
        <s v="MUNNERPALLAM 35/2022"/>
        <s v="PARAMATHI 248/2024"/>
        <s v="SULUR 260/2024"/>
        <s v="HASTHAMPATTY 11/2020"/>
        <s v="DEEVATTIPATTI 772/2023"/>
        <s v="PERAMBALUR 101/2025"/>
        <s v="THIRUVATTAR 327/2024"/>
        <s v="ILATHUR 244/2022"/>
        <s v="STEEL PLANT 132/2024"/>
        <s v="BELUKURICHI 77/2024"/>
        <s v="THOOTHUKUDI SOUTH 630/2022"/>
        <s v="RABIYATHULLA BASARIYYA T"/>
        <s v="KARUMATHAMPATTY 172/2024"/>
        <s v="CHOLAPURAM 535/2024"/>
        <s v="PAPPANADU 6/2025"/>
        <s v="VADAKADU 28/2022"/>
        <s v="NACHIYARKOVIL 819/2024"/>
        <s v="KAYATHAR 287/2024"/>
        <s v="MELUR 507/2024"/>
        <s v="VANNIYAMPATTI VILAKKU 96/2022"/>
        <s v="REJISH B"/>
        <s v="MECHERI 40/2025"/>
        <s v="TAMIL UNIVERSITY 551/2024"/>
        <s v="UCHIPULI 95/2024"/>
        <s v="ANUPARPALAYAM 856/2024"/>
        <s v="VALAVANUR 517/2024"/>
        <s v="VELAYUTHAMPALAYAM 336/2024"/>
        <s v="KARIYALUR 208/2024"/>
        <s v="SIPCOT 177/2025"/>
        <s v="M/S VRUKSHA PROMOTERS"/>
        <s v="SARAVANAN P"/>
        <s v="CHANDRASEKAR.T"/>
        <s v="PARAMASIVAM S"/>
        <s v="ANTHONYSAMY SAVARIMUTHU"/>
        <s v="SARASWATHI T"/>
        <s v="KOTTUR 250/2024"/>
        <s v="KARUPPAYOORANI 90/2024"/>
        <s v="ARALVAIMOZHI 179/2024"/>
        <s v="PARTHIBANOOR 333/2020"/>
        <s v="PANDALKUDI 57/2024"/>
        <s v="PATEESWARAM 360/2024"/>
        <s v="KURANGANI 74/2017"/>
        <s v="KABISTHALAM 734/2024"/>
        <s v="ORATHANADU 18/2025"/>
        <s v="TIW-KOYAMBEDU 257/2024"/>
        <s v="VIJAYA AMARNATH A"/>
        <s v="THIRUPALAIKUDI 8/2023"/>
        <s v="TAMIL UNIVERSITY 526/2024"/>
        <s v="PARTHIBANOOR 149/2024"/>
        <s v="DEVIPATTINAM 46/2025"/>
        <s v="THIRUVADANAI 102/2024"/>
        <s v="PALANI TALUK 274/2024"/>
        <s v="MAGENDRAN K"/>
        <s v="KARUPPAIAH M"/>
        <s v="NAGAJOTHI.R"/>
        <s v="GANESAN G"/>
        <s v="TIW II 122/2024"/>
        <s v="GANGAIKONDAN 113/2018"/>
        <s v="JAYAMANGALAM 243/2023"/>
        <s v="Madurai City Hospital &amp; Velammal"/>
        <s v="CHINNAKOVILANGULAM 102/2024"/>
        <s v="NIZAMUDEEN S"/>
        <s v="NANGUNERI 459/2021"/>
        <s v="M.REDDIYAPATTI 159/2019"/>
        <s v="MELAVALAVU 194/2024"/>
        <s v="Mr. Balraj"/>
        <s v="NAGANATHAN G"/>
        <s v="THIRUPULLANI 46/2024"/>
        <s v="MANIKANDAN K"/>
        <s v="AVADI TIW 191/2024"/>
        <s v="PRK PROMOTERS"/>
        <s v="SATTANKULAM 177/2024"/>
        <s v="PANAGUDI 562/2023"/>
        <s v="TIW II 63/2024"/>
        <s v="UCHIPULI 359/2024"/>
        <s v="PANAVADALICHATRAM 114/2023"/>
        <s v="CHATRAKUDI 165/2024"/>
        <s v="DURAISAMY ORTHO HOSPITAL"/>
        <s v="TIW EAST 596/2024"/>
        <s v="USILAMBATTY TALUK 270/2023"/>
        <s v="TIW EAST 279/2024"/>
        <s v="THIRUMANGALAM TOWN 254/2023"/>
        <s v="VIRUTHACHALAM 167/2023"/>
        <s v="TIW III 126/2024"/>
        <s v="R.S MANGALAM 10/2023"/>
        <s v="TIW I 78/2024"/>
        <s v="TIW II 112/2024"/>
        <s v="NAGAMALAI PUDUKOTTAI 153/2022"/>
        <s v="SILAIMAN 72/2024"/>
        <s v="THENKARAI 129/2013"/>
        <s v="PARAMAKUDI TOWN 14/2025"/>
        <s v="NATHAM 463/2024"/>
        <s v="THIRUPACHETHI 111/2023"/>
        <s v="ARUPPUKOTTAI TOWN 36/2024"/>
        <s v="Riyas Babu"/>
        <s v="Austinpatti 67/2024"/>
        <s v="MEENAKSHI MISSION HOSPITAL"/>
        <s v="PUTHIAMPUTHUR 38/2023"/>
        <s v="TIRUPPUR NORTH 37/2024"/>
        <s v="KEERANUR 178/2024"/>
        <s v="SHOLAVANDAN 54/2024"/>
        <s v="TIW WEST 443/2024"/>
        <s v="TIW II 30/2020"/>
        <s v="CHERANMAHADEVI 501/2024"/>
        <s v="VALLIYUR 158/2023"/>
        <s v="RASIYA S"/>
        <s v="MURUGESAN R"/>
        <s v="SAHAYARANI ARULSAMY"/>
        <s v="MANOHAR P"/>
        <s v="PERUR 286/2022"/>
        <s v="TIW EAST 43/2025"/>
        <s v="TIW WEST 470/2024"/>
        <s v="THIRUMANGALAM TOWN 204/2024"/>
        <s v="SINGAMPUNARI 227/2024"/>
        <s v="KENIKKARAI 508/2024"/>
        <s v="ERIODU 188/2024"/>
        <s v="TIW III 75/2024"/>
        <s v="USILAMBATTY TALUK 128/2024"/>
        <s v="MANDABAM 146/2024"/>
        <s v="DHADIKOMBU 184/2024"/>
        <s v="AMATHUR 51/2024"/>
        <s v="ALLINAGARAM 252/2024"/>
        <s v="TIW II 247/2022"/>
        <s v="KENIKKARAI 103/2025"/>
        <s v="MANDABAM 4/2025"/>
        <s v="PAZHAVOOR 101/2024"/>
        <s v="KALLAL 159/2023"/>
        <s v="TIW TIRUNELVELI CITY 01/2025"/>
        <s v="R VADIVEL MURUGAN"/>
        <s v="Amaravathy M"/>
        <s v="GREEN TEXH MEGAWATT PVTLTD"/>
        <s v="ANDIPATTI 388/2024"/>
        <s v="CHINTHAMANIPATTY 44/2024"/>
        <s v="KALUGUMALAI 39/2024"/>
        <s v="DHARAPURAM 679/2023"/>
        <s v="THIRUCHULI 155/2024"/>
        <s v="MANAMADURAI 65/2023"/>
        <s v="GANDAMANUR VILAKKU 54/2024"/>
        <s v="KALADY 551/2024"/>
        <s v="GOBICHETTIPALAYAM 602/2024"/>
        <s v="PALLIPALAYAM 165/2024"/>
        <s v="KEELAIYUR 188/2024"/>
        <s v="JAHEER HUSSAIN I"/>
        <s v="M KIRAN KUMAR"/>
        <s v="VEERAKUMAR V"/>
        <s v="TIW TIRUNELVELI CITY 73/2025"/>
        <s v="PALAYUR 42/2025"/>
        <s v="PERUNGUDI 225/2023"/>
        <s v="KEELAVALAVU 253/2021"/>
        <s v="CHECKANURANI 390/2023"/>
        <s v="KENIKKARAI 227/2023"/>
        <s v="DINDIGUL TALUK 176/2024"/>
        <s v="PALANICHETTIPATTI 179/2024"/>
        <s v="GANDAMANUR VILAKKU 30/2025"/>
        <s v="TAMIL UNIVERSITY 190/2024"/>
        <s v="THIRUVONAM 249/2024"/>
        <s v="PANDALKUDI 32/2024"/>
        <s v="KUTHALAM 361/2024"/>
        <s v="R.S.Saravanan Sundar"/>
        <s v="BARAKKATH ALI K"/>
        <s v="TIW III 113/2024"/>
        <s v="THIRUTHANGAL 254/2024"/>
        <s v="SRIVILLIPUTHUR TOWN 635/2024"/>
        <s v="PANAVADALICHATRAM 91/2024"/>
        <s v="KALIDASS K"/>
        <s v="R MATHIPPURAJA"/>
        <s v="SIVASANGAR V V"/>
        <s v="KOVAI MEDICAL CENTER AND HOSPITAL"/>
        <s v="KURANGANI 38/2024"/>
        <s v="PARAVAKOTTAI 10/2025"/>
        <s v="DEVADHANAPATTI 68/2024"/>
        <s v="RAJATHANAI 245/2024"/>
        <s v="THENKARAI 587/2021"/>
        <s v="PERIYAKULAM 19/2024"/>
        <s v="KADAMALAIKUNDU 308/2023"/>
        <s v="KOMBAI 66/2024"/>
        <s v="VK PUDUR 206/2021"/>
        <s v="ALWARKURICHI 16/2024"/>
        <s v="POOMARI A"/>
        <s v="DEVARKULAM 196/2020"/>
        <s v="M.CHATRAPATTI 100/2024"/>
        <s v="ELAYANGUDI 403/2013"/>
        <s v="AMATHUR 163/2024"/>
        <s v="THIRUMANGALAM TALUK 93/2024"/>
        <s v="KUNDRAKUDI 33/2024"/>
        <s v="DHANUSH SANJAI V"/>
        <s v="VEMBAKKOTTAI 151/2023"/>
        <s v="PARAMAKUDI TOWN 14/2024"/>
        <s v="MELUR 238/2024"/>
        <s v="JAWAHAR RAJA M"/>
        <s v="SUGANYAH S"/>
        <s v="SRIDHARAN"/>
        <s v="UTHAMAPALAYAM 218/2022"/>
        <s v="KOTTAMPATTI 81/2021"/>
        <s v="KOLLENCODE 72/2023"/>
        <s v="DEVIPATTINAM 294/2024"/>
        <s v="JOHN JOSEPH M S"/>
        <s v="AFSAR ALI ZAFFAR ALI"/>
        <s v="PRADEEP P"/>
        <s v="SRI VALLI AGENCY"/>
        <s v="POONGUZHALI R"/>
        <s v="RAHUL S"/>
        <s v="BALASUBRAMANI M"/>
        <s v="KAYATHAR 280/2024"/>
        <s v="COLACHEL 144/2022"/>
        <s v="PERAIYUR 114/2024"/>
        <s v="TIW III 70/2024"/>
        <s v="SIVAKASI EAST 199/2022"/>
        <s v="SAKTHI POULTRY PRIVATE LIMITED"/>
        <s v="NANGUNERI 113/2025"/>
        <s v="GANESAN N"/>
        <s v="PALANICHETTIPATTI 498/2024"/>
        <s v="AROKIAMAHESHKUMAR W"/>
        <s v="POOMBUHAR 41/2025"/>
        <s v="ARUPPUKOTTAI TALUK 93/2024"/>
        <s v="SUCHINDRAM 523/2024"/>
        <s v="PANAGUDI 672/2023"/>
        <s v="NEDUNCHEZHIAN R"/>
        <s v="XAVIER ARULVANNAM V A"/>
        <s v="R.S MANGALAM 38/2023"/>
        <s v="MARANDAHALLI 110/2024"/>
        <s v="ARUNADEVI R"/>
        <s v="MURUGESAN K"/>
        <s v="RAJESHWARI T"/>
        <s v="DHADIKOMBU 69/2024"/>
        <s v="TIW II 144/2024"/>
        <s v="NEEDAMANGALAM 239/2024"/>
        <s v="TIW I 115/2024"/>
        <s v="JANANI T"/>
        <s v="SUGAPRIYA P"/>
        <s v="PANDEESWARI S"/>
        <s v="BHARAT SANCHAR NIGAM LIMITED"/>
        <s v="THONDI 33/2023"/>
        <s v="GURU VISHWANATH"/>
        <s v="KALLIKUDI 120/2024"/>
        <s v="DEVIPATTINAM 95/2018"/>
        <s v="NAGAMALAI PUDUKOTTAI 38/2025"/>
        <s v="TIW NAGERCOIL 11/2024"/>
        <s v="THANJAVUR TALUK 259/2022"/>
        <s v="AVINASHIPALAYAM 469/2024"/>
        <s v="AVINASHIPALAYAM 473/2024"/>
        <s v="THIRUGOKARNAM 182/2022"/>
        <s v="TAMIL UNIVERSITY 566/2024"/>
        <s v="VIKRAMANGALAM 46/2025"/>
        <s v="THIRUGOKARNAM 101/2024"/>
        <s v="NADUKAVERI 138/2024"/>
        <s v="ERODE TALUK 188/2024"/>
        <s v="SULUR 968/2024"/>
        <s v="VALLAM 543/2023"/>
        <s v="SWAMIMALAI 501/2024"/>
        <s v="KOOTHANALLUR 213/2023"/>
        <s v="AMMAPETTAI 74/2025"/>
        <s v="TIW THANJAVUR 28/2025"/>
        <s v="AYYAMPETTAI 1040/2024"/>
        <s v="KAMANAICKENPALAYAM 85/2025"/>
        <s v="MEENAKSHI SUPER SPECIALITY HOSPITAL"/>
        <s v="OOMACHIKULAM 37/2023"/>
        <s v="VIGNESHKUMAR B"/>
        <s v="USILAMPATTI TOWN 49/2024"/>
        <s v="TIW III 190/2024"/>
        <s v="SARAVANA MULTISPECIALITY HOSPITAL"/>
        <s v="NATHAMPATTI 67/2023"/>
        <s v="AARTHI S"/>
        <s v="TIW NORTH 189/2024"/>
        <s v="MANIKANDAM 57/2024"/>
        <s v="JEYANKONDAM 9/2025"/>
        <s v="VADIPATTY 159/2024"/>
        <s v="KADAMALAIKUNDU 180/2024"/>
        <s v="CUMBUM NORTH 368/2022"/>
        <s v="VEERAPANDI 356/2023"/>
        <s v="COURTALLAM 6/2024"/>
        <s v="TENKASI 270/2023"/>
        <s v="KADAYANALLUR 368/2023"/>
        <s v="BUDALUR 305/2023"/>
        <s v="ARALVOIMOZHI 191/2024"/>
        <s v="THIRUMURUGANPOONDI 675/2024"/>
        <s v="KOTTUR 75/2025"/>
        <m/>
        <s v="TIRUCHENDUR 198/2024"/>
        <s v="JEYAM HOSPITAL"/>
        <s v="PREETHI HOSPITAL"/>
        <s v="SINDHU S"/>
        <s v="NOTCH INDIA PROJECTS"/>
        <s v="ASHMITHA M"/>
        <s v="ARUNMUTHUKUMAR"/>
        <s v="PALANI TOWN 764/2024"/>
        <s v="NATHAM 285/2022"/>
        <s v="TIW II 305/2024"/>
        <s v="P PERIYASAMY"/>
        <s v="YOGESHKUMAR S"/>
        <s v="PUTHUKADAI 127/2025"/>
        <s v="VEERAPANDI 168/2023"/>
        <s v="SEMPATTI 300/2024"/>
        <s v="THIRUPUVANAM 362/2024"/>
        <s v="ERIYODU 142/2024"/>
        <s v="PARTHIBANOOR 24/2023"/>
        <s v="THIRUPPACHETHI 78/2024"/>
        <s v="THIRUPUVANAM 281/2022"/>
        <s v="M.REDDIAPATTI 90/2024"/>
        <s v="PULIYANGUDI 460/2022"/>
        <s v="PUDHUKOTTAI 261/2023"/>
        <s v="TIW TIRUNELVELI CITY 17/2024"/>
        <s v="KALLAL 160/2021"/>
        <s v="COURTALAM 211/2023"/>
        <s v="KANNAN R"/>
        <s v="RAMADEVI"/>
        <s v="SUMMON"/>
        <s v="KVS HOSPITAL"/>
        <s v="DHADIKOMBU 340/2023"/>
        <s v="TIW WEST 3/2025"/>
        <s v="TIW III 105/2023"/>
        <s v="CHECKANURANI 292/2024"/>
        <s v="ANDIPATTI 281/2024"/>
        <s v="AYAKUDI 29/2025"/>
        <s v="PANAGUDI 636/2024"/>
        <s v="SEMPATTI 287/2024"/>
        <s v="AMMAYANAICKANUR 271/2024"/>
        <s v="THIRUMANUR 229/2024"/>
        <s v="TIW II 301/2023"/>
        <s v="AVIYUR 38/2024"/>
        <s v="TIW II 168/2024"/>
        <s v="KEELAVALAVU 292/2023"/>
        <s v="POLLACHI EAST 486/2024"/>
        <s v="VETTAIKARAN IRUPPU 483/2021"/>
        <s v="KUMBAKONAM TALUK 59/2025"/>
      </sharedItems>
    </cacheField>
    <cacheField name="RTI DATE/&#10; FIR STATUS" numFmtId="0">
      <sharedItems>
        <s v="21.02.2025"/>
        <s v="Charge Sheet"/>
        <s v="Disposed"/>
        <s v="UI"/>
        <s v="NR"/>
        <s v="Spot, PS and Hospital"/>
        <s v="Pending Trial"/>
        <s v="16.02.2025"/>
        <s v="Referred"/>
        <s v="Referred (Limitation Barred)"/>
        <s v="-"/>
        <s v="RTI Reply Received"/>
        <s v="Pending Trail"/>
        <s v="Charge Abated"/>
        <s v="01.03.2025"/>
        <s v="Referred (Charge Abated)"/>
        <s v="Referred (Mistake of Fact)"/>
        <s v="26.02.2025"/>
        <s v="Referred (Further action dropped)"/>
        <s v="27.02.2025"/>
        <s v="07.03.2025"/>
        <s v="MDU"/>
        <s v="08.02.2025"/>
        <s v="VNR"/>
        <s v="07.02.2025"/>
        <s v="Charge Abeated"/>
        <s v="Further Action Droped"/>
        <s v="Pendind Trail"/>
        <s v="06.03.2025"/>
        <s v="LIMITATION BARRED"/>
        <s v="Further Action Dropped"/>
        <s v="Mistake of Fact"/>
        <s v="Kerala"/>
        <s v="NA"/>
        <s v="UN Detected"/>
        <s v="Veppa marathadi bus stop"/>
        <s v="natham pirivu salai"/>
      </sharedItems>
    </cacheField>
    <cacheField name="CLAIMANT Location" numFmtId="0">
      <sharedItems>
        <s v="THANJAVUR"/>
        <s v="TVLI"/>
        <s v="DGL"/>
        <s v="Karur"/>
        <s v="MDU"/>
        <s v="VNR"/>
        <s v="CBE"/>
        <s v="THENI"/>
        <s v="CUDDALORE"/>
        <s v="PDK"/>
        <s v="ARIYALUR"/>
        <s v="TIRUVARUR"/>
        <s v="RMD"/>
        <s v="KANCHIPURAM"/>
        <s v="TUT"/>
        <s v="KKR"/>
        <s v="VILLUPURAM"/>
        <s v="KERALA"/>
        <s v="SVG"/>
        <s v="-"/>
        <s v="DHARMAPURI"/>
        <s v="CHENGALPATTU"/>
        <s v="TENKASI"/>
        <s v="TRICHY"/>
        <s v="BANGALORE"/>
        <s v="NAGAPATTINAM"/>
        <s v="ERODE"/>
        <s v="TIRUPPUR"/>
        <s v="THIRUVALLUR"/>
        <s v="IDUKKI"/>
        <s v="HYDERABAD"/>
        <s v="THIRUVANANDHAPURAM"/>
        <s v="CHENNAI"/>
        <s v="PERAMBALUR"/>
        <s v="RANIPET"/>
        <s v="BALLARI"/>
        <s v="THIRUVARUR"/>
        <s v="ERNAKULAM"/>
        <s v="MAYILADUTHURAI"/>
        <s v="NR"/>
        <s v="SELAM"/>
        <s v="TIRUPUR"/>
        <s v="CUDDLORE"/>
        <s v="UP"/>
        <s v="SALEM"/>
        <s v="KRISHNAGIRI"/>
        <s v="NAMAKKAL"/>
        <s v="KALLAKURICHI"/>
        <s v="MAHARASTRA"/>
        <s v="NAGERCOIL"/>
        <s v="ANDRA"/>
        <s v="VILUPURAM"/>
        <s v="KANCEEPURAM"/>
      </sharedItems>
    </cacheField>
    <cacheField name="INSURED Location" numFmtId="0">
      <sharedItems>
        <s v="THANJAVUR"/>
        <s v="TVLI"/>
        <s v="-"/>
        <s v="DGL"/>
        <s v="MDU"/>
        <s v="CBE"/>
        <s v="KERALA"/>
        <s v="THENI"/>
        <s v="CUDDALORE"/>
        <s v="PUDUCHERRY"/>
        <s v="PDK"/>
        <s v="ARIYALUR"/>
        <s v="TIRUVARUR"/>
        <s v="KARUR"/>
        <s v="RMD"/>
        <s v="Tiruppur"/>
        <s v="CHENNAI"/>
        <s v="TUT"/>
        <s v="VNR"/>
        <s v="KKR"/>
        <s v="NAMAKKAL"/>
        <s v="TENKASI"/>
        <s v="SVG"/>
        <s v="DHARMAPURI"/>
        <s v="MAHARASHTRA"/>
        <s v="TRICHY"/>
        <s v="MAYILADUTHURAI"/>
        <s v="NAGAPATTINAM"/>
        <s v="BANGALORE"/>
        <s v="THIRUVALLUR"/>
        <s v="ERODE"/>
        <s v="KARNATAKA"/>
        <s v="ERNAKULAM"/>
        <s v="KANCHIPURAM"/>
        <s v="KRISHNAGIRI"/>
        <s v="MEVILIKARA"/>
        <s v="TRISSUR"/>
        <s v="TIRUPUR"/>
        <s v="THIRUVARUR"/>
        <s v="PONDICHERY"/>
        <s v="MAYILADUDURAI"/>
        <s v="AHAMADHABAD"/>
        <s v="PERAMBALUR"/>
        <s v="SALEM"/>
        <s v="VELLORE"/>
        <s v="VILLUPURAM"/>
        <s v="KALLAKURICHI"/>
        <s v="KANJIPURAM"/>
        <s v="CUDDLORE"/>
      </sharedItems>
    </cacheField>
    <cacheField name="DRIVER Location" numFmtId="0">
      <sharedItems>
        <s v="THANJAVUR"/>
        <s v="TVLI"/>
        <s v="-"/>
        <s v="DGL"/>
        <s v="MDU"/>
        <s v="CBE"/>
        <s v="TEN"/>
        <s v="KERALA"/>
        <s v="THENI"/>
        <s v="CUDDALORE"/>
        <s v="PDK"/>
        <s v="ARIYALUR"/>
        <s v="TIRUVARUR"/>
        <s v="RMD"/>
        <s v="Tiruppur"/>
        <s v="CHENNAI"/>
        <s v="TUT"/>
        <s v="VNR"/>
        <s v="KKR"/>
        <s v="NAMAKKAL"/>
        <s v="TENKASI"/>
        <s v="TRICHY"/>
        <s v="DHARMAPURI"/>
        <s v="SVG"/>
        <s v="KARUR"/>
        <s v="MAYILADUTHURAI"/>
        <s v="UTTARPRADESH"/>
        <s v="NAGAPATTINAM"/>
        <s v="ERODE"/>
        <s v="KARNATAKA"/>
        <s v="NOT KNOWN"/>
        <s v="MAHARASHTRA"/>
        <s v="MARAMPILLY"/>
        <s v="KANCHIPURAM"/>
        <s v="KRISHNAGIRI"/>
        <s v="THIRUVANNAMALAI"/>
        <s v="UDUPPI"/>
        <s v="SELAM"/>
        <s v="THIRUPPATHUR"/>
        <s v="MEVILIKARA"/>
        <s v="TRISSUR"/>
        <s v="BANGALORE"/>
        <s v="PUDUKOTTAI"/>
        <s v="THIRUVARUR"/>
        <s v="PERAMBALUR"/>
        <s v="TIRUPUR"/>
        <s v="PONDICHERY"/>
        <s v="KARAIKAL"/>
        <s v="BIHAR"/>
        <s v="MAYILADUDURAI"/>
        <s v="JHARKAND"/>
        <s v="ASSAM"/>
        <s v="SALEM"/>
        <s v="VELLORE"/>
        <s v="VILLUPURAM"/>
        <s v="KALLAKURICHI"/>
        <s v="KOLKATA"/>
        <s v="PUDHUCHERY"/>
      </sharedItems>
    </cacheField>
    <cacheField name="Recipient Mail" numFmtId="0">
      <sharedItems containsBlank="1">
        <s v="rightviewdocs@gmail.com"/>
        <m/>
      </sharedItems>
    </cacheField>
    <cacheField name="DRIVE LINK" numFmtId="0">
      <sharedItems>
        <s v="https://drive.google.com/drive/folders/1eGtCKVE_gva9qeT5MPzKFp7wqPF6UpmJ"/>
        <s v="https://drive.google.com/drive/folders/1NiNeNxvZ-EXGR_ycIW8dlBixq-ZORKOZ"/>
        <s v="https://drive.google.com/drive/folders/17ckPrQ4cow2VzJpJZA3K4b3TfyiT4DKR"/>
        <s v="https://drive.google.com/drive/folders/1osXhkbLK2ZvRjS3E7fb0u4iwdTInRCLR"/>
        <s v="https://drive.google.com/drive/folders/17Bh9ImAJsfUEM8C81imf7axE-zCUFtdu"/>
        <s v="https://drive.google.com/drive/folders/11oGqNFofuMRkBiXGczCCJQBhhhJ-H6Yt"/>
        <s v="https://drive.google.com/drive/folders/159vlopaMgIdJHysQzgJriTsj2zAYrKl2"/>
        <s v="https://drive.google.com/drive/folders/16CIsFhnWuKZ0a6SiKX4qLGiN7FAL-HRy"/>
        <s v="https://drive.google.com/drive/folders/15mRVj-U4qdgKItNedfT3wNYGdTc47wEv"/>
        <s v="https://drive.google.com/drive/folders/19VIWVcqGcDMzLP8EtONnoCir-zinXJmN"/>
        <s v="https://drive.google.com/drive/folders/19jI6NYGrHbFexntv37vXsZDSOSItSHES"/>
        <s v="https://drive.google.com/drive/folders/12AYYH-1ZYQNezHlf_pgn5LySeyRt5Sdj"/>
        <s v="https://drive.google.com/drive/folders/12IACr2Z787z8Wy2ht4gt7rGEqMtIYl4F"/>
        <s v="https://drive.google.com/drive/folders/12b5FjfsTiZNx9-eDl7GeKrp81j3EHE_p"/>
        <s v="https://drive.google.com/drive/folders/12Lrd49av5lS_4ClqmmLhb5NTu6sn-G6R"/>
        <s v="https://drive.google.com/drive/folders/1Cp9r-lEf6G4QPuoqNGsl3QXU8U08PwLt"/>
        <s v="https://drive.google.com/drive/folders/13B7924WuNKfmQOANoizUbopdebH-ITdD"/>
        <s v="https://drive.google.com/drive/folders/13XHU8PJNCrI1wl1bDk7l9nyNHWaLol9g"/>
        <s v="https://drive.google.com/drive/folders/13qx3B8R9tN2gyUSEy7WpAYcMG63cCdnc"/>
        <s v="https://drive.google.com/drive/folders/14AsxH0zfIRfyA8wwqDOY7_thW7oZNiwB"/>
        <s v="https://drive.google.com/drive/folders/1eJHpJKCING_j09RaqRKwNGWLTCgi7OhV"/>
        <s v="https://drive.google.com/drive/folders/14NuodEZuhS_snuBHkwM0AZTzEy3Ob4Ie"/>
        <s v="https://drive.google.com/drive/folders/1VnMAzzMCfgbpF-X2tXRMCTgUri6cvRI8"/>
        <s v="https://drive.google.com/drive/folders/14W6QM74IVtc7E6WBqDvFod0EPYKsyMc2"/>
        <s v="https://drive.google.com/drive/folders/1-ZXayi61zfK-4ie2_qG12_xtP_Rr3aSw"/>
        <s v="https://drive.google.com/drive/folders/14p87kVXz7eBOlzkmoDnlmz7X19FMNOdL"/>
        <s v="https://drive.google.com/drive/folders/1hLO7dE5xFyAIzX3Qami6TX2jBY3klsft"/>
        <s v="https://drive.google.com/drive/folders/14xM6gL0AAwTW57F_33kLNpkHFB-t0crB"/>
        <s v="https://drive.google.com/drive/folders/15BNuA2v-b-6PPg8Xz7KCYHGDS1Vq8YYB"/>
        <s v="https://drive.google.com/drive/folders/16lOY76j2xOG3dTDlrFsyliBoomL1HEnb"/>
        <s v="https://drive.google.com/drive/folders/1A7stMMon_KtQ6RY8_JWsRUATfVjqhPXw"/>
        <s v="https://drive.google.com/drive/folders/1AYNLeZK47YHgysW00UVffNXQP4nFZxp0"/>
        <s v="https://drive.google.com/drive/folders/1AbMzi7mLVUAugW2-nXk6aWCxSN4XYjQj"/>
        <s v="https://drive.google.com/drive/folders/17I0v7V3YlekyMH8r3gsvBSOcNAMhlLiy"/>
        <s v="https://drive.google.com/drive/folders/17MK2Ycp-V8GCFiD936t9E92JJxlOgj2A"/>
        <s v="https://drive.google.com/drive/folders/17dXVBWSKh2qosTjdn3EkgJl0zfe5g1og"/>
        <s v="https://drive.google.com/drive/folders/17nJOPjmwoNxLTKmie8sszWryWPgJbIt-"/>
        <s v="https://drive.google.com/drive/folders/181PLvcIdHZ2TcCBly6qKG64W6mIGKFpA"/>
        <s v="https://drive.google.com/drive/folders/18yQcdc7t_z8zBTgGvtGx-obEotaPtp0r"/>
        <s v="https://drive.google.com/drive/folders/19YijcvGygubksmo0mAGF5Y93BK6IrQRL"/>
        <s v="https://drive.google.com/drive/folders/1fJOZp8CZTP_cMn8GOwQL4_2kLi-5uqCU"/>
        <s v="https://drive.google.com/drive/folders/19bnPD9R3MsT49gNK4sIXdDY32oOUrqUm"/>
        <s v="https://drive.google.com/drive/folders/19hkLKtJ5QpICS6lqbjQJNtY8cyqQzXTV"/>
        <s v="https://drive.google.com/drive/folders/1UYHlsfF55Y03mySOCqU-0WKcu-zNV-1i"/>
        <s v="https://drive.google.com/drive/folders/1asUgzJSCYuWbVKekx0t2EwSsHlOXG4CH"/>
        <s v="https://drive.google.com/drive/folders/1BNA49ZIqxqM_kj6VTnK3-vwVSL9bwzy3"/>
        <s v="https://drive.google.com/drive/folders/1C-JHkYdcWHca5GZg8pajMGaf9JMg8GX7"/>
        <s v="https://drive.google.com/drive/folders/1DCdsu7BZW7eIRdNyNyHmvKiLSjvpW3V6"/>
        <s v="https://drive.google.com/drive/folders/1DZQon6P6HStVVHzRAj-OkwI18TUZEwSf"/>
        <s v="https://drive.google.com/drive/folders/1SulIxNWJa8C2rz0Lzv_sgRtbRp2kdDyi"/>
        <s v="https://drive.google.com/drive/folders/1T1I4e76uZvhpCXeptG44LEN33DE6PIeH"/>
        <s v="https://drive.google.com/drive/folders/1T3q3L9h9TSD4SbYmyDUvFIlpC5Hh9gFU"/>
        <s v="https://drive.google.com/drive/folders/1EyXpEcaGoyy4vWdFpSP7sz80t2h-njLV"/>
        <s v="https://drive.google.com/drive/folders/1FS7y79DZzDH8jG-jl0zaZpSQU6lqXGmr"/>
        <s v="https://drive.google.com/drive/folders/1WLo8Vb5hNGA2KeIULuKvAa68rRgU-tY4"/>
        <s v="https://drive.google.com/drive/folders/1qapXD8YWRSlQtpdgqjWDqC48Rw5zH7VV"/>
        <s v="https://drive.google.com/drive/folders/1HSkOqSicU8GR5WSrPVPtAviI62bQUHCc"/>
        <s v="https://drive.google.com/drive/folders/1h2UgCS25mXu_4CU3sVuJx01t-f15jWQg"/>
        <s v="https://drive.google.com/drive/folders/1IFgq-LD7NvAj20MHRt8Xmk8ZQdA-6nfm"/>
        <s v="https://drive.google.com/drive/folders/1IXORKsSgTHjtQFeLbx4_gfNTWiyGaQAQ"/>
        <s v="https://drive.google.com/drive/folders/1Fb_1sPYUCii6yg_YLh4uKOH9WOtN1mpS"/>
        <s v="https://drive.google.com/drive/folders/1IahNN3XigWifFALp0MejByQS0sL1AqmH"/>
        <s v="https://drive.google.com/drive/folders/1BFDxWjYD-Dgl1KJWDKvSe7kIWsBt4yRN"/>
        <s v="https://drive.google.com/drive/folders/1AoJuGrnZNOO-TuiQ6oDIGb0Q63j8oJvb"/>
        <s v="https://drive.google.com/drive/folders/1B8VvEjTruUeht_DbA3MX4A9aIWQFp0o8"/>
        <s v="https://drive.google.com/drive/folders/1BJXpgaY_ZWwAjT76co5DIP8gLuNQrrXZ"/>
        <s v="https://drive.google.com/drive/folders/1BpzNHQIz90-PvX5U4haVZkyvc_WOMSLN"/>
        <s v="https://drive.google.com/drive/folders/1C3RCMRkYUc8KctFuB0M6zS5iDPw1Ct2P"/>
        <s v="https://drive.google.com/drive/folders/1scHtjXHnp965RKR6nGEy9yd1jFFy8vF7"/>
        <s v="https://drive.google.com/drive/folders/16tnHYK7Kx9EJ_9EGdMERH_ipp10sME0D"/>
        <s v="https://drive.google.com/drive/folders/1CgHN-BXh1tVkOJDhlsleK1FfQEXZ_R03"/>
        <s v="https://drive.google.com/drive/folders/1RuTFqxuatxWSYiRa6SzSedz8a0UJEMtW"/>
        <s v="https://drive.google.com/drive/folders/1XZ0UGb0yw6PWzfWiOZcYsP6nh4-hCY3G"/>
        <s v="https://drive.google.com/drive/folders/1XytU9PQy-IUw1leXuyfLzBO4AakjYGFs"/>
        <s v="https://drive.google.com/drive/folders/1YDN0v19CFWaANClW3gBG1ywti-svISOi"/>
        <s v="https://drive.google.com/drive/folders/1YaIBujR_7unrpu_3SleaHAwwGtKr1sKT"/>
        <s v="https://drive.google.com/drive/folders/1YzNASn9b4twxH37iUeMVyVG_xne4S6E4"/>
        <s v="https://drive.google.com/drive/folders/1ZJHXovS0C4g1GrxH7uLrFtG-9NO8PLkf"/>
        <s v="https://drive.google.com/drive/folders/1ZQN6-sv03B1V8WI-eAHIy2oSgg3RvHsF"/>
        <s v="https://drive.google.com/drive/folders/1_F8ynfIzFp5aYeoQ8gzOvMNzHM7chZ_P"/>
        <s v="https://drive.google.com/drive/folders/1_KiufTE4RkM0xXzC-XA8m0FoaVbnJx6A"/>
        <s v="https://drive.google.com/drive/folders/1_S8WJvCKXgyYfguCr_w3QZNQxuotMxlN"/>
        <s v="https://drive.google.com/drive/folders/1_joMXnFPz5ZovfZWyXvOGvBqs1yh9-wA"/>
        <s v="https://drive.google.com/drive/folders/1_prBWmq2IhtVDcrED6RqxbLb1KF2ddUY"/>
        <s v="https://drive.google.com/drive/folders/1aOBEzA9_n6_huV0Jpt9S2UHm2DfOiUrm"/>
        <s v="https://drive.google.com/drive/folders/1aQixlgs8xJBLEy6hIG-rohw5sK_w7EGA"/>
        <s v="https://drive.google.com/drive/folders/1aVIfXuJSRx6bx6Mx0mSRxbqRgsfkqlM6"/>
        <s v="https://drive.google.com/drive/folders/1amiZPwRc4XZbwmQgMrDeUW7WptwkXW6-"/>
        <s v="https://drive.google.com/drive/folders/1ar-VdijsJfCzUt1t_3DGL927nyhstPlN"/>
        <s v="https://drive.google.com/drive/folders/1bOXyrqRuhTM0kwWJCFw_PtTMd_dMqllW"/>
        <s v="https://drive.google.com/drive/folders/1c5vBQTY3p74fPbtUB35eu6cUclkDuYmK"/>
        <s v="https://drive.google.com/drive/folders/1chb-pMLI3rXGxAqLwWLaFdAbK1H_Iotp"/>
        <s v="https://drive.google.com/drive/folders/1ckOsvkB2pFn_elV8qMiWDVPC01uNm9KV"/>
        <s v="https://drive.google.com/drive/folders/1cnBX1ygctVHXOT9h1SqreqiTxKGMP_mB"/>
        <s v="https://drive.google.com/drive/folders/1cpmebk_gmE_RL9CfZPiBb51YQ-4WCAqR"/>
        <s v="https://drive.google.com/drive/folders/1d13uQRrv75XCApMFcqYvp7yy8yDqp294"/>
        <s v="https://drive.google.com/drive/folders/1dBzMQ1vZ-7Bbv9BEKo3RoM4qX43ZCEjk"/>
        <s v="https://drive.google.com/drive/folders/1dkEeoKpPKSfA8bv4U1oSddI1Bl4Lp_ZT"/>
        <s v="https://drive.google.com/drive/folders/1KWgNQELiHaZzv4Kw6RRyUaFmVQ4ozUeX"/>
        <s v="https://drive.google.com/drive/folders/1k3axurNrsZS9B8IUQMmF9hU9Q6HYP98i"/>
        <s v="https://drive.google.com/drive/folders/1kVp6RNItP1Vpq-F87PcqmpXzLeY1nFWP"/>
        <s v="https://drive.google.com/drive/folders/1kuApY8EfVlHjfz5lPZ50wGCYNS62SZIj"/>
        <s v="https://drive.google.com/drive/folders/1l-oKUqV97LiKFodOs84HZ5u9Ne91OcYy"/>
        <s v="https://drive.google.com/drive/folders/1l4nxRt3p42FkcrSrBy7Q1BlO6uz2cSY2"/>
        <s v="https://drive.google.com/drive/folders/1aMr3SujfoOWoSTSsEP3-9DMQDsMmrUu3"/>
        <s v="https://drive.google.com/drive/folders/1aIbugh-457YtonzzuL5yvMs-3XWj0EFJ"/>
        <s v="https://drive.google.com/drive/folders/1VbwkQMl450vqg458Ws-kHnkXO3Cn5Asq"/>
        <s v="https://drive.google.com/drive/folders/1wNoGvzPCQbbGWwrrFe2hdNXpkSZ8YRGm"/>
        <s v="https://drive.google.com/drive/folders/19Vt938rTII4yt3fHI3sbn3Ds-db_YH17"/>
        <s v="https://drive.google.com/drive/folders/1EmOnKYlM-Et3XpH-GDp1CHdjt3F5GDvD"/>
        <s v="https://drive.google.com/drive/folders/1oURg6g-OW4fCkbrCsTEkyzBRg-0OQ2Jy"/>
        <s v="https://drive.google.com/drive/folders/1oVzz4W0-Mc4J5BS_FPg3cnzPM-bnaJCc"/>
        <s v="https://drive.google.com/drive/folders/1p408Y4eD8itdn-4gwxrhyeeH_dvva586"/>
        <s v="https://drive.google.com/drive/folders/1c-0U3u0f0V_5zIFe12pilkEnU-rkpt0D"/>
        <s v="https://drive.google.com/drive/folders/1q9P4b7iy1xpf173j8rNjcK7s49UIm6PM"/>
        <s v="https://drive.google.com/drive/folders/161JRp9wLedchFMcRxX78-FeY_MM4eq0j"/>
        <s v="https://drive.google.com/drive/folders/1pWaDQcwPaKRQuecpfna0SQYBDteiNKyh"/>
        <s v="https://drive.google.com/drive/folders/15OCmCaR0aO1_s5IBGJsLVELKPlG31FiQ"/>
        <s v="https://drive.google.com/drive/folders/1r8EJidfIvEYTrPAG_JcgZ4g-DrAs7TGY"/>
        <s v="https://drive.google.com/drive/folders/1ZjpTA0cOVDIufOOBmXyP-CSGWzfaNm0J"/>
        <s v="https://drive.google.com/drive/folders/1Vy30wNdC-dt5lzN64dTGsb21F920gmxX"/>
        <s v="https://drive.google.com/drive/folders/1sUXL1myGcRS8U86qSLgErFvQvE89u6W0"/>
        <s v="https://drive.google.com/drive/folders/1sBbBk2-mHlqWNul_wVwQIHkEGQHWYu92"/>
        <s v="https://drive.google.com/drive/folders/1s1ykR5RShJz0CwjdWN8L_5OOMujIb0UQ"/>
        <s v="https://drive.google.com/drive/folders/1s0-lMFdbaBv9jyiV4X7YUb7Xo5-AlGXs"/>
        <s v="https://drive.google.com/drive/folders/1rwXpGhZoo5DLqI9SA36_Kd2goOpsN9Z2"/>
        <s v="https://drive.google.com/drive/folders/1ro_FMrLQPqluInAhv7JVeV4L9RgBbqtx"/>
        <s v="https://drive.google.com/drive/folders/1raJcxPQHukSD1eHbkGs7OoJ-jwg_Ybis"/>
        <s v="https://drive.google.com/drive/folders/1mVgKJP3Pm9ZXZfQbTpgS99dP7emVFffw"/>
        <s v="https://drive.google.com/drive/folders/1EraYUjx1WTHO7gKeCJ1RBFuXwYHzdH4x"/>
        <s v="https://drive.google.com/drive/folders/1u9HQ4DIT3HIxEuTW3iHWT7UIXUz-ivnS"/>
        <s v="https://drive.google.com/drive/folders/1trryIya4nQMLmlZgiz-rIoBj3hX5yyqy"/>
        <s v="https://drive.google.com/drive/folders/1u1ilpXH7d3b-ZlxIcxcXc3L_DQ6KviEw"/>
        <s v="https://drive.google.com/drive/folders/1uN8KrKj-T46nnrM6PI-CIY73EgMolKHt"/>
        <s v="https://drive.google.com/drive/folders/1uSNRF2TXKQJ8fA_OQLszAzki7GVaHZVH"/>
        <s v="https://drive.google.com/drive/folders/1ucbFdxdNNHfInnx4Swx3QNSJryCH_pBv"/>
        <s v="https://drive.google.com/drive/folders/1v6eUqQXNU2H4ROSRCCeZbtHT2H7YMn-L"/>
        <s v="https://drive.google.com/drive/folders/1vRnuTOVQ7Yg9X-VnSQBa4IXtqVC_isZX"/>
        <s v="https://drive.google.com/drive/folders/1vuXc86cvHeMBCwrt5QlF2wmyQk5JLBtR"/>
        <s v="https://drive.google.com/drive/folders/1w3oE6xGxYQXCcubhkAw4cNni_CEMLuT7"/>
        <s v="https://drive.google.com/drive/folders/1xCxFVQ4Sa7WaMM-MkJuIljb6H3S3XIqZ"/>
        <s v="https://drive.google.com/drive/folders/1zcM0vY1sCKF76to241WaG8TyFOZfft1L"/>
        <s v="https://drive.google.com/drive/folders/1sA3tN_gRhDl21AgNL_KnC-khmAkYxhl5"/>
        <s v="https://drive.google.com/drive/folders/1kXTlT5ebH8Sgos-wSxaFYnabByVCVpLh"/>
        <s v="https://drive.google.com/drive/folders/1xdFziHKd7GvpPEO630h2LJBOGESraXVT"/>
        <s v="https://drive.google.com/drive/folders/1y5ohgU-Djcv7MlwOqhY2xyak_mra_i4m"/>
        <s v="https://drive.google.com/drive/folders/1z8iexXPCDg7sgqogF587FIkl3k0MDzxh"/>
        <s v="https://drive.google.com/drive/folders/10kx_ENX2TdWPI8Ca3cAWmyYAxPtdSNZ9"/>
        <s v="https://drive.google.com/drive/folders/1zaZARxeqND7SayGoC78ADaWitgWyHJgS"/>
        <s v="https://drive.google.com/drive/folders/1FuTQrTf5X-d9jpsQzdLaDpeRthVCf864"/>
        <s v="https://drive.google.com/drive/folders/1-4vkoCm-Ur9lbOgjkeV1E_BlAJlwZe9d"/>
        <s v="https://drive.google.com/drive/folders/17CkGQGBJPEaqyYXraFNxP-zG9xhjaYMn"/>
        <s v="https://drive.google.com/drive/folders/1cAqvq7oKXPA-HRvcMkMCWM56hXuE70ch"/>
        <s v="https://drive.google.com/drive/folders/1241kxBrRSchXeAwQfcxC2Y-J8YLJJAim"/>
        <s v="https://drive.google.com/drive/folders/1FPfmmd3NxTUpNirTXaiU6ooIhENysRGT"/>
        <s v="https://drive.google.com/drive/folders/1CtQZbJWsrnxYi0QSPjPO9eQXGPIiIIJR"/>
        <s v="https://drive.google.com/drive/folders/1Oc2ItsVCoofolf1vpYGxpfHjKTKJ0b5B"/>
        <s v="https://drive.google.com/drive/folders/1-4vKmch78a-nJHGGe5ddiPuD6quC9S4X"/>
        <s v="https://drive.google.com/drive/folders/11wfiHxE0AKsKNICoz4GFZCPKst7vGBV-"/>
        <s v="https://drive.google.com/drive/folders/11vBYND0SzyysOaEsoPvSiRkGszvKKwzE"/>
        <s v="https://drive.google.com/drive/folders/1EK2FPV-e7742ul38f7uRih6_AAASBrHv"/>
        <s v="https://drive.google.com/drive/folders/16o-7V7NGHlUAzVmS2vXP3aLPBi1XVZEi"/>
        <s v="https://drive.google.com/drive/folders/17-VoWvZosC_FYPwZl3RrOzJoaDiUqc6x"/>
        <s v="https://drive.google.com/drive/folders/170ozoqWOfz1981VMtbA8QfnIZUNx0Rnh"/>
        <s v="https://drive.google.com/drive/folders/11u-1FVaphbIDFs6eenyZPq-iNVov9ej0"/>
        <s v="https://drive.google.com/drive/folders/17AJqee6Kzc-_kIynR9jhk8zRFDCDt6_T"/>
        <s v="https://drive.google.com/drive/folders/1lqB7Zm6T_uKuaVhqgnkC9cEDKRQisZja"/>
        <s v="https://drive.google.com/drive/folders/17Q6YoM4_EmwIu9fi59zBAFw0ijHVjvPe"/>
        <s v="https://drive.google.com/drive/folders/17Vv2C-MvuKteEqE3rmcd_RURszpyg4EL"/>
        <s v="https://drive.google.com/drive/folders/17vVzr_35qXXfPuBwX7eDFhFgwakwm-12"/>
        <s v="https://drive.google.com/drive/folders/17yI9xuUf6KNqcMcweuZHwfVpGzUiI52h"/>
        <s v="https://drive.google.com/drive/folders/181vnmQg8_ZwaoqZjtraf5Aa3CG6oC8Uh"/>
        <s v="https://drive.google.com/drive/folders/18D7nyrARnv6D3gwN7YbQvY2KOLKZ0WST"/>
        <s v="https://drive.google.com/drive/folders/1Duom0Kw7WYzEQ_ZZ4P11YROx1a5aPfCg"/>
        <s v="https://drive.google.com/drive/folders/1YJw_IDV3FtUf8BBBJExc2FeZ2S7iiyNe"/>
        <s v="https://drive.google.com/drive/folders/14XJv4nbK9hRZkiwSWB8pzaffsCoGG3_j"/>
        <s v="https://drive.google.com/drive/folders/1dPT_XI7hIEqhGmUd9YE2iJWRmDZu9D-S"/>
        <s v="https://drive.google.com/drive/folders/1Q8PsRoKqtT0wJzHolne0OMl8So-l2Mpl"/>
        <s v="https://drive.google.com/drive/folders/16oXd6DMMahsbsNECH2cG4IWuh1f82P8h"/>
        <s v="https://drive.google.com/drive/folders/1ATiRTnIVLWg-KqQ0jL_hghYqrxL2fsZ7"/>
        <s v="https://drive.google.com/drive/folders/1fVAP4pHWqUNKkqKme_lefjVcFMnBZc-g"/>
        <s v="https://drive.google.com/drive/folders/1IMhXVj_izEd7jJFmkk9rMtaU-YU5vcjK"/>
        <s v="https://drive.google.com/drive/folders/1aOLWbIy1pmzUi261ZqkrSLyfRgX5NRo3"/>
        <s v="https://drive.google.com/drive/folders/1b9uYWpf5-HnYybWBEneVYojK-mn8L2kp"/>
        <s v="https://drive.google.com/drive/folders/1YYyQ9G_8vRxVIRzqQbExKbxkHL_KGQoo"/>
        <s v="https://drive.google.com/drive/folders/1NVCzvp88zD94YyKWNWO3opCeBM7wGPI8"/>
        <s v="https://drive.google.com/drive/folders/1keEEqRVTGz4kouhwGJrJ1qeAOHHunBHi"/>
        <s v="https://drive.google.com/drive/u/1/folders/1HqcDJbeUTZ1AY38tvEaafHyc6g02a5_X"/>
        <s v="https://drive.google.com/drive/folders/1tchaSfSHBfZ9owjXwp9777yPGoZIwK-u"/>
        <s v="https://drive.google.com/drive/folders/1-BC5UyLoMafxyBuH1BJR-QfXE_yZWoN3"/>
        <s v="https://drive.google.com/drive/folders/1z_9-4y2wB1gOCFXbZB4sXvkATN5Cefw7"/>
        <s v="https://drive.google.com/drive/folders/1MU9d_j-uK2aMbpIcnH_5OlhJLJ12On9-"/>
        <s v="https://drive.google.com/drive/folders/1h2EEHFHlugrK-xMIDiZ66X4du41-n-E7"/>
        <s v="https://drive.google.com/drive/folders/1i76eFLaXbAlNIBaOD3hIcWdzKMy7Fjfr"/>
        <s v="https://drive.google.com/drive/folders/1Ww5BLvNkzoJVoVfHHDeWTqChyvES5jUK"/>
        <s v="https://drive.google.com/drive/folders/1SHJE21UHkOJhc-cHwJ8ILU4aarxWoFVT"/>
        <s v="https://drive.google.com/drive/folders/1hbaE-xkegJDz_xLZVHRz26iC7w6kLacP"/>
        <s v="https://drive.google.com/drive/folders/1Jnc-shjf_Hu_Po1tjGLBx06uP9kTfMru"/>
        <s v="https://drive.google.com/drive/folders/1a0OITcD9gctL3HJsUJxOvabUN_HW6Q4L"/>
        <s v="https://drive.google.com/drive/folders/1H6XoAUGCKIqvA7kWrl_f0w6wVJ1g7Mct"/>
        <s v="https://drive.google.com/drive/folders/1tcWu9FelAMLFxpjk-8_xl1hdxax_EISz"/>
        <s v="https://drive.google.com/drive/folders/1P1zTstxfLCt1wRCFRZIVybFG0hLoNKoA"/>
        <s v="https://drive.google.com/drive/folders/1S_50G4c2JsdfF1kFSOC3a2TfFw1Cp3mo"/>
        <s v="https://drive.google.com/drive/folders/1YCXQxEJ_Bs5dQT2JZUqQip6Y0gpGIBL1"/>
        <s v="https://drive.google.com/drive/folders/1dEbYhmbAxwC0Rv6Vne45NMOeYIv2Q1fj"/>
        <s v="https://drive.google.com/drive/folders/1FJ4UcSNwwJjTYR4Xp7s_TdAyBwCVoLSB"/>
        <s v="https://drive.google.com/drive/folders/1i4H6tawKHVPEvRdkXFGLOQev-oPe21hz"/>
        <s v="https://drive.google.com/drive/folders/1xWg2YXjgMrDe9b28fdAFq2BjtwhiYqiJ"/>
        <s v="https://drive.google.com/drive/folders/1Qqd2NSUVihCrBtDV84b7Mse-TOA0w0xh"/>
        <s v="https://drive.google.com/drive/folders/1ojrWMW4eQD1TtbtemxEnG4W9-pQUPaqR"/>
        <s v="https://drive.google.com/drive/folders/1poVfKgcZRzqdWYUiKi9idM3vKAb93H9w"/>
        <s v="https://drive.google.com/drive/folders/1eyESnWmvG9TuEpt1sD_LK3ErxAMd3xY8"/>
        <s v="https://drive.google.com/drive/folders/1T-_YHfuw-X-x6abFraSXLl4EHyeGNJhR"/>
        <s v="https://drive.google.com/drive/folders/1UNLLgK7KIid_IJIWL14Lp_c29VS6FQkm"/>
        <s v="https://drive.google.com/drive/folders/1LkgYiadXxBgeikvhvXQX9bqzIwRR1thy"/>
        <s v="https://drive.google.com/drive/folders/14p4yba-ia9v7B5c-MJhwNvTSH6LTB9E9"/>
        <s v="https://drive.google.com/drive/folders/1bFh9LatTkt6AriThxOiMbf2ruChqQaUP"/>
        <s v="https://drive.google.com/drive/folders/1T2dSx5pZKP6ZlCmL8BjkxSJfYny8Qk3a"/>
        <s v="https://drive.google.com/drive/folders/1Nae77o8rqoUMDMVycLtY_hGttEnrXtap"/>
        <s v="https://drive.google.com/drive/folders/1qChPN2yw4VWePWrHWDXQzsqkskLU8H1c"/>
        <s v="https://drive.google.com/drive/folders/1qslmkeRUNnZSoTeGKV1_C_-aR9cfLmEK"/>
        <s v="https://drive.google.com/drive/folders/1tCpqRR6Ydork_rWynT7mtTOQdxhDIiqL"/>
        <s v="https://drive.google.com/drive/folders/12JQV5ncmGn5q27Z519K9lb_dXkFA8m44"/>
        <s v="https://drive.google.com/drive/folders/1d4jHM2KLL8U7eoKX5vNYkXUeYJ33l7BM"/>
        <s v="https://drive.google.com/drive/folders/1KZERJIttFYLXZtn3MfqfaZ-YO9qsAa0a"/>
        <s v="https://drive.google.com/drive/folders/1g7mjQz1OOYWGqW2iDCwzuNkAtlTe4IWs"/>
        <s v="https://drive.google.com/drive/folders/1SZj2lx2joE40aL60erGta9K0eRbHSb20"/>
        <s v="https://drive.google.com/drive/folders/1gCleRRM4qSR3KvADDqkXt-UlC71hDFOu"/>
        <s v="https://drive.google.com/drive/folders/1y3mMufXt-yhuAprSEW4_CsD70WDhzjuc"/>
        <s v="https://drive.google.com/drive/folders/1SPnFaxpMokuKhVuLLvbYUGeYTvDuKEVm"/>
        <s v="https://drive.google.com/drive/folders/1Z3iIoCg4sMa667UkmRZQcROmn8i5lgQH"/>
        <s v="https://drive.google.com/drive/folders/1dtq_PeC7Z3U5791R9UsEubRLf8PeSaWS"/>
        <s v="https://drive.google.com/drive/folders/1bXEknLFYDk15N2SObg_HvOABNK0_F5pt"/>
        <s v="https://drive.google.com/drive/folders/1mUiHeTg0cT-wjEKZohX4pn2yiH86SScw"/>
        <s v="https://drive.google.com/drive/folders/12zRaJ8gVtLy6PINRZE2o5neYAU0-JUoO"/>
        <s v="https://drive.google.com/drive/folders/1qvgd40DqqIAEmFP6bRmBp0ixT-VwTKf8"/>
        <s v="https://drive.google.com/drive/folders/1zNf3u_VymVLDobbOQVu7KHBFr-RRNbUR"/>
        <s v="https://drive.google.com/drive/folders/1Vd-KoeHe-vFytF14hapf9zyBDu_JUVxo"/>
        <s v="https://drive.google.com/drive/folders/1FWOxmYxGV_OcE5phaEQkopFhORSRg4wq"/>
        <s v="https://drive.google.com/drive/folders/1Lhzoq470moCoocaHCXAg98P8CPrDkwTi"/>
        <s v="https://drive.google.com/drive/folders/1sBuw_qYBXQagJAi7pAXCs7GDCE9s2rGv"/>
        <s v="https://drive.google.com/drive/folders/11BK156VddTSA1QtcXclEW05p5Kc8Li3E"/>
        <s v="https://drive.google.com/drive/folders/1cJjNalfXSQOz84MOrQI5WTlj9bQDMVCK"/>
        <s v="https://drive.google.com/drive/folders/1KJAHlgWZp5BAPyrzs7FPx4msZM3uo2mu"/>
        <s v="https://drive.google.com/drive/folders/1udGTM3yojZh79QJt_bdmhdB4tJyklJWQ"/>
        <s v="https://drive.google.com/drive/folders/1Au_he1oqC2FdszRH2UyluTIrtIgPVzXr"/>
        <s v="https://drive.google.com/drive/u/1/folders/1A-3H7zKPV_qozAC1qjL_TPkWUxd6OIdi"/>
        <s v="https://drive.google.com/drive/folders/1OjpPLwpJn945aVE8ar0JFfs6_y_1snQ9"/>
        <s v="https://drive.google.com/drive/folders/1ewq1gLCwRqkBHWsRYqGTjLJEHWZmnwpQ"/>
        <s v="https://drive.google.com/drive/folders/1hhHRQPqK8_pIAD3ncORUaPx6ki8xxvwn"/>
        <s v="https://drive.google.com/drive/folders/1JF8uz9OofNYeOmRMk1JU6tnbAw754dw2"/>
        <s v="https://drive.google.com/drive/folders/1e3UNJYB3O-gXGmihlUEL-8ZaMXojAwYK"/>
        <s v="https://drive.google.com/drive/folders/1iDtXCHpM2O5nx4Un0HCKIBt5VhVAE-wZ"/>
        <s v="https://drive.google.com/drive/folders/1hrEYNZPnSJk8hCe0bzvZJnmwNdw43Z6s"/>
        <s v="https://drive.google.com/drive/folders/10krGM9B1Z63mIaqnG55_E2bO0xmNuNr5"/>
        <s v="https://drive.google.com/drive/folders/1odVqNOtsU9b0TgEmp6L7PRHEB29kiNQK"/>
        <s v="https://drive.google.com/drive/folders/18mxgB3ULqyPnhuWmSRzCe8wbi3a1bqvL"/>
        <s v="https://drive.google.com/drive/folders/1FDIEI_otDQM3iZaSBLEFQfceN47IY726"/>
        <s v="https://drive.google.com/drive/folders/1b806U_HWEi7u55CN5NSzBOAQUMG2RpPN"/>
        <s v="https://drive.google.com/drive/folders/1j5aOel3AWHu_jRagQKqo0uOSmpom5wHB"/>
        <s v="https://drive.google.com/drive/folders/103OBKvgc8vTqUMoiSiuEyN5gAGoVfumh"/>
        <s v="https://drive.google.com/drive/folders/1BcqCVJhb7Itu_AvXhYD89EiSjfzEypqp"/>
        <s v="https://drive.google.com/drive/folders/1gOiTltkUWVOr1pVu92N19xx_M8kmlS46"/>
        <s v="https://drive.google.com/drive/folders/1uFNXIOwqu4uBioMUuX7ByTHyetMqYOMW"/>
        <s v="https://drive.google.com/drive/folders/1i7WKG0UTw_mokDhesysdA03TQgI73ACo"/>
        <s v="https://drive.google.com/drive/folders/1xkmTQilL9clj-JQbX1DVB9c8hTdh76qi"/>
        <s v="https://drive.google.com/drive/folders/1PtVbXkkJs_QZfELr4xKIyJX5S5zWTKs7"/>
        <s v="https://drive.google.com/drive/folders/1JxiDHbIRw0jF3d8jr7Ukz-fzcgM-U_ri"/>
        <s v="https://drive.google.com/drive/folders/1rpGYE-fJ5_tCJN4_a-Fobqb5aHcuPZhL"/>
        <s v="https://drive.google.com/drive/u/1/folders/12IuV2AX_MSh6hyuRvZpPg5LzquDlL9XO"/>
        <s v="https://drive.google.com/drive/folders/1cqjIeM6T2Zship7UfCppMB1C4jyC5Dl6"/>
        <s v="https://drive.google.com/drive/folders/1YcXvahJN1mqdz-hmd38cQjzajegr-qBl"/>
        <s v="https://drive.google.com/drive/folders/1Gi2vLVwyTp3nfZGSPMVbpYu3BzPmuyHc"/>
        <s v="https://drive.google.com/drive/folders/1Ijmfj-fqEI8IdzWULCBTVEQCvOkbOGhl"/>
        <s v="https://drive.google.com/drive/folders/1xMelup93CZ1GRmXl9gYLMTu19yTrzWXH"/>
        <s v="https://drive.google.com/drive/folders/11lnd1tGobBjuUhdNyVRGw3VNKadA1zX_"/>
        <s v="https://drive.google.com/drive/folders/1XGFXzSU34FXluu9PvPuVM7D5PqTrxqqW"/>
        <s v="https://drive.google.com/drive/folders/1O4bbqFe1UmcCl3Wy9-wbE93gk43kfsMK"/>
        <s v="https://drive.google.com/drive/folders/1IOIbdTWpXaFTpxyzXaBt3TcMyrlqJWo5"/>
        <s v="https://drive.google.com/drive/folders/1ciQjhi4ZG0-Jx2vbrPb0Hm27gyxdUmHR"/>
        <s v="https://drive.google.com/drive/folders/1ReG-pfKFn8Vsm1IweWNM1Cmyb3bIV4qH"/>
        <s v="https://drive.google.com/drive/folders/1QTuAzFj69rUxk65GxfzsYW5WPLX8IEYm"/>
        <s v="https://drive.google.com/drive/folders/1zzy9A4s3atsq9bnia4SkfLfO4onU8D1Z"/>
        <s v="https://drive.google.com/drive/folders/1riKSzSShCZh4BbqOSCPwEYUxt0ylYwYL"/>
        <s v="https://drive.google.com/drive/folders/15m07VgOpTbw4nrhO6PKpBF-CYtRJzaiJ"/>
        <s v="https://drive.google.com/drive/folders/1nbl6vES7NIM0Cv8njAJZoZEeOPxZxZWj"/>
        <s v="https://drive.google.com/drive/folders/1vbQhkqPSTTE02dYQ2OAOyPmcPXbbE740"/>
        <s v="https://drive.google.com/drive/folders/13jGj-w6ADOtjlCR_GMkznuVhy2LcVA6b"/>
        <s v="https://drive.google.com/drive/folders/1yQAgINIDdus7kq0kwL8_1JnF_4lgSZXq"/>
        <s v="https://drive.google.com/drive/folders/1nv7XysVqLJI552XH5fso5MqYMmI2TDfX"/>
        <s v="https://drive.google.com/drive/folders/1Mmyf1ZwB7nbgvXHYPnF2oLZ9OWuV-zb7"/>
        <s v="https://drive.google.com/drive/folders/1tkXKlYWpDIvlV4pg3QLxYd5q56XZDszx"/>
        <s v="https://drive.google.com/drive/folders/1HMeAex-2Uyv-a72uJ7QooUfD030kVuRE"/>
        <s v="https://drive.google.com/drive/folders/1062jM2yZkZ9d26_XTmuR1Xl8v6zHVuWu"/>
        <s v="https://drive.google.com/drive/folders/1Kw4lzdlHB8OaY4xXLm7DmKGVdU2Y07xN"/>
        <s v="https://drive.google.com/drive/folders/1tWyAFiqEsIaH4zDx--7LJjtdPQQNwcCm"/>
        <s v="https://drive.google.com/drive/folders/1wRZwJnWv5F1tiSm1PTDowonPbSzSIly_"/>
        <s v="https://drive.google.com/drive/folders/1EHCPTuegGLmfaKMQbScbx-zELZbIkiGY"/>
        <s v="https://drive.google.com/drive/folders/1S5Z6W984AN4pepcbfAKFy4rrlfxkQhrm"/>
        <s v="https://drive.google.com/drive/folders/1JjgaEdDFDYDxtp23W5KXdyu4z2i0HOo-"/>
        <s v="https://drive.google.com/drive/folders/1YTsOHsR3ccmPP3Ct-IYsYh1_FHoIzPHB"/>
        <s v="https://drive.google.com/drive/folders/18ahICrENrZbZ8pdreFskn5RpkKxs9DRM"/>
        <s v="https://drive.google.com/drive/folders/1msX-M-5NH8bGDsa1wTylO_HAzcqSBZb9"/>
        <s v="https://drive.google.com/drive/folders/1lGWuGVrpVpf_qaYl5fe_XU6AMQhDhxH6"/>
        <s v="https://drive.google.com/drive/folders/1UWMTT9SoRs9mupa57j3KLaSzIFBoC0jM"/>
        <s v="https://drive.google.com/drive/folders/1Ne0kKTSAMV7K5EdpHQc90I-hXauGkrRU"/>
        <s v="https://drive.google.com/drive/folders/1i4dKvfn_tWSVByd8qcHGvuxX1aLMsxBo"/>
        <s v="https://drive.google.com/drive/folders/1KP7c3NBHdSvqnvuajl4ArxtTEeYdQV_8"/>
        <s v="https://drive.google.com/drive/folders/1jidYRI6hB7z9y4DRB9RHZlVcoqcCP5O0"/>
        <s v="https://drive.google.com/drive/folders/1zihMJvoZO31u2y4O_43l9uchbq-M8NUd"/>
        <s v="https://drive.google.com/drive/folders/1eZj8LHHI_Z_ug17Dfffwq-O5jbxiXEfH"/>
        <s v="https://drive.google.com/drive/folders/1d3ROTZK-08HKOLp4_RDRB05UsAFbSkAS"/>
        <s v="https://drive.google.com/drive/folders/1eFxd2mUkTuxTFgOSxWXNJJ4Bv687Xee7"/>
        <s v="https://drive.google.com/drive/folders/1epdhMLYdOdrIoxKgFWlGoq1JP0oxC9Gx"/>
        <s v="https://drive.google.com/drive/folders/1-7XGcoj__oZ1BaN9O7Z6beMngPSngKAS"/>
        <s v="https://drive.google.com/drive/folders/1OD_mJcgDT3el7NufeTAnQy2Z03LnRPZT"/>
        <s v="https://drive.google.com/drive/folders/1JZYf3smEKvr4naCgPSbeCO-k-cDcD9x4"/>
        <s v="https://drive.google.com/drive/folders/1touCx6b7dbjKZRxoRw_YKUgan2bYRlcS"/>
        <s v="https://drive.google.com/drive/folders/1g9AUdDfcdhqjst57iLGjc6HYznx_qni-"/>
        <s v="https://drive.google.com/drive/folders/1nM3QnulQpiskuGGo1uHgEu-mWCV0s822"/>
        <s v="https://drive.google.com/drive/folders/1-R7N9vlELQkWE53mRuiMWyy4r-RyjiRS"/>
        <s v="https://drive.google.com/drive/folders/1-bOo8jeLhsZqXLcIOepFTUD4YvJCSll3"/>
        <s v="https://drive.google.com/drive/folders/1m_pfCaGoyyrGYKem_VdVBz5fQp5LAuUz"/>
        <s v="https://drive.google.com/drive/folders/1ToOtqEdwAhaiF4AIYIRc3EvWM70xK1zH"/>
        <s v="https://drive.google.com/drive/folders/1AAi1d4tLWUapfqefnnYwKhUqqPW-Jc1v"/>
        <s v="https://drive.google.com/drive/folders/1qCx3QJFIwIUvNmmdIXFLWf6wrEAzQoX8"/>
        <s v="https://drive.google.com/drive/folders/1wsyPaCpXJVX4v2l8sWIB2Tjsx3D8vq7q"/>
        <s v="https://drive.google.com/drive/folders/11CaocIJuiX9iLCalzLpaaOCfSn47sKDQ"/>
        <s v="https://drive.google.com/drive/folders/1ywnncFlzqdzJoIIP55pIdOVBnTrkCQfM"/>
        <s v="https://drive.google.com/drive/folders/1opLypz2pBHLj5XB2F11of99n-zBhEC6z"/>
        <s v="https://drive.google.com/drive/folders/1XDU_KnBifoB3RLlQvzzSqd-pKNxvWg52"/>
        <s v="https://drive.google.com/drive/folders/1y7_faD8lJPgdeEOBPbopTteb2iODWk5M"/>
        <s v="https://drive.google.com/drive/folders/1sbFiaCDCJsHO9ezCEOn1t6huaqxeZaew"/>
        <s v="https://drive.google.com/drive/folders/19QbXGNJwhFNfcaxZl4A487SIyRXY4maz"/>
        <s v="https://drive.google.com/drive/folders/19N08Lc_h6fXTpCjhuwHMNdb-kvbyhn6Y"/>
        <s v="https://drive.google.com/drive/folders/1O6uhaWJaQ2C5RWpNzBMk9AO0IIjAr6YG"/>
        <s v="https://drive.google.com/drive/folders/1-AoOpSaaiBvuSiM8HmzHF2aAQNSwtMcR"/>
        <s v="https://drive.google.com/drive/folders/17B3cmACf3RA7J7-_qZ4NFRyHiyztGc_c"/>
        <s v="https://drive.google.com/drive/folders/1Lmujb8tb4QiBZiwAssyqIJGFCqgOWI22"/>
        <s v="https://drive.google.com/drive/folders/1AKWeJEuxakUyyiyDMQT5-wB3fCTwfVk3"/>
        <s v="https://drive.google.com/drive/folders/1Jnjp55V8uAxEIYg7fWtSGjF95eapD9fm"/>
        <s v="https://drive.google.com/drive/folders/1JtoJ0xH5OkAIQdbpOWi5CSRoZECPKsHz"/>
        <s v="https://drive.google.com/drive/folders/17UwI8trExSnvu6v73yWAFeX1lrWBfxUX"/>
        <s v="https://drive.google.com/drive/folders/1dnKDhs0ZOveQ0Vs_O1W7-6I6CEgrbjjd"/>
        <s v="https://drive.google.com/drive/folders/1MKhuoT2b8ZkugD-uQaJAL9lWPvyEg4iJ"/>
        <s v="https://drive.google.com/drive/folders/17LHiWyneNNoTkWeodezKEBN5RzflTOpt"/>
        <s v="https://drive.google.com/drive/folders/1EjBKP3KzHDGyUNphSrejZYle98SDb3w6"/>
        <s v="https://drive.google.com/drive/folders/1V3wpUjF0dBQRs1-YEKaIn7R-d0uBnX3N"/>
        <s v="https://drive.google.com/drive/folders/1sKCHZEcSK0J4Xsvk9O_OqVxkNjK24oD4"/>
        <s v="https://drive.google.com/drive/folders/1hR9Q77opRAqRAGh23HVfuHHzzU9kuV99"/>
        <s v="https://drive.google.com/drive/folders/1C7ogTbYr1f65XFuZTpjag3_MqMWdGUPl"/>
        <s v="https://drive.google.com/drive/folders/1WYTJFuZjwGDQuphfSzwllahslV8UwldP"/>
        <s v="https://drive.google.com/drive/folders/1KzbQppp8vuA0-8k9l9H41KgrgPNxzP9R"/>
        <s v="https://drive.google.com/drive/folders/1BaNShDSiJ4EbZd_HoGNMly8--MBQ0iKh"/>
        <s v="https://drive.google.com/drive/folders/1SiKihoVtEgCPyECWTFNDE6v4oDJrlGF_"/>
        <s v="https://drive.google.com/drive/folders/1WxmN15JTX131BWWbpjSEw_7FNqpzLVJU"/>
        <s v="https://drive.google.com/drive/folders/1wmsAPQQ2AKhys3qfR-7E8_5QJTX1h11u"/>
        <s v="https://drive.google.com/drive/folders/10KkTOt2fm9YkczH4R3iY4FGZkYvWZKtW"/>
        <s v="https://drive.google.com/drive/folders/1Trt5i1u8wD8P90stevSmAaSC5my6dC_d"/>
        <s v="https://drive.google.com/drive/folders/1rile_kn2PWajubbU5ybrgXrmQNO2Wvf6"/>
        <s v="https://drive.google.com/drive/folders/1Uu7VtudLQgQBdXJDOsKahvhCf8Yx-eHK"/>
        <s v="https://drive.google.com/drive/folders/11zrMMnnJJslEyNavjE3l7UD6DJOUGUsd"/>
        <s v="https://drive.google.com/drive/folders/1Kf555xlVr9pTy7Lh-p2cXU6SYS7iB3nC"/>
        <s v="https://drive.google.com/drive/folders/1tpIf5ysrp_7qHBt8JbMmVauxK64wFrj3"/>
        <s v="https://drive.google.com/drive/folders/1C41K9NupFuPqfphpZiGmYgAAgQtacqWS"/>
        <s v="https://drive.google.com/drive/folders/1NkdUJTN4heIHNhNwsjONULxrgFu3db7f"/>
        <s v="https://drive.google.com/drive/folders/1Mn1zTAuJxHhwJ5nUJryQhL_7MlTXE2Fq"/>
        <s v="https://drive.google.com/drive/folders/1dHtvrHMmmTuZcoPf6KUHscXLM-0hR5qC"/>
        <s v="https://drive.google.com/drive/folders/1-qZrTBUgdYfTeot4RzdGVII2vykgu78d"/>
        <s v="https://drive.google.com/drive/folders/1zGNW13eAKT2i63t4VovxhIF8_FdE9Pjg"/>
        <s v="https://drive.google.com/drive/folders/1_bDugVShOaFok8aHOPzfk2HyiotPsCEO"/>
        <s v="https://drive.google.com/drive/folders/19oHg4KcI-dDoblEq1WLY_0XCl_mzZZ_7"/>
        <s v="https://drive.google.com/drive/folders/1IaXZDa6Tzf9jE3thStTzoyuRymiwuzXF"/>
        <s v="https://drive.google.com/drive/folders/1c7OXucjtea1QwVkLDyyv_cTMSW0UR9RP"/>
        <s v="https://drive.google.com/drive/folders/1z0rz_AWaTbyp8LRM4ifsqZ4E12AOOBzQ"/>
        <s v="https://drive.google.com/drive/folders/1Dp-mShs1xQVvBd0VCT2cTXmWv_1wraFS"/>
        <s v="https://drive.google.com/drive/folders/1i9Y1kFEL3R2GmL62EQs8cLjynMaK2FcT"/>
        <s v="https://drive.google.com/drive/folders/1sdwZdZYCCQXp5oqU-OGsWXQ1bH3dtb4C"/>
        <s v="https://drive.google.com/drive/folders/16eiDm_qMDQgXrne_B1ii79ax1mcTkmop"/>
        <s v="https://drive.google.com/drive/folders/1pqwleBTI0UrxC8mvwA8VBIuWS_IqHb1S"/>
        <s v="https://drive.google.com/drive/folders/1qZjpVfRA92-6zhwPdhz4nE5c1Y8RhpiQ"/>
        <s v="https://drive.google.com/drive/folders/1XmTej-W8zlMuJ2-dszm_NT1Nwv8RHFVG"/>
        <s v="https://drive.google.com/drive/folders/1fnWCiFxbWXna6wCMgvNkiCsVY-nuem3L"/>
        <s v="https://drive.google.com/drive/folders/1uNThOomhS-7n3_NTRwZwaspHgRQGq2ot"/>
        <s v="https://drive.google.com/drive/folders/15AB34K9k_b-HmKw0FS5NBLjHocaeQ2v2"/>
        <s v="https://drive.google.com/drive/folders/1O83Mck-jEuhtdunR1F5Ircpi8_6-s5bG"/>
        <s v="https://drive.google.com/drive/folders/10yu8MWdutbOBKxs-FXPuZSQrcttTrGPI"/>
        <s v="https://drive.google.com/drive/folders/10u8y5hQ6c8llD7Kh64XQq87IQxTYq5zf"/>
        <s v="https://drive.google.com/drive/folders/1PsjpeaXoX1jWNwrp7XaxFQ7kp9kD7tgg"/>
        <s v="https://drive.google.com/drive/folders/1LJninCej_Fjvz8Mg-7EvG3BDelxATMoq"/>
        <s v="https://drive.google.com/drive/folders/1YWg1AzIZ3eO9PuWzIbQy7f9KsOjrWlgt"/>
        <s v="https://drive.google.com/drive/folders/12EDIziforoMF154bd8rPBXbaa0Dqz4MB"/>
        <s v="https://drive.google.com/drive/folders/11hLQ1i16FG3rVCXsQS4B1e0Eo3ozaIOf"/>
        <s v="https://drive.google.com/drive/folders/1toZVkYGop5GEeBn13Nu5LXckIJIxKggz"/>
        <s v="https://drive.google.com/drive/folders/16JjBXSNXSOgu8AKnJpf_waVXL8cVuOXK"/>
        <s v="https://drive.google.com/drive/folders/1g2osk1MhiyeIhjjXAfaQaVLvFpHR7r4w"/>
        <s v="https://drive.google.com/drive/folders/1dy_QyvF6HBpChwkrzNyJdxBG6LVnirCI"/>
        <s v="https://drive.google.com/drive/folders/1hIcX3HR3PCQUqA58SADe25g3haZ9vvqk"/>
        <s v="https://drive.google.com/drive/folders/1LgFvH5vqPF3rQpkYm7neIHGl9K_AWoLN"/>
        <s v="https://drive.google.com/drive/folders/14C_2hSOeOz12v33tw8S8tt5Yagh3BXBe"/>
        <s v="https://drive.google.com/drive/folders/1F0Vlgjr6058AzXacESDRVmlrfU2RAhRY"/>
        <s v="https://drive.google.com/drive/folders/1qnBn-SzzHqYWq36ifJuTLR7co4MO655y"/>
        <s v="https://drive.google.com/drive/folders/12Akp2vTxijiiR_D5fmVlkEAFYikM7QU-"/>
        <s v="https://drive.google.com/drive/folders/1r51LqqEKDitYyC4-Vp65nr_mdOMsE2nQ"/>
        <s v="https://drive.google.com/drive/folders/1A-BOz8jcXhJeTSc_BWdjDSHq4h__MDVD"/>
        <s v="https://drive.google.com/drive/folders/16rMLQAzZJWGmOgOnJenphv8FHT6epcVP"/>
        <s v="https://drive.google.com/drive/folders/19xbTae6j6s2Gv-FTWncjjcdXvJNyrWm8"/>
        <s v="https://drive.google.com/drive/folders/1sRohvOXR88DBbQdwQNWk5aV-7g5bPfBs"/>
        <s v="https://drive.google.com/drive/folders/1urb4DTenE0LqjrIXs_9mrU8UGUCO4-3s"/>
        <s v="https://drive.google.com/drive/folders/13W8N_50PoQZK_BLnvaq-auEMlRBBahCL"/>
        <s v="https://drive.google.com/drive/folders/1GCfWGIen8TUBuw0uSc0uGuZBoxVxhNCT"/>
        <s v="https://drive.google.com/drive/folders/1-7iK4SElgue_7M8WRkQ58W_wF4EHVmPm"/>
        <s v="https://drive.google.com/drive/folders/1REv66iNu-dteedJ2R3_5JaAwGBbfBbLT"/>
        <s v="https://drive.google.com/drive/folders/1eAIC4Xi0CC5mm2ma8BDzh1KbDcqU4CLH"/>
        <s v="https://drive.google.com/drive/folders/1flxlhg8vOvoRNbbVViVgFvb1RoSTAPdP"/>
        <s v="https://drive.google.com/drive/folders/1mN2HIrNC1K99_U8P0q33-LdML1iIYmOW"/>
        <s v="https://drive.google.com/drive/folders/1gvx458RJg1MvsgNVRX9ONH5EtfSCu7X1"/>
        <s v="https://drive.google.com/drive/folders/1WBGMJuEEUw4r6XLtvjLZND2vLCdgodbp"/>
        <s v="https://drive.google.com/drive/folders/1g7VIbkMTVbz-EvBoOyrTFkIRjKVPCpQ8"/>
        <s v="https://drive.google.com/drive/folders/1DV0eO6o_9JqD59G0NY8N6SzLJePGtrI6"/>
        <s v="https://drive.google.com/drive/folders/11QoNe0TT2yMzuS8m_6mAXipOTka5I67O"/>
        <s v="https://drive.google.com/drive/folders/1z9-2hB-vfMp5R326mszxVYt7FhaVFKLp"/>
        <s v="https://drive.google.com/drive/folders/1FkROk_yzfuVsSamyWF94WnswYenSUEbv"/>
        <s v="https://drive.google.com/drive/folders/1iRyAtMwpQfzpvKnp1HobEc9Aog7n1kIH"/>
        <s v="https://drive.google.com/drive/folders/1avozLPL8d606HCy04lMdbYYIcYRZm5cJ"/>
        <s v="https://drive.google.com/drive/folders/1FZFwDUSXvb4XlscfMOKf3pFpbZcVGrdY"/>
        <s v="https://drive.google.com/drive/folders/1WcGm4gde7zI6D7WZlpnm1r5R0531iwxc"/>
        <s v="https://drive.google.com/drive/folders/1jvX6mc6b0uU6JeiopZXdgeaauzaltRIH"/>
        <s v="https://drive.google.com/drive/folders/1Fe0D8lBV9hMGAQI-pGHGpgQzyIyqqpoj"/>
        <s v="https://drive.google.com/drive/folders/1CcjJZLefm-8Tin7JNzTFwYrItd4LXEiB"/>
        <s v="https://drive.google.com/drive/folders/17PoJF3R3V-digr6_8M6jZ5Dz4KrLjoHJ"/>
        <s v="https://drive.google.com/drive/folders/1sQGDKREx0TIFoEUcoHFjqMg3piuBOBWb"/>
        <s v="https://drive.google.com/drive/folders/1lDSG-wf_zNJTizAI6IK12NVJs8dCdsJ0"/>
        <s v="https://drive.google.com/drive/folders/1K636p-FtgzU9UmdPhtEDTYTBiI4bBdhC"/>
        <s v="https://drive.google.com/drive/folders/1lRziB05BRylHdg6SA_7WwwR2LjiWuwwq"/>
        <s v="https://drive.google.com/drive/folders/1KMDzyOPwubjQAL3RQznsNjej2ZaDj0By"/>
        <s v="https://drive.google.com/drive/folders/1cFp8K228mvbcqvY-OyBTyZvdkQSWM6-o"/>
        <s v="https://drive.google.com/drive/folders/1IOOhDHXemMrDu8jdeSUQ9nUUNjn7lTS1"/>
        <s v="https://drive.google.com/drive/folders/1le55VLKE2e5jqHSb4wYjqHqQbSgiUWN_"/>
        <s v="https://drive.google.com/drive/folders/1PxVfzdDG6z12azDqbkgGfj_Aw7CoE0xM"/>
        <s v="https://drive.google.com/drive/folders/1sKnCnVmkBGW142pdfFS8TkFXei8K1NYv"/>
        <s v="https://drive.google.com/drive/folders/19ehZj5nY5kJpyYeoo-UAb8LsDyANVHUZ"/>
        <s v="https://drive.google.com/drive/folders/11BiHZRU64QGL7Vo-YmLJEonVgY1pZqpp"/>
        <s v="https://drive.google.com/drive/folders/1w-pqg_r9DfqtsanxhUmRtOv_ynAAdGFF"/>
        <s v="https://drive.google.com/drive/folders/12hmvNpvctRUidxzNBCJbblPO0J2oCPfb"/>
        <s v="https://drive.google.com/drive/folders/1jUR6NZOttHp4utXcwggl-B9P_ThIFPRR"/>
        <s v="https://drive.google.com/drive/folders/1eBHGhlSdx1ldrQFt5zfOJ0HgWZjOQRvZ"/>
        <s v="https://drive.google.com/drive/folders/1Bk3kRQUwVDlMn6BRwmfe9wDYLMU85LZW"/>
        <s v="https://drive.google.com/drive/folders/1yD2FnT9DtFTPovHZR79F6LtfKiPGnvYk"/>
        <s v="https://drive.google.com/drive/folders/1pF9zcaospxsgGPvXBvAeS0lTFyb8raq5"/>
        <s v="https://drive.google.com/drive/folders/13BUgnU1JzqYhHovcSeLg20G2j_oSn08N"/>
        <s v="https://drive.google.com/drive/folders/15jAF6aOp_u17e7OwuCvru2u1VCZHq68l"/>
        <s v="https://drive.google.com/drive/folders/1jh7apFDX6sOHxMvYtxo_uiaNWvsd8lEs"/>
        <s v="https://drive.google.com/drive/folders/1inI10Ou5aST96ovgLVhZjl2sdmNs9h-2"/>
        <s v="https://drive.google.com/drive/folders/1fTdx2_EgSOBZnwgUNnJkSih9kzhWDJwo"/>
        <s v="https://drive.google.com/drive/folders/1T9Zzar3zJ9SJkCCJkdEJ9DZREBj2jBtI"/>
        <s v="https://drive.google.com/drive/folders/1N2XifFZqigSdnB_c9nuzPhP2hKj7g_5A"/>
        <s v="https://drive.google.com/drive/folders/1V-ZdLWZUypesUh40WwuTfg4kxx3I6KQs"/>
        <s v="https://drive.google.com/drive/folders/1kMnqzGBhnMIL4vs_PQ6Mgrji2108XUu-"/>
        <s v="https://drive.google.com/drive/folders/1gJVGDoxA2FbALea2_tYMi-QXM5B8q_HV"/>
        <s v="https://drive.google.com/drive/folders/13TtNHQo0nICzff8Y3gb6qNl8IWjU12uw"/>
        <s v="https://drive.google.com/drive/folders/18lgZu8fvKg75AasI06vRi1OeGM7c_XbP"/>
        <s v="https://drive.google.com/drive/folders/1tKmqFb2_gNJLNYgMpD_v_VcxSnAIN4cb"/>
        <s v="https://drive.google.com/drive/folders/1sm98ri5VFtn_zGMWQZcWoax9S7UanJIk"/>
        <s v="https://drive.google.com/drive/folders/1KP-uk6kNoZcvY_HK-jqTRFneA6_dLbSq"/>
        <s v="https://drive.google.com/drive/folders/1E_73VRiPmVKEjsg9a1VvsYwFnCduHOgN"/>
        <s v="https://drive.google.com/drive/folders/1mGw4_DCpKuolPeMVps1qHV6tROXhF5Rh"/>
        <s v="https://drive.google.com/drive/folders/1lzlsASsqBfVmadM44L-VCaf9zq5h1Q42"/>
        <s v="https://drive.google.com/drive/folders/1xK-i69WcPje_m4RM6SM03jYv4rvDS7Ah"/>
        <s v="https://drive.google.com/drive/folders/1683ccQRcgNBI8WICa6uaCDZBv7M651gu"/>
        <s v="https://drive.google.com/drive/folders/1MwDFX8FdveIbNe72Ee7cQ4nFCNt0rFcs"/>
        <s v="https://drive.google.com/drive/folders/1FY7CM6TByZIN7m_SjiuBQJLzLKp2Sn2h"/>
        <s v="https://drive.google.com/drive/folders/1LcfMOxCtZ6FUHiAY--rUNo0JYJhU4RuO"/>
        <s v="https://drive.google.com/drive/folders/1xDnyKqCI0zNpm2BmdJ1myabkYUl6DNh7"/>
        <s v="https://drive.google.com/drive/folders/1IdOCGMZl3f_WhbqZWWhR_Ep6lcg7XdyD"/>
        <s v="https://drive.google.com/drive/folders/1T-GV80Z8qStTU4uX2sEctUq7fNdWa25A"/>
        <s v="https://drive.google.com/drive/folders/1vj52-vZKAyJ5hljX8NSJQe_8S5ZnLe43"/>
        <s v="https://drive.google.com/drive/folders/1BeLXccAywWf8Gwa97Vq44o_0zQjsK0qc"/>
        <s v="https://drive.google.com/drive/folders/1FEVPH21AUaWF_eqMgy0Z8GyLFbhz8fzS"/>
        <s v="https://drive.google.com/drive/folders/1Qoz4olIKn5TqfzUDnS2IbdPeWmQjZukq"/>
        <s v="https://drive.google.com/drive/folders/142Tudfbzbd27gYIN_ja4S9WbytouW3bU"/>
        <s v="https://drive.google.com/drive/folders/1b9FrHhWoKXbTabDGoynV2jxz8xnr7kWR"/>
        <s v="https://drive.google.com/drive/folders/1WYr7l8oRlq0_YbdVIkGj2ZEaK04OSdoH"/>
        <s v="https://drive.google.com/drive/folders/1yIttJher3FAhOnBOZD_81BjbRiAtC7dn"/>
        <s v="https://drive.google.com/drive/folders/10Sh4tBS_TxP7WGr4nshEDqhBC7nJvcUU"/>
        <s v="https://drive.google.com/drive/folders/1PHdilzouMbqkpmz7ehpZnqrAzxCqbCHH"/>
        <s v="https://drive.google.com/drive/folders/1m8o1AAi1hiritRvAs0jaiWpM_rWJHSd-"/>
        <s v="https://drive.google.com/drive/folders/1Y9Er1eYPaJgEQN2dvZIbZzx_9qT-ISA0"/>
        <s v="https://drive.google.com/drive/folders/1EsC2UVKKY4rNA83xKRTTMwYvatWg85kz"/>
        <s v="https://drive.google.com/drive/folders/1-gpKpZvW9CSl0F8goz4IhqVwu9Ezs9-J"/>
        <s v="https://drive.google.com/drive/folders/1_zVPEAs7GrN6MXxOYn2mbY0ok7EhUMbY"/>
        <s v="https://drive.google.com/drive/folders/1tUW22PFWBUKsjRzW6wf3to-ythYujwAU"/>
        <s v="https://drive.google.com/drive/folders/1vIy7DuVyesZ0cIXF3dK63clUsjhDYInF"/>
        <s v="https://drive.google.com/drive/folders/1rZG3TYM-KB-XfAO5_pXU0AGk4DlakOio"/>
        <s v="https://drive.google.com/drive/folders/1FgWeVRxlH1LQt6Srlzm9_n9lWUmaSMQn"/>
        <s v="https://drive.google.com/drive/folders/1GzKvtu0nAX9NRkOcfRBoK1RGbYGAtbnJ"/>
        <s v="https://drive.google.com/drive/folders/1xH9dn_gZ8HfIsOC6XhLEQHnFtxl25IQH"/>
        <s v="https://drive.google.com/drive/folders/1ZekSFf4ttl6PCOmGckaM4RwNHTzMKtdp"/>
        <s v="https://drive.google.com/drive/folders/1h_07gsmsUYyXAmSGhANC92DZ_65XPSSN"/>
        <s v="https://drive.google.com/drive/folders/1jg_TyMYK7dGl7RR5v_TxK49lkxEBKhy1"/>
        <s v="https://drive.google.com/drive/folders/1o3z5iG5Q2AVM0294zsGXYFVRe4u9-bWV"/>
        <s v="https://drive.google.com/drive/folders/1bILrPMTt6IWBGIhtneDgzM2V32PT1_i0"/>
        <s v="https://drive.google.com/drive/folders/1qcSVVWMt01X2F5LL-azhud3Zjr16-E6V"/>
        <s v="https://drive.google.com/drive/folders/1PvrxlqzwZnus0S1QSqb4yLNzkz6DJNDu"/>
        <s v="https://drive.google.com/drive/folders/1DDU8EfV9p_dOywNR4FKI92bQQUa1IKuU"/>
        <s v="https://drive.google.com/drive/folders/1omzjPWQUnjX1fmxTzvBfllepn5oSiLzv"/>
        <s v="https://drive.google.com/drive/folders/13AOQzYeNGRqpKfmgzEty-mhDLfdTgUEg"/>
        <s v="https://drive.google.com/drive/folders/1NDxw9QApw4ydXOWUklm1u8RyKvg00L6H"/>
        <s v="https://drive.google.com/drive/folders/1IwYC42-xYxTVMujkaNbM-GSax_vsXVcA"/>
        <s v="https://drive.google.com/drive/folders/1fBtCHUo4uLm8n40Jv7wFEWcPnw_VHDRH"/>
        <s v="https://drive.google.com/drive/folders/1oD1X4S1DCw5lA_kiWJGYUFib_l6zFF3e"/>
        <s v="https://drive.google.com/drive/folders/17jYQxkI33p7uDf8OLu5w_7f2s9hqUJ28"/>
        <s v="https://drive.google.com/drive/folders/1E6TlK6bvYkx6ySsmSRMVgG8RLUxUEprk"/>
        <s v="https://drive.google.com/drive/folders/1i-9JqJMi7AkYghCy6YQgGEcvouIgap66"/>
        <s v="https://drive.google.com/drive/folders/1iVC4r_SZ2VMaegjaDEK6C6HsVzbnqJlU"/>
        <s v="https://drive.google.com/drive/folders/1aAZ16QLmlutHLfp8i2to4uwr5MzGwIIP"/>
        <s v="https://drive.google.com/drive/folders/1oTzrmGQmhSIwqDzSKUthTqZdtm8ax2bw"/>
        <s v="https://drive.google.com/drive/folders/1snFEPDuQsWErp-Iia5W14JRvyUznTXnB"/>
        <s v="https://drive.google.com/drive/folders/1UhkEPedEfMYRF4lq4iYWh5FOLciHKpIO"/>
        <s v="https://drive.google.com/drive/folders/1wl3VqFEekiws1_dGDM3JKUcJbdtO5gEu"/>
        <s v="https://drive.google.com/drive/folders/1ZfiMc8SFJ56heSUZFHgktpe6lDh0WQu4"/>
        <s v="https://drive.google.com/drive/folders/1sNUf8LkiGOFC7DAVA1Vuj8-pAFVizNAs"/>
        <s v="https://drive.google.com/drive/folders/19RuCnK8ZxDFbHNH_460-BZTiZKv9U5Gb"/>
        <s v="https://drive.google.com/drive/folders/1WhHHzzkIA_rQc7abiPcwwVcXm8T_WrX-"/>
        <s v="https://drive.google.com/drive/folders/1cT8aM8k097bTABRi5N2VpKdFXjr2YCxP"/>
        <s v="https://drive.google.com/drive/folders/1XvnAfCvX4kd8nfw5baUZb5rlRZe-0Khp"/>
        <s v="https://drive.google.com/drive/folders/1uimPrMMlwFgqGCp7CvhRjJ2wh2yRcEfu"/>
        <s v="https://drive.google.com/drive/folders/15XqZxywPeHxPChQHoqhQ_M9BTJRvqiHG"/>
        <s v="https://drive.google.com/drive/folders/1dWnuZ-XUfBTWTVLaZMun2CsNnRVD8XKz"/>
        <s v="https://drive.google.com/drive/folders/13TDByixjSOayQ8GiqKcr5K8r4AQv9IKJ"/>
        <s v="https://drive.google.com/drive/folders/1uPPT1MQVHloagOH6iKXQlvw5dpao-IKp"/>
        <s v="https://drive.google.com/drive/folders/1hWRvWSHH_NJ02CtKdjU3W3pFOyOYp851"/>
        <s v="https://drive.google.com/drive/folders/1OU7_Wesm0DoBhEWqzZMatAeVPiAn9yKP"/>
        <s v="https://drive.google.com/drive/folders/1aJ86ZyGTk6UWergXCzXeOI-yNRrznBUp"/>
        <s v="https://drive.google.com/drive/folders/1Wl0vXmk9HfdgdPhZ3c75zGjuU1aIDBgw"/>
        <s v="https://drive.google.com/drive/folders/16htzo_OWmoWT2vPiIkv0HuHTPwdXMCMi"/>
        <s v="https://drive.google.com/drive/folders/1cAJ3KU2PI_esSpLcz7wp_EnvHq-soYyO"/>
        <s v="https://drive.google.com/drive/folders/1nK_uveXmfMUPKKbt3laCi6ZG9UZy5RL8"/>
        <s v="https://drive.google.com/drive/folders/1rEBV_T4f92K_5h31uag6W-mhohd1bm1h"/>
        <s v="https://drive.google.com/drive/folders/1v5rByPXNqmKnTY1Wz_9mdDvlENv2wLnN"/>
        <s v="https://drive.google.com/drive/folders/1fHW42TVgaDYTVnXWehb5TfwMf4ffRVnr"/>
        <s v="https://drive.google.com/drive/folders/1osxxWU362FchQoePF-Q1H-mecq_OHav-"/>
        <s v="https://drive.google.com/drive/folders/1jwbc5hX_rmEfRtM9_7hCRyA-HPLbpaAY"/>
        <s v="https://drive.google.com/drive/folders/1oj4PFcH1J-phebiEiGgZ4d3iWIPTM_xr"/>
        <s v="https://drive.google.com/drive/folders/1Fx4FQEBXEiONm9YEumoZEq_nHpQoOBIn"/>
        <s v="https://drive.google.com/drive/folders/1_3XaM2dXYFrFXBQp15IfcNGaE0q_Z-w8"/>
        <s v="https://drive.google.com/drive/folders/1BfXMtoTAQpSVLfHOy3FyhlRNr44VUNOZ"/>
        <s v="https://drive.google.com/drive/folders/1pxQ0er2FR8mNbXfzTufcrZ76cKXN7wah"/>
        <s v="https://drive.google.com/drive/folders/1PqaZlfZNCNKaMPOBs3ouM9QD3Q56Efat"/>
        <s v="https://drive.google.com/drive/folders/1zLbFArc7hDLevDS8Hqrpnezf1ahZC7pM"/>
        <s v="https://drive.google.com/drive/folders/1ih2oGs2KtDJeGlIMXGoqO-wOjuJiqN5S"/>
        <s v="https://drive.google.com/drive/folders/1HfahUnc_ycTSfk0cpcHDybuxQqFDV6BT"/>
        <s v="https://drive.google.com/drive/folders/1q0SK6hxKPH5mQCrCq6oGzuwAKuGUSvQc"/>
        <s v="https://drive.google.com/drive/folders/1Qrzzk4Ryp7rDiop926jZ-YBeVNVzRU0f"/>
        <s v="https://drive.google.com/drive/folders/1bfWnNjqjBf0gnjN9tiT2tYg3ZMRFxdhj"/>
        <s v="https://drive.google.com/drive/folders/1X_9qtaUlttYhJiJb17g3y_hHAP9UHesK"/>
        <s v="https://drive.google.com/drive/folders/1tUyHEURgqJMvNmZEz8Wp8gfRSvFKH35d"/>
        <s v="https://drive.google.com/drive/folders/1Ypdh3MJ5Lhqnc2Ge7Uc03TKJ0FFJlZ6c"/>
        <s v="https://drive.google.com/drive/folders/1I_KZO0e4nepL9YZVNb6Zxlijq8ZbpuJx"/>
        <s v="https://drive.google.com/drive/folders/1MyNd21WmHa8Xs5AOen6XtX3FokZIVbkV"/>
        <s v="https://drive.google.com/drive/folders/170Q7dJrkadd4hBPVPDaEi5_kgGfXsub8"/>
        <s v="https://drive.google.com/drive/folders/1hIYQspbBxP1yS1O5Z_fO28fae-bQbXEf"/>
        <s v="https://drive.google.com/drive/folders/1dLl_VW8i1CwOU_ecSmc6g9j9dy_I1hgM"/>
        <s v="https://drive.google.com/drive/folders/1zvejv0ds3PURJ0AH0Lj2crUJPmcncPAD"/>
        <s v="https://drive.google.com/drive/folders/1BEehkD7gPHMDi2lU3bXqJ4h79inqoVgp"/>
        <s v="https://drive.google.com/drive/folders/18Hg6FiO95jT18s15SbYFTSeyxom8jaOA"/>
        <s v="https://drive.google.com/drive/folders/1482e25mVoBPbpdRV8buAYzuGGwP7zUJu"/>
        <s v="https://drive.google.com/drive/folders/1c-v1JJUUKnQ3EQ3VzrOXIRNRd-6Bjav9"/>
        <s v="https://drive.google.com/drive/folders/1KSPRneuAs-vxlkS-wZi6iWW34htuD6n2"/>
        <s v="https://drive.google.com/drive/folders/1RElmM-d4dm9OGkZk3BjkKmUKvwHIZSTf"/>
        <s v="https://drive.google.com/drive/folders/1BmJLBvAgcUJrAt_Ar8zNb5ODF0kQDC9Q"/>
        <s v="https://drive.google.com/drive/folders/1HmCBs_QM8zQOVSVPsaV3xMQtJT8Zs2fp"/>
        <s v="https://drive.google.com/drive/folders/1FPq94nGgl54z7MB7dDxpkZK57jJ2xIPw"/>
        <s v="https://drive.google.com/drive/folders/1hJSi0_l6g7q0tadzZopJnGpouh0XOkd8"/>
        <s v="https://drive.google.com/drive/folders/1vcuTxiON4zzVs6LWMF21o23pfPlfDeDM"/>
        <s v="https://drive.google.com/drive/folders/1u1NffzR1YvmtM3SMiTxiEWVoOYUcwWI_"/>
        <s v="https://drive.google.com/drive/folders/1jM9mV6bgmfm4tlA7b9zTY3PN5jsMlc3d"/>
        <s v="https://drive.google.com/drive/folders/1XT0rdek-YvTjlVqvmcZlp6h2ap5SPOqP"/>
        <s v="https://drive.google.com/drive/folders/1H8Osbdg4ABY6JbHrWHHkQ2jGNsESpyUR"/>
        <s v="https://drive.google.com/drive/folders/1Y_1hpIGj2xO4ESz637XOrWjnnW96oGCk"/>
        <s v="https://drive.google.com/drive/folders/1iSgIDZyZY1_cYzkV9W7Wy1xMZIbFuCjG"/>
        <s v="https://drive.google.com/drive/folders/1PU0jiwbalavYnCIoDyJ5iLVneuZpmNhY"/>
        <s v="https://drive.google.com/drive/folders/12HkTbrp94Q5kWYcXgrve4Eg9g__5tpnf"/>
        <s v="https://drive.google.com/drive/folders/1tLpMCiM48yLwPID0VtS3HEYan7-P4wHa"/>
        <s v="https://drive.google.com/drive/folders/1bEVTGZ3VJ0PL5_JwNxkkfr4IYzGWKwBV"/>
        <s v="https://drive.google.com/drive/folders/1jvMGi6TkE4EecxGaaZZNf-B1vLR1pmc2"/>
        <s v="https://drive.google.com/drive/folders/1zIMSWMNpyEs26GoG3qPnl6Q7GJXEKG-B"/>
        <s v="https://drive.google.com/drive/folders/14Gh7-XwmWJthENW51tqPlUxkty1aU5v6"/>
        <s v="https://drive.google.com/drive/folders/1Hrzc0U2EIe5Ilp4J_Ms_ueqoa3UzosNr"/>
        <s v="https://drive.google.com/drive/folders/1lSfLnBgdGmPQqhm8bwV1QNjN8eN86dbr"/>
        <s v="https://drive.google.com/drive/folders/1d7gK-2mefD216YMO7KzQCsqNWVKWo9EJ"/>
        <s v="https://drive.google.com/drive/folders/1EwLb9Vz_kAmtHlX0geMZ7awooDGKCRkR"/>
        <s v="https://drive.google.com/drive/folders/1Iu1Cytzf1O2zo7ECI-6eZWliddBkEXPK"/>
        <s v="https://drive.google.com/drive/folders/1DYJE3oyZWsOadcNe6JzN0Pqt4UZPIIMQ"/>
        <s v="https://drive.google.com/drive/folders/1BnJ25oIcxf82nGRqnVjcPk6Su9Cm2OiB"/>
        <s v="https://drive.google.com/drive/folders/15vuVAkYor9OjWtf5LJMP2EYj40HxPBDQ"/>
        <s v="https://drive.google.com/drive/folders/1SDgZtXBLHm_tz-tpxrz2ClEpQmghnG8j"/>
        <s v="https://drive.google.com/drive/folders/1RZ48wBsNCZbbnYCGY5QbKfxzmGJTSm8G"/>
        <s v="https://drive.google.com/drive/folders/1QyL5Kh_CW4CLNqBOxjSsxeFd5LQ8VTY2"/>
        <s v="https://drive.google.com/drive/folders/1cvYW9hJcbGfPSbYBq2EqK8JkSkNXpUww"/>
        <s v="https://drive.google.com/drive/folders/1BrUcCnGvb4nOTGHq7xhqICwkuioWv0pl"/>
        <s v="https://drive.google.com/drive/folders/1KHIOcUsTtsKDufS1DOj-44aHDtFNSwAU"/>
        <s v="https://drive.google.com/drive/folders/19SkIRuygCnKuUPlPQjfxalkspl1AVNFS"/>
        <s v="https://drive.google.com/drive/folders/1M17CRqNR43Wzus7FaASPspCSMWQooAgh"/>
        <s v="https://drive.google.com/drive/folders/1rlIdvBvov24Cktc0FWrUWZsiQefimMd9"/>
        <s v="https://drive.google.com/drive/folders/16jSZAHoUx9O6Ja6U_NZwbiwBB3f-JGQB"/>
        <s v="https://drive.google.com/drive/folders/17kApPrVnwVg75jTOxsbVo8gQr_rpOnKR"/>
        <s v="https://drive.google.com/drive/folders/1WPnUJmGb0kK2D1gZ-SDgFRqDIkUER0v6"/>
        <s v="https://drive.google.com/drive/folders/13UR-G-DEajre3xTIs67bNPgg593mrj7n"/>
        <s v="https://drive.google.com/drive/folders/1udVLwIW-7YWCQCcwjLZXV6SRtB3XsJGD"/>
        <s v="https://drive.google.com/drive/folders/1z7wjw3Tprgl6nl0DaMU1g7o9XWvyk9aI"/>
        <s v="https://drive.google.com/drive/folders/1RiofQ-Ek2a5dK7lgDb-zHUcgo7ujGl1B"/>
        <s v="https://drive.google.com/drive/folders/1aEiC4XwAQ6KmYoERSzKjpEt1LVZq6aWB"/>
        <s v="https://drive.google.com/drive/folders/1SKieNjibGdGASp8TydlhgDi44LMJxx61"/>
        <s v="https://drive.google.com/drive/folders/1EEysJoPkuqkWVyP9ybLdya0pT19sf85c"/>
        <s v="https://drive.google.com/drive/folders/1PX2boopvEU1kDKu6KDAqCIAR1WKqtZCu"/>
        <s v="https://drive.google.com/drive/folders/1qJ_NUSi2wVVRB5cCjXQEk9RqIhLydM5E"/>
        <s v="https://drive.google.com/drive/folders/14ljCWrWUoMeZxUfmgTseQS8XFfpVxv0A"/>
        <s v="https://drive.google.com/drive/folders/1SAHTFSJZtsEQxZIsz1sFEHoR2CHtDnIb"/>
        <s v="https://drive.google.com/drive/folders/1vp7Bp0W-r07xn5l67lt73SwpoCKTKnQb"/>
        <s v="https://drive.google.com/drive/folders/1n_XpR2LFrNxDORLnCA_lqyJME7r72zOh"/>
        <s v="https://drive.google.com/drive/folders/1SuRkMTNx4FuII2OFdk6zo0twg9dVFb01"/>
        <s v="https://drive.google.com/drive/folders/1FIut95aAY0OdBAmnPsPd2E5xvcJPyI1T"/>
        <s v="https://drive.google.com/drive/folders/1G_b47o5zN-3YSrkR8lR_kyteIzevfQ5e"/>
        <s v="https://drive.google.com/drive/folders/1etLplr-sIFyxuOt2rBBn3iTDsYN2Kzvl"/>
        <s v="https://drive.google.com/drive/folders/1hwjYYGcGS2stVKgEqkvePqWnT8rqrfuV"/>
        <s v="https://drive.google.com/drive/folders/1liLNDzatYU0Kw86p-uxo-7kwKSdrN64x"/>
        <s v="https://drive.google.com/drive/folders/1IQVsD-EVwiLIJkRgCOysxgIZ5wQUFr-z"/>
        <s v="https://drive.google.com/drive/folders/1Z5Hrrx1E2lhrLp3PXk1Meb9oTCLv_Bu0"/>
        <s v="https://drive.google.com/drive/folders/1l79vMtNG-FOj19BGJD_PmUKVuSdLDrEW"/>
        <s v="https://drive.google.com/drive/folders/1MLFdXWgPhVF63-QuS4L7uHxfYGe_22x0"/>
        <s v="https://drive.google.com/drive/folders/10Ot2clhhCdHVZcgdSZCsAjrPEcO69itX"/>
        <s v="https://drive.google.com/drive/folders/128zXLs4Dqpk9sq8T0h7L67toHHbee9Du"/>
        <s v="https://drive.google.com/drive/folders/1qNX6LIBknFs8lc2pvAOoMLMaD-9B4uv1"/>
        <s v="https://drive.google.com/drive/folders/1J0awodU3Ch7LYv_fAwxGv9uvoNvuxZe6"/>
        <s v="https://drive.google.com/drive/folders/1qnZJt16KZlmc6r1ZcJOAYGWbm3CFKCNH"/>
        <s v="https://drive.google.com/drive/folders/1wy_z2xj2QITw5uIdvlQgD3_dTCIb9Cd3"/>
        <s v="https://drive.google.com/drive/folders/1Ak76tyUnwrEguHiqpXn0pYWHjqD-Qyb2"/>
        <s v="https://drive.google.com/drive/folders/1IY7_BX4lytGqiOzwW2VcCyvgeJVnvn_P"/>
        <s v="https://drive.google.com/drive/folders/1RvS2-kYSyN0AubsoXcKzYhmwj0kVIm9S"/>
        <s v="https://drive.google.com/drive/folders/1EKta2k-BZ-EZY0WInrzm8q1KiQ1cm4_v"/>
        <s v="https://drive.google.com/drive/folders/1PPEHiFBJrZ3SgXlZtOCJsSuBgPQTE3JO"/>
        <s v="https://drive.google.com/drive/folders/1fQEZyWD3yYXhrFHSXrQaNPm3juDx2-9l"/>
        <s v="https://drive.google.com/drive/folders/1EOyQ_ZYt6sdZOK1eh2oyKzvyZSfSoFzv"/>
        <s v="https://drive.google.com/drive/folders/1JrMHV5OdGUztTGJ5KdwXepyCAl6yNumg"/>
        <s v="https://drive.google.com/drive/folders/19NvMWUczJETCSck4B-qovdPbHx07-aJj"/>
        <s v="https://drive.google.com/drive/folders/1FAFkvbRsZU25ie46pWP34B-WU4IRjVpt"/>
        <s v="https://drive.google.com/drive/folders/1rwT22zdMCHfHQ9AuRn3mZtzRlaNSggkj"/>
        <s v="https://drive.google.com/drive/folders/1HUA2xHs1otvPx7dRsVIRkdVOQK3pVXQO"/>
        <s v="https://drive.google.com/drive/folders/1sbESu6S2Q2oUxd0ysnLEdb1DFj3Rfrq0"/>
        <s v="https://drive.google.com/drive/folders/1j7oxzdhX0bl6cBZDQczH-ZlyaP7Ok0bI"/>
        <s v="https://drive.google.com/drive/folders/1PNiMglfnKyI1MaIHEp5RUbFfJR9SRXN2"/>
        <s v="https://drive.google.com/drive/folders/1cZoR3CGpZ4m2pngmliyzdu8nJZE7Dwp9"/>
        <s v="https://drive.google.com/drive/folders/1Ux206mSE684ecnIqZVT3zpTUqT1OiOnE"/>
        <s v="https://drive.google.com/drive/folders/1J_We1UoirwEd9-Qn0MPVu_3-eZ9Y1pwE"/>
        <s v="https://drive.google.com/drive/folders/1WbON9KU-_D_DeHQ83glpACz6u_CfoZAp"/>
        <s v="https://drive.google.com/drive/folders/1hFujcGdd0muZtmaS7pSRki0gDfgcUiSE"/>
        <s v="https://drive.google.com/drive/folders/1e9kK5fOBwJEec5I1sRJJD5s_iGpP9w6V"/>
        <s v="https://drive.google.com/drive/folders/14rJ7IBw4tGyGyDknjcDZegFjbHYjwy2f"/>
        <s v="https://drive.google.com/drive/folders/1i2RVBhI_34cJLAOmu9ZYcSp0RsTkoR8p"/>
        <s v="https://drive.google.com/drive/folders/18NRV2li1fEhdoiHl4aywmXY7fkh0uOaz"/>
        <s v="https://drive.google.com/drive/folders/1gtZ82SEcSLGrcLDJQYXk0qrJcKs-upBc"/>
        <s v="https://drive.google.com/drive/folders/1SYs-Jrg8DLYXuyzRje1kvVf-fARkP4bm"/>
        <s v="https://drive.google.com/drive/folders/1wRqqc66h515ctPJsYkR64EPZvEOvgYNl"/>
        <s v="https://drive.google.com/drive/folders/1-jyJCJW5b0pTvBOJ_3-W8abkWP2W8G3r"/>
        <s v="https://drive.google.com/drive/folders/1lNSy56CmiqtYIHUa5ZNZG9rSF1aRXTww"/>
        <s v="https://drive.google.com/drive/folders/1fHcEqmyfhtFE3K2fe1tfgYiUt7shR1C1"/>
        <s v="https://drive.google.com/drive/folders/19mSpUZgM-k_JP6aleIN93HXgY-yfgkJi"/>
        <s v="https://drive.google.com/drive/folders/1W9cAEHaWRtnnkUloLuIKE4LF8fFJiMa0"/>
        <s v="https://drive.google.com/drive/folders/1BblB2SrFEuMIfGGWofNFbuawGquQP2IX"/>
        <s v="https://drive.google.com/drive/folders/19RwEJCP7Z_aheYm9YK_kMs_R-7LhK1uv"/>
        <s v="https://drive.google.com/drive/folders/10GXmvHsnmlSTshaxlyTu3uAdnzrsLr4S"/>
        <s v="https://drive.google.com/drive/folders/1GWjttcVmTK07-CEx4ggyaco0HO_OD41y"/>
        <s v="https://drive.google.com/drive/folders/161tnJXLoAy5AUogJC6PUWrTftRK_e-NL"/>
        <s v="https://drive.google.com/drive/folders/1cqRAR4jM23Nln8WPlghalj2e1g2ss0XD"/>
        <s v="https://drive.google.com/drive/folders/1nFT_c78oK2Lr1xV6gEmTZqTJiwAgHRuU"/>
        <s v="https://drive.google.com/drive/folders/1kULxr1CF6QTgBx1NR__tkf9g4_Vi8C0y"/>
        <s v="https://drive.google.com/drive/folders/1yorQOcBfRVjmNMPTqKcDS7-8VrWr5bzD"/>
        <s v="https://drive.google.com/drive/folders/1JiRh_vL_gTLsNwwGInf7KorD2EzdGOCV"/>
        <s v="https://drive.google.com/drive/folders/1f5macW5WFc55gqMvdWX5KGxis4JGniLU"/>
        <s v="https://drive.google.com/drive/folders/1zCvORMkpatqkuiBaEKu3i3eRXaydYqZY"/>
        <s v="https://drive.google.com/drive/folders/1VFAVmOJrNqOmwju1eJZkGy2zp_3gB0Ix"/>
        <s v="https://drive.google.com/drive/folders/1Op-qj_8XDnBKVpakOki5DMG-InYfMhRm"/>
        <s v="https://drive.google.com/drive/folders/1ArhjUB8pTEFPT8PzMc9i-eEaD-E5P9z1"/>
        <s v="https://drive.google.com/drive/folders/1OV9kBTI5FamPrhzMf-XHXtRQyDQ7Wtn_"/>
        <s v="https://drive.google.com/drive/folders/1xLHXvit7zMCPs8_k7CGrrCT0abUs3XT4"/>
        <s v="https://drive.google.com/drive/folders/1pQ-dTGoQlqWJnyG-ujuhZ_GoQj6q7O5S"/>
        <s v="https://drive.google.com/drive/folders/1EQkvoRDDADV1KWI5XOdxcFF7IFgbhVsy"/>
        <s v="https://drive.google.com/drive/folders/1Q43IWBu1vmRm9HoE-nviso-395N18izr"/>
        <s v="https://drive.google.com/drive/folders/1eX91E1_f7oYKoBZ33akPRPTBKRrExz7H"/>
        <s v="https://drive.google.com/drive/folders/1eAFgASvSh07Rg3uzTjZUZx7qhhlyiQuD"/>
        <s v="https://drive.google.com/drive/folders/1XpaCVg3SIASBwh9vYahM7gFNV1Y9ynBr"/>
        <s v="https://drive.google.com/drive/folders/1n3Sivyuq2S0KBIUy2jfmR7jyKdfz1nz-"/>
        <s v="https://drive.google.com/drive/folders/1oIvxTnyreOLfjumoz6Y2l9DfJNcOAFHI"/>
        <s v="https://drive.google.com/drive/folders/1R6rzkgdpKAsyBiU6MyS3RptagqXVG0PL"/>
        <s v="https://drive.google.com/drive/folders/1ZjVq101HtKCYjit4dlhG0zowvZGLf-MG"/>
        <s v="https://drive.google.com/drive/folders/1XpE4PDxOBst_gmp7jBUmRyTqX4XCHbFv"/>
        <s v="https://drive.google.com/drive/folders/1Lu0glMYiTa10J9w1KCEXlZeHAAEgGa2m"/>
        <s v="https://drive.google.com/drive/folders/1fMfw-OeX2tdflbrJUKvC08bXqEvQ524F"/>
        <s v="https://drive.google.com/drive/folders/1XqmzjK3LUZCMgOmRWR_6oalhz1apemqr"/>
        <s v="https://drive.google.com/drive/folders/12GZKkCEWLnWG05VqOi8_uUut9ww9Kf2X"/>
        <s v="https://drive.google.com/drive/folders/16XIo03rr1SrJIgnCFBM7vopi9cUgMPHM"/>
        <s v="https://drive.google.com/drive/folders/1-f_43Okbbb6VP5_lfwZc-sn5fb6mkUui"/>
        <s v="https://drive.google.com/drive/folders/1U7E8iqKSrYU4O9cKykbE02ZWwrow2PPi"/>
        <s v="https://drive.google.com/drive/folders/1i5ZwAyuXJVpUx9JsmJ6s0-6LeztBcAML"/>
        <s v="https://drive.google.com/drive/folders/1dYmZgF40tUZ0tgGY2Vemji2ZDaCAJSeQ"/>
        <s v="https://drive.google.com/drive/folders/1rFP9xIMEtaSge1NfKl3k1x7y6elzL5HT"/>
        <s v="https://drive.google.com/drive/folders/1PwlnHnnjNOfD9ALNoSudUDkkBLZxJQ4-"/>
        <s v="https://drive.google.com/drive/folders/1iQE1MyPSFbk7CbbjKUAF4djXWq3eBqen"/>
        <s v="https://drive.google.com/drive/folders/1yuO6wT2HA3fjDEFZnvN2AHi4d3MMqlWp"/>
        <s v="https://drive.google.com/drive/folders/14nDW0ZNQPuoNv9dg2RoNbkMOeJG0Sv7M"/>
        <s v="https://drive.google.com/drive/folders/1wa18DSpqYUIREJGwAtwXb-spMI03uUUg"/>
        <s v="https://drive.google.com/drive/folders/1xjFMlLa5U5hgT6luJlhTwtL9Qj0vZFmC"/>
        <s v="https://drive.google.com/drive/folders/1UgWGzP31BrZbcamND2QeuljJM4rzRKM4"/>
        <s v="https://drive.google.com/drive/folders/1NQPyQY75ntPiiY0FHjAlFwkV3l0mHAzk"/>
        <s v="https://drive.google.com/drive/folders/1SlDYO_1wIRIA0yynqcZ44BtuhUWbsHRB"/>
        <s v="https://drive.google.com/drive/folders/1ItwmNxizv_zFzlBwugRW1Z3SO8glwts9"/>
        <s v="https://drive.google.com/drive/folders/1RweNpOZ4yunYN9Xy__MsHHF3wIpjdiSy"/>
        <s v="https://drive.google.com/drive/folders/1cglOG-ketKRjMtQjhx50OH1pg0a98UU3"/>
        <s v="https://drive.google.com/drive/folders/1JByXZnXiaycOKGESn6RQV-_ckkVw1uPX"/>
        <s v="https://drive.google.com/drive/folders/1G27EUfg_ti0NQJaVHJQZz7yCoW9RCGqE"/>
        <s v="https://drive.google.com/drive/folders/1oxe6t5C3dbk3UIcUCW2O6srsTCyNnYU5"/>
        <s v="https://drive.google.com/drive/folders/1gSELwLPSwLnGaDJgf7Am3Sy67Vs8AFDO"/>
        <s v="https://drive.google.com/drive/folders/1lOrKtmmdN_MgN84VxM4dqE9ZKshUzAWU"/>
        <s v="https://drive.google.com/drive/folders/1TlNC8XnVmGFnIRtsIiGz5mG5YoP5Nbct"/>
        <s v="https://drive.google.com/drive/folders/164EHR-1gV7a2kg3_pLBce31W-AQVoHQ-"/>
        <s v="https://drive.google.com/drive/folders/13j0G_N23YhjiNyEkLdF4Y3LoLXhJF3hj"/>
        <s v="https://drive.google.com/drive/folders/16HIABSkn5vfJlxe984U4DaiTyVQWyXPf"/>
        <s v="https://drive.google.com/drive/folders/1mtjOvXQIy1dMdez0HgjpP5lcrDGMODI1"/>
        <s v="https://drive.google.com/drive/folders/12dHhXrwhwXUZE7rmMYy5_nnZzvFwHq2q"/>
        <s v="https://drive.google.com/drive/folders/1g4vd9O8Id1g8zm-Gr8_ujCFrzM1q4jKI"/>
        <s v="https://drive.google.com/drive/folders/1LEaQL51g84pFJEoD-SNC5iwV1XPdlstJ"/>
        <s v="https://drive.google.com/drive/folders/1aurvoAL0OZRbIqPD_MvzxtMyzFZgnROj"/>
        <s v="https://drive.google.com/drive/folders/14BbywkPlm1zG6Yytc5qefymRrliScs4X"/>
        <s v="https://drive.google.com/drive/folders/1hjyefzm-4jJ_7Efz3I4TyTm1fKDlljiN"/>
        <s v="https://drive.google.com/drive/folders/1eoRE7r1SIcSgcyQs8Qh-_J0DmFV8NYbE"/>
        <s v="https://drive.google.com/drive/folders/1tpDYdL8bgITdN69eRbfAjbXKeeLF6sQi"/>
        <s v="https://drive.google.com/drive/folders/1eFher6xNqnomcMrxJC-qkkMVXYuNLdiA"/>
        <s v="https://drive.google.com/drive/folders/1ZYZG_LBfYvDSCYdkN5CWjnTkTdp8Nwd4"/>
        <s v="https://drive.google.com/drive/folders/1LW7CAbLWv3B6gIhTHfxlm7htpoJhZHY9"/>
        <s v="https://drive.google.com/drive/folders/18dPl-aNYLzccNtXgNwcoBL-L0Cvph785"/>
        <s v="https://drive.google.com/drive/folders/1VmXADyt9Q8_l1osUg0z-Ifs8NQA8qDYZ"/>
        <s v="https://drive.google.com/drive/folders/1KQ6BuqrKqnhjwi8PRT4xOcLv7jAJxuJe"/>
        <s v="https://drive.google.com/drive/folders/14P8Iqe57YqkjNgT6G2QcujuyWDr6gIxn"/>
        <s v="https://drive.google.com/drive/folders/1uFn3Q42nmYyeeJ0LUk0aBTLEYfSj1w7G"/>
        <s v="https://drive.google.com/drive/folders/191j1caJvn10gKixKD5loF4tJwVoZ0AJU"/>
        <s v="https://drive.google.com/drive/folders/19Wi0oPfc4CkjizMCt-hM8CHk11b884NW"/>
        <s v="https://drive.google.com/drive/folders/123ERoffbXyNzMvD6GLrNEWzareBZ8JWH"/>
        <s v="https://drive.google.com/drive/folders/1HoovsBVtD2ODBKd7TCGrrfkII4pkZgH0"/>
        <s v="https://drive.google.com/drive/folders/1tGYvSUoDEZSnD6mj6fFDgix9QHsTiqpZ"/>
        <s v="https://drive.google.com/drive/folders/1nSlMkpucQvfb-aq3hwdNCQMxTdN752bh"/>
        <s v="https://drive.google.com/drive/folders/1iKlANQd_6LoyoCAYl8DtS4j79sEU_eqA"/>
        <s v="https://drive.google.com/drive/folders/1kFI4YYZwSQZGc50l3D4oE6V3POEUe7be"/>
        <s v="https://drive.google.com/drive/folders/1BcPHBQIt9Jb5sG29YdI32pPQL72s074L"/>
        <s v="https://drive.google.com/drive/folders/1B2-MY1B-7cA7z7ED-xMhrzZwSS4WVU46"/>
        <s v="https://drive.google.com/drive/folders/1tbDRVBSQZDQ3P6IZjiS5pONlaHSRiDxm"/>
        <s v="https://drive.google.com/drive/folders/1HiP0cueMfmA9jAvRXXR3D1wj48SGGr8a"/>
        <s v="https://drive.google.com/drive/folders/1zR1_7Ok1u6ieuw0uurQcGgi5Un105Kek"/>
        <s v="https://drive.google.com/drive/folders/1waX4qF_oh5JWa13tcHxhxySeu35kN8Lt"/>
        <s v="https://drive.google.com/drive/folders/1UHCM3jDikNRDhR9g72IDGPFf92FEeNpB"/>
        <s v="https://drive.google.com/drive/folders/19k3ailjZeaOSedJilOKRoVNDhknGdoMo"/>
        <s v="https://drive.google.com/drive/folders/1Je-6bngdUkVMw4g7JWoJGKb6LKvASaBp"/>
        <s v="https://drive.google.com/drive/folders/1pMks4l6CQdiHtdqpvlpu1A1EQzGFj0Oz"/>
        <s v="https://drive.google.com/drive/folders/1W4OLAkqwU92dldPnmgv2HxxeyOfEhny1"/>
        <s v="https://drive.google.com/drive/folders/1FDyX4z9OLY4tdQ9jwLBRnrFh8_6qpPsG"/>
        <s v="https://drive.google.com/drive/folders/1ZHbp2OhZdMAT_WsSfM1fIDblyQYvQMce"/>
        <s v="https://drive.google.com/drive/folders/1ZZe-33HsLIYdcjJoc1o0v1kE1cfSVNAk"/>
        <s v="https://drive.google.com/drive/folders/1w30j2_denBO-YpSp0UhGdktPzLWGXpcB"/>
        <s v="https://drive.google.com/drive/folders/1BW8n1EwGd8_oQgy_uGuWCo8qbC956AZP"/>
        <s v="https://drive.google.com/drive/folders/1uK-DrqtMkLGuVHfR_oxVju3oIaAnaQq9"/>
        <s v="https://drive.google.com/drive/folders/1zr9mu2Fhf8HAvvQ4jM3ZgpFwaBqwp3Hp"/>
        <s v="https://drive.google.com/drive/folders/1pbNMzZJUDWVsWzME7VQBg5_9vutRiVBw"/>
        <s v="https://drive.google.com/drive/folders/1Pi43cRYpGNTTi_V91xgmiPcVsi7F9QFe"/>
        <s v="https://drive.google.com/drive/folders/1flCWGs5iHuWAxzMwfLYcZ2A8lAUf1z0H"/>
        <s v="https://drive.google.com/drive/folders/17QEF0FVzQB2OhHDYR8A08UhDOpStXwLb"/>
        <s v="https://drive.google.com/drive/folders/1bhfZrgg59l5Snc449xVmq1k1_1ma3Gnf"/>
        <s v="https://drive.google.com/drive/folders/1FM0tdQneLl0V5t5HQFD8zLRlDJYI1Zjt"/>
        <s v="https://drive.google.com/drive/folders/1dA_XAYZLULBa2F-Mk7q1oJ3H8t2CBSIo"/>
        <s v="https://drive.google.com/drive/folders/1tHRzr7l4OXgxMxNa_Vwk4cyuT2reaLsG"/>
        <s v="https://drive.google.com/drive/folders/1noZ3wBvM3jDsffO-P5asxxVtbAi7pCsp"/>
        <s v="https://drive.google.com/drive/folders/1eaKGCoM87Iq1OZt5U4hCiIDe1nDiIJ01"/>
        <s v="https://drive.google.com/drive/folders/13lQly181plwLXTCUXVR44QQlbcZThoZr"/>
        <s v="https://drive.google.com/drive/folders/11P2W8VXQ9raYyOlk7joiC_4k37vz38ca"/>
        <s v="https://drive.google.com/drive/folders/1MneGkXE_VAEbPH8lO2nQRCLwi2jWSTf2"/>
        <s v="https://drive.google.com/drive/folders/1sVVShFhIPzv10DRFx_4WL1rDKtcbtFwp"/>
        <s v="https://drive.google.com/drive/folders/1SCTLYOwitEOublZCOJdSAindHPCHuVye"/>
        <s v="https://drive.google.com/drive/folders/1__vUEagDdd5fo-j8YtZkEyTd_qG-q3p_"/>
        <s v="https://drive.google.com/drive/folders/10wITA7OHlBK4gSbQOX8v2y8PuhmAGCPT"/>
        <s v="https://drive.google.com/drive/folders/14DSc3L36z0bMLelvnutIzKxlLQ2YhQT_"/>
        <s v="https://drive.google.com/drive/folders/1m-GofHRNoNkBQbPb-Z3ir8TdMxPbhzHL"/>
        <s v="https://drive.google.com/drive/folders/1qoSY3em8puxhSJytVcqAkWoiMyBzgceV"/>
        <s v="https://drive.google.com/drive/folders/1iT6ePV5g8arTireGZAMJQ6Wkl8DSneO6"/>
        <s v="https://drive.google.com/drive/folders/1WZAH1XRjIXb1-NIyxgxVK4tzoaNAOGik"/>
        <s v="https://drive.google.com/drive/folders/19lwewe6roUxt1H8NHP78-d8o-pqRa2kr"/>
        <s v="https://drive.google.com/drive/folders/19jjRUhmKXq4GpiV2kZeEryB7K5juiIW3"/>
        <s v="https://drive.google.com/drive/folders/1wY9iyv9rqr1c8ez6yXe8mAVLd06CztY-"/>
        <s v="https://drive.google.com/drive/folders/1eB2YHwtJiGN_zJHTw90KlZD8UK-eyF4m"/>
        <s v="https://drive.google.com/drive/folders/1TpROnNXsjldQqNnrouUnDWg1guTvYfJZ"/>
        <s v="https://drive.google.com/drive/folders/1eSee3GqSEJdtR1TgmGhBzKcYsCY14Pkn"/>
        <s v="https://drive.google.com/drive/folders/1DDdo-bQ-7rJp3PkvTWFeIK_yGrgpOnZ_"/>
        <s v="https://drive.google.com/drive/folders/14P9ksQ9r3stNOztgEbd8Lpr-lNpjct5m"/>
        <s v="https://drive.google.com/drive/folders/1rPLPYUtJ8_Cx2t5ge_uQCZ6o6gE_V_dd"/>
        <s v="https://drive.google.com/drive/folders/1rc2LELKAaT_yljXuOqkG1tjY8MN0HZDP"/>
        <s v="https://drive.google.com/drive/folders/1UbMOLlF7spGvhkNeEdNFgCAgrA0jCwYG"/>
        <s v="https://drive.google.com/drive/folders/17aHeJIui-OptXuD6XfFn0QxRyk2jiwYQ"/>
        <s v="https://drive.google.com/drive/folders/1IevQcPsy8ciGY_xCBRwkVh45mD_7VKjI"/>
        <s v="https://drive.google.com/drive/folders/1B8ym4k0hkbjvXVNgw_W2CBodQ-IuLFZQ"/>
        <s v="https://drive.google.com/drive/folders/1noIFa-DL-24yEqZHeJNosTRn_RkXR5uE"/>
        <s v="https://drive.google.com/drive/folders/10W4pI6hQ3-n6Y88mLrphoG_PoHr0-RsF"/>
        <s v="https://drive.google.com/drive/folders/1XD_-JjuE8qP_cwx8PcEuuxgf5232PqtE"/>
        <s v="https://drive.google.com/drive/folders/1mF1I1blzqltytjmFgxHvQffEw6LULtR9"/>
        <s v="https://drive.google.com/drive/folders/1iQNeASK5tduI-HvFgEqi5F7pNcNfxTZD"/>
        <s v="https://drive.google.com/drive/folders/1HzORzHrL7z6V5HwA7E0ED9bi6Ym7TzUC"/>
        <s v="https://drive.google.com/drive/folders/1oixrUWguzQLqowhW178CY5xjCi_8SJ8M"/>
        <s v="https://drive.google.com/drive/folders/1VGlMhs4TrWJB0ewkptHaF3yBF7lp9NuG"/>
        <s v="https://drive.google.com/drive/folders/1EzEOQxC4EOBNZoyYYTpm04W9nrdNmDLf"/>
        <s v="https://drive.google.com/drive/folders/1NtBMVmGQTXbg812fizYM2u6D1vCFve2T"/>
        <s v="https://drive.google.com/drive/folders/1mGHHJ2hrzsxSfgxw9EX-RvNTKmOYtOde"/>
        <s v="https://drive.google.com/drive/folders/1HNksMZrjTvUOQBM28ksUbH4Tc2rQjmg2"/>
        <s v="https://drive.google.com/drive/folders/1ju8xflSNbBg6IIr1x5BpK8f_Pyd61PjG"/>
        <s v="https://drive.google.com/drive/folders/1DfPHMErJmRT4LMrm93O3zcdvN7LGUeEC"/>
        <s v="https://drive.google.com/drive/folders/1_ORbMiAk8izzinAgWBcrXCv5OHLy7t1C"/>
        <s v="https://drive.google.com/drive/folders/1hwIgZIXo-0sYhDqicbkegKbvIAUJlAj4"/>
        <s v="https://drive.google.com/drive/folders/18FnFhyO8HYUYY1TOOmRROpu3b3jKc8PG"/>
        <s v="https://drive.google.com/drive/folders/1fUqbjXXH4IaKN94BxrqgaCc9NoM3Kq7B"/>
        <s v="https://drive.google.com/drive/folders/15gS4irItVnLaRRNJ3lse0RM-w2hsFGpW"/>
        <s v="https://drive.google.com/drive/folders/15xcIb6PKor7LykgvBH3lTdg8SuE3EvNO"/>
        <s v="https://drive.google.com/drive/folders/1LnxSch0RXbbSotg2zP19yq5vT1LT9YVy"/>
        <s v="https://drive.google.com/drive/folders/1B53ZeBpcvoagC-APvCsrjhu7_XFCUW75"/>
        <s v="https://drive.google.com/drive/folders/14vOxOvJWG4LJIuKh93Vc9_XxBMYVZIEE"/>
        <s v="https://drive.google.com/drive/folders/13oSZcUrwPQ50y5p3RE9lXh5_mgvf_xYi"/>
        <s v="https://drive.google.com/drive/folders/1qZGyI1Fs4x2NmNm_qwhkjT00tTY3pLI3"/>
        <s v="https://drive.google.com/drive/folders/1OleHQyZEOZivkKb6fHUaTl_oMxx-RAfx"/>
        <s v="https://drive.google.com/drive/folders/1ZwMiXSHOaEuaiubgqSsXsuQu1kIxPCeF"/>
        <s v="https://drive.google.com/drive/folders/1MiJUGqjOt79Lox5Az3aAUYhle91CjLZ1"/>
        <s v="https://drive.google.com/drive/folders/1hiHS_qvKeeIbR2hcv97bHw8EueU36tvE"/>
        <s v="https://drive.google.com/drive/folders/10ZRvZKsuTOXcWT0PosB2VHqB0lvbzbal"/>
        <s v="https://drive.google.com/drive/folders/1PEY4AfmCHu2MBDwb4UF60B4MEXz-JKa7"/>
        <s v="https://drive.google.com/drive/folders/1JWUUZadG-WcQilIV3SN35mEmV7X40vqt"/>
        <s v="https://drive.google.com/drive/folders/1ZXdXzrHvhLF0GcyXpy3jEnC7_gIvAukY"/>
        <s v="https://drive.google.com/drive/folders/1W9VeflKy-zkrg9klCAbZkvqX4Wkp4YtR"/>
        <s v="https://drive.google.com/drive/folders/1X2cuZYfwXfLQfbLFOOcx3h1a6Cf9gsHl"/>
        <s v="https://drive.google.com/drive/folders/1XTZHyvZbzDxXccewCPeSvvHB77aUWlNf"/>
        <s v="https://drive.google.com/drive/folders/1c3pj4jEmVkP1NoaXKyotO-duD7Yn80qG"/>
        <s v="https://drive.google.com/drive/folders/1EC7tF5w_2mQDoLUcANBSCjQzWJzXm6ll"/>
        <s v="https://drive.google.com/drive/folders/1gfBapkN7TFSHnPkwP51XpO8GvhT3azpE"/>
        <s v="https://drive.google.com/drive/folders/1z6aAgf7aKLLsYy_EzeSKe_I2fYZiiqGz"/>
        <s v="https://drive.google.com/drive/folders/1LgbDuPaKJeXECu91kfyNz-8t8hRwlVwL"/>
        <s v="https://drive.google.com/drive/folders/1BukWZYUOOGusktdXVmZLU-UCMaKNJK2_"/>
        <s v="https://drive.google.com/drive/folders/1CmvGaodaI0JFSgArIx5cxtj6wa1oqd3d"/>
        <s v="https://drive.google.com/drive/folders/1klSprC1OiIJPvOwnZs53-1twG6AdEm6t"/>
        <s v="https://drive.google.com/drive/folders/1J61E5uJ1M_F5IO93tW319s07CVk_X40Y"/>
        <s v="https://drive.google.com/drive/folders/1MFaURXuUtt1ZCQZoOoU9vqryRVHVp3P3"/>
        <s v="https://drive.google.com/drive/folders/19e8Ufjj8g51BqZZgeTs4jD7P8weN-NHT"/>
        <s v="https://drive.google.com/drive/folders/1cmi1qDocakogAex1YaqGMQJi4Xai1fJ8"/>
        <s v="https://drive.google.com/drive/folders/19-KBv1dhwWMekEFL2hQQihbSxTSAhq_d"/>
        <s v="https://drive.google.com/drive/folders/1KDkC5P5_FZ3gP6RwjsY0OnnRVEjmZIb_"/>
        <s v="https://drive.google.com/drive/folders/1bO7-cEc6elIwTOdmPUb4h2jCdolEtyYx"/>
        <s v="https://drive.google.com/drive/folders/1oB_-NxYx9og6vHpMMicEVAa0oDqXLA8H"/>
        <s v="https://drive.google.com/drive/folders/1tHYs6OtcltqpBS2sNkskdtr--rYz1v6L"/>
        <s v="https://drive.google.com/drive/folders/11l59ZIM7ASwpYD35hX-E_mAUpgsCZV56"/>
        <s v="https://drive.google.com/drive/folders/1qA_esPmXAFzUKc4T39WaEiUd_Juz-Nnq"/>
        <s v="https://drive.google.com/drive/folders/1rvy8z-Wmy8BuT8E1SvV5R9AMX2Lq2yH8"/>
        <s v="https://drive.google.com/drive/folders/1tYD08cbUtZNiscDUY-HoqltGpRfsbYF5"/>
        <s v="https://drive.google.com/drive/folders/1-Jj0XCnCL_We4uTTLGHBToXUqdoZfeu9"/>
        <s v="https://drive.google.com/drive/folders/1ORWGGnmwJhq7pOjVlrGrqO-srDZkW9dI"/>
        <s v="https://drive.google.com/drive/folders/1GxTNZh7KrxLn6JgQuz5i9bEvidJSJu5T"/>
        <s v="https://drive.google.com/drive/folders/1dHayrO-UHaLHL-NEUb2FEQrrwwPRtbr-"/>
        <s v="https://drive.google.com/drive/folders/18wBITDdaQuOcd07-KTmFZBA1JEInVCrC"/>
        <s v="https://drive.google.com/drive/folders/1RZIxP3QMsPGaq-V5U98SqVuWnKOHR06V"/>
        <s v="https://drive.google.com/drive/folders/17oaMTrW5dRFlh7i75wivgGy_xQj2MQQd"/>
        <s v="https://drive.google.com/drive/folders/1x8ROdag0AjX7vmFzkFlwf-B-NTr1k9HY"/>
        <s v="https://drive.google.com/drive/folders/1QrFsD25g8mMHHegJayCPXsddImbHa7ER"/>
        <s v="https://drive.google.com/drive/folders/1icP_phCG85wFuy_DaRTHO64gfyByu4bk"/>
        <s v="https://drive.google.com/drive/folders/1wIGYcpZTU-lbGMAf812ZwntWc2NqxCvD"/>
        <s v="https://drive.google.com/drive/folders/1QrneFzRQQBbeu0IyPAvS5vfxkIuUCy9C"/>
        <s v="https://drive.google.com/drive/folders/1VB5mBjJSKarNY9f7Lak9dJ3zOGtmk-9D"/>
        <s v="https://drive.google.com/drive/folders/1hYnELgXiaNQyo8UmZXS_76GG-Vu8ePjE"/>
        <s v="https://drive.google.com/drive/folders/1voaAyUE3GzRxyYCNUMGTJSER0MBK-OJZ"/>
        <s v="https://drive.google.com/drive/folders/1Zs0vnGNAj_lmsrlN5qU40YdC6j8UrLHg"/>
        <s v="https://drive.google.com/drive/folders/1O0i2JLwCHMcWu2AHKL60KMwFvV77w8Mm"/>
        <s v="https://drive.google.com/drive/folders/1yQ3oQXtejwprkfuNbYqozilpYpMuv5l0"/>
        <s v="https://drive.google.com/drive/folders/12K7OQNNJrCfxDYW760prRvwIl17ghmqe"/>
        <s v="https://drive.google.com/drive/folders/1FM32Kxmm9qwiFTP1wK9rFZLoZWcKxz5T"/>
        <s v="https://drive.google.com/drive/folders/11Xd7FO18noocZepdHK3KeKIlDk4Q1Ltd"/>
        <s v="https://drive.google.com/drive/folders/1ZOK_Rcp62bZDcal5C7KXxKQ3sY02PZkl"/>
        <s v="https://drive.google.com/drive/folders/1Q1yU3_WUTsiwT5TeaFc6zp_O5JB4Ncg-"/>
        <s v="https://drive.google.com/drive/folders/1jSgGYYpd-3kOIKP-Qm2uBW14r_BG8keH"/>
        <s v="https://drive.google.com/drive/folders/1K0WR_-8LVA-mLsJ-HexZqOoTFXt_SFwR"/>
        <s v="https://drive.google.com/drive/folders/1Nnzn5u354I2uGveo1fB1IahadVBVWdwI"/>
        <s v="https://drive.google.com/drive/folders/1L3NNbOBTwKcWchRFD5-ME4xk65ciXyty"/>
        <s v="https://drive.google.com/drive/folders/1_W-x4phqPO3rq2nU7ucb01JkaQlNOwA_"/>
        <s v="https://drive.google.com/drive/folders/1zJrA7wIez99-HOkNybUiNon2qWZF262v"/>
        <s v="https://drive.google.com/drive/folders/1wL40PNGUijFlLCZBanWDLESWNO0pwVZd"/>
        <s v="https://drive.google.com/drive/folders/15QkPHm3EWTbP8Qd0ByNnxxpQBn7sgUTn"/>
        <s v="https://drive.google.com/drive/folders/1RgqcFDGZr6sSgV0cSj-kNj20XlOtArwA"/>
        <s v="https://drive.google.com/drive/folders/1N3msVWKb4YuH5JX8b9BSaenJYG7K83V8"/>
        <s v="https://drive.google.com/drive/folders/1Gpj4D6dTJOZQGquBeVBMlLbKdBGZXPnN"/>
        <s v="https://drive.google.com/drive/folders/1kfsF2Mqgl7Km5SzZqKsP3PwdCVwYQfVb"/>
        <s v="https://drive.google.com/drive/folders/1sig6XxDtdlyywaDjSXWeMGhXL_wAggf-"/>
        <s v="https://drive.google.com/drive/folders/19NH1v1stph039K-grU21oZ_Au0QskpJv"/>
        <s v="https://drive.google.com/drive/folders/1Q5dPURgIwvzKn8qa4X38zcj2-TGKBjBN"/>
        <s v="https://drive.google.com/drive/folders/1xdbG2gZizNolcFfXMhepv_UgxB6YU7Yp"/>
        <s v="https://drive.google.com/drive/folders/1b-L95zdu42L_cAE11GmVvmlwahq8TA3_"/>
        <s v="https://drive.google.com/drive/folders/1ISL1YOmQjcdSvK_f3BEbbuTP_ScRMiet"/>
        <s v="https://drive.google.com/drive/folders/124ONAzEtTLJL728tgJBPHhwQxBd1aOf4"/>
        <s v="https://drive.google.com/drive/folders/1b3cfmFU0VjHLoUBl9VwS1fmWs9tkPxLP"/>
        <s v="https://drive.google.com/drive/folders/1XPFxTidacDOzxWEivzVj-0DKyuM3vpO6"/>
        <s v="https://drive.google.com/drive/folders/1-jMOLvN3EwJ3LnOshfM8ql2-3Q8MCRhI"/>
        <s v="https://drive.google.com/drive/folders/1VaSUFM7B9hMSZMV5HxlqZT46TNkjsYp8"/>
        <s v="https://drive.google.com/drive/folders/1I2E5Xi_Iwr8C_ECIsSVdecdm6po1VJ63"/>
        <s v="https://drive.google.com/drive/folders/13VOr4pvRfpj-l7Nl5y34ELmQ4XHMTxr7"/>
        <s v="https://drive.google.com/drive/folders/1dbXP52olMu2y_teYiOaz9inXSZASpXRS"/>
        <s v="https://drive.google.com/drive/folders/1RVCr3BHHV8k8LaZBVl_hOkIDRQEJu1bt"/>
        <s v="https://drive.google.com/drive/folders/1o6ntM6BDNlwcmxffPDmuG9yTzFmL13yh"/>
        <s v="https://drive.google.com/drive/folders/1E3xMjAGMdJgN1ZnHCdVSVNFyoybvYev9"/>
        <s v="https://drive.google.com/drive/folders/1Tbij8FEgD2vL5-qFIqvpfByPKLEmR0C6"/>
        <s v="https://drive.google.com/drive/folders/10zTj6EM_hh3DqdFq6tQPS2DB2OkL3LHi"/>
        <s v="https://drive.google.com/drive/folders/1GhqWPLpe_dPXvrmnkWLCTsMAc9q4u1Qg"/>
        <s v="https://drive.google.com/drive/folders/1UWxa9DVcsHHGR3GUk3vkaXVxKAuyjPYw"/>
        <s v="https://drive.google.com/drive/folders/1RyyD698FIxBMOQ4p5SsokhW_-j02Spzt"/>
        <s v="https://drive.google.com/drive/folders/13YV-DIlep3lX_cKKvcn9DPdg6Sr2QaXd"/>
        <s v="https://drive.google.com/drive/folders/1CeISszmB_fZfMFr6GYTCPxaJmT6QCzHQ"/>
        <s v="https://drive.google.com/drive/folders/17cUmz3Uu85KXVylpm7DbPFvEvVd05hdC"/>
        <s v="https://drive.google.com/drive/folders/1Y7wFFk_y3aOFR8NjMqKpygZ6vUSkwK37"/>
        <s v="https://drive.google.com/drive/folders/1mM2KQwIYugBMj1zJPJR1c8QYMLSn_SJw"/>
        <s v="https://drive.google.com/drive/folders/1IzFnhhH2SZFzwHReKsaBt7R8_OadPahE"/>
        <s v="https://drive.google.com/drive/folders/14QV5M2MlIyNiwLDhaPEKyP0aIHtbB86Y"/>
        <s v="https://drive.google.com/drive/folders/1Uq5HfPJyzYDYFl6phc5H-kve5L5D4ljI"/>
        <s v="https://drive.google.com/drive/folders/1GSyKy0fcna-FOrWO2e5_U47xoenHM5Eo"/>
        <s v="https://drive.google.com/drive/folders/1osefLWGobg7DZpOH9aT8tsIFTSuxRwH4"/>
        <s v="https://drive.google.com/drive/folders/1DLT3pNpezRJHdXchOFEq3gn81dGDW748"/>
        <s v="https://drive.google.com/drive/folders/1kFhKnAE7B4ma5xiaSByYgEX6fYHii0W1"/>
        <s v="https://drive.google.com/drive/folders/1GlP9DOwd7PkfUSQH2RZXD6igMRv2vKeV"/>
        <s v="https://drive.google.com/drive/folders/1KgpzENbnsbAVK0CVrjxLR6VOlD8tRh4e"/>
        <s v="https://drive.google.com/drive/folders/17n0ccFo7jeCsrLmFtOF9_9JmL6Y9ne73"/>
        <s v="https://drive.google.com/drive/folders/1N35roL8KwICPqrERpksXKAvXWV4EV-l1"/>
        <s v="https://drive.google.com/drive/folders/19zblVz770Z5nzYsk4-2h6OsY-ybalFrA"/>
        <s v="https://drive.google.com/drive/folders/1ZfIWjX2cculp3qBFnfageJ1_8imDWPzF"/>
        <s v="https://drive.google.com/drive/folders/148_UVXiEyXmp2KQAvouyGgpnC3n4D5of"/>
        <s v="https://drive.google.com/drive/folders/1HJs1h2_2GD_iGyDuxzS9IBTc4su6e5Od"/>
        <s v="https://drive.google.com/drive/folders/12gHNzwdX6IVp9p4LzALzX6mnuRMVoNV2"/>
        <s v="https://drive.google.com/drive/folders/1ETn_Rx9OoTQaB-umdlb6vnsMdJaLrLtZ"/>
        <s v="https://drive.google.com/drive/folders/16PtIa96OeaQ08iArUqyUaAqugd5tUwzd"/>
        <s v="https://drive.google.com/drive/folders/1sxpWJ2mcxJJCyNF52DJk8RvSnX4dlbaJ"/>
        <s v="https://drive.google.com/drive/folders/1XSije_AqWfha0KfbdE1CKAuoUUssO7d7"/>
        <s v="https://drive.google.com/drive/folders/1hq9vSVp4D794lfJZ_KIPEso2Z0lp2nn7"/>
        <s v="https://drive.google.com/drive/folders/14XTQGoSzHCu3-baKgW_XrRvZI7txrdVM"/>
        <s v="https://drive.google.com/drive/folders/1EEWYni-Azi82Ir6L6HVQV0nw-ZXCuAVT"/>
        <s v="https://drive.google.com/drive/folders/1PkNA-4NTMD2hkWEuGzD1GW4P9UkSl8gJ"/>
        <s v="https://drive.google.com/drive/folders/1IK_Vn5QFme0Oh7eCe3GHmV66ZsI59M3L"/>
        <s v="https://drive.google.com/drive/folders/1g19HWnv2gSSTLafO41N_xOJjuVO_frws"/>
        <s v="https://drive.google.com/drive/folders/1IhGhbPav9hqEtQqxQNQDQJ61Nv3RkSdY"/>
        <s v="https://drive.google.com/drive/folders/1_bSBYQDus_z7MeV6aiqs3sK7tUYWWkCK"/>
        <s v="https://drive.google.com/drive/folders/1-WnryhHXH2MVKdfvnvA2uSprDUxdLDRG"/>
        <s v="https://drive.google.com/drive/folders/1jkvNz2LNcjEc5j1Ww5R41rRfvAT8av5x"/>
        <s v="https://drive.google.com/drive/folders/1yQv9atkyJ8w8Dp2Aqmq8_Gyfu-QH0BHj"/>
        <s v="https://drive.google.com/drive/folders/16bNZQKjojBrOfYqnev4eM5pJSZ1Tr-Y2"/>
        <s v="https://drive.google.com/drive/folders/1zcmSj2Ht6XSmvmq8I1NYMNLpLqpWgoej"/>
        <s v="https://drive.google.com/drive/folders/1Q_PXMzA4rPSKCZk6ZMClOTCdaAzMS9mS"/>
        <s v="https://drive.google.com/drive/folders/1uZfAQbSQ1_z5Q7Ypm7oYhqhx_ABIkfk2"/>
        <s v="https://drive.google.com/drive/folders/1tLF2zPEhZBldkBG2TGd9ewyiiysGP6Rp"/>
        <s v="https://drive.google.com/drive/folders/1AQYMbtNe4vCeYC4YBrYe-d6gkfmngpIL"/>
        <s v="https://drive.google.com/drive/folders/1-FzAF3A1AMOg_iXsHwaDIAupqsA6bk_9"/>
        <s v="https://drive.google.com/drive/folders/18qjzmXO5u9gJlgu6it-Ff8I7nim7D20i"/>
        <s v="https://drive.google.com/drive/folders/1WGEYwxf-cTn3x93qE0EW6fjzbLIgvQGO"/>
        <s v="https://drive.google.com/drive/folders/1oHsnM-S4VGUGL2MoRcN0eT5EZXwrffkH"/>
        <s v="https://drive.google.com/drive/folders/15G7WFFC11-R1tkfpbsaJpz2cFZ9NY7Cg"/>
        <s v="https://drive.google.com/drive/folders/19IZdqBhSZYhkSvrjdFI7ozgBVBoHEsYJ"/>
        <s v="https://drive.google.com/drive/folders/1WaEHQu3ezq7bApowJ1nOpw1KsiVybGhf"/>
        <s v="https://drive.google.com/drive/folders/1TsKTlEy4tgHgtkd7qZwdH2B1jtHzg4qM"/>
        <s v="https://drive.google.com/drive/folders/1zMPmiRZfxWvxxVwKwVNLYSB31eGJQllm"/>
        <s v="https://drive.google.com/drive/folders/1e2moUhDxem7S-l7GSa3oKgOT5tn0AZ-j"/>
        <s v="https://drive.google.com/drive/folders/1cX37C3NtdAH-s6Ej8XV9zD1CkhAXsv3Y"/>
        <s v="https://drive.google.com/drive/folders/1EAraMG6O12mU_SIOh0e0ZkWiVuJlBm5B"/>
        <s v="https://drive.google.com/drive/folders/1Ds-jPDnx7HWC1tv2B9Cd8yVWfpYkBwid"/>
        <s v="https://drive.google.com/drive/folders/10YLV0nYpF8KAjlCApd4q1sIlZIi8YfZt"/>
        <s v="https://drive.google.com/drive/folders/1a8_Zw4zX6ESK97U1zlW_oMyM7nk1x927"/>
        <s v="https://drive.google.com/drive/folders/17Qwimq0Ytoz66Dx3wt-SdzLLXqwIpSUE"/>
        <s v="https://drive.google.com/drive/folders/1NWqAIPTFA9wphMDjhS9IFj_LchktypRL"/>
        <s v="https://drive.google.com/drive/folders/1ds3M2FetGxz_R8Snpa3EnHIMNEofMw5J"/>
        <s v="https://drive.google.com/drive/folders/1X8yLtcb7iqcDnPWJwXs26_E_PDX-iLtZ"/>
        <s v="https://drive.google.com/drive/folders/1sA34LmFmNf5Cm1OYBBIgoM9wYfLfAb_s"/>
        <s v="https://drive.google.com/drive/folders/1wpli3_hhEK3Mb3-f8jh3kJBi88etYqlO"/>
        <s v="https://drive.google.com/drive/folders/1immMZCuVXDTZxYm0-7_kt-SZarfoPc7z"/>
        <s v="https://drive.google.com/drive/folders/1ds1ciD8GfzjerRqKmaq97luEaq5n6W4l"/>
        <s v="https://drive.google.com/drive/folders/16xL9d7QBNqYr9x-Kk2L39S1K9ksY3k20"/>
        <s v="https://drive.google.com/drive/folders/1eUUHSZSa7332KwxDoh2Fw9KqnqSuD_DO"/>
        <s v="https://drive.google.com/drive/folders/1NyeRoH3ZjR3t-56C50TQXt3zNqRQcGiH"/>
        <s v="https://drive.google.com/drive/folders/1yhg4Upln2taZzDURVRMOC4eX1s-oIvHv"/>
        <s v="https://drive.google.com/drive/folders/1GoVr6DWCl6-Nqkl6oePkIuMKbTqfV6vX"/>
        <s v="https://drive.google.com/drive/folders/1wIgp2sJjm3_KBsu1DqbivfJoNogg-daP"/>
        <s v="https://drive.google.com/drive/folders/1DSDo0dGTiJE3oSf9diJBn3WDKayADFnm"/>
        <s v="https://drive.google.com/drive/folders/1h1DoaG9YHbpFHshMxoMrEVrfdfrL1FZc"/>
        <s v="https://drive.google.com/drive/folders/1_6Xwjfs_XNrADMjyPWVn4NIZ2Rewb4pS"/>
        <s v="https://drive.google.com/drive/folders/11p_Z17Oflz7emuUv9flMlMMhO41P8wzg"/>
        <s v="https://drive.google.com/drive/folders/1nIQjG-c1P6X2Ajzr1ysIoN7ZHXR9tS_I"/>
        <s v="https://drive.google.com/drive/folders/1GTk4l7mZxmEENSV8XRHwsbvvZgV3c6Fz"/>
        <s v="https://drive.google.com/drive/folders/1YQdTXtjdlxgteOuKw6nfDsfpDZmfpcwA"/>
        <s v="https://drive.google.com/drive/folders/1SeNcNbaqCdi00jK-bxfTT4zsCWXXynIt"/>
        <s v="https://drive.google.com/drive/folders/1Sp32yUzO-W-szBZyMCu-GooVZPuYIqVo"/>
        <s v="https://drive.google.com/drive/folders/1cMLcpujFIx4QnaPxzfUfLcF4s26nc3GS"/>
        <s v="https://drive.google.com/drive/folders/1CmQMmL1Pccl9jMIFtKZXlBemcLN-zwwE"/>
        <s v="https://drive.google.com/drive/folders/17YT1TeFq-4tb4xXdDksaA3M-8euCk1uN"/>
        <s v="https://drive.google.com/drive/folders/1BClbaNAbG-7-DKov87nJjPNydxRkR7o2"/>
        <s v="https://drive.google.com/drive/folders/1m3Ohj_bU0FYbK4wSFD6axeqkKHE9UozQ"/>
        <s v="https://drive.google.com/drive/folders/1s_QOSQbVhq9nV09j9YaNlAt0ffpDV-cl"/>
        <s v="https://drive.google.com/drive/folders/1CYOGjsjHYcwOpcq0KuQHtSyXK-Jzy-ig"/>
        <s v="https://drive.google.com/drive/folders/1C6PImwLmZmImg2vy7ByGpnMX5MkfWQ4L"/>
        <s v="https://drive.google.com/drive/folders/1xEYxgK8JKtdPH8U5YhUbxl1xmd1GRNQP"/>
        <s v="https://drive.google.com/drive/folders/1ZezEoWKHc2jBuj3rnUS4JaBVeEIw8iuc"/>
        <s v="https://drive.google.com/drive/folders/1KRKJAVssUq8KgsXOo07lWn174ADhGY5O"/>
        <s v="https://drive.google.com/drive/folders/15-H7LwTxJJ28RhdUnqm0fQVt3wriTkoY"/>
        <s v="https://drive.google.com/drive/folders/1A1cv8wCDB-ErfeHB04evhGZIRSw8I40L"/>
        <s v="https://drive.google.com/drive/folders/189W2fpqof_kyhVQyr8DCVl-EQY6BEF9H"/>
        <s v="https://drive.google.com/drive/folders/1Ef6WZI3spZJ2wPZJonK8zCpHBbd-VKcU"/>
        <s v="https://drive.google.com/drive/folders/134aFNTjcGw4M6DVJP5hyASjOSR4FHxRZ"/>
        <s v="https://drive.google.com/drive/folders/1KVlsCFd9mMRgC8lOMxvvGv_WIGdOCaYz"/>
        <s v="https://drive.google.com/drive/folders/1EcupwUKUCZTq1ygPEZeel8pEE-6h9EE5"/>
        <s v="https://drive.google.com/drive/folders/1xt9QHZS-IRDfgytQQ9mI7o9-vQ-BIt-c"/>
        <s v="https://drive.google.com/drive/folders/1mHa2eFm7uscci-KpPFExfY129IUjrOiw"/>
        <s v="https://drive.google.com/drive/folders/1oNAuaQ05ptpwAZUk0-1AaiMzB4_ndPer"/>
        <s v="https://drive.google.com/drive/folders/1Tw_GNh4lZFMygvJg7Ylh3wwcre4VrF6U"/>
        <s v="https://drive.google.com/drive/folders/1Alk_eq92Gd9x6LfPL7AwDOMTK5L94VHh"/>
        <s v="https://drive.google.com/drive/folders/1_WbwMAE5YoQOUL84TDhzAPpV9IPSC4Wz"/>
        <s v="https://drive.google.com/drive/folders/1eV6rVuyKeDM02qM1jFoKAej3WpzqM6rT"/>
        <s v="https://drive.google.com/drive/folders/1dTEEg-BpA-SKhhyoNO1pTtg3zGpM9sMT"/>
        <s v="https://drive.google.com/drive/folders/1FpzfXEx_01g258x05fxJyQQ-g8i96VjD"/>
        <s v="https://drive.google.com/drive/folders/1sQk_miAQJYOquJWMp0hGFoI7sHCSl3rh"/>
        <s v="https://drive.google.com/drive/folders/1BSv1b48vraDIgM5FeRRTJFy-bUJ8hR4j"/>
        <s v="https://drive.google.com/drive/folders/1oZcERC6Q5rzLzwwQQPesbmztup433N0d"/>
        <s v="https://drive.google.com/drive/folders/1M_DMQEuHMGzty-lc_1SLnrL4pO5677za"/>
        <s v="https://drive.google.com/drive/folders/1T0MxEDu0zDgtqYwLZQH5N1gW1F3-1DIE"/>
        <s v="https://drive.google.com/drive/folders/1IzGiYp8EsTV5X6hWJP_OyXoqp4zz6bJy"/>
        <s v="https://drive.google.com/drive/folders/1_wvs0LpsXgWGk_N1qi9VY15CNnXTWDFW"/>
        <s v="https://drive.google.com/drive/folders/12TvzT7CjDfRgF3pvTgnNXozx0eE-zptF"/>
        <s v="https://drive.google.com/drive/folders/1XUmZ7w9ZUJUQJFqg3i2QmW6042OtctPt"/>
        <s v="https://drive.google.com/drive/folders/1FROCRWP5FOeJWJJRlaY8f3TIkOO3ST-e"/>
        <s v="https://drive.google.com/drive/folders/1E_t0VxSSwqoAUTbVNG3TTF9CFp23Zz42"/>
        <s v="https://drive.google.com/drive/folders/1JHwDAB5MFPFe8KQg1m7D5kKhqbyArs7s"/>
        <s v="https://drive.google.com/drive/folders/1cgXswAMmY6tJQZnxfhTTdtU9_wXczUH7"/>
        <s v="https://drive.google.com/drive/folders/1MIKE8-Ij3Z0ELyBbGGpcobuBt_JCgnMS"/>
        <s v="https://drive.google.com/drive/folders/1X7Cxs8lu9itcfHeyRgK2vnoFThzw8h_b"/>
        <s v="https://drive.google.com/drive/folders/1u__-iNXhWCXf1A2pQBnuHj0SJDnSxEBA"/>
        <s v="https://drive.google.com/drive/folders/1qwS_6JuEXfpkZ8-VRZKEYmDAjJlcUOnc"/>
        <s v="https://drive.google.com/drive/folders/1X37VF2aw6rxyWZgPJaBFitNdNYZ-K_bW"/>
        <s v="https://drive.google.com/drive/folders/1RGT3aNsegusQSvXWrKg4WufXGhmPWfpC"/>
        <s v="https://drive.google.com/drive/folders/1v6s0hKYAGL3BbsTyAqZlgxRXR4kYFltX"/>
        <s v="https://drive.google.com/drive/folders/1RXlbP8D7ChvjI3T-nLNBguVa2AWRKiMc"/>
        <s v="https://drive.google.com/drive/folders/14saeNLGJoX_-_H9PsomQz3lMClpo8jU9"/>
        <s v="https://drive.google.com/drive/folders/1zXv96eOfG9ds77eOQTLVpL7M99IcjhCC"/>
        <s v="https://drive.google.com/drive/folders/1UryzGc4Hy0vjWoI9Mu3YEcgyRoBSxeN_"/>
        <s v="https://drive.google.com/drive/folders/1XPlvAHoCtHF1TAmrTska3wnEeWECi70t"/>
        <s v="https://drive.google.com/drive/folders/1kiktPrdmtpNCW2_ytAoaOQgCoaCtnsLq"/>
        <s v="https://drive.google.com/drive/folders/19BuZFzYSBi_eEpzb5Qv29P8nW0YjEnPD"/>
        <s v="https://drive.google.com/drive/folders/1uvC2ufdXSnPE8VQSAuvuU-ZHngNroWMX"/>
        <s v="https://drive.google.com/drive/folders/1f0Wr7p573_M22Ro8Eq72M0azh-lLEi8H"/>
        <s v="https://drive.google.com/drive/folders/1pOBQiJaZU_IaLQsMbZGzBAj0Qf5UNx4n"/>
        <s v="https://drive.google.com/drive/folders/1AOnNO0j_kjz7rFbtqTbPrSNsxe47Qt8V"/>
        <s v="https://drive.google.com/drive/folders/1UVjV33OxDcnp3tATbox7G_l8uuNcuWoi"/>
        <s v="https://drive.google.com/drive/folders/1-frVeyahv-vdcKTHLsVE_cUYgUe2ualf"/>
        <s v="https://drive.google.com/drive/folders/17feuyOHcgVh2MDnjwt72ib7OYG5eMdAN"/>
        <s v="https://drive.google.com/drive/folders/1mICYbT_Ld-ruKGXVTC2AXkASksnvD8Px"/>
        <s v="https://drive.google.com/drive/folders/19pyEjnpLAeeofISEnH6MaFwWywDOMVb8"/>
        <s v="https://drive.google.com/drive/folders/1tnAJKX1XNRdTVifeMdHpv1F6ydHbDRBG"/>
        <s v="https://drive.google.com/drive/folders/1bxrzGWRYRGBWPoENjavfvoRmRyr1RS5H"/>
        <s v="https://drive.google.com/drive/folders/18os0NVAKRDRRIjGZ1QwVhdR9SQ_j9edA"/>
        <s v="https://drive.google.com/drive/folders/1Nblot_im1KcoQ2Oq28XuFpzcX84U0pOO"/>
        <s v="https://drive.google.com/drive/folders/11ASEhGL4NjgdDG8UAXAVOzb-MQhyG59Y"/>
        <s v="https://drive.google.com/drive/folders/1eFKDTPSlsRoIXEtolDiFSRd6vm6xDeU8"/>
        <s v="https://drive.google.com/drive/folders/1p74wHSH-Xrd7QV9E97GdkGMcNCkLr2WJ"/>
        <s v="https://drive.google.com/drive/folders/118QcAgG0kfE_kFT4wlYtovm_bUrHXiyu"/>
        <s v="https://drive.google.com/drive/folders/1WKskB6A3ICYVb4wHbVtBsOGW1KjRhiOe"/>
        <s v="https://drive.google.com/drive/folders/1errqRELxVweEP8-Skbey4q4xC1L1QXB3"/>
        <s v="https://drive.google.com/drive/folders/1LJ44YfbucVLfLmPhopEPgG3mh5peMoxX"/>
      </sharedItems>
    </cacheField>
    <cacheField name="Mail Link" numFmtId="0">
      <sharedItems containsBlank="1">
        <s v="https://mail.google.com/mail?extsrc=sync&amp;client=docs&amp;plid=ACUX6DPr0jKER5FhLrTyse4K1o862Aem42VwVYw"/>
        <s v="https://mail.google.com/mail?extsrc=sync&amp;client=docs&amp;plid=ACUX6DN3aBLQyDBboGHRKUl-k9tFo7zilmLa_5c"/>
        <s v="https://mail.google.com/mail?extsrc=sync&amp;client=docs&amp;plid=ACUX6DMW_mDuzKSFWgcHk1Njb2mvLM46eaBoy2M"/>
        <s v="https://mail.google.com/mail?extsrc=sync&amp;client=docs&amp;plid=ACUX6DNG4YU2f1oZwb1ahJnqs4zAgIJesPVyTfw"/>
        <s v="https://mail.google.com/mail?extsrc=sync&amp;client=docs&amp;plid=ACUX6DPyPr3znQPqjdXeiM6JrTNGbhKtghnFUCc"/>
        <s v="https://mail.google.com/mail?extsrc=sync&amp;client=docs&amp;plid=ACUX6DNQO6kqY6v5RkO9yNDV3-dXAYVB4M0Tg7g"/>
        <s v="https://mail.google.com/mail?extsrc=sync&amp;client=docs&amp;plid=ACUX6DPeIgBjzKJm-NjeQf0ONMHVj7UIsqM0Jd0"/>
        <s v="https://mail.google.com/mail?extsrc=sync&amp;client=docs&amp;plid=ACUX6DNHzC9RDtIpIZT7Z9xMe5VH6wHxrPu7bFE"/>
        <s v="https://mail.google.com/mail?extsrc=sync&amp;client=docs&amp;plid=ACUX6DOgTUVT7Gvq8UoNku5dy02ftkEsPluFQlA"/>
        <s v="https://mail.google.com/mail?extsrc=sync&amp;client=docs&amp;plid=ACUX6DN_k2T0gkX0i5WQRh54ejBHvbWUp0P08NI"/>
        <s v="https://mail.google.com/mail?extsrc=sync&amp;client=docs&amp;plid=ACUX6DNTbW7uQRTkgM6g43rESCjZLt1DeM8X-W0"/>
        <s v="https://mail.google.com/mail?extsrc=sync&amp;client=docs&amp;plid=ACUX6DOoDo-M0WKh8Na54JE9B2J0wZ29XiD9i1Q"/>
        <s v="https://mail.google.com/mail?extsrc=sync&amp;client=docs&amp;plid=ACUX6DN4_jV3lN-dmX92R1kCm-umFpRpJBYHR20"/>
        <s v="https://mail.google.com/mail?extsrc=sync&amp;client=docs&amp;plid=ACUX6DNcwBNknrxfu2DWhZWzKmgzhBF-LaZKBXc"/>
        <s v="https://mail.google.com/mail?extsrc=sync&amp;client=docs&amp;plid=ACUX6DPz7q9iqdlgITQdyXXLcTrTdMASh8yVb_0"/>
        <s v="https://mail.google.com/mail?extsrc=sync&amp;client=docs&amp;plid=ACUX6DPFTX7TXMbhq3aVVG8B1CIG4sLnnaMqcSE"/>
        <s v="https://mail.google.com/mail?extsrc=sync&amp;client=docs&amp;plid=ACUX6DPiL3Gp8lSLdrOZM8SW1x-5luJp1VJcL_Q"/>
        <s v="https://mail.google.com/mail?extsrc=sync&amp;client=docs&amp;plid=ACUX6DMjMk5OwXOhDHUDDxnUuTwuMgPwuEhtQc0"/>
        <s v="https://mail.google.com/mail?extsrc=sync&amp;client=docs&amp;plid=ACUX6DNWUR-0wMU47RBOGV6uEw1_LTF-g_VAeZg"/>
        <s v="https://mail.google.com/mail?extsrc=sync&amp;client=docs&amp;plid=ACUX6DPsgonXI9GKIMGx4UXs8n4eNLENTON0qlc"/>
        <s v="https://mail.google.com/mail?extsrc=sync&amp;client=docs&amp;plid=ACUX6DN-AElLHu25ANaJCdZAXSi5kzjVchX_rmk"/>
        <s v="https://mail.google.com/mail?extsrc=sync&amp;client=docs&amp;plid=ACUX6DNlegx5UJ7U08SSHDsaxqc_RUDKJdCGAGM"/>
        <s v="https://mail.google.com/mail?extsrc=sync&amp;client=docs&amp;plid=ACUX6DN87c1Zy5w09DE6clfHqJ5hEmzrY8Dup2I"/>
        <s v="https://mail.google.com/mail?extsrc=sync&amp;client=docs&amp;plid=ACUX6DP1BZobIy4taGkv8LhoeGhpTx0G7U_9IBE"/>
        <s v="https://mail.google.com/mail?extsrc=sync&amp;client=docs&amp;plid=ACUX6DNE1KowHa-JLtR-J1IhzDd_wx4kpN6xU7Y"/>
        <s v="https://mail.google.com/mail?extsrc=sync&amp;client=docs&amp;plid=ACUX6DPzeYrLWwBv67hhm45oFtleyYe0QbGyTR8"/>
        <s v="https://mail.google.com/mail?extsrc=sync&amp;client=docs&amp;plid=ACUX6DNhWLvWIhGfYtMjhuzHuwmJlp8xu_JUY2U"/>
        <s v="https://mail.google.com/mail?extsrc=sync&amp;client=docs&amp;plid=ACUX6DNOTldVIx1OIg6cJ1PuLx7a5QTpJKMvK60"/>
        <s v="https://mail.google.com/mail?extsrc=sync&amp;client=docs&amp;plid=ACUX6DOjC7R6l1I-iiqu87_oLgYYZ09O747d40k"/>
        <s v="https://mail.google.com/mail?extsrc=sync&amp;client=docs&amp;plid=ACUX6DM9o5tDP4ibST-6pd50WD3_dCdHmXXIWO0"/>
        <s v="https://mail.google.com/mail?extsrc=sync&amp;client=docs&amp;plid=ACUX6DMSFr44c5IiNSfbPUisITsbeiqDvkG4MxY"/>
        <s v="https://mail.google.com/mail?extsrc=sync&amp;client=docs&amp;plid=ACUX6DNYG05ZMMUpOR5T86JVxq4xxaG6DNAxhfo"/>
        <s v="https://mail.google.com/mail?extsrc=sync&amp;client=docs&amp;plid=ACUX6DN5jAo1KbLCFOTSDdxQzWKj99G-a8RHC8I"/>
        <s v="https://mail.google.com/mail?extsrc=sync&amp;client=docs&amp;plid=ACUX6DMJ1pkkvwKsbUpf6o0s1xHPSp0fXEAcTx4"/>
        <s v="https://mail.google.com/mail?extsrc=sync&amp;client=docs&amp;plid=ACUX6DNR6RWnyeL2XuOrv4Gc_aL405rvnEnOcSM"/>
        <s v="https://mail.google.com/mail?extsrc=sync&amp;client=docs&amp;plid=ACUX6DOyYg-qG2SvwHUtsN1zKEURmR8dk_RpH9s"/>
        <s v="https://mail.google.com/mail?extsrc=sync&amp;client=docs&amp;plid=ACUX6DMXo3J5FLmZAlTzvk-oKXFXW0UWGW8BKuY"/>
        <s v="https://mail.google.com/mail?extsrc=sync&amp;client=docs&amp;plid=ACUX6DMmeffvSTbDZywz7qilHfjBX6d4aBOgVig"/>
        <s v="https://mail.google.com/mail?extsrc=sync&amp;client=docs&amp;plid=ACUX6DM0zD_3c0DtJ8rVxiR5hANoXhiec_fp8ww"/>
        <s v="https://mail.google.com/mail?extsrc=sync&amp;client=docs&amp;plid=ACUX6DMCg7t1EKgCePQNgwkmtv864ZdBHa7kNqE"/>
        <s v="https://mail.google.com/mail?extsrc=sync&amp;client=docs&amp;plid=ACUX6DMLxpZb2n0VytK1R-3nBIZBNnGEnr9kl0U"/>
        <s v="https://mail.google.com/mail?extsrc=sync&amp;client=docs&amp;plid=ACUX6DMRsgvmJzKXKCE8X5jG_qvqzUqXMVa6oaI"/>
        <s v="https://mail.google.com/mail?extsrc=sync&amp;client=docs&amp;plid=ACUX6DOxlbWFzERdM2P3l3nJlvA0rNWMwRAcWe4"/>
        <s v="https://mail.google.com/mail?extsrc=sync&amp;client=docs&amp;plid=ACUX6DPuPioD5pma0JGj9yx5TQjuFyyy31_PZcY"/>
        <s v="https://mail.google.com/mail?extsrc=sync&amp;client=docs&amp;plid=ACUX6DODznFJ--wvnSFjVpoQjK9_KZdOu5xaw2Y"/>
        <s v="https://mail.google.com/mail?extsrc=sync&amp;client=docs&amp;plid=ACUX6DNyvUemmku9cPD-f0wEi_oLhn8NAC7uCEw"/>
        <s v="https://mail.google.com/mail?extsrc=sync&amp;client=docs&amp;plid=ACUX6DMuovIf9tdELtGXh9r-j6dYo2wxwUcpve4"/>
        <s v="https://mail.google.com/mail?extsrc=sync&amp;client=docs&amp;plid=ACUX6DOelotTbprYOJwvAqa9NhPxLUa9jgIwSoA"/>
        <s v="https://mail.google.com/mail?extsrc=sync&amp;client=docs&amp;plid=ACUX6DO55kX6EjTLjmKyiWZFiVyFpZdYGFGshz4"/>
        <s v="https://mail.google.com/mail?extsrc=sync&amp;client=docs&amp;plid=ACUX6DP1oDIrMup9iqXxafcwDix3jZac8lVeOYM"/>
        <s v="https://mail.google.com/mail?extsrc=sync&amp;client=docs&amp;plid=ACUX6DPlxKeRxEnoAIsB55MBZ6zoJJAB8jtCJ84"/>
        <s v="https://mail.google.com/mail?extsrc=sync&amp;client=docs&amp;plid=ACUX6DM9RAPcoC20ygh3LATSksJhrd66CCab10Q"/>
        <s v="https://mail.google.com/mail?extsrc=sync&amp;client=docs&amp;plid=ACUX6DOKw4kzk8cZJSCztwjJJ_PTMr9d2s675GQ"/>
        <s v="https://mail.google.com/mail?extsrc=sync&amp;client=docs&amp;plid=ACUX6DPdlPJGo7WPA8dcpJSV3gObLKuWdJ1GMFA"/>
        <s v="https://mail.google.com/mail?extsrc=sync&amp;client=docs&amp;plid=ACUX6DOLOJ2WMUUh6K4GUeCDrMcwlnaNcNw-Aj0"/>
        <s v="https://mail.google.com/mail?extsrc=sync&amp;client=docs&amp;plid=ACUX6DOkK9WRtcU000N0NR01NomKKaVjmIfL7oA"/>
        <s v="https://mail.google.com/mail?extsrc=sync&amp;client=docs&amp;plid=ACUX6DPxNSFRPwv_H8Dt0R-Bl8F-ZPA1VuYnMhg"/>
        <s v="https://mail.google.com/mail?extsrc=sync&amp;client=docs&amp;plid=ACUX6DOawjMYNYpiZ7yv7K4tJ8H2VSe1ZmueNAc"/>
        <s v="https://mail.google.com/mail?extsrc=sync&amp;client=docs&amp;plid=ACUX6DMKrbH87T_lRmOSEeGCZLoKdMnSZaHwbLE"/>
        <s v="https://mail.google.com/mail?extsrc=sync&amp;client=docs&amp;plid=ACUX6DOpSYVTNTrpjZLtAmQAN504YiiOuqygBmI"/>
        <s v="https://mail.google.com/mail?extsrc=sync&amp;client=docs&amp;plid=ACUX6DNxtXuDLYlUGYVndDb4rAhoVX2mXTZCAcg"/>
        <s v="https://mail.google.com/mail?extsrc=sync&amp;client=docs&amp;plid=ACUX6DNXg_gfEuSjAUm11oM_J9q4IsWtdpuTle0"/>
        <s v="https://mail.google.com/mail?extsrc=sync&amp;client=docs&amp;plid=ACUX6DOaPz3BZnDj5x2dBggcoti-D7n79dp6F74"/>
        <s v="https://mail.google.com/mail?extsrc=sync&amp;client=docs&amp;plid=ACUX6DPbCOvXAQwp306rJ-EobV0sZoBtK1P7tdI"/>
        <s v="https://mail.google.com/mail?extsrc=sync&amp;client=docs&amp;plid=ACUX6DP-mjTONZrH3urZ5yUQ8Xu3065OVR5S4ls"/>
        <s v="https://mail.google.com/mail?extsrc=sync&amp;client=docs&amp;plid=ACUX6DMx-S5Akl0g93WwlD7SiVGlNIb2jK5RduE"/>
        <s v="https://mail.google.com/mail?extsrc=sync&amp;client=docs&amp;plid=ACUX6DO3sSInUFIq98kvrLm7_Qu4cHY2WbwLJ9U"/>
        <s v="https://mail.google.com/mail?extsrc=sync&amp;client=docs&amp;plid=ACUX6DMOB75CRZxiper1aY0d6lvSDCW8YBEMfuY"/>
        <s v="https://mail.google.com/mail?extsrc=sync&amp;client=docs&amp;plid=ACUX6DOZfHCPsFdaBT2AowPLoM-OrlLcz5kMedM"/>
        <s v="https://mail.google.com/mail?extsrc=sync&amp;client=docs&amp;plid=ACUX6DOu3-AeC0FXKigzectOh5I_J_VxU2imRv4"/>
        <s v="https://mail.google.com/mail?extsrc=sync&amp;client=docs&amp;plid=ACUX6DM6TYAsfLYFaLpYIdoDBBnIvxe98Mp4FrE"/>
        <s v="https://mail.google.com/mail?extsrc=sync&amp;client=docs&amp;plid=ACUX6DOClNFeeVpFD8ThRcRSwbHQbUmO_cq4gEw"/>
        <s v="https://mail.google.com/mail?extsrc=sync&amp;client=docs&amp;plid=ACUX6DNFC1oON8_SDlBrxuI8-9zf6zUFXeFF_JM"/>
        <s v="https://mail.google.com/mail?extsrc=sync&amp;client=docs&amp;plid=ACUX6DO4VQ6zrafXNLqfb23Tgd9oZtJBZOj-eSw"/>
        <s v="https://mail.google.com/mail?extsrc=sync&amp;client=docs&amp;plid=ACUX6DNRcUUwFLvBhpAINnIN6zIP8CLIKMqbG5U"/>
        <s v="https://mail.google.com/mail?extsrc=sync&amp;client=docs&amp;plid=ACUX6DMfDPKq9OkGM3Lu0eWo_1hmgu755rVJFHg"/>
        <s v="https://mail.google.com/mail?extsrc=sync&amp;client=docs&amp;plid=ACUX6DN6a66U_G4CxLozfW2gVv19-Xb5Oy2Ws3I"/>
        <s v="https://mail.google.com/mail?extsrc=sync&amp;client=docs&amp;plid=ACUX6DOhOFTJ7AV8OiGO5Jz6GY6tVqNSHN-y4K8"/>
        <s v="https://mail.google.com/mail?extsrc=sync&amp;client=docs&amp;plid=ACUX6DNFyT8XH9iQTarZzQges5xfRWSNSNaut30"/>
        <s v="https://mail.google.com/mail?extsrc=sync&amp;client=docs&amp;plid=ACUX6DOLSJbXYeaG9fCQWVrGtQiiUjauUW2Iicc"/>
        <s v="https://mail.google.com/mail?extsrc=sync&amp;client=docs&amp;plid=ACUX6DNSk3f6nP7jspo58HKEx8TdgpNiJpCUgxk"/>
        <s v="https://mail.google.com/mail?extsrc=sync&amp;client=docs&amp;plid=ACUX6DN-fjc8m8slH7Y-2Kt44kWtsQWiFEJsaJA"/>
        <s v="https://mail.google.com/mail?extsrc=sync&amp;client=docs&amp;plid=ACUX6DNDVh7X14ONWWF6OzaG1xYyq6e2I9JvEjM"/>
        <s v="https://mail.google.com/mail?extsrc=sync&amp;client=docs&amp;plid=ACUX6DOz4Kf3HRsKYcrYwv5AmqzU7bU9HbUfyck"/>
        <m/>
        <s v="https://mail.google.com/mail?extsrc=sync&amp;client=docs&amp;plid=ACUX6DOigIQds1cVRg4OXTc7D3-LyLQcdzVFndw"/>
        <s v="https://mail.google.com/mail?extsrc=sync&amp;client=docs&amp;plid=ACUX6DNuBMXioQjdXKrSYu4xeeg2tyvfbWQpb8k"/>
        <s v="https://mail.google.com/mail?extsrc=sync&amp;client=docs&amp;plid=ACUX6DMsETOZCPCoCBu4DvHz6jZSIjmr-E2L6dg"/>
        <s v="https://mail.google.com/mail?extsrc=sync&amp;client=docs&amp;plid=ACUX6DOCxfzV_ZfyW5qTOACh-zo4lu21i0Z4SZA"/>
        <s v="https://mail.google.com/mail?extsrc=sync&amp;client=docs&amp;plid=ACUX6DPhEShtPZscNUQ6_vcqj6o9NyhABNmNiSE"/>
        <s v="https://mail.google.com/mail?extsrc=sync&amp;client=docs&amp;plid=ACUX6DMIbBUhK-04zqO3-BsYwbucjPQ9UfGBjFo"/>
        <s v="https://mail.google.com/mail?extsrc=sync&amp;client=docs&amp;plid=ACUX6DNIX5fNj9xKHamRZ6smtLVTEzw5eF1h42U"/>
        <s v="https://mail.google.com/mail?extsrc=sync&amp;client=docs&amp;plid=ACUX6DOCr0HsMaBqy5rkdImL6Z8p9Xoj9SlI9GA"/>
        <s v="https://mail.google.com/mail?extsrc=sync&amp;client=docs&amp;plid=ACUX6DNcuZROuzx0fjc6bV1cm8fNPFDOOT3t8H0"/>
        <s v="https://mail.google.com/mail?extsrc=sync&amp;client=docs&amp;plid=ACUX6DP0aHvGuFUxANNeyhoH5G-uC65il3lxniw"/>
        <s v="https://mail.google.com/mail?extsrc=sync&amp;client=docs&amp;plid=ACUX6DP5AylTWg1ISpcnRY9vTKDEr_1YM2Yft18"/>
        <s v="https://mail.google.com/mail?extsrc=sync&amp;client=docs&amp;plid=ACUX6DOcPJSmNiK9jHXF-kkSYIXgjjQ1SfU1ovk"/>
        <s v="https://mail.google.com/mail?extsrc=sync&amp;client=docs&amp;plid=ACUX6DMzgWmwaEu8m4-lMY8sHnzZpDfoljfNPEw"/>
        <s v="https://mail.google.com/mail?extsrc=sync&amp;client=docs&amp;plid=ACUX6DOkdCasAdw8VF70IRDYhHSLexyoJ6QegKM"/>
        <s v="https://mail.google.com/mail?extsrc=sync&amp;client=docs&amp;plid=ACUX6DPa6pepE1cjRLT5CSubcrll_rn0tXVrYYI"/>
        <s v="https://mail.google.com/mail?extsrc=sync&amp;client=docs&amp;plid=ACUX6DNGCR7MpxSTbff1ciW_EEuot3F7bfgQyHo"/>
        <s v="https://mail.google.com/mail?extsrc=sync&amp;client=docs&amp;plid=ACUX6DODJrc-RuySG8vCSu-nsl6LXTVioaEggDM"/>
        <s v="https://mail.google.com/mail?extsrc=sync&amp;client=docs&amp;plid=ACUX6DMmxf6-ehft-8-VvJjuaJ806bu2teNXv2k"/>
        <s v="https://mail.google.com/mail?extsrc=sync&amp;client=docs&amp;plid=ACUX6DM1zpA-rYJMNgnTBqbRhc8q8Ng45ed7_pk"/>
        <s v="https://mail.google.com/mail?extsrc=sync&amp;client=docs&amp;plid=ACUX6DPml60Nf7ouO8ou-jkDtnhCrpZfVhhGIa8"/>
        <s v="https://mail.google.com/mail?extsrc=sync&amp;client=docs&amp;plid=ACUX6DNFuszXP485z9wwfItdiwH5jnZ1gEopLwA"/>
        <s v="https://mail.google.com/mail?extsrc=sync&amp;client=docs&amp;plid=ACUX6DP-tU2Fe6sTw6ZpdZ7izxuW8407A8BODcQ"/>
        <s v="https://mail.google.com/mail?extsrc=sync&amp;client=docs&amp;plid=ACUX6DOkGZjA0syb9QDbn1Gii3jV8K77JYNDnUY"/>
        <s v="https://mail.google.com/mail?extsrc=sync&amp;client=docs&amp;plid=ACUX6DMJ7_LQUMpHMZXNzfFa1bbMq-QBLPkS0UI"/>
        <s v="https://mail.google.com/mail?extsrc=sync&amp;client=docs&amp;plid=ACUX6DMDBYpB22VHtmnlZhBMduLp5K_dMKGjJJw"/>
        <s v="https://mail.google.com/mail?extsrc=sync&amp;client=docs&amp;plid=ACUX6DPZkpad1cJ1bW6cwz-xN4V-FSIchZcm_PI"/>
        <s v="https://mail.google.com/mail?extsrc=sync&amp;client=docs&amp;plid=ACUX6DNwbMCdJsL6Pb9Hdhm_bIjGLaqzWTyjmJM"/>
        <s v="https://mail.google.com/mail?extsrc=sync&amp;client=docs&amp;plid=ACUX6DOZ6f0soj6SbuuhAqtXhrp7eTXfuhPMvPs"/>
        <s v="https://mail.google.com/mail?extsrc=sync&amp;client=docs&amp;plid=ACUX6DNRpHC6qeJeyUwIeUjOvMo1kscYoGwanIg"/>
        <s v="https://mail.google.com/mail?extsrc=sync&amp;client=docs&amp;plid=ACUX6DPwhN21maCBFRxtAVqJiv6226nNf6gUY5g"/>
        <s v="https://mail.google.com/mail?extsrc=sync&amp;client=docs&amp;plid=ACUX6DPqifc-aS8LdlcpMXC_uQiqzdCManO6mc0"/>
        <s v="https://mail.google.com/mail?extsrc=sync&amp;client=docs&amp;plid=ACUX6DOWGWn3J--JbS5VpAEgODRz5IFUTZp_eKw"/>
        <s v="https://mail.google.com/mail?extsrc=sync&amp;client=docs&amp;plid=ACUX6DPO1dDOp72zlCWASictwfMgQr1c3fxN7As"/>
        <s v="https://mail.google.com/mail?extsrc=sync&amp;client=docs&amp;plid=ACUX6DNS7LOi7qRMekkNjxfNWQ4TqHlV3jeBsIY"/>
        <s v="https://mail.google.com/mail?extsrc=sync&amp;client=docs&amp;plid=ACUX6DNe5WRqM_PCubcxgzfE9VaZIKCOGDih9ks"/>
        <s v="https://mail.google.com/mail?extsrc=sync&amp;client=docs&amp;plid=ACUX6DOkQeG99gJLYNamoV_lDoKNQ1BKIkonnac"/>
        <s v="https://mail.google.com/mail?extsrc=sync&amp;client=docs&amp;plid=ACUX6DPzPxdmEID1UesxLAzN3mSEgIw6ucDrd_0"/>
        <s v="https://mail.google.com/mail?extsrc=sync&amp;client=docs&amp;plid=ACUX6DMZtqUu2lqGCyWq-QiudnPNDehJsmQD2aA"/>
        <s v="https://mail.google.com/mail?extsrc=sync&amp;client=docs&amp;plid=ACUX6DMAalZ_lmbrYi5AdgUKsUPR_Jc5iWRh79s"/>
        <s v="https://mail.google.com/mail?extsrc=sync&amp;client=docs&amp;plid=ACUX6DOeEjDC-8fuo1OlWDITrRyiXCDu8ePyppc"/>
        <s v="https://mail.google.com/mail?extsrc=sync&amp;client=docs&amp;plid=ACUX6DOU_swBnbXdxsZLK6qsVqmvyGRVOWNNkWE"/>
        <s v="https://mail.google.com/mail?extsrc=sync&amp;client=docs&amp;plid=ACUX6DP9xOitckkzlHd1kvObtxPIvinkqeqv5I4"/>
        <s v="https://mail.google.com/mail?extsrc=sync&amp;client=docs&amp;plid=ACUX6DO6gnlpyEp0msXMoQQt0w_Ezm4U4Dqls44"/>
        <s v="https://mail.google.com/mail?extsrc=sync&amp;client=docs&amp;plid=ACUX6DMwOwZCIinM5jjBtI7kWaqxwtuH0n5QS-8"/>
        <s v="https://mail.google.com/mail?extsrc=sync&amp;client=docs&amp;plid=ACUX6DMAkrUqJZRquZGnmSVOVNvpeZ6Kc-44KK8"/>
        <s v="https://mail.google.com/mail?extsrc=sync&amp;client=docs&amp;plid=ACUX6DOPZPtFyeYACAr817RwwbHBSx30NxgdEOQ"/>
        <s v="https://mail.google.com/mail?extsrc=sync&amp;client=docs&amp;plid=ACUX6DPEdpNz9Y7KQPWSyrC7Fr-9UA6Ce9UHOHs"/>
        <s v="https://mail.google.com/mail?extsrc=sync&amp;client=docs&amp;plid=ACUX6DOQ1ruXyQ4bmbPUeQb-boUth6HbZ4UKmyE"/>
        <s v="https://mail.google.com/mail?extsrc=sync&amp;client=docs&amp;plid=ACUX6DOdudbE4sLeFmkBYYLbT7DhB0fCVpTs9wg"/>
        <s v="https://mail.google.com/mail?extsrc=sync&amp;client=docs&amp;plid=ACUX6DMEF546ZdYyWgX8ZNC-j2_Tebjcj5tqGRc"/>
        <s v="https://mail.google.com/mail?extsrc=sync&amp;client=docs&amp;plid=ACUX6DM-rtjOB-9i08b5nvgiBLeQBT90N_tsEpU"/>
        <s v="https://mail.google.com/mail?extsrc=sync&amp;client=docs&amp;plid=ACUX6DNah9x-szvfi5LP9ZsODf9AetZ7KZh8K6s"/>
        <s v="https://mail.google.com/mail?extsrc=sync&amp;client=docs&amp;plid=ACUX6DPaB-9ZQoQGEqay4Emv2njMksj8GySMb6E"/>
        <s v="https://mail.google.com/mail?extsrc=sync&amp;client=docs&amp;plid=ACUX6DPFdRSPHBfdCoEgAxyR7aQLa9sozoAEwVY"/>
        <s v="https://mail.google.com/mail?extsrc=sync&amp;client=docs&amp;plid=ACUX6DNo4UpF0zyYprhBwhuc-jzafPYKCUb0fs8"/>
        <s v="https://mail.google.com/mail?extsrc=sync&amp;client=docs&amp;plid=ACUX6DMj2f1pYz_whLC6zvrVJnbklQ5MK9NLEaY"/>
        <s v="https://mail.google.com/mail?extsrc=sync&amp;client=docs&amp;plid=ACUX6DP65kI4-MQQ5Bi_RSAdp4tU75xZ3J_upIk"/>
        <s v="https://mail.google.com/mail?extsrc=sync&amp;client=docs&amp;plid=ACUX6DObKQyrH5-eB_MSJvMabpTw9juSTY4JJYg"/>
        <s v="https://mail.google.com/mail?extsrc=sync&amp;client=docs&amp;plid=ACUX6DPQyMGP_6_JndDC-YswdvHsK4BRjZuOvrE"/>
        <s v="https://mail.google.com/mail?extsrc=sync&amp;client=docs&amp;plid=ACUX6DMycWJccSNwXfNP_eiSe-9_UHi-Um7Ai10"/>
        <s v="https://mail.google.com/mail?extsrc=sync&amp;client=docs&amp;plid=ACUX6DMVfoye5t1SbcJhLqUyq323MSAf6MPyJ1A"/>
        <s v="https://mail.google.com/mail?extsrc=sync&amp;client=docs&amp;plid=ACUX6DNUL4Cw5PouSAN3zUzKiqM_Eka27weNZf0"/>
        <s v="https://mail.google.com/mail?extsrc=sync&amp;client=docs&amp;plid=ACUX6DPfZYLFMYx4Q9j6v2CeAcV1Fc242UAdmL8"/>
        <s v="https://mail.google.com/mail?extsrc=sync&amp;client=docs&amp;plid=ACUX6DNfdt5-i4Rrg03PYeftjMY-snIy3pcWxDY"/>
        <s v="https://mail.google.com/mail?extsrc=sync&amp;client=docs&amp;plid=ACUX6DM6ELJ9ENKBTw8DIJisaUbiiVgjJQ8Pxpo"/>
        <s v="https://mail.google.com/mail?extsrc=sync&amp;client=docs&amp;plid=ACUX6DO2rJQmbumCjweUZdMa2g4Zp3Urnpd8aB4"/>
        <s v="https://mail.google.com/mail?extsrc=sync&amp;client=docs&amp;plid=ACUX6DPdsUK6FnzMUfxZSNUSiUUKv8spvIsRRuQ"/>
        <s v="https://mail.google.com/mail?extsrc=sync&amp;client=docs&amp;plid=ACUX6DMzxqA-0N9MRym4skj_70YaUTgsJGX6OVA"/>
        <s v="https://mail.google.com/mail?extsrc=sync&amp;client=docs&amp;plid=ACUX6DMkNdqtERgHQwUuzOtA-1ItmQb48l4vbVE"/>
        <s v="https://mail.google.com/mail?extsrc=sync&amp;client=docs&amp;plid=ACUX6DP5yTQiFVT_KJqteIzdTYKJ2SXDyayc19Q"/>
        <s v="https://mail.google.com/mail?extsrc=sync&amp;client=docs&amp;plid=ACUX6DOUIGHK4UCeS-6R-rQkFin1kYIgFVwZlJA"/>
        <s v="https://mail.google.com/mail?extsrc=sync&amp;client=docs&amp;plid=ACUX6DNTFvjctyrLBOWIvFqpGyAEoSYUqNieh5A"/>
        <s v="https://mail.google.com/mail?extsrc=sync&amp;client=docs&amp;plid=ACUX6DMH2MMOR-SuMnsRFitrBZurHQdz-uljJw4"/>
        <s v="https://mail.google.com/mail?extsrc=sync&amp;client=docs&amp;plid=ACUX6DN-Vj8jUbFZyRbe80o_0k2vphAv1YRtwEE"/>
        <s v="https://mail.google.com/mail?extsrc=sync&amp;client=docs&amp;plid=ACUX6DMHUdY2ZqU2tjjFRN-7dQNDf4f3O-A25dc"/>
        <s v="https://mail.google.com/mail?extsrc=sync&amp;client=docs&amp;plid=ACUX6DNWAW7amksb07GgUwzvQnl_bu3Pdjln73w"/>
        <s v="https://mail.google.com/mail?extsrc=sync&amp;client=docs&amp;plid=ACUX6DNs-oNZbHzZiei4sjsLjU_QplKxxTjBplw"/>
        <s v="https://mail.google.com/mail?extsrc=sync&amp;client=docs&amp;plid=ACUX6DPC2RI4EMeVj3pWOTu8TVsmtJf2vw4eC_g"/>
        <s v="https://mail.google.com/mail?extsrc=sync&amp;client=docs&amp;plid=ACUX6DNEYkn6xTXZNL9XP7Of6YSGPbAsZhQWfpQ"/>
        <s v="https://mail.google.com/mail?extsrc=sync&amp;client=docs&amp;plid=ACUX6DNIA4RtgLHKVM6HRjbWB1woY-lnDZC9jZQ"/>
        <s v="https://mail.google.com/mail?extsrc=sync&amp;client=docs&amp;plid=ACUX6DOb_4UHBm45uYqaH-BNJUe-dnOaI4bxrpg"/>
        <s v="https://mail.google.com/mail?extsrc=sync&amp;client=docs&amp;plid=ACUX6DNzNPC7YGDKI7Hj78tqvmX6O9KVnZb9gxM"/>
        <s v="https://mail.google.com/mail?extsrc=sync&amp;client=docs&amp;plid=ACUX6DPZQphcgisrmmK6Qh4mO14WNNVISiByNew"/>
        <s v="https://mail.google.com/mail?extsrc=sync&amp;client=docs&amp;plid=ACUX6DOVBqk3okW6lAspbhJiulfQKRxRoU_Hn4I"/>
        <s v="https://mail.google.com/mail?extsrc=sync&amp;client=docs&amp;plid=ACUX6DMqbn8LQPEDf2vjd0sf5tn2KG2XhnpDW0I"/>
        <s v="https://mail.google.com/mail?extsrc=sync&amp;client=docs&amp;plid=ACUX6DNos8FG8o4SCjE9sppGWm-Q0yPTGrcuGq4"/>
        <s v="https://mail.google.com/mail?extsrc=sync&amp;client=docs&amp;plid=ACUX6DOZYjSv31dNoFMJwoPUeu0iNIW3vkjqNt8"/>
        <s v="https://mail.google.com/mail?extsrc=sync&amp;client=docs&amp;plid=ACUX6DOL7jEhejLW-mDnRODnE7yc4kS4-X6JCJ0"/>
        <s v="https://mail.google.com/mail?extsrc=sync&amp;client=docs&amp;plid=ACUX6DNEG-G7J3sReYO7Wf1_JlxZJqZ9J_51HVA"/>
        <s v="https://mail.google.com/mail?extsrc=sync&amp;client=docs&amp;plid=ACUX6DNxp5L88xORwSXbD-5v2MqygFuPB-EpBrA"/>
        <s v="https://mail.google.com/mail?extsrc=sync&amp;client=docs&amp;plid=ACUX6DO3Npd-xO6dsXKT6pq56yppmfRkbAlbRXc"/>
        <s v="https://mail.google.com/mail?extsrc=sync&amp;client=docs&amp;plid=ACUX6DN3j78Ij5do29OcZOOdbk5vExMKpe7ZIGg"/>
        <s v="https://mail.google.com/mail?extsrc=sync&amp;client=docs&amp;plid=ACUX6DMuGy7eksx57v_CSBsaNhoyC4IXFxUlxp8"/>
        <s v="https://mail.google.com/mail?extsrc=sync&amp;client=docs&amp;plid=ACUX6DPzePswk5jFbq7387baPxp0kDbXXRz1Z5M"/>
        <s v="https://mail.google.com/mail?extsrc=sync&amp;client=docs&amp;plid=ACUX6DMcRXUjntDf-rPGTTIm_y2cPQD2xpgFnyk"/>
        <s v="https://mail.google.com/mail?extsrc=sync&amp;client=docs&amp;plid=ACUX6DPClhStaG0LudSzEkCYz9srqMG5yvRmgYE"/>
        <s v="https://mail.google.com/mail?extsrc=sync&amp;client=docs&amp;plid=ACUX6DNcbsVJ7x4bRZmXd6HBhWZcSHgrR5m95aM"/>
        <s v="https://mail.google.com/mail?extsrc=sync&amp;client=docs&amp;plid=ACUX6DNvTnXbiwEkxIPOw84ZNp1GMQWP-qbeXV0"/>
        <s v="https://mail.google.com/mail?extsrc=sync&amp;client=docs&amp;plid=ACUX6DP5ofaLMJRkh3uxf0nyZQB3fDx2DPwHad8"/>
        <s v="https://mail.google.com/mail?extsrc=sync&amp;client=docs&amp;plid=ACUX6DNmLETmoJ9-7m3IUdE7Wp5UR9-8sf-Rlgc"/>
        <s v="https://mail.google.com/mail?extsrc=sync&amp;client=docs&amp;plid=ACUX6DONtguDRHtaYveeRD8CSU3JkpP-0FRxSPc"/>
        <s v="https://mail.google.com/mail?extsrc=sync&amp;client=docs&amp;plid=ACUX6DPkvZV-2Gj1_Zrgq5z4qkeJvMVnybX0pn0"/>
        <s v="https://mail.google.com/mail?extsrc=sync&amp;client=docs&amp;plid=ACUX6DPe29Zwq8q96yzKlarNiBcsJEmQqFKtmuA"/>
        <s v="https://mail.google.com/mail?extsrc=sync&amp;client=docs&amp;plid=ACUX6DOOk0qAM4IbDmJwQE-lSEBKbtkJb0HDzqo"/>
        <s v="https://mail.google.com/mail?extsrc=sync&amp;client=docs&amp;plid=ACUX6DP2x6hAWVPINL9OzhDh6SyMNhBzgVNTA2g"/>
        <s v="https://mail.google.com/mail?extsrc=sync&amp;client=docs&amp;plid=ACUX6DOMS-sTobWKyDunlDk59VBYrJdUhWTDPXU"/>
        <s v="https://mail.google.com/mail?extsrc=sync&amp;client=docs&amp;plid=ACUX6DM3fxenijenUg69DW2GPDoxYgrQIdeywKg"/>
        <s v="https://mail.google.com/mail?extsrc=sync&amp;client=docs&amp;plid=ACUX6DMrhLASQk0E6O4M3ufdo8dJo-cXcODzRjI"/>
        <s v="https://mail.google.com/mail?extsrc=sync&amp;client=docs&amp;plid=ACUX6DOVsLyJWtMaBXUf2rHRVh5iQOS_0RCVwUI"/>
        <s v="https://mail.google.com/mail?extsrc=sync&amp;client=docs&amp;plid=ACUX6DPObo_Ddxf1v8E67g_U8KKhhvsi07hCQaw"/>
        <s v="https://mail.google.com/mail?extsrc=sync&amp;client=docs&amp;plid=ACUX6DPzSAa7x7pvA0v3IhlzwIprurEMaXZnLxI"/>
        <s v="https://mail.google.com/mail?extsrc=sync&amp;client=docs&amp;plid=ACUX6DNHAIldpJIeWwWjZABKRit7_7MZJqSdUMw"/>
        <s v="https://mail.google.com/mail?extsrc=sync&amp;client=docs&amp;plid=ACUX6DNXPt1uT9Jagt6pTwGCIaJMj6xjNBXkAa8"/>
        <s v="https://mail.google.com/mail?extsrc=sync&amp;client=docs&amp;plid=ACUX6DMsTVwQK6Fxm3KKZMrkVfDnZsEvkCjAP8U"/>
        <s v="https://mail.google.com/mail?extsrc=sync&amp;client=docs&amp;plid=ACUX6DPiCQPS47xJECiJGNHgSftNaGvIOG2VtUM"/>
        <s v="https://mail.google.com/mail?extsrc=sync&amp;client=docs&amp;plid=ACUX6DM1cyaYyiWxTC6EcOyrq_niTpa2Go_6vjw"/>
        <s v="https://mail.google.com/mail?extsrc=sync&amp;client=docs&amp;plid=ACUX6DOBQsBhr-q830BxM4ViswlWdPXqhVyeEg0"/>
        <s v="https://mail.google.com/mail?extsrc=sync&amp;client=docs&amp;plid=ACUX6DP_m7S2aXoxN-Xo7kJTbbHZsoqeM4Hhr7s"/>
        <s v="https://mail.google.com/mail?extsrc=sync&amp;client=docs&amp;plid=ACUX6DNRURlP9MjJU-guCeS7YyiYnoonkSjw6CU"/>
        <s v="https://mail.google.com/mail?extsrc=sync&amp;client=docs&amp;plid=ACUX6DPwmTX1US9aVTMOwkxzEcfsw-m1R3Vn3rw"/>
        <s v="https://mail.google.com/mail?extsrc=sync&amp;client=docs&amp;plid=ACUX6DN0CC3NfXb0OpUahmbExNuWR63pf1xXxLA"/>
        <s v="https://mail.google.com/mail?extsrc=sync&amp;client=docs&amp;plid=ACUX6DO_qVpS78pQLvfCKhY3OqOr5fFz39Poo9U"/>
        <s v="https://mail.google.com/mail?extsrc=sync&amp;client=docs&amp;plid=ACUX6DOxeQ5M9nGTPRhWQuCAupP4vsf4LwXzOYI"/>
        <s v="https://mail.google.com/mail?extsrc=sync&amp;client=docs&amp;plid=ACUX6DMZv25ktn90yuaoiMmAAWu4i82wAu5dNW0"/>
        <s v="https://mail.google.com/mail?extsrc=sync&amp;client=docs&amp;plid=ACUX6DOeOhfKGFFV5rNgprnYgt2YzCd4URftleU"/>
        <s v="https://mail.google.com/mail?extsrc=sync&amp;client=docs&amp;plid=ACUX6DPKYZTXbXjQtBJ2rqsbDspqtNqZHyRO_WQ"/>
        <s v="https://mail.google.com/mail?extsrc=sync&amp;client=docs&amp;plid=ACUX6DN765VpBwKxG-gdt3XgzvRQHxhN7t4-YIk"/>
        <s v="https://mail.google.com/mail?extsrc=sync&amp;client=docs&amp;plid=ACUX6DMERQ5drx2pOVZJ_VBA4-PKKWxENPr0CMQ"/>
        <s v="https://mail.google.com/mail?extsrc=sync&amp;client=docs&amp;plid=ACUX6DN2iSFlyKF37oSQyx2aMv1qn_6iZhlloUw"/>
        <s v="https://mail.google.com/mail?extsrc=sync&amp;client=docs&amp;plid=ACUX6DNXBzZBz4WNjHiVm7toXOZB4IjFsx0GMgs"/>
        <s v="https://mail.google.com/mail?extsrc=sync&amp;client=docs&amp;plid=ACUX6DOsXarnBdipkKVZKM7CZ2LbzOW94Ec8UhE"/>
        <s v="https://mail.google.com/mail?extsrc=sync&amp;client=docs&amp;plid=ACUX6DMIB4QU1mdfJcA45DVZtFKY7g8MU4MPJN8"/>
        <s v="https://mail.google.com/mail?extsrc=sync&amp;client=docs&amp;plid=ACUX6DPVR0dTEkgou3o2af5RwJxWhX6D2Hnd_eY"/>
        <s v="https://mail.google.com/mail?extsrc=sync&amp;client=docs&amp;plid=ACUX6DMNssAANbkABHCXdb8ZejoQWGIwRbDTNPo"/>
        <s v="https://mail.google.com/mail?extsrc=sync&amp;client=docs&amp;plid=ACUX6DPkF-6GqKXAXlEcT6iFVlAIuBmNKjTWilQ"/>
        <s v="https://mail.google.com/mail?extsrc=sync&amp;client=docs&amp;plid=ACUX6DMvaGt9uUs3Hgbr4-gKQsmZ0VEwA4b419w"/>
        <s v="https://mail.google.com/mail?extsrc=sync&amp;client=docs&amp;plid=ACUX6DNWI-5j0l_1Jj-ihUJz8LYauEo9eS0ujbY"/>
        <s v="https://mail.google.com/mail?extsrc=sync&amp;client=docs&amp;plid=ACUX6DP3PxjNlJdlezoMzKvTeBQUgBP_qI3GDr0"/>
        <s v="https://mail.google.com/mail?extsrc=sync&amp;client=docs&amp;plid=ACUX6DMI-RTYlHxmByLv6Fqmify3kNr3aoUNq58"/>
        <s v="https://mail.google.com/mail?extsrc=sync&amp;client=docs&amp;plid=ACUX6DMcJA_FyHDJM2cstKw_sJRqPHH37a2Rjco"/>
        <s v="https://mail.google.com/mail?extsrc=sync&amp;client=docs&amp;plid=ACUX6DOMTMOtVSCWpEBMQmA00p4YxDOn0rlhD9s"/>
        <s v="https://mail.google.com/mail?extsrc=sync&amp;client=docs&amp;plid=ACUX6DOd0Nc23yA1RM9uCujFY60MdQ8d_sFtaKQ"/>
        <s v="https://mail.google.com/mail?extsrc=sync&amp;client=docs&amp;plid=ACUX6DMm7OkyxIdUi_xgF7dTGd-5iF7cvcGNOlw"/>
        <s v="https://mail.google.com/mail?extsrc=sync&amp;client=docs&amp;plid=ACUX6DP6dekvfRDUcPVB0nNYNBpF6_-vw3sH7D0"/>
        <s v="https://mail.google.com/mail?extsrc=sync&amp;client=docs&amp;plid=ACUX6DNPVZjal48PhRtNosYCI-UDTidukGPMJ18"/>
        <s v="https://mail.google.com/mail?extsrc=sync&amp;client=docs&amp;plid=ACUX6DMpEWQUSkiWUdQhBacWDIBhYoU_3DeKQiY"/>
        <s v="https://mail.google.com/mail?extsrc=sync&amp;client=docs&amp;plid=ACUX6DM3XJCmNB4YzS6GqR1-3IQpD2HpfiiNhvA"/>
        <s v="https://mail.google.com/mail?extsrc=sync&amp;client=docs&amp;plid=ACUX6DPAt2FBoz2JUqtIbbo_mKRHZNWBxWmTPj8"/>
        <s v="https://mail.google.com/mail?extsrc=sync&amp;client=docs&amp;plid=ACUX6DNx1P2zqMwcnlP2vhe35GqAbDjtOlTGkNY"/>
        <s v="https://mail.google.com/mail?extsrc=sync&amp;client=docs&amp;plid=ACUX6DNIQzYPsUJQqhGooR-veyzr5MtSyEP6_9U"/>
        <s v="https://mail.google.com/mail?extsrc=sync&amp;client=docs&amp;plid=ACUX6DMrftUHhVILuMQa1PM5rziEn0v-R05xJas"/>
        <s v="https://mail.google.com/mail/u/0/?fs=1&amp;th=%23thread-f:1823294269314438130&amp;search=all&amp;tf=cv"/>
        <s v="https://mail.google.com/mail?extsrc=sync&amp;client=docs&amp;plid=ACUX6DNduxyNbXFm-3gVEFXoy8awJLVgFhWSf64"/>
        <s v="https://mail.google.com/mail?extsrc=sync&amp;client=docs&amp;plid=ACUX6DNsLqX3XgLf6kxLsIKQFgOYBf1LjaDpy-w"/>
        <s v="https://mail.google.com/mail?extsrc=sync&amp;client=docs&amp;plid=ACUX6DNqJXnWiGZv9zYamhLqsWyDioTjSuIvt58"/>
        <s v="https://mail.google.com/mail?extsrc=sync&amp;client=docs&amp;plid=ACUX6DNRzxDs1vMN5DpgSNZiNmRwkWjVbSifsn4"/>
        <s v="https://mail.google.com/mail?extsrc=sync&amp;client=docs&amp;plid=ACUX6DMlKshswZWd7xOU50xLESDUcmO7zu37No0"/>
        <s v="https://mail.google.com/mail?extsrc=sync&amp;client=docs&amp;plid=ACUX6DMx2ZZpoR3Jfn9eQNvyTk6imwuxAtIW93o"/>
        <s v="https://mail.google.com/mail?extsrc=sync&amp;client=docs&amp;plid=ACUX6DP-gbIvag4v_ATR45tpDbsGw7EnhL0qjyw"/>
        <s v="https://mail.google.com/mail?extsrc=sync&amp;client=docs&amp;plid=ACUX6DNuKor6D-6v9Hl80CktR9Xjc3u1kh2lpFE"/>
        <s v="https://mail.google.com/mail?extsrc=sync&amp;client=docs&amp;plid=ACUX6DPrNdjBc-h25IZrYpOQlgKu_-Bq6O8497o"/>
        <s v="https://mail.google.com/mail?extsrc=sync&amp;client=docs&amp;plid=ACUX6DPNjXQnKs0GvEX-cMNHJtcpJwr-yPdh578"/>
        <s v="https://mail.google.com/mail?extsrc=sync&amp;client=docs&amp;plid=ACUX6DPH0LJwKCkolmQPYXiOnmDyJ9lBDfFx64I"/>
        <s v="https://mail.google.com/mail?extsrc=sync&amp;client=docs&amp;plid=ACUX6DPb-Q4vT09D1LrFfbIDft1AbA_TPGxogbE"/>
        <s v="https://mail.google.com/mail?extsrc=sync&amp;client=docs&amp;plid=ACUX6DOzOABTKYTeOJbc9VARUccRppmeWcahClM"/>
        <s v="https://mail.google.com/mail?extsrc=sync&amp;client=docs&amp;plid=ACUX6DMAML5mjtTkHi63AxNzdomHxjZfcS-mhM8"/>
        <s v="https://mail.google.com/mail?extsrc=sync&amp;client=docs&amp;plid=ACUX6DMLMqkW4VdqApUwTAdbt_GRAzqjeXKFaOk"/>
        <s v="https://mail.google.com/mail?extsrc=sync&amp;client=docs&amp;plid=ACUX6DPtfIdE1zDszT40mKtoYiY5RqNsmSBAgzM"/>
        <s v="https://mail.google.com/mail?extsrc=sync&amp;client=docs&amp;plid=ACUX6DOqg5AMsctqieg_gPv6hcWbZScq4wlyHss"/>
        <s v="https://mail.google.com/mail?extsrc=sync&amp;client=docs&amp;plid=ACUX6DOKdlguqXdyT-bhBM3OGbS0Du_9VrZ0-PI"/>
        <s v="https://mail.google.com/mail?extsrc=sync&amp;client=docs&amp;plid=ACUX6DOpxluaCEzUTdjhoqVIKoByIFgzdSkt7Xs"/>
        <s v="https://mail.google.com/mail?extsrc=sync&amp;client=docs&amp;plid=ACUX6DOvg58kARE16dgLiJk_xKygeZGASTwiCCU"/>
        <s v="https://mail.google.com/mail?extsrc=sync&amp;client=docs&amp;plid=ACUX6DPsqq6vAQCPPn19JF6rMkSvdJqA2Ja-ME4"/>
        <s v="https://mail.google.com/mail?extsrc=sync&amp;client=docs&amp;plid=ACUX6DPr0XBJ_ZAPT4KVk4oeB1IQVXL8x_MFaUg"/>
        <s v="https://mail.google.com/mail?extsrc=sync&amp;client=docs&amp;plid=ACUX6DOPUoBWUmo6hU3qYrrRiZncRLXK3Gff5gM"/>
        <s v="https://mail.google.com/mail?extsrc=sync&amp;client=docs&amp;plid=ACUX6DP80NVWTM0v8y42pe16sl0ZpAA39m3LXfI"/>
        <s v="https://mail.google.com/mail?extsrc=sync&amp;client=docs&amp;plid=ACUX6DMqcQ8h3xTrVlY0miKuHVzZAkYpi34G2ls"/>
        <s v="https://mail.google.com/mail?extsrc=sync&amp;client=docs&amp;plid=ACUX6DOE4-7H3uJ30uSkrcZz629m5U1-V-BGJx4"/>
        <s v="https://mail.google.com/mail?extsrc=sync&amp;client=docs&amp;plid=ACUX6DOghlYNiwIjNl2NQobnMegq1HP4SI_eT8g"/>
        <s v="https://mail.google.com/mail?extsrc=sync&amp;client=docs&amp;plid=ACUX6DOedA7r1T5SaKs8zRGT1ahOaIk5k8dlZM0"/>
        <s v="https://mail.google.com/mail?extsrc=sync&amp;client=docs&amp;plid=ACUX6DMKwblm17gaYQkKnhprIMWaQFe7b1koh6U"/>
        <s v="https://mail.google.com/mail?extsrc=sync&amp;client=docs&amp;plid=ACUX6DNhwMpSlprSXXVz9zuQxVOlY9qFCO1R850"/>
        <s v="https://mail.google.com/mail?extsrc=sync&amp;client=docs&amp;plid=ACUX6DMo-ZkVVUybjBzvu2z35k0Wloyso2dWXmk"/>
        <s v="https://mail.google.com/mail?extsrc=sync&amp;client=docs&amp;plid=ACUX6DNmpiin6lOOn2b5YwczAu8mexXZdXB4wdo"/>
        <s v="https://mail.google.com/mail?extsrc=sync&amp;client=docs&amp;plid=ACUX6DNecBzbxVQ4xWqsqCXiYFucU85paPywo7k"/>
        <s v="https://mail.google.com/mail?extsrc=sync&amp;client=docs&amp;plid=ACUX6DN3husKKWoSAOKVjdrK7HQAqn3lqF5VkHM"/>
        <s v="https://mail.google.com/mail?extsrc=sync&amp;client=docs&amp;plid=ACUX6DMl25XupIzoc6R-GjkrezRMhT3CJhaIs1w"/>
        <s v="https://mail.google.com/mail?extsrc=sync&amp;client=docs&amp;plid=ACUX6DOdDlPVf7jyPuMj6NX-ejfuFXy_yM0dMtg"/>
        <s v="https://mail.google.com/mail?extsrc=sync&amp;client=docs&amp;plid=ACUX6DO8iZ7CAWK4DtJAOWKCY89COgOEOdldPA0"/>
        <s v="https://mail.google.com/mail?extsrc=sync&amp;client=docs&amp;plid=ACUX6DNUJkkkfIhfBVavbwBAjkWqiKVjRNybicI"/>
        <s v="https://mail.google.com/mail?extsrc=sync&amp;client=docs&amp;plid=ACUX6DPuKBzWl3MUSmB4HyS8GSeoFYch8kHro-Q"/>
        <s v="https://mail.google.com/mail?extsrc=sync&amp;client=docs&amp;plid=ACUX6DN8EEDECKZODeZxxsh-bSrzXNmOGOTNTTI"/>
        <s v="https://mail.google.com/mail?extsrc=sync&amp;client=docs&amp;plid=ACUX6DPipzWAbpQP35mrt31rZhtPSv4Blw3Sr9s"/>
        <s v="https://mail.google.com/mail?extsrc=sync&amp;client=docs&amp;plid=ACUX6DNEy3P9K0cuLyTAib9nvqYCbgQf9m-yxdk"/>
        <s v="https://mail.google.com/mail?extsrc=sync&amp;client=docs&amp;plid=ACUX6DO8jW2nQcmqWsgb3rwmhaSsI_zwehIJ6XI"/>
        <s v="https://mail.google.com/mail?extsrc=sync&amp;client=docs&amp;plid=ACUX6DP-FQAL-LECYaz8S6gcLEkptHt3CjYHdcA"/>
        <s v="https://mail.google.com/mail?extsrc=sync&amp;client=docs&amp;plid=ACUX6DPiWhtuK-tdUUrwRtmCgCHF1V7fGgGp8fk"/>
        <s v="https://mail.google.com/mail?extsrc=sync&amp;client=docs&amp;plid=ACUX6DOff7zsYPDvk7qXXTdEivtf8_XoCx7pab4"/>
        <s v="https://mail.google.com/mail?extsrc=sync&amp;client=docs&amp;plid=ACUX6DN3APcu3ZaTH3Vq5y4dptY90ykyCNdC4oc"/>
        <s v="https://mail.google.com/mail?extsrc=sync&amp;client=docs&amp;plid=ACUX6DMx8VzmD7Q5rQkx07fqfygqOXsexLvh0DU"/>
        <s v="https://mail.google.com/mail?extsrc=sync&amp;client=docs&amp;plid=ACUX6DPHVx6KF8LTdQ9nIQHXwHX85mZCXtwPNzM"/>
        <s v="https://mail.google.com/mail?extsrc=sync&amp;client=docs&amp;plid=ACUX6DNQoBfAQM9VxUBHRng86OwO-DRsIzGJD0I"/>
        <s v="https://mail.google.com/mail?extsrc=sync&amp;client=docs&amp;plid=ACUX6DNmsVQLwbst07QCG99Q3Fkn7rGuwzZ4BDM"/>
        <s v="https://mail.google.com/mail?extsrc=sync&amp;client=docs&amp;plid=ACUX6DPTLwETAomLomTA-SO-SQ4i-zXVijNiNxI"/>
        <s v="https://mail.google.com/mail?extsrc=sync&amp;client=docs&amp;plid=ACUX6DPjLHf2XfC6Fxti6h4K18IBqOoR3Vpjulo"/>
        <s v="https://mail.google.com/mail?extsrc=sync&amp;client=docs&amp;plid=ACUX6DMMoFclZGGlKYVZPK0m2wTcZ9yqQdJ1er4"/>
        <s v="https://mail.google.com/mail?extsrc=sync&amp;client=docs&amp;plid=ACUX6DM5O-H1LeBSa2p5X9pMM42VtXXPRJJMNZo"/>
        <s v="https://mail.google.com/mail?extsrc=sync&amp;client=docs&amp;plid=ACUX6DNiKdOFTVfMkxKt3Zz6B_t_V2-UHZZIEiw"/>
        <s v="https://mail.google.com/mail?extsrc=sync&amp;client=docs&amp;plid=ACUX6DOUKK9M68rItFvaOVfTe-6_f76uUWdSAs4"/>
        <s v="https://mail.google.com/mail?extsrc=sync&amp;client=docs&amp;plid=ACUX6DOxrGZDKmJAjq4I0C0HbpQAD7kmR2b6xs4"/>
        <s v="https://mail.google.com/mail?extsrc=sync&amp;client=docs&amp;plid=ACUX6DMuc7jEXOV4zs8BlNt84_oe8N39NP2horA"/>
        <s v="https://mail.google.com/mail/u/1/#inbox/QgrcJHsNlSWXqRJWLvmGvBxtvKJGQbmjgXQ"/>
        <s v="https://mail.google.com/mail?extsrc=sync&amp;client=docs&amp;plid=ACUX6DO3ou5AEKaUJDsF_orsqCity1EwlELLj9c"/>
        <s v="https://mail.google.com/mail?extsrc=sync&amp;client=docs&amp;plid=ACUX6DOS52wqWPDcac2oqPTXvjBwtdfXAeY4dSU"/>
        <s v="https://mail.google.com/mail?extsrc=sync&amp;client=docs&amp;plid=ACUX6DN3jbUGJKzywexeZENGbuYzpQqZgnefnps"/>
        <s v="https://mail.google.com/mail?extsrc=sync&amp;client=docs&amp;plid=ACUX6DNN6t0M8YKqp25LFBXJTPD1YV0ABh-Yy7o"/>
        <s v="https://mail.google.com/mail?extsrc=sync&amp;client=docs&amp;plid=ACUX6DNl6G1GM16reOxLaVhgAS9QAchggIayhaM"/>
        <s v="https://mail.google.com/mail?extsrc=sync&amp;client=docs&amp;plid=ACUX6DOPohqOuP-MlcXpgMHQb697RKfynj26o2A"/>
        <s v="https://mail.google.com/mail?extsrc=sync&amp;client=docs&amp;plid=ACUX6DMAJ2Si_PAy0yTwXMsFj9d5Sd1jT8U5vTY"/>
        <s v="https://mail.google.com/mail?extsrc=sync&amp;client=docs&amp;plid=ACUX6DPJc1HEhae1HYX25glhtNSWATrD68t7u3o"/>
        <s v="https://mail.google.com/mail?extsrc=sync&amp;client=docs&amp;plid=ACUX6DOiPuGYjp7897lhbi2cvTsJ_xmSQNCf7go"/>
        <s v="https://mail.google.com/mail?extsrc=sync&amp;client=docs&amp;plid=ACUX6DOOS5i7dUoqR8lWrdZ3E0lx3pump8hTfgU"/>
        <s v="https://mail.google.com/mail?extsrc=sync&amp;client=docs&amp;plid=ACUX6DOu0gyYAuVKmCIvhi1vvw7MqhtyO7_jwQU"/>
        <s v="https://mail.google.com/mail?extsrc=sync&amp;client=docs&amp;plid=ACUX6DPu_Iwa_BQGREv1-Of5B22KRr26hXucxjQ"/>
        <s v="https://mail.google.com/mail?extsrc=sync&amp;client=docs&amp;plid=ACUX6DOXot-9NdegvdACkgBEVTwbC7cQRda-ICc"/>
        <s v="https://mail.google.com/mail?extsrc=sync&amp;client=docs&amp;plid=ACUX6DPD0e2HtqA1xJXIvBWWJVaMStSM4iEnxck"/>
        <s v="https://mail.google.com/mail?extsrc=sync&amp;client=docs&amp;plid=ACUX6DPpNdmONdftcQksEzl1z4420jeSHZMYhWo"/>
        <s v="https://mail.google.com/mail?extsrc=sync&amp;client=docs&amp;plid=ACUX6DNtNpzz99dfqeNr_L27S6ZB22EWlj6nnyA"/>
        <s v="https://mail.google.com/mail?extsrc=sync&amp;client=docs&amp;plid=ACUX6DO34T_MzxTtWS0ZmcA_eV8nwtyu-70PbK4"/>
        <s v="https://mail.google.com/mail?extsrc=sync&amp;client=docs&amp;plid=ACUX6DNMejVc1Lg6lf3ntgf2D40Yx0ddbxK_8jE"/>
        <s v="https://mail.google.com/mail?extsrc=sync&amp;client=docs&amp;plid=ACUX6DPj5pPWq7cZ8TWR9VtvHJdubp4gcAFWx-s"/>
        <s v="https://mail.google.com/mail?extsrc=sync&amp;client=docs&amp;plid=ACUX6DPIQbHu2-aNEfbr73-OiXmvIqTFbaphNWw"/>
        <s v="https://mail.google.com/mail?extsrc=sync&amp;client=docs&amp;plid=ACUX6DMqtoaRbU3WQRLkvoDrej4i5Ytq6D7__uA"/>
        <s v="https://mail.google.com/mail?extsrc=sync&amp;client=docs&amp;plid=ACUX6DOlbaf8kie63hGKanUJX7Hut43obn-v4KM"/>
        <s v="https://mail.google.com/mail?extsrc=sync&amp;client=docs&amp;plid=ACUX6DM4x-2y-8iJxVsawz1GBMhqQiLpfJ_39sM"/>
        <s v="https://mail.google.com/mail?extsrc=sync&amp;client=docs&amp;plid=ACUX6DM_2YhRBVxqLjYC-wYpBN2iwszzblOf6to"/>
        <s v="https://mail.google.com/mail?extsrc=sync&amp;client=docs&amp;plid=ACUX6DNgWLAdCq-kk9Pq7Qmg28ZhMN8giKPzVwE"/>
        <s v="https://mail.google.com/mail?extsrc=sync&amp;client=docs&amp;plid=ACUX6DN5ni1CKdTkfZzJEVRxZFjBKkdaWKb9kMU"/>
        <s v="https://mail.google.com/mail?extsrc=sync&amp;client=docs&amp;plid=ACUX6DPXsMIFnJmJf-PZ3SP1gW-po84Gw9TFX6Q"/>
        <s v="https://mail.google.com/mail?extsrc=sync&amp;client=docs&amp;plid=ACUX6DPjrcX1VIGYiuFLz7a7UxzgOywlThg731Q"/>
        <s v="https://mail.google.com/mail?extsrc=sync&amp;client=docs&amp;plid=ACUX6DMvfPgatw2sfsF8fdhLFZBbjCLe7Pr3bP8"/>
        <s v="https://mail.google.com/mail?extsrc=sync&amp;client=docs&amp;plid=ACUX6DPhS6yAvhDn0F5FIgNK8VBzLTT8s4hRu4Y"/>
        <s v="https://mail.google.com/mail?extsrc=sync&amp;client=docs&amp;plid=ACUX6DNYaDpQF-yKJjth_86wP1937cbuVZbtmpE"/>
        <s v="https://mail.google.com/mail?extsrc=sync&amp;client=docs&amp;plid=ACUX6DPhNBJhR_rcwtHtNtX_VuVPMuyy7aju_NU"/>
        <s v="https://mail.google.com/mail?extsrc=sync&amp;client=docs&amp;plid=ACUX6DNlUpNZlfMYxr23ZxDR-xRlk-Os4woBttA"/>
        <s v="https://mail.google.com/mail?extsrc=sync&amp;client=docs&amp;plid=ACUX6DMVnsMxd70FnQ2oovwzVW56GG6JXomdgRc"/>
        <s v="https://mail.google.com/mail?extsrc=sync&amp;client=docs&amp;plid=ACUX6DNc1VC_skseQTpY_iMFlpUB03_WzQxD8y0"/>
        <s v="https://mail.google.com/mail?extsrc=sync&amp;client=docs&amp;plid=ACUX6DMrR88rmWs1zU_wbCXSPFbnoHmo_80lp_4"/>
        <s v="https://mail.google.com/mail?extsrc=sync&amp;client=docs&amp;plid=ACUX6DPoHQBQk48W0nSOXFzQ_Py6QP0PDT5ycuU"/>
        <s v="https://mail.google.com/mail?extsrc=sync&amp;client=docs&amp;plid=ACUX6DOv3CDiEhVU8DyhmqvtI6t-LdM8NpglLe8"/>
        <s v="https://mail.google.com/mail?extsrc=sync&amp;client=docs&amp;plid=ACUX6DN9sASj3tSuQfQ5vc9e01Ul-b1V2YeN-0U"/>
        <s v="https://mail.google.com/mail?extsrc=sync&amp;client=docs&amp;plid=ACUX6DN0ieV68CvZSgZ3o7H63YFs1QNQ56DuzC8"/>
        <s v="https://mail.google.com/mail?extsrc=sync&amp;client=docs&amp;plid=ACUX6DNYeptawgR-sCdv5AHBRoDnJZIFLBUccgg"/>
        <s v="https://mail.google.com/mail?extsrc=sync&amp;client=docs&amp;plid=ACUX6DNpgEBCkDMJRZspHeAvwmWRpgCMnp-maY4"/>
        <s v="https://mail.google.com/mail?extsrc=sync&amp;client=docs&amp;plid=ACUX6DPXniRWN635gYPCEWOf7FxI4YEZ4wnXMyU"/>
        <s v="https://mail.google.com/mail?extsrc=sync&amp;client=docs&amp;plid=ACUX6DNM3xncfyxrjXwW1CMtcHfb5Un-Olq_zVI"/>
        <s v="https://mail.google.com/mail?extsrc=sync&amp;client=docs&amp;plid=ACUX6DME15x8fYQ_y4QoTb76U0a1eNbG1KtqUZc"/>
        <s v="https://mail.google.com/mail?extsrc=sync&amp;client=docs&amp;plid=ACUX6DNAv3zRzywOru4pkRMyt7h7hEuleZjG-GA"/>
        <s v="https://mail.google.com/mail?extsrc=sync&amp;client=docs&amp;plid=ACUX6DPrhM3OiOODEyR8cSuGiFX8OVd0cV2rn78"/>
        <s v="https://mail.google.com/mail?extsrc=sync&amp;client=docs&amp;plid=ACUX6DMojPbE4hKPdcna4sgxvaiCjrrFW1hb5Os"/>
        <s v="https://mail.google.com/mail?extsrc=sync&amp;client=docs&amp;plid=ACUX6DNdpQmFsHnZ0GNJ2m2rZ55I3diFMyiv8nw"/>
        <s v="https://mail.google.com/mail?extsrc=sync&amp;client=docs&amp;plid=ACUX6DPPLIKm-OZfrf0koWozX6Cox780IdF6HPQ"/>
        <s v="https://mail.google.com/mail?extsrc=sync&amp;client=docs&amp;plid=ACUX6DNPfApPkVpi9UUJHxQoDnk7UcSLvK3_fac"/>
        <s v="https://mail.google.com/mail?extsrc=sync&amp;client=docs&amp;plid=ACUX6DPHO83hfXgTlIeqXjloC9v6QFwDSYXwldg"/>
        <s v="https://mail.google.com/mail?extsrc=sync&amp;client=docs&amp;plid=ACUX6DNvTE3lad5NlVzIPCcSuwFBIFYLjtCT5K0"/>
        <s v="https://mail.google.com/mail?extsrc=sync&amp;client=docs&amp;plid=ACUX6DMNnFihO9IckPZorinEK4Q3fEj4Q8PikO8"/>
        <s v="https://mail.google.com/mail?extsrc=sync&amp;client=docs&amp;plid=ACUX6DN35oXBwjeQNz20c6lGvsBFaYe0ijDD03A"/>
        <s v="https://mail.google.com/mail?extsrc=sync&amp;client=docs&amp;plid=ACUX6DPG2r2Pxrtwm5LaV4kFFIyIv9H27clNvR4"/>
        <s v="https://mail.google.com/mail?extsrc=sync&amp;client=docs&amp;plid=ACUX6DOERAaig-4iPiHxkxL8jn3YW5SpjrB6apw"/>
        <s v="https://mail.google.com/mail?extsrc=sync&amp;client=docs&amp;plid=ACUX6DND26YJ8cnXrjw43MGALNdtCcXj2e7gjhE"/>
        <s v="https://mail.google.com/mail?extsrc=sync&amp;client=docs&amp;plid=ACUX6DOFiZEEdvqgDgDxaJ_sLORjUDkUafV7X6w"/>
        <s v="https://mail.google.com/mail?extsrc=sync&amp;client=docs&amp;plid=ACUX6DNFKvDnH3-QKU3sUXG4P1fZwd9ko_lUUDk"/>
        <s v="https://mail.google.com/mail?extsrc=sync&amp;client=docs&amp;plid=ACUX6DPRWtiZ_LWlUALQ6XqZ0wCvvuHIr9rvROc"/>
        <s v="https://mail.google.com/mail?extsrc=sync&amp;client=docs&amp;plid=ACUX6DPla6t9KGSIVxGtc1t6xPwQnzY7wu3aFSg"/>
        <s v="https://mail.google.com/mail?extsrc=sync&amp;client=docs&amp;plid=ACUX6DNr_EUnbv5apbzJ83Tp47AjxG5dY58BcSo"/>
        <s v="https://mail.google.com/mail?extsrc=sync&amp;client=docs&amp;plid=ACUX6DM_wMbtH4FYPJPH1tuB_nVUuTtfl-3_okA"/>
        <s v="https://mail.google.com/mail?extsrc=sync&amp;client=docs&amp;plid=ACUX6DMDhccbSjChBeqLb8mWz-H8q8K6I0nD2Bc"/>
        <s v="https://mail.google.com/mail?extsrc=sync&amp;client=docs&amp;plid=ACUX6DONrjxhLplw3elqaXoY8GG0y_FLHOUFVfc"/>
        <s v="https://mail.google.com/mail?extsrc=sync&amp;client=docs&amp;plid=ACUX6DN_Y5svYXcCT7nFGruclw5PdjErB_Oi9Y0"/>
        <s v="https://mail.google.com/mail?extsrc=sync&amp;client=docs&amp;plid=ACUX6DOyJLM7JmcN9AnDBD5OnYYb8GoEqWRgibM"/>
        <s v="https://mail.google.com/mail?extsrc=sync&amp;client=docs&amp;plid=ACUX6DPxj40LC7z8WUUb6IlTMmUoJqdYgKGn62g"/>
        <s v="https://mail.google.com/mail?extsrc=sync&amp;client=docs&amp;plid=ACUX6DOgHw_GrR9PTCUEkalDNlbkePINqgI_t64"/>
        <s v="https://mail.google.com/mail?extsrc=sync&amp;client=docs&amp;plid=ACUX6DOs94UM_mS09NZrZ_gKdXVKI-cZQ6mc3oA"/>
        <s v="https://mail.google.com/mail?extsrc=sync&amp;client=docs&amp;plid=ACUX6DMgak16z988LvDWbRC23MYv9ifNWvfzeBI"/>
        <s v="https://mail.google.com/mail?extsrc=sync&amp;client=docs&amp;plid=ACUX6DNIZgVHz_vh3oytsetmzKn9dzgW0CrXIO4"/>
        <s v="https://mail.google.com/mail?extsrc=sync&amp;client=docs&amp;plid=ACUX6DOKllFeK420tDYQ4Ro096LtxBI6cw6e3JA"/>
        <s v="https://mail.google.com/mail?extsrc=sync&amp;client=docs&amp;plid=ACUX6DO9K77hmhUTD_3AgZo9vKCfGFzgwvedFmE"/>
        <s v="https://mail.google.com/mail?extsrc=sync&amp;client=docs&amp;plid=ACUX6DOHDLj26xA7PCLyNdf20SoNVZLC-zO8aYo"/>
        <s v="https://mail.google.com/mail?extsrc=sync&amp;client=docs&amp;plid=ACUX6DOI7B9mhYvZDG6HY3EmsoJGE0s4fVPtYLM"/>
        <s v="https://mail.google.com/mail?extsrc=sync&amp;client=docs&amp;plid=ACUX6DPw3GjCJLTwGbACeJ5R5ZxhXQphu59mGIg"/>
        <s v="https://mail.google.com/mail?extsrc=sync&amp;client=docs&amp;plid=ACUX6DNcynGauqjDmul1VhHVnArQzIW_ros_KO0"/>
        <s v="https://mail.google.com/mail?extsrc=sync&amp;client=docs&amp;plid=ACUX6DM0wDVR-_au9dLOHyjV3SmOym1q912ZTjI"/>
        <s v="https://mail.google.com/mail?extsrc=sync&amp;client=docs&amp;plid=ACUX6DOUitTBQYBPeU7pCtc_wETFkwY0ZTmuzng"/>
        <s v="https://mail.google.com/mail?extsrc=sync&amp;client=docs&amp;plid=ACUX6DNdw7VY4IgW2ySkaqKM0Yp7Z6PuGkOexcM"/>
        <s v="https://mail.google.com/mail?extsrc=sync&amp;client=docs&amp;plid=ACUX6DPNO1ZzINaTeWLG8LNqk3fPczgcqHLI2dU"/>
        <s v="https://mail.google.com/mail?extsrc=sync&amp;client=docs&amp;plid=ACUX6DOA28klOYhIUQfz1_yrkp_I4sIlluodjSQ"/>
        <s v="https://mail.google.com/mail?extsrc=sync&amp;client=docs&amp;plid=ACUX6DMoQGFGMd-thnr5qkxmXAPZh_GU2FjLeWk"/>
        <s v="https://mail.google.com/mail?extsrc=sync&amp;client=docs&amp;plid=ACUX6DNMxch1zuwcosqVzspa-qCobEaw_TskbMk"/>
        <s v="https://mail.google.com/mail?extsrc=sync&amp;client=docs&amp;plid=ACUX6DPoIoiI4uNVMeU9dYe4b5PwPeqDwRL3LvE"/>
        <s v="https://mail.google.com/mail?extsrc=sync&amp;client=docs&amp;plid=ACUX6DMm6gTIzUuEAeIj5ap5E_Q1sWiezDif8Pk"/>
        <s v="https://mail.google.com/mail?extsrc=sync&amp;client=docs&amp;plid=ACUX6DPwLOlfk_mQxA2j5Ychhj09kjbQuYTUTzQ"/>
        <s v="https://mail.google.com/mail?extsrc=sync&amp;client=docs&amp;plid=ACUX6DOYY8Dhl1g05ubkOVF0WSaz94UfC2-VDv0"/>
        <s v="https://mail.google.com/mail?extsrc=sync&amp;client=docs&amp;plid=ACUX6DNm0G46G-AtxiXGpq7a3S8916GSDKocXNg"/>
        <s v="https://mail.google.com/mail?extsrc=sync&amp;client=docs&amp;plid=ACUX6DOjEf3VgI0DEktrfeAJ_r13PTI_jrpS7q8"/>
        <s v="https://mail.google.com/mail?extsrc=sync&amp;client=docs&amp;plid=ACUX6DO-7s8rjJTAn_gLLfCD3wNYcxY_WGpzHiQ"/>
        <s v="https://mail.google.com/mail?extsrc=sync&amp;client=docs&amp;plid=ACUX6DPCfiAYR4VkBYN6LXMUr0zPGr1rkkeByKg"/>
        <s v="https://mail.google.com/mail?extsrc=sync&amp;client=docs&amp;plid=ACUX6DPU13ieSDFX7BT3Ec7SXX5VswP2dbDfI3E"/>
        <s v="https://mail.google.com/mail?extsrc=sync&amp;client=docs&amp;plid=ACUX6DNHUEDtfV8NtDOw6HMaOzJ5n-xk-KzVaqA"/>
        <s v="https://mail.google.com/mail?extsrc=sync&amp;client=docs&amp;plid=ACUX6DMXq0QhgaRjPRp9-NZEeChV1NvkcNUswuk"/>
        <s v="https://mail.google.com/mail?extsrc=sync&amp;client=docs&amp;plid=ACUX6DNCiycd0Yb_DZK5GSg0YypM7WgBXlZmGIU"/>
        <s v="https://mail.google.com/mail?extsrc=sync&amp;client=docs&amp;plid=ACUX6DNT_2ta723vRUTptaPi0vI5nToZGCBQhP0"/>
        <s v="https://mail.google.com/mail?extsrc=sync&amp;client=docs&amp;plid=ACUX6DMgcIRC2cU2vR7YjblqBVB4NK84MwEEor8"/>
        <s v="https://mail.google.com/mail?extsrc=sync&amp;client=docs&amp;plid=ACUX6DOK5JIVVVwsBF-0k-t1jM9E2_QVpQKdYbc"/>
        <s v="https://mail.google.com/mail?extsrc=sync&amp;client=docs&amp;plid=ACUX6DMesiwTt8ER9--lZcAuj5JT7sY-kiC9aRo"/>
        <s v="https://mail.google.com/mail?extsrc=sync&amp;client=docs&amp;plid=ACUX6DMkLmhu4cK4Zpn5Ih4l42TU77QOHSVomjA"/>
        <s v="https://mail.google.com/mail?extsrc=sync&amp;client=docs&amp;plid=ACUX6DOoipM0fvkz2iE9po0CLblbhCSPYvDvFgY"/>
        <s v="https://mail.google.com/mail?extsrc=sync&amp;client=docs&amp;plid=ACUX6DMTeURXlJhB8JiHR1fqp45uB-1lY4rV8E8"/>
        <s v="https://mail.google.com/mail?extsrc=sync&amp;client=docs&amp;plid=ACUX6DN5bTjDmSP_qtefN_3d7hAN6bhByA_FJQ8"/>
        <s v="https://mail.google.com/mail?extsrc=sync&amp;client=docs&amp;plid=ACUX6DOEzhX-B6sC6WFCj_K2CO-Ac6fMswNKMVA"/>
        <s v="https://mail.google.com/mail?extsrc=sync&amp;client=docs&amp;plid=ACUX6DML7B7ny0izRn9Kx1H7ELoR9Tnsf7V0j_U"/>
        <s v="https://mail.google.com/mail?extsrc=sync&amp;client=docs&amp;plid=ACUX6DOWrftB29zOo5uZMttRs17XoEkaEFr2ITg"/>
        <s v="https://mail.google.com/mail?extsrc=sync&amp;client=docs&amp;plid=ACUX6DOmZWePXh0goiOh3LAk8cR_4dmZ7jM0Gdo"/>
        <s v="https://mail.google.com/mail?extsrc=sync&amp;client=docs&amp;plid=ACUX6DOUgWdGC7pZfvLqcEejgvQWqq8mNzqfdsg"/>
        <s v="https://mail.google.com/mail?extsrc=sync&amp;client=docs&amp;plid=ACUX6DOy3K9b-EnDRMpnunu-UQ2JaMGIhz6HGd8"/>
        <s v="https://mail.google.com/mail?extsrc=sync&amp;client=docs&amp;plid=ACUX6DPstPKlbIcUM-jrHbAkiPw8CTDP1urCF0M"/>
        <s v="https://mail.google.com/mail?extsrc=sync&amp;client=docs&amp;plid=ACUX6DOVzi9kdCsuXxvpQ3ye9kavcV2PI25GZrE"/>
        <s v="https://mail.google.com/mail?extsrc=sync&amp;client=docs&amp;plid=ACUX6DMB2NJVInDvHMMM5jbx2-nmZWP3ZbR_djg"/>
        <s v="https://mail.google.com/mail?extsrc=sync&amp;client=docs&amp;plid=ACUX6DNFfSuEYXDLaR9WucLmXDvYqbqW_POTOa8"/>
        <s v="https://mail.google.com/mail?extsrc=sync&amp;client=docs&amp;plid=ACUX6DMCRbxQqCzYeFHdyN1vseb5Xe14A_mrC50"/>
        <s v="https://mail.google.com/mail?extsrc=sync&amp;client=docs&amp;plid=ACUX6DMVMq3SlBJ7EbpJHTxrvTtsxUHMyuDag8I"/>
        <s v="https://mail.google.com/mail?extsrc=sync&amp;client=docs&amp;plid=ACUX6DPQxc5-aO11Psbxr01yIHCqxOT_bHrNatg"/>
        <s v="https://mail.google.com/mail?extsrc=sync&amp;client=docs&amp;plid=ACUX6DONESBOaaS5qMoooZbDDaFR-iHRm6Dni7U"/>
        <s v="https://mail.google.com/mail?extsrc=sync&amp;client=docs&amp;plid=ACUX6DNcMVMX45xvm3kGAth11jmb6wfOXpuJ9CE"/>
        <s v="https://mail.google.com/mail?extsrc=sync&amp;client=docs&amp;plid=ACUX6DPvl8JhHvO62y1xWlpyfAgOaaDSPKxAnGo"/>
        <s v="https://mail.google.com/mail?extsrc=sync&amp;client=docs&amp;plid=ACUX6DN4groqbXMdrQtM7RrU2u5aK6-j38o3txE"/>
        <s v="https://mail.google.com/mail?extsrc=sync&amp;client=docs&amp;plid=ACUX6DN9KoP3Bt82AyWPD8bgtkAwDIGQgU4INw0"/>
        <s v="https://mail.google.com/mail?extsrc=sync&amp;client=docs&amp;plid=ACUX6DPODuwFvLjvjoQFIbMtnxHV0POIqcFvvZM"/>
        <s v="https://mail.google.com/mail?extsrc=sync&amp;client=docs&amp;plid=ACUX6DN3mRNWmW1sSvz3UPWhIjImZ-hWRJXE74g"/>
        <s v="https://mail.google.com/mail?extsrc=sync&amp;client=docs&amp;plid=ACUX6DOjqQmL0DeHKyn4hnILCVpbTqOg72i78EY"/>
        <s v="https://mail.google.com/mail?extsrc=sync&amp;client=docs&amp;plid=ACUX6DP7czQ8cHhzBJa-PEIyDV3LXGMQQm0AZow"/>
        <s v="https://mail.google.com/mail?extsrc=sync&amp;client=docs&amp;plid=ACUX6DMn1tWj4FftEZmYk3kDf3WYNIwkvG_qm88"/>
        <s v="https://mail.google.com/mail?extsrc=sync&amp;client=docs&amp;plid=ACUX6DMabxk39cVFa10L9yTMva-k1mLOJTQwm4g"/>
        <s v="https://mail.google.com/mail?extsrc=sync&amp;client=docs&amp;plid=ACUX6DPpLMUflhUi4GL5NLKta0PLDZbAsp3sZEE"/>
        <s v="https://mail.google.com/mail?extsrc=sync&amp;client=docs&amp;plid=ACUX6DMMrolFhQaahut4sH6-F_648GJDqUf-yEM"/>
        <s v="https://mail.google.com/mail?extsrc=sync&amp;client=docs&amp;plid=ACUX6DMgjLzrtrRR7Cj4RMvaeSKBzruUFshgoIU"/>
        <s v="https://mail.google.com/mail?extsrc=sync&amp;client=docs&amp;plid=ACUX6DO4W9O_sQgzzoN6cJslAkR44PBZlzSmnmo"/>
        <s v="https://mail.google.com/mail?extsrc=sync&amp;client=docs&amp;plid=ACUX6DNVzQ-bqk1Zyqyx9TIg7Lma-xTQvpNaCtM"/>
        <s v="https://mail.google.com/mail?extsrc=sync&amp;client=docs&amp;plid=ACUX6DOLm25J5lpKD2wa7AQ7ZIos34F8wtAj2g8"/>
        <s v="https://mail.google.com/mail?extsrc=sync&amp;client=docs&amp;plid=ACUX6DPSY9rbCri9ZCJEBhAZ_W4Nm-fkP0DdqKA"/>
        <s v="https://mail.google.com/mail?extsrc=sync&amp;client=docs&amp;plid=ACUX6DO8NDASTbrLOfSG2-3XeNj-pdzPXSRzTL4"/>
        <s v="https://mail.google.com/mail?extsrc=sync&amp;client=docs&amp;plid=ACUX6DMrb7Do2GXA7BsCpPN5N9oP6Nbsru-Ptpo"/>
        <s v="https://mail.google.com/mail?extsrc=sync&amp;client=docs&amp;plid=ACUX6DOnphPGFLxFin0GmXy1Iqf-1w2knkxVL8Y"/>
        <s v="https://mail.google.com/mail?extsrc=sync&amp;client=docs&amp;plid=ACUX6DMMCNrjtYD4zWTfZ8ajQy7891HN2I0LsnU"/>
        <s v="https://mail.google.com/mail?extsrc=sync&amp;client=docs&amp;plid=ACUX6DNw2HD8BzhuwAUMBbJO8_HGV4xVKjZPSlw"/>
        <s v="https://mail.google.com/mail?extsrc=sync&amp;client=docs&amp;plid=ACUX6DN1N9P5q2QGagLnYCXX3jrO3aN5khl1fQY"/>
        <s v="https://mail.google.com/mail?extsrc=sync&amp;client=docs&amp;plid=ACUX6DMdQat3Vvzi85aGz3mXvn28HxxJvfV6AEc"/>
        <s v="https://mail.google.com/mail?extsrc=sync&amp;client=docs&amp;plid=ACUX6DOIVkP7htpGZ_X-JLRaZ1J36EGDViQ9I_4"/>
        <s v="https://mail.google.com/mail?extsrc=sync&amp;client=docs&amp;plid=ACUX6DM6f4JqSXLT1rdC6XenQr6ZVdpP9MT8fw8"/>
        <s v="https://mail.google.com/mail?extsrc=sync&amp;client=docs&amp;plid=ACUX6DO1Fi8xv0HlRujz1W54-_ypLK5KS4NsUes"/>
        <s v="https://mail.google.com/mail?extsrc=sync&amp;client=docs&amp;plid=ACUX6DPYLy0gmuBFq2ZUu0hU_mLcAIl_hLLAAIM"/>
        <s v="https://mail.google.com/mail?extsrc=sync&amp;client=docs&amp;plid=ACUX6DNTRfwzQEm6a6OWlZwSQGK8kKIUstzHizo"/>
        <s v="https://mail.google.com/mail?extsrc=sync&amp;client=docs&amp;plid=ACUX6DNhUoJLYwUHkDVVU49K5G24bMI2-woP4mk"/>
        <s v="https://mail.google.com/mail?extsrc=sync&amp;client=docs&amp;plid=ACUX6DPbge2WdWhzSnnEc4WpaRnU3rc1rlaPCGo"/>
        <s v="https://mail.google.com/mail?extsrc=sync&amp;client=docs&amp;plid=ACUX6DMnSrigyHwCJDOtk-xwEgSulXefxt-E5-I"/>
        <s v="https://mail.google.com/mail?extsrc=sync&amp;client=docs&amp;plid=ACUX6DOpbTZVjHQkum3cff-10J7wbzqfql8pZgA"/>
        <s v="https://mail.google.com/mail?extsrc=sync&amp;client=docs&amp;plid=ACUX6DOKJyZt6kwWCwkkOnPbVcGteCcpRdF4NY8"/>
        <s v="https://mail.google.com/mail?extsrc=sync&amp;client=docs&amp;plid=ACUX6DMbp18jjEXslziy2uPF596JJh_R5txBdK0"/>
        <s v="https://mail.google.com/mail?extsrc=sync&amp;client=docs&amp;plid=ACUX6DOhmIlwqbWwutXtNLJI5NqKBELAZtkdbn4"/>
        <s v="https://mail.google.com/mail?extsrc=sync&amp;client=docs&amp;plid=ACUX6DM62o9M0pHBEXGC0DpA4olMjlWY5LNZR6c"/>
        <s v="https://mail.google.com/mail?extsrc=sync&amp;client=docs&amp;plid=ACUX6DPEpY-viZvXhU9fEUOIjBny_4LcneYe_14"/>
        <s v="https://mail.google.com/mail?extsrc=sync&amp;client=docs&amp;plid=ACUX6DPA6ArgRZA8rVizzk0_4haQWyyFODuK4_I"/>
        <s v="https://mail.google.com/mail?extsrc=sync&amp;client=docs&amp;plid=ACUX6DPzGuM9km3Mqh0S8ICGOTJYhjhDpE51cC4"/>
        <s v="https://mail.google.com/mail?extsrc=sync&amp;client=docs&amp;plid=ACUX6DPfdMiaJN3l0ZeDN4Trmrws-6oPzNPLKsI"/>
        <s v="https://mail.google.com/mail?extsrc=sync&amp;client=docs&amp;plid=ACUX6DMx8A7VhiziXNIZN6sFy33dc_m3AbkvhsY"/>
        <s v="https://mail.google.com/mail?extsrc=sync&amp;client=docs&amp;plid=ACUX6DMOuPej2KdSKOronH0FP5kk26NkYKBUWHM"/>
        <s v="https://mail.google.com/mail?extsrc=sync&amp;client=docs&amp;plid=ACUX6DNuVfHc2QIeVqhMz8aPyl1Tor7fs-hBi98"/>
        <s v="https://mail.google.com/mail?extsrc=sync&amp;client=docs&amp;plid=ACUX6DMSJEMG8veoyArimw1Xh0lGSEaTry0hCZg"/>
        <s v="https://mail.google.com/mail?extsrc=sync&amp;client=docs&amp;plid=ACUX6DMpKXYmQp265eq9RG1O2UTWd8ZdBkJn62w"/>
        <s v="https://mail.google.com/mail?extsrc=sync&amp;client=docs&amp;plid=ACUX6DNyhfyvg69ZRxDiDeKGsPNxIx9TavGMCmE"/>
        <s v="https://mail.google.com/mail?extsrc=sync&amp;client=docs&amp;plid=ACUX6DOxhzo_xoKBpyGCIHPghkuBZxoFLr45zHw"/>
        <s v="https://mail.google.com/mail?extsrc=sync&amp;client=docs&amp;plid=ACUX6DNqsreOiyYRggwPcWTXEhGwWyc3AQ5uGFU"/>
        <s v="https://mail.google.com/mail?extsrc=sync&amp;client=docs&amp;plid=ACUX6DModlq4-02dsj6eLXkk5sDwIRqy8PfaLec"/>
        <s v="https://mail.google.com/mail?extsrc=sync&amp;client=docs&amp;plid=ACUX6DNPl-o2nGNe6KCv0oL6pdpokvQ_50HYxvk"/>
        <s v="https://mail.google.com/mail?extsrc=sync&amp;client=docs&amp;plid=ACUX6DNY0btVG5hzfgpxtJfWXHAz0Io5NuagM4o"/>
        <s v="https://mail.google.com/mail?extsrc=sync&amp;client=docs&amp;plid=ACUX6DNfmmKAnVMHBwAbIfku4_pO37ZISmbear4"/>
        <s v="https://mail.google.com/mail?extsrc=sync&amp;client=docs&amp;plid=ACUX6DPXwr4Pc7fHgWFc-5t7jWUzFiIvlgu4lu8"/>
        <s v="https://mail.google.com/mail?extsrc=sync&amp;client=docs&amp;plid=ACUX6DOuOCQwJqPdkSejNyygIQhCaXxjaqD5Mv0"/>
        <s v="https://mail.google.com/mail?extsrc=sync&amp;client=docs&amp;plid=ACUX6DMxMaEBUWwPy8P-zGzzKAJyDBpfPa_peOI"/>
        <s v="https://mail.google.com/mail?extsrc=sync&amp;client=docs&amp;plid=ACUX6DNwlJfbZ5hUKZE9qLfjG6P4i70BGqHlQsc"/>
        <s v="https://mail.google.com/mail?extsrc=sync&amp;client=docs&amp;plid=ACUX6DMTBYLS9PwtjNAQKmimXqxn35qq7Q6JCQk"/>
        <s v="https://mail.google.com/mail?extsrc=sync&amp;client=docs&amp;plid=ACUX6DNmmZ08OuWq3Z2FCjaOp0YcN5HF1HjjNx4"/>
        <s v="https://mail.google.com/mail?extsrc=sync&amp;client=docs&amp;plid=ACUX6DOOD9kBzOGFZ8TIU5w7DhwxpyO6HPgF4zo"/>
        <s v="https://mail.google.com/mail?extsrc=sync&amp;client=docs&amp;plid=ACUX6DOHs8GJDjNjdMnflim9A8CvL8EakpDL31g"/>
        <s v="https://mail.google.com/mail?extsrc=sync&amp;client=docs&amp;plid=ACUX6DO51oRGJeuXDqloe8nQMxQZ8IHzkCalPK0"/>
        <s v="https://mail.google.com/mail?extsrc=sync&amp;client=docs&amp;plid=ACUX6DOB-WyUYxPoWanN_W_UgDdyeIM6ZDMecms"/>
        <s v="https://mail.google.com/mail?extsrc=sync&amp;client=docs&amp;plid=ACUX6DPeYQA7BhRmOsrzQCJxFqyZ1oOby6MNgE4"/>
        <s v="https://mail.google.com/mail?extsrc=sync&amp;client=docs&amp;plid=ACUX6DM84jQH_die6dzktPdWA1_Dtr4FjyWPH4M"/>
        <s v="https://mail.google.com/mail?extsrc=sync&amp;client=docs&amp;plid=ACUX6DPq3A2en3nclvChDCQODw2Ik2rL18FNEBU"/>
        <s v="https://mail.google.com/mail?extsrc=sync&amp;client=docs&amp;plid=ACUX6DNLRqwc1A1OWCknabbbY0-fbaDVPRcfQSQ"/>
        <s v="https://mail.google.com/mail?extsrc=sync&amp;client=docs&amp;plid=ACUX6DNyrVyuURyGVXwkRnBmAe2pedX_B1JHzHM"/>
        <s v="https://mail.google.com/mail?extsrc=sync&amp;client=docs&amp;plid=ACUX6DPibs2NQd3MdHP7blCmIHjd3CuZZnWDcS4"/>
        <s v="https://mail.google.com/mail?extsrc=sync&amp;client=docs&amp;plid=ACUX6DNIugLkf9t8quLVeb3zRSnfn2lsa4RY5DE"/>
        <s v="https://mail.google.com/mail?extsrc=sync&amp;client=docs&amp;plid=ACUX6DMwPrvHZHIwKKKPwrSYr4HXh2VxJQ79MWY"/>
        <s v="https://mail.google.com/mail?extsrc=sync&amp;client=docs&amp;plid=ACUX6DNOaETjlsz8TSwd-al01mFS9XGjwmNzSTg"/>
        <s v="https://mail.google.com/mail?extsrc=sync&amp;client=docs&amp;plid=ACUX6DPBLsLgyl-haxB25uWG4wUDg6lFuW-yuYE"/>
        <s v="https://mail.google.com/mail?extsrc=sync&amp;client=docs&amp;plid=ACUX6DMN-Ik0D58Jf1pduKY7q_krNn-tNx2KLoU"/>
        <s v="https://mail.google.com/mail?extsrc=sync&amp;client=docs&amp;plid=ACUX6DNXYW-U4Ig7xt381aFoQGlrrbvNcoP4cPE"/>
        <s v="https://mail.google.com/mail?extsrc=sync&amp;client=docs&amp;plid=ACUX6DMGPTGZw367qEKtjPtdfUUY3ZE783PGSMY"/>
        <s v="https://mail.google.com/mail?extsrc=sync&amp;client=docs&amp;plid=ACUX6DNeDoK6RMbCx7DCANGIFcp3IBzH6adwl9A"/>
        <s v="https://mail.google.com/mail?extsrc=sync&amp;client=docs&amp;plid=ACUX6DOMsSNZ1-xyc8t_1bXV8lwTdfXMfko41UE"/>
        <s v="https://mail.google.com/mail?extsrc=sync&amp;client=docs&amp;plid=ACUX6DNNTt4xFOlRuW9YPqS0ZsTIftAMQ67XyR0"/>
        <s v="https://mail.google.com/mail?extsrc=sync&amp;client=docs&amp;plid=ACUX6DN9f7ooTqpmzoRK9hWttrkiiAMir3Zz_2A"/>
        <s v="https://mail.google.com/mail?extsrc=sync&amp;client=docs&amp;plid=ACUX6DOtaaOd-hV5mIlGRWQM9RpZwdeR7085kBg"/>
        <s v="https://mail.google.com/mail?extsrc=sync&amp;client=docs&amp;plid=ACUX6DOmyNuZ0gi-_wygwCgrzPX64YTjn4a0lZc"/>
        <s v="https://mail.google.com/mail?extsrc=sync&amp;client=docs&amp;plid=ACUX6DN5Wvl9P8GcAJPWiCwCkzW9tL8bIJ1o8ug"/>
        <s v="https://mail.google.com/mail?extsrc=sync&amp;client=docs&amp;plid=ACUX6DPiQRkVrziqUKhA9nDgB9fGbibMjyqSNJU"/>
        <s v="https://mail.google.com/mail?extsrc=sync&amp;client=docs&amp;plid=ACUX6DMIl1qU6yHKcxr7RjCQdJAXrMx22-pg0i0"/>
        <s v="https://mail.google.com/mail?extsrc=sync&amp;client=docs&amp;plid=ACUX6DPkzutqf0wjp3AxmlRIzaiMqPwPj0VWpy4"/>
        <s v="https://mail.google.com/mail?extsrc=sync&amp;client=docs&amp;plid=ACUX6DP0nMMXx5z6eruqdI-OTiJl4jX39UGjQbw"/>
        <s v="https://mail.google.com/mail?extsrc=sync&amp;client=docs&amp;plid=ACUX6DNPk0C49s7creFitglwEaWUbonY7jlrO1A"/>
        <s v="https://mail.google.com/mail?extsrc=sync&amp;client=docs&amp;plid=ACUX6DN4Su-qWzfSXdXbgBFl9T1c-B3xcxJtv6I"/>
        <s v="https://mail.google.com/mail?extsrc=sync&amp;client=docs&amp;plid=ACUX6DOTFMs9uQiznfL9FvSwtKr3qbLmLX_Hbzw"/>
        <s v="https://mail.google.com/mail?extsrc=sync&amp;client=docs&amp;plid=ACUX6DOEh-HltQkYd-ozzoFMqlipg28CS-B6jmM"/>
        <s v="https://mail.google.com/mail?extsrc=sync&amp;client=docs&amp;plid=ACUX6DP4RUlt329AY-0eidljyTCJpQP7x3SNw8w"/>
        <s v="https://mail.google.com/mail?extsrc=sync&amp;client=docs&amp;plid=ACUX6DO2hJhdEFv9YWhvVnpv4RZyMvYl3QKJTFs"/>
        <s v="https://mail.google.com/mail?extsrc=sync&amp;client=docs&amp;plid=ACUX6DPtLUmguHFUr4loW0WhxSWX-A3E_8wcboA"/>
        <s v="https://mail.google.com/mail?extsrc=sync&amp;client=docs&amp;plid=ACUX6DOo-5HdonP7PN30h7YW0on2JysYzBXt5ao"/>
        <s v="https://mail.google.com/mail?extsrc=sync&amp;client=docs&amp;plid=ACUX6DM1DJOg6aI4AWtMleDpzMJc9K8wqCVELwE"/>
        <s v="https://mail.google.com/mail?extsrc=sync&amp;client=docs&amp;plid=ACUX6DMhAWJ_7AlZeb5g-pT5DWtPvcIe913LBlk"/>
        <s v="https://mail.google.com/mail?extsrc=sync&amp;client=docs&amp;plid=ACUX6DN4FD-osuVyBg6HKKPiZdT0e3uDAjvb9jo"/>
        <s v="https://mail.google.com/mail?extsrc=sync&amp;client=docs&amp;plid=ACUX6DM8walNeL-x5Nc_cN969acCgCCRWBr9iOs"/>
        <s v="https://mail.google.com/mail?extsrc=sync&amp;client=docs&amp;plid=ACUX6DN8Dq89hRx_DVZzENN31lIy31l2n2ydAnk"/>
        <s v="https://mail.google.com/mail?extsrc=sync&amp;client=docs&amp;plid=ACUX6DNbTCdX-P7mVCJZKu9MIMsxk1zeJmaxKV8"/>
        <s v="https://mail.google.com/mail?extsrc=sync&amp;client=docs&amp;plid=ACUX6DPokU660HPWaGQ4y0Q3rJSmMIqChDHHCGc"/>
        <s v="https://mail.google.com/mail?extsrc=sync&amp;client=docs&amp;plid=ACUX6DPY7K24sj7ITDoVJstnN0rHeKTznfDQ-cI"/>
        <s v="https://mail.google.com/mail?extsrc=sync&amp;client=docs&amp;plid=ACUX6DNVtXgDdAGAY80KpoZ-Dt-NwP8nh7jSZYw"/>
        <s v="https://mail.google.com/mail?extsrc=sync&amp;client=docs&amp;plid=ACUX6DOeBon_pVtCKTAv2vtV7iAJHs9rJwKDkx8"/>
        <s v="https://mail.google.com/mail?extsrc=sync&amp;client=docs&amp;plid=ACUX6DNxlxyMyiPCCaUiFPimjFTIkvIBhpxWhdo"/>
        <s v="https://mail.google.com/mail?extsrc=sync&amp;client=docs&amp;plid=ACUX6DNC2AB0XByCukTRYs1fV1DevlG3HqaTrxI"/>
        <s v="https://mail.google.com/mail?extsrc=sync&amp;client=docs&amp;plid=ACUX6DN6fMp8X0N2Ci1p7B9EaYrJ_NHFJoeI0yQ"/>
        <s v="https://mail.google.com/mail?extsrc=sync&amp;client=docs&amp;plid=ACUX6DM5_fWY6lzxUhBp8TLXvrMxmgA7e3ycJz4"/>
        <s v="https://mail.google.com/mail?extsrc=sync&amp;client=docs&amp;plid=ACUX6DMwlL3eou3XPMYbhDBJYRZqSpy6Q7HU9xQ"/>
        <s v="https://mail.google.com/mail?extsrc=sync&amp;client=docs&amp;plid=ACUX6DNeOGf9QXWZQmP-xO2VkGVoU1rah8ByPsE"/>
        <s v="https://mail.google.com/mail?extsrc=sync&amp;client=docs&amp;plid=ACUX6DP1ej0aHHIHmOkJNydV3evalo-pyX08wx8"/>
        <s v="https://mail.google.com/mail?extsrc=sync&amp;client=docs&amp;plid=ACUX6DMCAWFR_nN9B7fB7qMO72edXvT5lEWUyG4"/>
        <s v="https://mail.google.com/mail?extsrc=sync&amp;client=docs&amp;plid=ACUX6DMW2QzG5ux3C618n1rGApzeVTzyagWifQQ"/>
        <s v="https://mail.google.com/mail?extsrc=sync&amp;client=docs&amp;plid=ACUX6DMu1B5fjV2fdLf-m_Kgc2ECC_Q7mHLFcZw"/>
        <s v="https://mail.google.com/mail?extsrc=sync&amp;client=docs&amp;plid=ACUX6DP3Zrje094qKnLHvcjmgMHx3JkT8vDYza8"/>
        <s v="https://mail.google.com/mail?extsrc=sync&amp;client=docs&amp;plid=ACUX6DPHhYcD7O0w8w4oHNihzjb0peRMmXPzIAY"/>
        <s v="https://mail.google.com/mail?extsrc=sync&amp;client=docs&amp;plid=ACUX6DMpm0abxpGqY3JBon1e-WcSvhY81ou_f2Q"/>
        <s v="https://mail.google.com/mail?extsrc=sync&amp;client=docs&amp;plid=ACUX6DORGkvSbG2HUgOk9Zj4NVXPRrAGOrKkZPE"/>
        <s v="https://mail.google.com/mail?extsrc=sync&amp;client=docs&amp;plid=ACUX6DMlBPwLfaYieXeIujD77GB7w3fORPFE6vc"/>
        <s v="https://mail.google.com/mail?extsrc=sync&amp;client=docs&amp;plid=ACUX6DNLyjIq10diw7Tp3u2Ost_cECfnEt4Lqa0"/>
        <s v="https://mail.google.com/mail?extsrc=sync&amp;client=docs&amp;plid=ACUX6DOxeYOVpA4-G1Ox1As-tZTfQZ7D_8RpicU"/>
        <s v="https://mail.google.com/mail?extsrc=sync&amp;client=docs&amp;plid=ACUX6DPVnxu7qEstH-xzlImWD2CAOrLHkwSVKF0"/>
        <s v="https://mail.google.com/mail?extsrc=sync&amp;client=docs&amp;plid=ACUX6DPC6OXIxLcvTGGlOMxUusC1vInowyVjRoE"/>
        <s v="https://mail.google.com/mail?extsrc=sync&amp;client=docs&amp;plid=ACUX6DPLH4yTn9DiV7j_LP_6ddrfv3hEVDki21Y"/>
        <s v="https://mail.google.com/mail?extsrc=sync&amp;client=docs&amp;plid=ACUX6DNvBr22fO6bw4hGI3ylXio9a8mKsb6pRuI"/>
        <s v="https://mail.google.com/mail?extsrc=sync&amp;client=docs&amp;plid=ACUX6DM2rMLwrvF_WxvixiGclWrHq8w6Fr6Z_QI"/>
        <s v="https://mail.google.com/mail?extsrc=sync&amp;client=docs&amp;plid=ACUX6DOXbEKEJYrX9MJvBTTpFOYhx-gmfzm5sqU"/>
        <s v="https://mail.google.com/mail?extsrc=sync&amp;client=docs&amp;plid=ACUX6DOghP2NNYLPpO_hlbj_7m9zUOLSamBDoF0"/>
        <s v="https://mail.google.com/mail?extsrc=sync&amp;client=docs&amp;plid=ACUX6DPyJPkr_TWONi4CXHpxt1fc1YcqHXcWr94"/>
        <s v="https://mail.google.com/mail?extsrc=sync&amp;client=docs&amp;plid=ACUX6DOXezOEtaNOUITV7rzB7X1b84ae3bHuGqE"/>
        <s v="https://mail.google.com/mail?extsrc=sync&amp;client=docs&amp;plid=ACUX6DMCOsQhSxRgIwKBrVsYKQ0_hKWwSaoBkaE"/>
        <s v="https://mail.google.com/mail?extsrc=sync&amp;client=docs&amp;plid=ACUX6DO6WIsHX82EHIe8vJToyN-ULBbx-kRC4Yc"/>
        <s v="https://mail.google.com/mail?extsrc=sync&amp;client=docs&amp;plid=ACUX6DNhegtB34S2MFXxv5mP1Xy-h_yZ9w18N8A"/>
        <s v="https://mail.google.com/mail?extsrc=sync&amp;client=docs&amp;plid=ACUX6DOb4z-Rs-_GQxCz-XbC9SJ8RjAR0rMdJDc"/>
        <s v="https://mail.google.com/mail?extsrc=sync&amp;client=docs&amp;plid=ACUX6DPRh06WGDE7Jc2uvPC3ZJ1yHxQnLrlTNmQ"/>
        <s v="https://mail.google.com/mail?extsrc=sync&amp;client=docs&amp;plid=ACUX6DPSMaM9XO6MAZb_cuZmKhFQkKOgZ2ehxvk"/>
        <s v="https://mail.google.com/mail?extsrc=sync&amp;client=docs&amp;plid=ACUX6DOYgLS2RE8H2tbyh_Bo-F21rnRKVSoMOn0"/>
        <s v="https://mail.google.com/mail?extsrc=sync&amp;client=docs&amp;plid=ACUX6DP3pCREiFad2zg-9PYqNF2vm6S3SL3RwZQ"/>
        <s v="https://mail.google.com/mail?extsrc=sync&amp;client=docs&amp;plid=ACUX6DMRbrpjtEhQkpBU0Ki0okod1zHN-lODLbs"/>
        <s v="https://mail.google.com/mail?extsrc=sync&amp;client=docs&amp;plid=ACUX6DMwtg8nuP85nOqpgQ57u377_Nc5Eje2Kp4"/>
        <s v="https://mail.google.com/mail?extsrc=sync&amp;client=docs&amp;plid=ACUX6DNXjZfeJ0ypZmxE-wxEfOUq_2ZWw51JZ18"/>
        <s v="https://mail.google.com/mail?extsrc=sync&amp;client=docs&amp;plid=ACUX6DMw6dyUe3akXcx7wdYC0Wr9QnolUnxukfU"/>
        <s v="https://mail.google.com/mail?extsrc=sync&amp;client=docs&amp;plid=ACUX6DNTbGBgmqOwqhUQgna_viyEUIEIsrmesig"/>
        <s v="https://mail.google.com/mail?extsrc=sync&amp;client=docs&amp;plid=ACUX6DOK1VAFq34okB_zGNvk4G_doqF9cUdvUM0"/>
        <s v="https://mail.google.com/mail?extsrc=sync&amp;client=docs&amp;plid=ACUX6DNL8pY_TFtTT4hCY_pjawKUCA5SA3zGFsw"/>
        <s v="https://mail.google.com/mail?extsrc=sync&amp;client=docs&amp;plid=ACUX6DOT8X1mPohiqDR7dfY4lytpjUfX95s1-dw"/>
        <s v="https://mail.google.com/mail?extsrc=sync&amp;client=docs&amp;plid=ACUX6DP0BTolV1ndj3_OLAOO5HG0e07F5v6PcSQ"/>
        <s v="https://mail.google.com/mail?extsrc=sync&amp;client=docs&amp;plid=ACUX6DNG58RzeB5h3kNvgZ90ogHCz0TpUI-xINs"/>
        <s v="https://mail.google.com/mail?extsrc=sync&amp;client=docs&amp;plid=ACUX6DOEHjBpD-AqVO1JxUZfEs6OV2FvAkt0atA"/>
        <s v="https://mail.google.com/mail?extsrc=sync&amp;client=docs&amp;plid=ACUX6DNjuQKP4gRsEqv3O4YvTyC1gU8xzxndIUU"/>
        <s v="https://mail.google.com/mail?extsrc=sync&amp;client=docs&amp;plid=ACUX6DOlbiLXtrIY-e85t-LBfSZJYA5BrcCJuk0"/>
        <s v="https://mail.google.com/mail?extsrc=sync&amp;client=docs&amp;plid=ACUX6DM72MKV5aAYtKbyKvFAzNeiJaEgG-fQCGM"/>
        <s v="https://mail.google.com/mail?extsrc=sync&amp;client=docs&amp;plid=ACUX6DO3_SfR_VE03aJTi7wiPrnZl1TD4MJ2Z6o"/>
        <s v="https://mail.google.com/mail?extsrc=sync&amp;client=docs&amp;plid=ACUX6DMoolZFVax2Znq4ZCrFSAp0g4Nl30pImfk"/>
        <s v="https://mail.google.com/mail?extsrc=sync&amp;client=docs&amp;plid=ACUX6DP1ROEAVahXM5jwSK2Zxs0yLaZjoxIx76k"/>
        <s v="https://mail.google.com/mail?extsrc=sync&amp;client=docs&amp;plid=ACUX6DPT-eefOnVerf_ly8x2FM-hO4ye-NVsByI"/>
        <s v="https://mail.google.com/mail?extsrc=sync&amp;client=docs&amp;plid=ACUX6DMoJ33XubcSiHxEAMxn9hreB-gdDNlnhY4"/>
        <s v="https://mail.google.com/mail?extsrc=sync&amp;client=docs&amp;plid=ACUX6DMi_DYmZ6BdF1uWyS3YnewYeT8GgXcUHxo"/>
        <s v="https://mail.google.com/mail?extsrc=sync&amp;client=docs&amp;plid=ACUX6DP17xlthz7fBheExntNTKg-fbXfV9EL-t0"/>
        <s v="https://mail.google.com/mail?extsrc=sync&amp;client=docs&amp;plid=ACUX6DOaJyfIeNGNvgv2Hq_Qmg91l7t5dTxmU9I"/>
        <s v="https://mail.google.com/mail?extsrc=sync&amp;client=docs&amp;plid=ACUX6DNFOFzSGegxPYEPzaKy4BN9F18-nrSAr94"/>
        <s v="https://mail.google.com/mail?extsrc=sync&amp;client=docs&amp;plid=ACUX6DNiQdUiJDUI2LdiccnNtDOZ20BwG8x8ZSA"/>
        <s v="https://mail.google.com/mail?extsrc=sync&amp;client=docs&amp;plid=ACUX6DNb-oppVu39R__PmKL7oT-sZq8IWKKk8SM"/>
        <s v="https://mail.google.com/mail?extsrc=sync&amp;client=docs&amp;plid=ACUX6DPyqWCn_9anNumbFrPyhZSkdzv8Sfy1ABk"/>
        <s v="https://mail.google.com/mail?extsrc=sync&amp;client=docs&amp;plid=ACUX6DPlsKwO4mVYgJmscvk7-ZxlPIamhtDyC68"/>
        <s v="https://mail.google.com/mail?extsrc=sync&amp;client=docs&amp;plid=ACUX6DOCCWj87xqI__c_RJ0c5h4I0IKJOOMSomk"/>
        <s v="https://mail.google.com/mail?extsrc=sync&amp;client=docs&amp;plid=ACUX6DMZxu63v5FkFLmto-EtBy6zpGXpPSQ6AlE"/>
        <s v="https://mail.google.com/mail?extsrc=sync&amp;client=docs&amp;plid=ACUX6DMnk0-UqozMO-tT1-PrObZSVEETCnZi6mk"/>
        <s v="https://mail.google.com/mail?extsrc=sync&amp;client=docs&amp;plid=ACUX6DOgPYQdIhrP_r2MHBV9EOppGiKzP-4WPtc"/>
        <s v="https://mail.google.com/mail?extsrc=sync&amp;client=docs&amp;plid=ACUX6DPWGonmr6uGyz8eT4aehadmgNFV-PUSt9M"/>
        <s v="https://mail.google.com/mail?extsrc=sync&amp;client=docs&amp;plid=ACUX6DOKPAHnOTerPnD0e_rnBPPwqwqhaAT7TZ4"/>
        <s v="https://mail.google.com/mail?extsrc=sync&amp;client=docs&amp;plid=ACUX6DPeuD2ymv4jfZuxEXMROpfZPfPC3mwtEgE"/>
        <s v="https://mail.google.com/mail?extsrc=sync&amp;client=docs&amp;plid=ACUX6DO2lxSyg7TC21OW5xnYA6y9bvNIOcTSwuA"/>
        <s v="https://mail.google.com/mail?extsrc=sync&amp;client=docs&amp;plid=ACUX6DMImpon0lZ-p4GoMLk3B9cnMtIkez-UWLA"/>
        <s v="https://mail.google.com/mail?extsrc=sync&amp;client=docs&amp;plid=ACUX6DO0aFxluEMC0BmySyHRST6sd50UEkGhzxk"/>
        <s v="https://mail.google.com/mail?extsrc=sync&amp;client=docs&amp;plid=ACUX6DOYs-ZLaAXPmDLwPW0LAOiBK6gKKW5KJ2E"/>
        <s v="https://mail.google.com/mail?extsrc=sync&amp;client=docs&amp;plid=ACUX6DMsyqx7HDXCtJSzkAZxCSf3W-D4qgfC1u0"/>
        <s v="https://mail.google.com/mail?extsrc=sync&amp;client=docs&amp;plid=ACUX6DOSxWiYOmD0GTexTMGC6ms_Q7Z8D48xilY"/>
        <s v="https://mail.google.com/mail?extsrc=sync&amp;client=docs&amp;plid=ACUX6DP9U1M2E4fylGiH2_fzlA0q8dLvJixc3rY"/>
        <s v="https://mail.google.com/mail?extsrc=sync&amp;client=docs&amp;plid=ACUX6DMAqYn-um2bgknT1e1YTvK4_fsVZ0VKq58"/>
        <s v="https://mail.google.com/mail?extsrc=sync&amp;client=docs&amp;plid=ACUX6DMfU5x208GAuJG9ug8idkNS-DgyS6tvm1s"/>
        <s v="https://mail.google.com/mail?extsrc=sync&amp;client=docs&amp;plid=ACUX6DP_TXH6YqxaYBusNBifDIoixmodBCjy4_8"/>
        <s v="https://mail.google.com/mail?extsrc=sync&amp;client=docs&amp;plid=ACUX6DOcaDhcvu6tpbl5PgMbdyixbY3bnFVP0Io"/>
        <s v="https://mail.google.com/mail?extsrc=sync&amp;client=docs&amp;plid=ACUX6DOT43N7HbeItcTEu8t6FUzsmmNwmoPTDCI"/>
        <s v="https://mail.google.com/mail?extsrc=sync&amp;client=docs&amp;plid=ACUX6DO_hNYOsnRS_trPYIqblypBVLrOdQLziy0"/>
        <s v="https://mail.google.com/mail?extsrc=sync&amp;client=docs&amp;plid=ACUX6DPVpg5PDGSaJEZcWHXm6Qp8PGFYIqaDKLE"/>
        <s v="https://mail.google.com/mail?extsrc=sync&amp;client=docs&amp;plid=ACUX6DOeL7fCQOufePxWRAubSnsxFZhAoDvMbU0"/>
        <s v="https://mail.google.com/mail?extsrc=sync&amp;client=docs&amp;plid=ACUX6DNzd-GfCVkBsKE58rk03va464AiN_2iHOk"/>
        <s v="https://mail.google.com/mail?extsrc=sync&amp;client=docs&amp;plid=ACUX6DPoC7BLAtUDTThlxZyq2RAP4Hd-La50eJE"/>
        <s v="https://mail.google.com/mail?extsrc=sync&amp;client=docs&amp;plid=ACUX6DMSoP8dfDUxmqO2lbuzZL8MKo_OHeaHNf0"/>
        <s v="https://mail.google.com/mail?extsrc=sync&amp;client=docs&amp;plid=ACUX6DM7lRfHa51mz1nWoVEYb1TW_6RHs9DJ5TI"/>
        <s v="https://mail.google.com/mail?extsrc=sync&amp;client=docs&amp;plid=ACUX6DN4g3pOm13gidd1qOLtWU4j2No5u9kXpVI"/>
        <s v="https://mail.google.com/mail?extsrc=sync&amp;client=docs&amp;plid=ACUX6DPiRCJ43B436dQHG9e5NqFZ0KK-x7dm0e8"/>
        <s v="https://mail.google.com/mail?extsrc=sync&amp;client=docs&amp;plid=ACUX6DORgQAW29LSK13l57bDtJGJNf6yCk7CAKg"/>
        <s v="https://mail.google.com/mail?extsrc=sync&amp;client=docs&amp;plid=ACUX6DNuidKQERAe4qHU5K03WAHcAdXw_0VWQmw"/>
        <s v="https://mail.google.com/mail?extsrc=sync&amp;client=docs&amp;plid=ACUX6DNuYnYrJM-LCXaNDE2XgJY4R6rMCr12sgo"/>
        <s v="https://mail.google.com/mail?extsrc=sync&amp;client=docs&amp;plid=ACUX6DP1xGW_HoxgbxPqV9gn0QdW9O68bR_4qXU"/>
        <s v="https://mail.google.com/mail?extsrc=sync&amp;client=docs&amp;plid=ACUX6DOQhlAB_LQA6NpQGCL-Qn4ALZrTFBEKVWQ"/>
        <s v="https://mail.google.com/mail?extsrc=sync&amp;client=docs&amp;plid=ACUX6DODBTuoLwyXzMaxmJbK-9UzfuOBPZtkeR0"/>
        <s v="https://mail.google.com/mail?extsrc=sync&amp;client=docs&amp;plid=ACUX6DPyKgw6cCj21W7PkJxlBVNNoWwpLxaljYE"/>
        <s v="https://mail.google.com/mail?extsrc=sync&amp;client=docs&amp;plid=ACUX6DPAY2UbUaRMKhuk4OH_Ti0R3OBkhbBYOpk"/>
        <s v="https://mail.google.com/mail?extsrc=sync&amp;client=docs&amp;plid=ACUX6DNcT6LMRlO4Dr3R7B5JingJfpZWdVB9tSw"/>
        <s v="https://mail.google.com/mail?extsrc=sync&amp;client=docs&amp;plid=ACUX6DNViHMycw7O6f12X7fbJaPNlfea3i1a-KA"/>
        <s v="https://mail.google.com/mail?extsrc=sync&amp;client=docs&amp;plid=ACUX6DOtqyvDAwzv267Qn1laGJraGhfIXqjQRTs"/>
        <s v="https://mail.google.com/mail?extsrc=sync&amp;client=docs&amp;plid=ACUX6DOHHUG7yqpU1dschIFMBn0puSGMFmgIiFw"/>
        <s v="https://mail.google.com/mail?extsrc=sync&amp;client=docs&amp;plid=ACUX6DMpYXX4TLFt_srBygdxNVJ5-Ph7ADUSW4Y"/>
        <s v="https://mail.google.com/mail?extsrc=sync&amp;client=docs&amp;plid=ACUX6DOxpL7BmYrotIgdiOVqXWAn0j6ybZjEx9M"/>
        <s v="https://mail.google.com/mail?extsrc=sync&amp;client=docs&amp;plid=ACUX6DMuBC2ryUt1zWx70TbS0AbEgtaWoy4uZkA"/>
        <s v="https://mail.google.com/mail?extsrc=sync&amp;client=docs&amp;plid=ACUX6DNpl_5Ut3ESdJovIFuXj894GbiidEhTMGQ"/>
        <s v="https://mail.google.com/mail?extsrc=sync&amp;client=docs&amp;plid=ACUX6DNv5PF-SBv8l-X5kwVHMDxYxNoc2ohoC6U"/>
        <s v="https://mail.google.com/mail?extsrc=sync&amp;client=docs&amp;plid=ACUX6DP14q2DYCUmo1QMiL_xIzXOrW22EI6vnME"/>
        <s v="https://mail.google.com/mail?extsrc=sync&amp;client=docs&amp;plid=ACUX6DM_G5bDi_kr_uXW9VkB6wXwFJL09WWrLb8"/>
        <s v="https://mail.google.com/mail?extsrc=sync&amp;client=docs&amp;plid=ACUX6DM-Dc6eaOUBkjOD1GNK7VYOFLt55g_PUrQ"/>
        <s v="https://mail.google.com/mail?extsrc=sync&amp;client=docs&amp;plid=ACUX6DOM3aGaOcPyi0kNjRgQtOAlhzR3qxMtZ6E"/>
        <s v="https://mail.google.com/mail?extsrc=sync&amp;client=docs&amp;plid=ACUX6DOPSx5uEDmAYlQPWNdnqc3m_h-CEYFLG4A"/>
        <s v="https://mail.google.com/mail?extsrc=sync&amp;client=docs&amp;plid=ACUX6DP8YbL8whj4YY8PWPuiyezNWwncGUgED0c"/>
        <s v="https://mail.google.com/mail?extsrc=sync&amp;client=docs&amp;plid=ACUX6DOD_x0cWB8lM9iTp4XTXuKj40fXjwxz38k"/>
        <s v="https://mail.google.com/mail?extsrc=sync&amp;client=docs&amp;plid=ACUX6DP9rSvmhaHPzh6EhheN6Q8asdWXDmrXtmw"/>
        <s v="https://mail.google.com/mail?extsrc=sync&amp;client=docs&amp;plid=ACUX6DN_oV5cwvvVrzO6TzwBdmjbClXOVFsZhe8"/>
        <s v="https://mail.google.com/mail?extsrc=sync&amp;client=docs&amp;plid=ACUX6DP-bz9ZA_O_Nswp5tcYgijg02xOO3qsEK8"/>
        <s v="https://mail.google.com/mail?extsrc=sync&amp;client=docs&amp;plid=ACUX6DOc8fVuckMvG70b7DcZuzX6RXnpnj6-P_Q"/>
        <s v="https://mail.google.com/mail?extsrc=sync&amp;client=docs&amp;plid=ACUX6DOonucyUwcGP4Z9UWLGrQa-DF6sm5GkvKI"/>
        <s v="https://mail.google.com/mail?extsrc=sync&amp;client=docs&amp;plid=ACUX6DN8ksZcNnJIy--G7-bb0z0lHFyg4n6fUDY"/>
        <s v="https://mail.google.com/mail?extsrc=sync&amp;client=docs&amp;plid=ACUX6DPBbdATt8qbT_b-YJCew7wZHakAJYdMerk"/>
        <s v="https://mail.google.com/mail?extsrc=sync&amp;client=docs&amp;plid=ACUX6DNmSzai0uurnr9AaNVSOJSQjeV8BVtJ_Ec"/>
        <s v="https://mail.google.com/mail?extsrc=sync&amp;client=docs&amp;plid=ACUX6DNqAbIGDf6o9aUVsL2sDYOQeYkjlItSsTQ"/>
        <s v="https://mail.google.com/mail?extsrc=sync&amp;client=docs&amp;plid=ACUX6DOEpqAR0sWj8ZK8F5xUcI0V1_D9epFP_uc"/>
        <s v="https://mail.google.com/mail?extsrc=sync&amp;client=docs&amp;plid=ACUX6DMgcDBjegO7MsvVpILP2FgulLjqpRayTVc"/>
        <s v="https://mail.google.com/mail?extsrc=sync&amp;client=docs&amp;plid=ACUX6DNHCTbKB2pEYquDRWz9H2dQAwbzbnEeOM8"/>
        <s v="https://mail.google.com/mail?extsrc=sync&amp;client=docs&amp;plid=ACUX6DMtMZ8UOmKHX78tlOClkDO5mRwBw_NjQDY"/>
        <s v="https://mail.google.com/mail?extsrc=sync&amp;client=docs&amp;plid=ACUX6DOtrcUtILxY3wlq5EZhH_9qexDk6WH11V0"/>
        <s v="https://mail.google.com/mail?extsrc=sync&amp;client=docs&amp;plid=ACUX6DM4hsJe2mYt6tooprPnrpfM2vOfSGsQvXU"/>
        <s v="https://mail.google.com/mail?extsrc=sync&amp;client=docs&amp;plid=ACUX6DOxYBETw_T-Lm31uKuIKb3NA9hMAq9zHBo"/>
        <s v="https://mail.google.com/mail?extsrc=sync&amp;client=docs&amp;plid=ACUX6DMEnZ7nSOjSWfJqCC16-MiAq8tFvlmeQng"/>
        <s v="https://mail.google.com/mail?extsrc=sync&amp;client=docs&amp;plid=ACUX6DPn0rEZK74huvJ1sGmbV0cvkQqoFuhsLLc"/>
        <s v="https://mail.google.com/mail?extsrc=sync&amp;client=docs&amp;plid=ACUX6DM94thsV7DCXKsEMtVDW0X3nSM3MrDZmYk"/>
        <s v="https://mail.google.com/mail?extsrc=sync&amp;client=docs&amp;plid=ACUX6DPCvrYIHhIPPZEUtgZSDP5eDb9-mnkspfM"/>
        <s v="https://mail.google.com/mail?extsrc=sync&amp;client=docs&amp;plid=ACUX6DNX0ei-QQD07QWomgc1rSn3I16hIhOLJes"/>
        <s v="https://mail.google.com/mail?extsrc=sync&amp;client=docs&amp;plid=ACUX6DOdFEjL9SSPQjBXMPbckWegL2hDMJ0VKFQ"/>
        <s v="https://mail.google.com/mail?extsrc=sync&amp;client=docs&amp;plid=ACUX6DOQxMWF3kHOQ1AazU7IH0Or04lnasO2XDg"/>
        <s v="https://mail.google.com/mail?extsrc=sync&amp;client=docs&amp;plid=ACUX6DPEj_NlTTlHsGq_dexw_T83ScWX4Y6yMtg"/>
        <s v="https://mail.google.com/mail?extsrc=sync&amp;client=docs&amp;plid=ACUX6DO07kXGfypmoHkdW94b_t4U4jpIxi1798g"/>
        <s v="https://mail.google.com/mail?extsrc=sync&amp;client=docs&amp;plid=ACUX6DPYqq0pajtAtb3N98p9EvT9PYQg3NKUk3k"/>
        <s v="https://mail.google.com/mail?extsrc=sync&amp;client=docs&amp;plid=ACUX6DPQq5VqPhxljimon8Dc7YLNPWtJYOJRSCo"/>
        <s v="https://mail.google.com/mail?extsrc=sync&amp;client=docs&amp;plid=ACUX6DM1_cIucf9yytHa6fTDfrOTbhwWDT4dgVY"/>
        <s v="https://mail.google.com/mail?extsrc=sync&amp;client=docs&amp;plid=ACUX6DPOJHulzid5C6pWrURoo7Ttm7Z9LymYLo8"/>
        <s v="https://mail.google.com/mail?extsrc=sync&amp;client=docs&amp;plid=ACUX6DMRs3CvulS-fNPXIUFPhwoVbhmXeS20zLU"/>
        <s v="https://mail.google.com/mail?extsrc=sync&amp;client=docs&amp;plid=ACUX6DPKY9FJpCNW0Y6xkMiHb8TXGyD3cFcMq90"/>
        <s v="https://mail.google.com/mail?extsrc=sync&amp;client=docs&amp;plid=ACUX6DP2FkxGsfZk34GwKczDLEBWj6_M_w2d2-0"/>
        <s v="https://mail.google.com/mail?extsrc=sync&amp;client=docs&amp;plid=ACUX6DO4OHIYCppM2c4FGIFtiIBfY3iv6Wjl4C8"/>
        <s v="https://mail.google.com/mail?extsrc=sync&amp;client=docs&amp;plid=ACUX6DPfZsqMUi0IU1ZxOXkPj7in5jGdaRGNpNg"/>
        <s v="https://mail.google.com/mail?extsrc=sync&amp;client=docs&amp;plid=ACUX6DPjZ5oi2sexxvRrOmk-FZDrNLo34kgtM2E"/>
        <s v="https://mail.google.com/mail?extsrc=sync&amp;client=docs&amp;plid=ACUX6DOLit06TIn69Qm5YjtAux5VxYF5WLztPuE"/>
        <s v="https://mail.google.com/mail?extsrc=sync&amp;client=docs&amp;plid=ACUX6DNPUtQVZOrY8I4ZDxxB54bIJBjWKaZBf2Q"/>
        <s v="https://mail.google.com/mail?extsrc=sync&amp;client=docs&amp;plid=ACUX6DONuOhSD9RHhL_lkcRIjbJWOvMHtqX1CLM"/>
        <s v="https://mail.google.com/mail?extsrc=sync&amp;client=docs&amp;plid=ACUX6DPUWWKHZWkF8naXzkZGtJkOG_ZSyVyPOyo"/>
        <s v="https://mail.google.com/mail?extsrc=sync&amp;client=docs&amp;plid=ACUX6DMpzxMNJY9FFR8TkkTUwoRDhRrz0Sv-2Ww"/>
        <s v="https://mail.google.com/mail?extsrc=sync&amp;client=docs&amp;plid=ACUX6DNR7DTKhkOfoUO5bi9JlmXYYo0U3RcS3fk"/>
        <s v="https://mail.google.com/mail?extsrc=sync&amp;client=docs&amp;plid=ACUX6DOfs-xgLsWOodVFLRqFk9mx1uQ1r12yNvE"/>
        <s v="https://mail.google.com/mail?extsrc=sync&amp;client=docs&amp;plid=ACUX6DMHBfmD7InLHOucnQ6NLsWpU4Vcq5eV7Kg"/>
        <s v="https://mail.google.com/mail?extsrc=sync&amp;client=docs&amp;plid=ACUX6DP4fjJBJ2V5r7eo4LNu4PDrTeNwSRfzcMI"/>
        <s v="https://mail.google.com/mail?extsrc=sync&amp;client=docs&amp;plid=ACUX6DMn86AcWRm7FF8OwWtJTwfaofRZ5EiqcCA"/>
        <s v="https://mail.google.com/mail?extsrc=sync&amp;client=docs&amp;plid=ACUX6DMjl8LoNFR5TQTxvw7l3nMUCdG51oBKKvI"/>
        <s v="https://mail.google.com/mail?extsrc=sync&amp;client=docs&amp;plid=ACUX6DMyXl7I2Pns9KxfQZRPUzicDnqr8z9ADxk"/>
        <s v="https://mail.google.com/mail?extsrc=sync&amp;client=docs&amp;plid=ACUX6DN4nB4f4yBJyhNrx8atWUPOmuUIKvIeMeo"/>
        <s v="https://mail.google.com/mail?extsrc=sync&amp;client=docs&amp;plid=ACUX6DNrcz-9ZmTL_jJmy1BQDjCwTL1LLOw6gUU"/>
        <s v="https://mail.google.com/mail?extsrc=sync&amp;client=docs&amp;plid=ACUX6DNggora3S3vmrWOIxd8vaIaXP7WTXPh_rE"/>
        <s v="https://mail.google.com/mail?extsrc=sync&amp;client=docs&amp;plid=ACUX6DP_5FHOaDPBQY-FSxjo9SrMkFPx7EXARTs"/>
        <s v="https://mail.google.com/mail?extsrc=sync&amp;client=docs&amp;plid=ACUX6DMnPGc6MZMjFONP0nZA8XSeYbbLbLR0PY4"/>
        <s v="https://mail.google.com/mail?extsrc=sync&amp;client=docs&amp;plid=ACUX6DMuMOPn1KiH6JIiMEkqenwHHkF3pdKGIPo"/>
        <s v="https://mail.google.com/mail?extsrc=sync&amp;client=docs&amp;plid=ACUX6DOZtyu7ZrZFnntlqxgCSEjPlkQ12w6NXDw"/>
        <s v="https://mail.google.com/mail?extsrc=sync&amp;client=docs&amp;plid=ACUX6DNIyeOhg7BsyCSl2dY6inTj5dh8TtvWGFE"/>
        <s v="https://mail.google.com/mail?extsrc=sync&amp;client=docs&amp;plid=ACUX6DM5ICUkRov5Mt3B7Tyt-GFCo-bswSeOYHk"/>
        <s v="https://mail.google.com/mail?extsrc=sync&amp;client=docs&amp;plid=ACUX6DOjSO5fuKklo2P3TscvVfIo9OP7JG38158"/>
        <s v="https://mail.google.com/mail?extsrc=sync&amp;client=docs&amp;plid=ACUX6DPOwtOIzdCaw4wrDzA0C8eCdkzqfA1oKPc"/>
        <s v="https://mail.google.com/mail?extsrc=sync&amp;client=docs&amp;plid=ACUX6DOAP62hDYYs1u1BIt_hdyH2WU_3WBdPVmA"/>
        <s v="https://mail.google.com/mail?extsrc=sync&amp;client=docs&amp;plid=ACUX6DM8T_aO3jmz9sGt9sOhIrmPHf9R4Bg_mf0"/>
        <s v="https://mail.google.com/mail?extsrc=sync&amp;client=docs&amp;plid=ACUX6DO3a3X9oeQN0EAHRrmneJ6j2ANjB8qdTSE"/>
        <s v="https://mail.google.com/mail?extsrc=sync&amp;client=docs&amp;plid=ACUX6DMXNmsAzPUA56jI70xT3GjMS_ZfYevVc7I"/>
        <s v="https://mail.google.com/mail?extsrc=sync&amp;client=docs&amp;plid=ACUX6DMF206iyyShc3dXYT0VttYiPdXiXt6jwXI"/>
        <s v="https://mail.google.com/mail?extsrc=sync&amp;client=docs&amp;plid=ACUX6DPh_j4uh90HR9LcFNeGVhz3U9DjK2dSxEA"/>
        <s v="https://mail.google.com/mail?extsrc=sync&amp;client=docs&amp;plid=ACUX6DMvp-lWKdDWGbvmfbZEWyKoseZdnn7_6SU"/>
        <s v="https://mail.google.com/mail?extsrc=sync&amp;client=docs&amp;plid=ACUX6DP2P2DaIG47j5M-qdChO2iQqyhpaVvB6_Q"/>
        <s v="https://mail.google.com/mail?extsrc=sync&amp;client=docs&amp;plid=ACUX6DOJxihln9La1eYL1HeNfftpdu-zFkltOjA"/>
        <s v="https://mail.google.com/mail?extsrc=sync&amp;client=docs&amp;plid=ACUX6DOfKeMg8kpqO63ap5Z7Mt0YTjTC4qJF0l0"/>
        <s v="https://mail.google.com/mail?extsrc=sync&amp;client=docs&amp;plid=ACUX6DO-p0IHPmcnlYgt7tBsqdONS1jop2gEgg4"/>
        <s v="https://mail.google.com/mail?extsrc=sync&amp;client=docs&amp;plid=ACUX6DO9LASh8812fQQCb0GVmJWPJzogGwpAk4M"/>
        <s v="https://mail.google.com/mail?extsrc=sync&amp;client=docs&amp;plid=ACUX6DPTrAryxMpJkMfv2zFJMJzIEKpXIjQYS_g"/>
        <s v="https://mail.google.com/mail?extsrc=sync&amp;client=docs&amp;plid=ACUX6DOJRER5_q0R51VbZP_w7vZMqm7LXc23mAQ"/>
        <s v="https://mail.google.com/mail?extsrc=sync&amp;client=docs&amp;plid=ACUX6DPjo1LzaVeUKn8oaw3iTDExX9Fq08USe3w"/>
        <s v="https://mail.google.com/mail?extsrc=sync&amp;client=docs&amp;plid=ACUX6DONI4-dyRnTGNKVojngqswZOCLJ56726uM"/>
        <s v="https://mail.google.com/mail?extsrc=sync&amp;client=docs&amp;plid=ACUX6DPko_D6kkI-CUrx-Zu0rTwTbP_Ec4sUYWY"/>
        <s v="https://mail.google.com/mail?extsrc=sync&amp;client=docs&amp;plid=ACUX6DNiz9i3HEwuN2ytFVwb_MiU3XVgTJ7o50c"/>
        <s v="https://mail.google.com/mail?extsrc=sync&amp;client=docs&amp;plid=ACUX6DM2MAY7oKghH_ZH1hKXm0ufvTpAEdSzfps"/>
        <s v="https://mail.google.com/mail?extsrc=sync&amp;client=docs&amp;plid=ACUX6DO09znpKd_TKQiymKUjJIC1SHM-Y_X5oXk"/>
        <s v="https://mail.google.com/mail?extsrc=sync&amp;client=docs&amp;plid=ACUX6DPER1ENxCu9sVE6KdUO_vAsa3paD_XpMxw"/>
        <s v="https://mail.google.com/mail?extsrc=sync&amp;client=docs&amp;plid=ACUX6DOVx8a7d9aZAYkL2mJIeFQrpvyrE8tjG3w"/>
        <s v="https://mail.google.com/mail?extsrc=sync&amp;client=docs&amp;plid=ACUX6DOtAjIlJpAYDiUYK1_PA6PhQd8oroTdzrY"/>
        <s v="https://mail.google.com/mail?extsrc=sync&amp;client=docs&amp;plid=ACUX6DM7Awn4XQPecYsL8HzFeFFT8uXI6rloXQ4"/>
        <s v="https://mail.google.com/mail?extsrc=sync&amp;client=docs&amp;plid=ACUX6DPg97grvp0GF4uTQvWEYbAMMfWwEd4o3mA"/>
        <s v="https://mail.google.com/mail?extsrc=sync&amp;client=docs&amp;plid=ACUX6DNFmGU5Brc94oXlDft7xTZKkDS7_OEzqOo"/>
        <s v="https://mail.google.com/mail?extsrc=sync&amp;client=docs&amp;plid=ACUX6DPyK6CAp5Dy5s_5jj8--DDEYkj8jVactv8"/>
        <s v="https://mail.google.com/mail?extsrc=sync&amp;client=docs&amp;plid=ACUX6DMahd1Aap53iQMyPYj19CFyOb88nU5RwpQ"/>
        <s v="https://mail.google.com/mail?extsrc=sync&amp;client=docs&amp;plid=ACUX6DPAIZAciLjwScvDEeeqKKvb43r7BMki3dY"/>
        <s v="https://mail.google.com/mail?extsrc=sync&amp;client=docs&amp;plid=ACUX6DM6V9BM-MkNw1eR1MhALRiu-jo_xPm5yks"/>
        <s v="https://mail.google.com/mail?extsrc=sync&amp;client=docs&amp;plid=ACUX6DOSLH0pKsaxSZzx6Q7A3v1lWOVVkM-85Ak"/>
        <s v="https://mail.google.com/mail?extsrc=sync&amp;client=docs&amp;plid=ACUX6DND5yu4fmkMRjcS7ilWjwvcDUHcQCRekNY"/>
        <s v="https://mail.google.com/mail?extsrc=sync&amp;client=docs&amp;plid=ACUX6DM2NcHb7uVAx4XvLIwTCOFjViEr9Bew_w8"/>
        <s v="https://mail.google.com/mail?extsrc=sync&amp;client=docs&amp;plid=ACUX6DNpoDk3XBjXIbBnA1kG4npse8U8uHBA9Bs"/>
        <s v="https://mail.google.com/mail?extsrc=sync&amp;client=docs&amp;plid=ACUX6DPL46128bHx-zyG-xC4f5fo-IqNvUWBQLc"/>
        <s v="https://mail.google.com/mail?extsrc=sync&amp;client=docs&amp;plid=ACUX6DNmAAb3V3CkfgxtBHtkEZFrKcgZocbDIoQ"/>
        <s v="https://mail.google.com/mail?extsrc=sync&amp;client=docs&amp;plid=ACUX6DPb7p2Y_f6OMHz_EeddQMcxqkLt2u0C-jM"/>
        <s v="https://mail.google.com/mail?extsrc=sync&amp;client=docs&amp;plid=ACUX6DN0R5JNkcrz5B3l6KHEJ0s53PO5by7q6eQ"/>
        <s v="https://mail.google.com/mail?extsrc=sync&amp;client=docs&amp;plid=ACUX6DPpXMvv15xkJmqGE0X8F2uvgBMheegnj7U"/>
        <s v="https://mail.google.com/mail?extsrc=sync&amp;client=docs&amp;plid=ACUX6DOKmvTBawGn7lY3URqFBRsDyNGncfCmULU"/>
        <s v="https://mail.google.com/mail?extsrc=sync&amp;client=docs&amp;plid=ACUX6DMk3IaOPnvB5OBcWn9WsFU-hswlewQrqDA"/>
        <s v="https://mail.google.com/mail?extsrc=sync&amp;client=docs&amp;plid=ACUX6DNsn7Hb5ClIUmFNpwJRPFQKeXASqaDmqj0"/>
        <s v="https://mail.google.com/mail?extsrc=sync&amp;client=docs&amp;plid=ACUX6DOLX-kHxl0DMYFUzSQ9lwNZ8S4lHYrg_PY"/>
        <s v="https://mail.google.com/mail?extsrc=sync&amp;client=docs&amp;plid=ACUX6DMoPReIMpWnzxgortUBusVU47WXvknPywI"/>
        <s v="https://mail.google.com/mail?extsrc=sync&amp;client=docs&amp;plid=ACUX6DNnTnOa1Az-HGMawkrey3s1dv3InLU6SvU"/>
        <s v="https://mail.google.com/mail?extsrc=sync&amp;client=docs&amp;plid=ACUX6DOk0TDS-Q_iXyxcY4hpbQsfBRUd-EULvcg"/>
        <s v="https://mail.google.com/mail?extsrc=sync&amp;client=docs&amp;plid=ACUX6DNRldZPHWPhXeSKqXfog4evtYMz7CJb-kU"/>
        <s v="https://mail.google.com/mail?extsrc=sync&amp;client=docs&amp;plid=ACUX6DPj7aSw8IWTx0cZUNrBGNr8jVpaxqqPZrs"/>
        <s v="https://mail.google.com/mail?extsrc=sync&amp;client=docs&amp;plid=ACUX6DMGorT9NvIZjRcMqWe34n7So0ldtQ-J63E"/>
        <s v="https://mail.google.com/mail?extsrc=sync&amp;client=docs&amp;plid=ACUX6DOOg2eah6Uk765ue-JTIceYWNjgjt92EXw"/>
        <s v="https://mail.google.com/mail?extsrc=sync&amp;client=docs&amp;plid=ACUX6DPqDM2u0-hf6g9eeFIfiV2ahK-L1E0YeQI"/>
        <s v="https://mail.google.com/mail?extsrc=sync&amp;client=docs&amp;plid=ACUX6DPLpcRTJ_jqQg4A-1KAj9pZUey6dURaaIA"/>
        <s v="https://mail.google.com/mail?extsrc=sync&amp;client=docs&amp;plid=ACUX6DMcrwbLfEcfxa5Bl57YLmyAEFyDSpacrNc"/>
        <s v="https://mail.google.com/mail?extsrc=sync&amp;client=docs&amp;plid=ACUX6DMkFPZ_WZzpciB2S2QkBe8Pe0r8GKWUa4c"/>
        <s v="https://mail.google.com/mail?extsrc=sync&amp;client=docs&amp;plid=ACUX6DMRx4xpPHSeJpQ_yYdynG_dL102FbhRKYY"/>
        <s v="https://mail.google.com/mail?extsrc=sync&amp;client=docs&amp;plid=ACUX6DNNHe_9zj_X33ROSgK0zLm1OYnzgmcN1Gs"/>
        <s v="https://mail.google.com/mail?extsrc=sync&amp;client=docs&amp;plid=ACUX6DPb6zJh6J95BRgGEX188imcDak6jSn0tHY"/>
        <s v="https://mail.google.com/mail?extsrc=sync&amp;client=docs&amp;plid=ACUX6DOAu4QC0bbaQ7RtJ7S3-rogsg1z0Lnh7eI"/>
        <s v="https://mail.google.com/mail?extsrc=sync&amp;client=docs&amp;plid=ACUX6DO-bFMv0K_JgoohgxbaTUFgMVE2-NPajek"/>
        <s v="https://mail.google.com/mail?extsrc=sync&amp;client=docs&amp;plid=ACUX6DOEI_vno1-UFOjMDJw1TvcttwrBQk84H60"/>
        <s v="https://mail.google.com/mail?extsrc=sync&amp;client=docs&amp;plid=ACUX6DN896RgBt6l4Y5cHvIVXpXAuCPQ8tEq2aE"/>
        <s v="https://mail.google.com/mail?extsrc=sync&amp;client=docs&amp;plid=ACUX6DN-pTX4FSAjo6dacwQ9kOexPgq5Lc2bpy4"/>
        <s v="https://mail.google.com/mail?extsrc=sync&amp;client=docs&amp;plid=ACUX6DOoj_fiwbsKomG3d3L5Iee27q87MuyWlvk"/>
        <s v="https://mail.google.com/mail?extsrc=sync&amp;client=docs&amp;plid=ACUX6DO1oyClrYBHtriPkWwH6ZXqnIBI1Y_452k"/>
        <s v="https://mail.google.com/mail?extsrc=sync&amp;client=docs&amp;plid=ACUX6DMjfpwQIRtDaOTRO_BHiQRbWE9_uW6a_WE"/>
        <s v="https://mail.google.com/mail?extsrc=sync&amp;client=docs&amp;plid=ACUX6DNjH9pVEXrb8bOTgUX341J0OOjWTgXdvO8"/>
        <s v="https://mail.google.com/mail?extsrc=sync&amp;client=docs&amp;plid=ACUX6DPTBPzdOzi8IH4CooEM6QeofUKzA5Buiok"/>
        <s v="https://mail.google.com/mail?extsrc=sync&amp;client=docs&amp;plid=ACUX6DMpRu7prIZE8vmYe0FReshJ6OKRLQ8HCFw"/>
        <s v="https://mail.google.com/mail?extsrc=sync&amp;client=docs&amp;plid=ACUX6DPR2lxIQR6POc9HtwImu8n0cjI3IWMgJ_g"/>
        <s v="https://mail.google.com/mail?extsrc=sync&amp;client=docs&amp;plid=ACUX6DNgK3es3VTkaEwD7cui_vaPekdxdJ7mdKk"/>
        <s v="https://mail.google.com/mail?extsrc=sync&amp;client=docs&amp;plid=ACUX6DMfbSTb2hj7a6AlmyemPOuD2tHeb304ajg"/>
        <s v="https://mail.google.com/mail?extsrc=sync&amp;client=docs&amp;plid=ACUX6DOf1Us2GaNppiBKjDmY5S5lsx6QvVK7Gp0"/>
        <s v="https://mail.google.com/mail?extsrc=sync&amp;client=docs&amp;plid=ACUX6DOklGm1bbLodcz61eiNOzsytFYXBi74DDA"/>
        <s v="https://mail.google.com/mail?extsrc=sync&amp;client=docs&amp;plid=ACUX6DM7-mhD_gkxdpvt4ujFByt9K3P4_Isa9bA"/>
        <s v="https://mail.google.com/mail?extsrc=sync&amp;client=docs&amp;plid=ACUX6DNro4OhRbhp_y7En4OVXQm9qHC6fOp0OyE"/>
        <s v="https://mail.google.com/mail?extsrc=sync&amp;client=docs&amp;plid=ACUX6DNt0_Wul4EOoh8NSODi0p_fOhd7-dcGk-w"/>
        <s v="https://mail.google.com/mail?extsrc=sync&amp;client=docs&amp;plid=ACUX6DNcBIIHyYErbevP5a4lDbXYZYndaduF7Rw"/>
        <s v="https://mail.google.com/mail?extsrc=sync&amp;client=docs&amp;plid=ACUX6DMatf_XmsQo4Vr00zyiRrz3ChiM9IQ28ys"/>
        <s v="https://mail.google.com/mail?extsrc=sync&amp;client=docs&amp;plid=ACUX6DNtTPFAwYHkiu9EPt4G_TSJEV_NnrCWxTw"/>
        <s v="https://mail.google.com/mail?extsrc=sync&amp;client=docs&amp;plid=ACUX6DM2LKEjjSeDoFiN4jWOCsm0l77mHnNfhH4"/>
        <s v="https://mail.google.com/mail?extsrc=sync&amp;client=docs&amp;plid=ACUX6DP-ojCnl_Ky2uVxOI7_g9jOrowLOXsCf6s"/>
        <s v="https://mail.google.com/mail?extsrc=sync&amp;client=docs&amp;plid=ACUX6DM597jxkRaVLZltE2Av5GMs9qztg1NjGbo"/>
        <s v="https://mail.google.com/mail?extsrc=sync&amp;client=docs&amp;plid=ACUX6DNW0B2VNG9lpsaehNrzxptQdymPgrm2nZ0"/>
        <s v="https://mail.google.com/mail?extsrc=sync&amp;client=docs&amp;plid=ACUX6DPLByjM27UUXGfBUWfvGnPxGgpHfgxYFvw"/>
        <s v="https://mail.google.com/mail?extsrc=sync&amp;client=docs&amp;plid=ACUX6DOu7wML5hR-KoNPVQdBhk8M8NrvjX3Bwkc"/>
        <s v="https://mail.google.com/mail?extsrc=sync&amp;client=docs&amp;plid=ACUX6DPO0LMqsbyrNLpILSXNPyq4AYHrecQ_i0U"/>
        <s v="https://mail.google.com/mail?extsrc=sync&amp;client=docs&amp;plid=ACUX6DPsW6TEQ7eJQgAeJApqekAI98R14BviYrM"/>
        <s v="https://mail.google.com/mail?extsrc=sync&amp;client=docs&amp;plid=ACUX6DPhJeZ1JCU-x1_aEX9nKMmCtXMXho-4k8o"/>
        <s v="https://mail.google.com/mail?extsrc=sync&amp;client=docs&amp;plid=ACUX6DMLm0ZmTn4VDgt5OtefCNIQboCm8MAOfCA"/>
        <s v="https://mail.google.com/mail?extsrc=sync&amp;client=docs&amp;plid=ACUX6DNSgTlJ9X6dWTvgBstRKlYJ20HjtaA6MWE"/>
        <s v="https://mail.google.com/mail?extsrc=sync&amp;client=docs&amp;plid=ACUX6DM-Uwcof4s4ug6DgYaZLNjrbXEGJbmkuzQ"/>
        <s v="https://mail.google.com/mail?extsrc=sync&amp;client=docs&amp;plid=ACUX6DNP61bqxHVBcXnzjcIn5xYRifCihwE_oio"/>
        <s v="https://mail.google.com/mail?extsrc=sync&amp;client=docs&amp;plid=ACUX6DNyN7RPEtAkn3jmR6DVBW4tRbw1wnfDmU0"/>
        <s v="https://mail.google.com/mail?extsrc=sync&amp;client=docs&amp;plid=ACUX6DP3ayVqjLUhj4y5Orv0486jUNZJVD0tW2Y"/>
        <s v="https://mail.google.com/mail?extsrc=sync&amp;client=docs&amp;plid=ACUX6DPci-1aGMKcyJsvBBN1L5-HwrlENhtMHIY"/>
        <s v="https://mail.google.com/mail?extsrc=sync&amp;client=docs&amp;plid=ACUX6DOg--GYtGExkIajDmZLwg-_kGu_uXDvMnw"/>
        <s v="https://mail.google.com/mail?extsrc=sync&amp;client=docs&amp;plid=ACUX6DNdrLy31izm_GyqsSGXDIAS6drEulo2qws"/>
        <s v="https://mail.google.com/mail?extsrc=sync&amp;client=docs&amp;plid=ACUX6DMXu-H6iUlJPtpD1xoCZOI53_nIhlGD1z8"/>
        <s v="https://mail.google.com/mail?extsrc=sync&amp;client=docs&amp;plid=ACUX6DP7D5ID7g9zh_P8bvy2kDAVTdJ3jPiZgM0"/>
        <s v="https://mail.google.com/mail?extsrc=sync&amp;client=docs&amp;plid=ACUX6DPvakklFFmPvimmSXgYC6mYrm7lWfXRyPQ"/>
        <s v="https://mail.google.com/mail?extsrc=sync&amp;client=docs&amp;plid=ACUX6DNCvKJj06XqbF0vzJ_h29rBlMb1XxSYcjM"/>
        <s v="https://mail.google.com/mail?extsrc=sync&amp;client=docs&amp;plid=ACUX6DN4ch7AYP3vZjmDsqvqMc3jkT80FHZHW-0"/>
        <s v="https://mail.google.com/mail?extsrc=sync&amp;client=docs&amp;plid=ACUX6DPfRAZkVbMQZe6SjxkCK0UoPAIXZe4ShqI"/>
        <s v="https://mail.google.com/mail?extsrc=sync&amp;client=docs&amp;plid=ACUX6DPEGWao6qtRrnuxFPbESP3nfCZlY_dE_vY"/>
        <s v="https://mail.google.com/mail?extsrc=sync&amp;client=docs&amp;plid=ACUX6DPUaQc2nd6vv1pCs-OxWvPLf3-OQiuUAVw"/>
        <s v="https://mail.google.com/mail?extsrc=sync&amp;client=docs&amp;plid=ACUX6DNcaCVNIQ68gQ8ipP40F48TuEpN0qTQf2I"/>
        <s v="https://mail.google.com/mail?extsrc=sync&amp;client=docs&amp;plid=ACUX6DNKgheqKibNUsrukOnvldgIS1il_uZ3bFc"/>
        <s v="https://mail.google.com/mail?extsrc=sync&amp;client=docs&amp;plid=ACUX6DOn01VGPP-h38fibLW21w-BBz-ZbI2bDxI"/>
        <s v="https://mail.google.com/mail?extsrc=sync&amp;client=docs&amp;plid=ACUX6DMW9R7QxgaKwEI1PYA9o1ubN8V6bwVTUaA"/>
        <s v="https://mail.google.com/mail?extsrc=sync&amp;client=docs&amp;plid=ACUX6DMit0-wwigo9yzslyfpFABzOuRYMVteT-g"/>
        <s v="https://mail.google.com/mail?extsrc=sync&amp;client=docs&amp;plid=ACUX6DNnCNaSQz0quv05ZBTgLodROvDhE0fqXW0"/>
        <s v="https://mail.google.com/mail?extsrc=sync&amp;client=docs&amp;plid=ACUX6DMAxBDFVGn3AZ-lvOCQUYxMtTnJjrEOz_w"/>
        <s v="https://mail.google.com/mail?extsrc=sync&amp;client=docs&amp;plid=ACUX6DPI4mQRNfSD4kA4fRdlTdzqQorppm43Puc"/>
        <s v="https://mail.google.com/mail?extsrc=sync&amp;client=docs&amp;plid=ACUX6DNpleyESMAlYoAvsy3xXciS7nnwlUvn4V8"/>
        <s v="https://mail.google.com/mail?extsrc=sync&amp;client=docs&amp;plid=ACUX6DNklaj7ioS5Rfa4UPkDergTqhcHa8UksG4"/>
        <s v="https://mail.google.com/mail?extsrc=sync&amp;client=docs&amp;plid=ACUX6DOSF0tDjzHKOAzeugMRRLa7fFilciocIjY"/>
        <s v="https://mail.google.com/mail?extsrc=sync&amp;client=docs&amp;plid=ACUX6DOqUF5m7pMKI7wpnIFpt1ZelkkTHy0YhCs"/>
        <s v="https://mail.google.com/mail?extsrc=sync&amp;client=docs&amp;plid=ACUX6DO2Q2T_SBwpZpgaV-Uvd6MVoZjbjiil3t4"/>
        <s v="https://mail.google.com/mail?extsrc=sync&amp;client=docs&amp;plid=ACUX6DP7mYKRicPcf6VDNoxoCV-z9DNvvJzTdHM"/>
        <s v="https://mail.google.com/mail?extsrc=sync&amp;client=docs&amp;plid=ACUX6DN5n2MV0n7dyddNg4AE2MHE2Ob5FJa65Ac"/>
        <s v="https://mail.google.com/mail?extsrc=sync&amp;client=docs&amp;plid=ACUX6DNlQgBQ2imxBqWrIgmFLuPeiFuRCfXR28s"/>
        <s v="https://mail.google.com/mail?extsrc=sync&amp;client=docs&amp;plid=ACUX6DM9DhdD09NURjCafxbCsCurTVS9o7CAW-Q"/>
        <s v="https://mail.google.com/mail?extsrc=sync&amp;client=docs&amp;plid=ACUX6DNyBukMsD93n1_akxEWP-BBfDQ2GIjx2Iw"/>
        <s v="https://mail.google.com/mail?extsrc=sync&amp;client=docs&amp;plid=ACUX6DPz3mzls4jm1snNhYYjsycwaCe2IW7krkM"/>
        <s v="https://mail.google.com/mail?extsrc=sync&amp;client=docs&amp;plid=ACUX6DMuU5l5JcuavwmIvDnRf0efZtj5jLW3N_M"/>
        <s v="https://mail.google.com/mail?extsrc=sync&amp;client=docs&amp;plid=ACUX6DO42VAxaZkig0v29-NO1Ee-o4N4OZLIFZc"/>
        <s v="https://mail.google.com/mail?extsrc=sync&amp;client=docs&amp;plid=ACUX6DM82VzpDtMg72JS-f0_EQjL2BcdvS8jf0E"/>
        <s v="https://mail.google.com/mail?extsrc=sync&amp;client=docs&amp;plid=ACUX6DMJJK1ykhpk5sCk749ixk41DziQXvyS4MQ"/>
        <s v="https://mail.google.com/mail?extsrc=sync&amp;client=docs&amp;plid=ACUX6DPaVUNHyyr80BcUhj-e-5rjibTarZIirS0"/>
        <s v="https://mail.google.com/mail?extsrc=sync&amp;client=docs&amp;plid=ACUX6DN11v6L8HP2B58tr1JLVWDEk4qVJG_pN0w"/>
        <s v="https://mail.google.com/mail?extsrc=sync&amp;client=docs&amp;plid=ACUX6DMM_rTq0aO6mRvCvWGmKcDS1TVmGTN8uLg"/>
        <s v="https://mail.google.com/mail?extsrc=sync&amp;client=docs&amp;plid=ACUX6DPfWFJvW-R2eWwZLg5-LrZUtrouWC54GjQ"/>
        <s v="https://mail.google.com/mail?extsrc=sync&amp;client=docs&amp;plid=ACUX6DPLyJiiDRxTi-aakKGhbzlMlZ46dmzFmA0"/>
        <s v="https://mail.google.com/mail?extsrc=sync&amp;client=docs&amp;plid=ACUX6DNFIhhr2VAwT6lVmOBTfLfqP87GIWitlmE"/>
        <s v="https://mail.google.com/mail?extsrc=sync&amp;client=docs&amp;plid=ACUX6DMM_DAS54ENnbUuh5RyWJqVJqNvp-J6Yeo"/>
        <s v="https://mail.google.com/mail?extsrc=sync&amp;client=docs&amp;plid=ACUX6DOVHM-Dmeho-CzUykiQdV2auQrSGmoK5ww"/>
        <s v="https://mail.google.com/mail?extsrc=sync&amp;client=docs&amp;plid=ACUX6DNuD2ZSkyvQZ5caUZZiCi3EDMXI8YBNEU0"/>
        <s v="https://mail.google.com/mail?extsrc=sync&amp;client=docs&amp;plid=ACUX6DNI8r1F3gEhm2ERzryLFgnG7Pe0R8vpZOw"/>
        <s v="https://mail.google.com/mail?extsrc=sync&amp;client=docs&amp;plid=ACUX6DNbBJtfbfoRchZSKtCb4wMl_rquzcXTCZI"/>
        <s v="https://mail.google.com/mail?extsrc=sync&amp;client=docs&amp;plid=ACUX6DMT6WiWJjo6oTgUkLEPAc-G1y-lXP-tiCw"/>
        <s v="https://mail.google.com/mail?extsrc=sync&amp;client=docs&amp;plid=ACUX6DP2IHcpEWNzsQgihx_bLDpMiZOn1QvreB4"/>
        <s v="https://mail.google.com/mail?extsrc=sync&amp;client=docs&amp;plid=ACUX6DMhTln6Mb59Byj6BHQO31aL2sI05r5cku4"/>
        <s v="https://mail.google.com/mail?extsrc=sync&amp;client=docs&amp;plid=ACUX6DPeqnn7S1lgRRtrhQM3mru8IrAvQhW0OQw"/>
        <s v="https://mail.google.com/mail?extsrc=sync&amp;client=docs&amp;plid=ACUX6DOWCjoaWAbhGwrsxjQxvYWz5PHyX6EtOH0"/>
        <s v="https://mail.google.com/mail?extsrc=sync&amp;client=docs&amp;plid=ACUX6DP0rRDOxcuJNHjbtAGs0fEg21_AL-yT86o"/>
        <s v="https://mail.google.com/mail?extsrc=sync&amp;client=docs&amp;plid=ACUX6DPQKWyuDxiYI8UtV_xSUXzku-4kiE9_u4I"/>
        <s v="https://mail.google.com/mail?extsrc=sync&amp;client=docs&amp;plid=ACUX6DMCyjbXBUDS5aUQuTNwgvakiDdUvFEqygg"/>
        <s v="https://mail.google.com/mail?extsrc=sync&amp;client=docs&amp;plid=ACUX6DNNuDt5e_xydgLnBjus1sx6vL2VBRQTQ-I"/>
        <s v="https://mail.google.com/mail?extsrc=sync&amp;client=docs&amp;plid=ACUX6DOFFbCUrJ590Z94e4Fs2wd64tBbryM08JM"/>
        <s v="https://mail.google.com/mail?extsrc=sync&amp;client=docs&amp;plid=ACUX6DPIp92BzMJZeY9m9ZQfO1hbZLYZyUhFUg0"/>
        <s v="https://mail.google.com/mail?extsrc=sync&amp;client=docs&amp;plid=ACUX6DNLa4qyIBK6WXXVxPe28FF7d25yNeFcOOI"/>
        <s v="https://mail.google.com/mail?extsrc=sync&amp;client=docs&amp;plid=ACUX6DMTZ4PKSaJXUShdcB4DnjEf4cLWapXzOoU"/>
        <s v="https://mail.google.com/mail?extsrc=sync&amp;client=docs&amp;plid=ACUX6DMXe3qmF-FfxDkkdXEcXQIcCRkQ8u21UE0"/>
        <s v="https://mail.google.com/mail?extsrc=sync&amp;client=docs&amp;plid=ACUX6DPDQVy7joqesaSgKfGyYqIjUGDwpESI0qU"/>
        <s v="https://mail.google.com/mail?extsrc=sync&amp;client=docs&amp;plid=ACUX6DOq3eDGAsioN4u34WhwI8IGbdAq1zR-C-U"/>
        <s v="https://mail.google.com/mail?extsrc=sync&amp;client=docs&amp;plid=ACUX6DNKSasQTDPF-KMFQjqOXXnAKHQPCbmesNc"/>
        <s v="https://mail.google.com/mail?extsrc=sync&amp;client=docs&amp;plid=ACUX6DPscL0_9W_LxqWSPDdAYWUS9iWE0BnFNUI"/>
        <s v="https://mail.google.com/mail?extsrc=sync&amp;client=docs&amp;plid=ACUX6DM_PjNkxkPckqQtAARFfAyqKOpF4IenOk8"/>
        <s v="https://mail.google.com/mail?extsrc=sync&amp;client=docs&amp;plid=ACUX6DM7l4ByAACi722l4nFqcuTurFVQHyKuZFg"/>
        <s v="https://mail.google.com/mail?extsrc=sync&amp;client=docs&amp;plid=ACUX6DP6IVHYzw8W26FOfMOIfhfAU6dXH2lkuBU"/>
        <s v="https://mail.google.com/mail?extsrc=sync&amp;client=docs&amp;plid=ACUX6DNrOxE0CbMcErQk-IvJsRVUWa1b8oWYbyc"/>
        <s v="https://mail.google.com/mail?extsrc=sync&amp;client=docs&amp;plid=ACUX6DMx7S7qjcFuT1zbK023oBOmIrCJEiOww_o"/>
        <s v="https://mail.google.com/mail?extsrc=sync&amp;client=docs&amp;plid=ACUX6DNXn_0nt0iOJkBD26WX5rgs_a4SWtZ4Zk8"/>
        <s v="https://mail.google.com/mail?extsrc=sync&amp;client=docs&amp;plid=ACUX6DP8nOzrm-0VAdv7HgsKJ8AV7JYctahaOrU"/>
        <s v="https://mail.google.com/mail?extsrc=sync&amp;client=docs&amp;plid=ACUX6DMpfGhW0YLFdAXfChgX-y9r9VZf7lVhaJs"/>
        <s v="https://mail.google.com/mail?extsrc=sync&amp;client=docs&amp;plid=ACUX6DPMG6VrZtbS13VG3DZoXEf7pF_VQ5uz6FI"/>
        <s v="https://mail.google.com/mail?extsrc=sync&amp;client=docs&amp;plid=ACUX6DMjbIlgjUbQBOAKIWPqGlFX_TsSFnfG6Vg"/>
        <s v="https://mail.google.com/mail?extsrc=sync&amp;client=docs&amp;plid=ACUX6DNww7UXpdzevNEKRE0Bai-BccBYxl4gv8A"/>
        <s v="https://mail.google.com/mail?extsrc=sync&amp;client=docs&amp;plid=ACUX6DNFuCLRPX5U9u4pKg3qj3-S1Rh7banF8Kg"/>
        <s v="https://mail.google.com/mail?extsrc=sync&amp;client=docs&amp;plid=ACUX6DMx9by1zF4a6fh1K-GKokAfRrP6EqFYMEw"/>
        <s v="https://mail.google.com/mail?extsrc=sync&amp;client=docs&amp;plid=ACUX6DOE9AvFVARX8lbUV6UXBH8zewJ0gnnCsXI"/>
        <s v="https://mail.google.com/mail?extsrc=sync&amp;client=docs&amp;plid=ACUX6DPfwZ4DpVJCJt7JHslAzuR8sTFha6oiBS0"/>
        <s v="https://mail.google.com/mail?extsrc=sync&amp;client=docs&amp;plid=ACUX6DNWrxVu_R1sptn01I6Bj-eYiuS4Ed64Wqg"/>
        <s v="https://mail.google.com/mail?extsrc=sync&amp;client=docs&amp;plid=ACUX6DMikL3KzS5O50W4wxgP-mKwEoDzYGdcbBw"/>
        <s v="https://mail.google.com/mail?extsrc=sync&amp;client=docs&amp;plid=ACUX6DM3tdtnU3We4joJ2jY8ikIT1TAeNb1gyoE"/>
        <s v="https://mail.google.com/mail?extsrc=sync&amp;client=docs&amp;plid=ACUX6DN07JXWX0eTZd-zPWabMhziVW3s_MKYtIw"/>
        <s v="https://mail.google.com/mail?extsrc=sync&amp;client=docs&amp;plid=ACUX6DN9mekTBiYsuCMSDX6jXeF5HF9VCSdo4Vc"/>
        <s v="https://mail.google.com/mail?extsrc=sync&amp;client=docs&amp;plid=ACUX6DMh9Bb5glc_lMGxcIeXNz5WcTXmBUwQrRk"/>
        <s v="https://mail.google.com/mail?extsrc=sync&amp;client=docs&amp;plid=ACUX6DPBLhAlSCg2aKPCdNwc1OmyXjNzmRqMEUM"/>
        <s v="https://mail.google.com/mail?extsrc=sync&amp;client=docs&amp;plid=ACUX6DOnXoUC902ImzztmXjJuC1cY_CBocyBjLo"/>
        <s v="https://mail.google.com/mail?extsrc=sync&amp;client=docs&amp;plid=ACUX6DMSpnDMKsjb3Fy_VLTu-yY3rEmllI30yYM"/>
        <s v="https://mail.google.com/mail?extsrc=sync&amp;client=docs&amp;plid=ACUX6DMGwso6E9xRQL0JDt_JMq-hqENSbuBMGfA"/>
        <s v="https://mail.google.com/mail?extsrc=sync&amp;client=docs&amp;plid=ACUX6DMhhZsdRo2xTrjDQN5pn03IACqo7FftPVs"/>
        <s v="https://mail.google.com/mail?extsrc=sync&amp;client=docs&amp;plid=ACUX6DOFP648t56v065GKLM1sndSKqFP8KiAwaU"/>
        <s v="https://mail.google.com/mail?extsrc=sync&amp;client=docs&amp;plid=ACUX6DO-SPFDrrAQ8sP2xiazWGaDT8hDRB9LZ4I"/>
        <s v="https://mail.google.com/mail?extsrc=sync&amp;client=docs&amp;plid=ACUX6DPoHO63enk_TcDbZ2mSyjIZeHtAdtIUomk"/>
        <s v="https://mail.google.com/mail?extsrc=sync&amp;client=docs&amp;plid=ACUX6DMllgp2gYnksGXFIrxZ6ttlLstIzHrgeYo"/>
        <s v="https://mail.google.com/mail?extsrc=sync&amp;client=docs&amp;plid=ACUX6DNtzdJqFBhQVU8BHLhbRIhTfz4YQYRiJic"/>
        <s v="https://mail.google.com/mail?extsrc=sync&amp;client=docs&amp;plid=ACUX6DP5hcMegjlCcwJO4bdsvTIdtEj0oC1XdgY"/>
        <s v="https://mail.google.com/mail?extsrc=sync&amp;client=docs&amp;plid=ACUX6DNQ00Sj6ySjJXvua-wE-jeOGXaSSV4gFnM"/>
        <s v="https://mail.google.com/mail?extsrc=sync&amp;client=docs&amp;plid=ACUX6DNzpb4cs-kJ7iG1F19oeMBFA6tbTfFv5Fc"/>
        <s v="https://mail.google.com/mail?extsrc=sync&amp;client=docs&amp;plid=ACUX6DNWJXUasEvAYc4nmggGJX55jeUMPz3SnpY"/>
        <s v="https://mail.google.com/mail?extsrc=sync&amp;client=docs&amp;plid=ACUX6DMa4FcYPP-eSXwl5WsuHVR1hrS9i0NJpYU"/>
        <s v="https://mail.google.com/mail?extsrc=sync&amp;client=docs&amp;plid=ACUX6DPyIhEQtMRhC2ufNW-Y7ItQ6AdExBmoLHM"/>
        <s v="https://mail.google.com/mail?extsrc=sync&amp;client=docs&amp;plid=ACUX6DNs8ufRcpfRAlZHwF093dKgq0ON0X5ngJM"/>
        <s v="https://mail.google.com/mail?extsrc=sync&amp;client=docs&amp;plid=ACUX6DObrUIsHAsiwYdYLYOpPIqLBYt2nwz5QAg"/>
        <s v="https://mail.google.com/mail?extsrc=sync&amp;client=docs&amp;plid=ACUX6DNvocvX1QUaSxzngSY7vDH017Fp6WXV5zA"/>
        <s v="https://mail.google.com/mail?extsrc=sync&amp;client=docs&amp;plid=ACUX6DPdHqkluUZ_S7m2IV2DX0bZ3Z3jHGUAvo8"/>
        <s v="https://mail.google.com/mail?extsrc=sync&amp;client=docs&amp;plid=ACUX6DNKFt1QLLZ7TqORJ5o1AT0Tw-DWQxGRDME"/>
        <s v="https://mail.google.com/mail?extsrc=sync&amp;client=docs&amp;plid=ACUX6DPjU0xQCtCdeQxMXVpY1LYqWyMo9FFy-O8"/>
        <s v="https://mail.google.com/mail?extsrc=sync&amp;client=docs&amp;plid=ACUX6DOB7YFu8NiD8sPNqs861tuGQrX1IETeuk0"/>
        <s v="https://mail.google.com/mail?extsrc=sync&amp;client=docs&amp;plid=ACUX6DN0fP_OLKNcT8PG9tPMxHCQWsopHfN7c7I"/>
        <s v="https://mail.google.com/mail?extsrc=sync&amp;client=docs&amp;plid=ACUX6DPI-CQQ7stb3Qsxj4Q9VLGNtEdcmNIWZKU"/>
        <s v="https://mail.google.com/mail?extsrc=sync&amp;client=docs&amp;plid=ACUX6DOkAtU0-DAt6MoATfUZ_Ald7LYQBKa5kCM"/>
        <s v="https://mail.google.com/mail?extsrc=sync&amp;client=docs&amp;plid=ACUX6DNDSi2zRvy7C-2QeWCdQfx5dA-x_5qHrWo"/>
        <s v="https://mail.google.com/mail?extsrc=sync&amp;client=docs&amp;plid=ACUX6DMAgFwj89FA3QXZEr1f2y2ar2XgEzvih2o"/>
        <s v="https://mail.google.com/mail?extsrc=sync&amp;client=docs&amp;plid=ACUX6DP3_bHlqwc62yZGu6c1Dmh63dOF_EOPOw8"/>
        <s v="https://mail.google.com/mail?extsrc=sync&amp;client=docs&amp;plid=ACUX6DN_hnfadWwTw6PwY7LP8U758wp9QLGO8Wc"/>
        <s v="https://mail.google.com/mail?extsrc=sync&amp;client=docs&amp;plid=ACUX6DOfWEhjgKHYg85Mg22AV72wEgKFeLkJIeY"/>
        <s v="https://mail.google.com/mail?extsrc=sync&amp;client=docs&amp;plid=ACUX6DNwouCEtnKNeVKBEpr-iC0wrd_cu8WJKxg"/>
        <s v="https://mail.google.com/mail?extsrc=sync&amp;client=docs&amp;plid=ACUX6DOiWilecZuOL-4bQTa9uPrk5tAAJLuxxMo"/>
        <s v="https://mail.google.com/mail?extsrc=sync&amp;client=docs&amp;plid=ACUX6DPq7054Eo05ivoLkWSiL-IMgKvXnj2P7dc"/>
        <s v="https://mail.google.com/mail?extsrc=sync&amp;client=docs&amp;plid=ACUX6DNGHxYEIaDVJXsgbQjrgvkQ-bp9kEnrs9Q"/>
        <s v="https://mail.google.com/mail?extsrc=sync&amp;client=docs&amp;plid=ACUX6DMxCR8EWTP4tgMmi92DxtITPEE-qcSxeXE"/>
        <s v="https://mail.google.com/mail?extsrc=sync&amp;client=docs&amp;plid=ACUX6DOYkibz52JuIc0eBqMbriBAJVf9uydkRuA"/>
        <s v="https://mail.google.com/mail?extsrc=sync&amp;client=docs&amp;plid=ACUX6DMqTFYZKkzpgsE6rlVNVE_9l9YNdwPofJc"/>
        <s v="https://mail.google.com/mail?extsrc=sync&amp;client=docs&amp;plid=ACUX6DPn0LD5NfvADPuWMDoIaUiVFRfwxF7PXWs"/>
        <s v="https://mail.google.com/mail?extsrc=sync&amp;client=docs&amp;plid=ACUX6DNz8e3topnCyeiT3GNuL75tpVr3u_x50mg"/>
        <s v="https://mail.google.com/mail?extsrc=sync&amp;client=docs&amp;plid=ACUX6DN9NHljuYNY-p-PhS2pOuXWWKpjWVf6Yl0"/>
        <s v="https://mail.google.com/mail?extsrc=sync&amp;client=docs&amp;plid=ACUX6DP1l3lQDPyDo3NeI7vXZXk7V8HWyT1NOFA"/>
        <s v="https://mail.google.com/mail?extsrc=sync&amp;client=docs&amp;plid=ACUX6DMYXLovD-6EsuYlhr806pgksG0GygLxF4s"/>
        <s v="https://mail.google.com/mail?extsrc=sync&amp;client=docs&amp;plid=ACUX6DPfbdJnMKP7zfXB3-h7oEu5ecofEPjzybk"/>
        <s v="https://mail.google.com/mail?extsrc=sync&amp;client=docs&amp;plid=ACUX6DMijocca-KCRRtQjdR78EnIWaoT_s-bIc4"/>
        <s v="https://mail.google.com/mail?extsrc=sync&amp;client=docs&amp;plid=ACUX6DNV4Q65zVoIHHdwb4uPo9v5RsuvQ-Mxf2w"/>
        <s v="https://mail.google.com/mail?extsrc=sync&amp;client=docs&amp;plid=ACUX6DOtmLgjfBcgNzSwB9mTJuMTwwUDv4KG3F8"/>
        <s v="https://mail.google.com/mail?extsrc=sync&amp;client=docs&amp;plid=ACUX6DP4wdKTmWgA7Le3l9F8ArxsnQokiA_2HPc"/>
        <s v="https://mail.google.com/mail?extsrc=sync&amp;client=docs&amp;plid=ACUX6DPgjnsfB50w0f7sdy3nhi2kUiFIKBfCN2U"/>
        <s v="https://mail.google.com/mail?extsrc=sync&amp;client=docs&amp;plid=ACUX6DNHMfmFUkjNEFoW2JibOc0DAj1wj4_OvuY"/>
        <s v="https://mail.google.com/mail?extsrc=sync&amp;client=docs&amp;plid=ACUX6DO2Dide_fhUKIphCF5edHa6KtpKnbOB_s0"/>
        <s v="https://mail.google.com/mail?extsrc=sync&amp;client=docs&amp;plid=ACUX6DMU5Mq4wFrOf6VZCnI8oTxj3SvqZMTl1nw"/>
        <s v="https://mail.google.com/mail?extsrc=sync&amp;client=docs&amp;plid=ACUX6DPkWvlqLKZar_Tp_B-ovQDw7ncX-PU2Um0"/>
        <s v="https://mail.google.com/mail?extsrc=sync&amp;client=docs&amp;plid=ACUX6DP6FovU7DeITBxHS_9aIIzroaJWAG07acw"/>
        <s v="https://mail.google.com/mail?extsrc=sync&amp;client=docs&amp;plid=ACUX6DOqEy0PeKX1waYWb6TJ4UpGI2MHSogihSc"/>
        <s v="https://mail.google.com/mail?extsrc=sync&amp;client=docs&amp;plid=ACUX6DMznTmJEyXlYWfxnbeVgpumXPJfBFVXC90"/>
        <s v="https://mail.google.com/mail?extsrc=sync&amp;client=docs&amp;plid=ACUX6DPouHPIdkB1RNDvV6lwASLPDNJNduaTaO8"/>
        <s v="https://mail.google.com/mail?extsrc=sync&amp;client=docs&amp;plid=ACUX6DPBma9udmVW3OdpnLnhm_IHobRlrhvm4Os"/>
        <s v="https://mail.google.com/mail?extsrc=sync&amp;client=docs&amp;plid=ACUX6DOcZUC3x1Pjk6q2ONL-HbDyqqy0P1g-hMM"/>
        <s v="https://mail.google.com/mail?extsrc=sync&amp;client=docs&amp;plid=ACUX6DPWXOY5RxKeD_Kd1FOfkAyc71ZjysduexE"/>
        <s v="https://mail.google.com/mail?extsrc=sync&amp;client=docs&amp;plid=ACUX6DNX_YEEFOJBH1Y_jWs8AURuCBquVolqUk8"/>
        <s v="https://mail.google.com/mail?extsrc=sync&amp;client=docs&amp;plid=ACUX6DOqxf-kVofwTBTyo-LE3dr_hZfY8WnD1ZI"/>
        <s v="https://mail.google.com/mail?extsrc=sync&amp;client=docs&amp;plid=ACUX6DPAsGuR_-jFH_F9KxC5HOR_N-kIMGDvquk"/>
        <s v="https://mail.google.com/mail?extsrc=sync&amp;client=docs&amp;plid=ACUX6DN4NjmvKTzXWEQ0dRWyZPCeyO9GScRvkPo"/>
        <s v="https://mail.google.com/mail?extsrc=sync&amp;client=docs&amp;plid=ACUX6DMQ-QLCsSG2jSHauAx8aKWCM1ixWbzNEwI"/>
        <s v="https://mail.google.com/mail?extsrc=sync&amp;client=docs&amp;plid=ACUX6DOs0tY1l5b71XUpw6lsOErpd7yEFQFCD4k"/>
        <s v="https://mail.google.com/mail?extsrc=sync&amp;client=docs&amp;plid=ACUX6DPXm_kAfLTLGx7oNRZpdyGLoYAB8ZqSmY0"/>
        <s v="https://mail.google.com/mail?extsrc=sync&amp;client=docs&amp;plid=ACUX6DNrJrGlCaIrwQFpeLXxSmI8fUCiZJQMRqA"/>
        <s v="https://mail.google.com/mail?extsrc=sync&amp;client=docs&amp;plid=ACUX6DMNAKGD5oMltZxt05sTf6epLPU14aHQxFY"/>
        <s v="https://mail.google.com/mail?extsrc=sync&amp;client=docs&amp;plid=ACUX6DMw7FBirvKADgRvjGaqzMTF0GgSqQbaPhE"/>
        <s v="https://mail.google.com/mail?extsrc=sync&amp;client=docs&amp;plid=ACUX6DM7MD5TkPr8ar42DVfrclG14sfu2HgkKXA"/>
        <s v="https://mail.google.com/mail?extsrc=sync&amp;client=docs&amp;plid=ACUX6DOsswtPlNm3QldNrH0YEtyw-iGLQejod5I"/>
        <s v="https://mail.google.com/mail?extsrc=sync&amp;client=docs&amp;plid=ACUX6DO5iSQCKZJ93j25hbf0ntVM3cdiOKEf9Xc"/>
        <s v="https://mail.google.com/mail?extsrc=sync&amp;client=docs&amp;plid=ACUX6DMpB3Upu4_NLEwmtRlvjl99rk8Ynn9V3Sw"/>
        <s v="https://mail.google.com/mail?extsrc=sync&amp;client=docs&amp;plid=ACUX6DOD2_e4cPWwfWRdx2bNIkQ5ZZ73rmt5Bq0"/>
        <s v="https://mail.google.com/mail?extsrc=sync&amp;client=docs&amp;plid=ACUX6DNq9NlOIRBBSFqo4uVU0YqVe-_RC2WrafM"/>
        <s v="https://mail.google.com/mail?extsrc=sync&amp;client=docs&amp;plid=ACUX6DOc8IFeHmqneN0aM2LCet9tOBpTq6O3SHc"/>
        <s v="https://mail.google.com/mail?extsrc=sync&amp;client=docs&amp;plid=ACUX6DPdx1Qdb5O0smW-ThFXF0Pd6T7Eh4txtoM"/>
        <s v="https://mail.google.com/mail?extsrc=sync&amp;client=docs&amp;plid=ACUX6DOA5mtQJzUBBoZiFaUsTagOyxjen8sJ9mQ"/>
        <s v="https://mail.google.com/mail?extsrc=sync&amp;client=docs&amp;plid=ACUX6DPWQ5mQgIqFb291VJBk04hw4Fga5viZXNs"/>
        <s v="https://mail.google.com/mail?extsrc=sync&amp;client=docs&amp;plid=ACUX6DMFcadR6_2GKn29SJu-bGKVnjC-yVf9FfE"/>
        <s v="https://mail.google.com/mail?extsrc=sync&amp;client=docs&amp;plid=ACUX6DPzkCEDNTYq1s1-YNdKRb-zv773OJEUiLQ"/>
        <s v="https://mail.google.com/mail?extsrc=sync&amp;client=docs&amp;plid=ACUX6DOfHQgn06azuVA6eW2AnPZV_dd1dTDMtUM"/>
        <s v="https://mail.google.com/mail?extsrc=sync&amp;client=docs&amp;plid=ACUX6DPnp_KkCqB2cCVm9hchw0-u32RYiuYaCsk"/>
        <s v="https://mail.google.com/mail?extsrc=sync&amp;client=docs&amp;plid=ACUX6DM4vKZt5QiD0lum0PUwSwFtOKu5Cf6ZvCg"/>
        <s v="https://mail.google.com/mail?extsrc=sync&amp;client=docs&amp;plid=ACUX6DObYHmnCD7dIE1xSxG1sFUl-xFBLKtLiBs"/>
        <s v="https://mail.google.com/mail?extsrc=sync&amp;client=docs&amp;plid=ACUX6DOKGYRAkUS334KBCgP58CgSk-n7GPR4Gmw"/>
        <s v="https://mail.google.com/mail?extsrc=sync&amp;client=docs&amp;plid=ACUX6DNAZMKx8lBoQE1SF6I4rz28norHMW_uXb8"/>
        <s v="https://mail.google.com/mail?extsrc=sync&amp;client=docs&amp;plid=ACUX6DMbaAE8kNvTmeraSQE5dU3HSfuZo80pvcI"/>
        <s v="https://mail.google.com/mail?extsrc=sync&amp;client=docs&amp;plid=ACUX6DPUJ-PjgMCqY45eilV_7EDAQIlJYp1oZU4"/>
        <s v="https://mail.google.com/mail?extsrc=sync&amp;client=docs&amp;plid=ACUX6DN5UD5S-LAp3ipR3E5VAhusWcbWSzfsSMY"/>
        <s v="https://mail.google.com/mail?extsrc=sync&amp;client=docs&amp;plid=ACUX6DNwmAHGPg_7UzJ7Y9PYYwISn0jh5Xsmifg"/>
        <s v="https://mail.google.com/mail?extsrc=sync&amp;client=docs&amp;plid=ACUX6DMjCN0UDFaT2e-dxAEnFFzASEsu-NKtzOc"/>
        <s v="https://mail.google.com/mail?extsrc=sync&amp;client=docs&amp;plid=ACUX6DMIYT73Pk1uJ3ZaD1d0hCpKjkOpGzAsJJA"/>
        <s v="https://mail.google.com/mail?extsrc=sync&amp;client=docs&amp;plid=ACUX6DOddSB3rTjQY65vcegYI6xFbjDIkjhhDMQ"/>
        <s v="https://mail.google.com/mail?extsrc=sync&amp;client=docs&amp;plid=ACUX6DPEdypUnu7KtvbZCgDvLokq2WyHIPPkdTQ"/>
        <s v="https://mail.google.com/mail?extsrc=sync&amp;client=docs&amp;plid=ACUX6DPJY5-dVQb8uIO5zSH0l3_Yh7-7C2vwCIw"/>
        <s v="https://mail.google.com/mail?extsrc=sync&amp;client=docs&amp;plid=ACUX6DN8kMsUH7RKZTYHOc4iZtVsCbIahs7fYDU"/>
        <s v="https://mail.google.com/mail?extsrc=sync&amp;client=docs&amp;plid=ACUX6DOmaUtI9nRkzb8pPhpUfUWDjxh3Mz0jkLw"/>
        <s v="https://mail.google.com/mail?extsrc=sync&amp;client=docs&amp;plid=ACUX6DPtskUQZzJlF_qGaFO4vU9tEnVDLd7qhaI"/>
        <s v="https://mail.google.com/mail?extsrc=sync&amp;client=docs&amp;plid=ACUX6DNiJXG7uLMss4bWlKrEcsUGJj9xUbhOtVc"/>
        <s v="https://mail.google.com/mail?extsrc=sync&amp;client=docs&amp;plid=ACUX6DPDLf9Ah08wxmwU0I7JN_CGosV3fRv7k8M"/>
        <s v="https://mail.google.com/mail?extsrc=sync&amp;client=docs&amp;plid=ACUX6DPNroU3syJHw6NBC2c4GYTuN9ICl6uNMeg"/>
        <s v="https://mail.google.com/mail?extsrc=sync&amp;client=docs&amp;plid=ACUX6DOBT1iMpIZmw3DADw7kmAxXKhnuzEV8EoE"/>
        <s v="https://mail.google.com/mail?extsrc=sync&amp;client=docs&amp;plid=ACUX6DPht83riuTExP66ahznuTMTBY6bLZk8oRw"/>
        <s v="https://mail.google.com/mail?extsrc=sync&amp;client=docs&amp;plid=ACUX6DOD3KU-CGkNIMPCcKprq_1Urcsk2tVnh-s"/>
        <s v="https://mail.google.com/mail?extsrc=sync&amp;client=docs&amp;plid=ACUX6DMX7fS74mh92ywj9N9Lhz8-i9z1GUaSPvU"/>
        <s v="https://mail.google.com/mail?extsrc=sync&amp;client=docs&amp;plid=ACUX6DNI4_gCsdw_JgmBl3Cl4liMNkbbF4sW5hc"/>
        <s v="https://mail.google.com/mail?extsrc=sync&amp;client=docs&amp;plid=ACUX6DO62Gu17LK-iqF9tLjZEthKW_D_i-9bqDM"/>
        <s v="https://mail.google.com/mail?extsrc=sync&amp;client=docs&amp;plid=ACUX6DMNhxHJt1o_b5qDNdTP5N3RHhtrOdP4MNM"/>
        <s v="https://mail.google.com/mail?extsrc=sync&amp;client=docs&amp;plid=ACUX6DOXfFQ6xdtlxlyCJi_S_Fq4nI4GJfxievw"/>
        <s v="https://mail.google.com/mail?extsrc=sync&amp;client=docs&amp;plid=ACUX6DNIiSDx0nTrr5ioPeRr7sx0pDs96ee3BlA"/>
        <s v="https://mail.google.com/mail?extsrc=sync&amp;client=docs&amp;plid=ACUX6DNyTk4FXYr1imnDyQfdmiH07563mo1T0hw"/>
        <s v="https://mail.google.com/mail?extsrc=sync&amp;client=docs&amp;plid=ACUX6DO2NamNV35Ss_y2MQKj8r0fxWT8NDPaM90"/>
        <s v="https://mail.google.com/mail?extsrc=sync&amp;client=docs&amp;plid=ACUX6DOPcW_WXwYs0LDT8xXaVT3eCzseCJP89SY"/>
        <s v="https://mail.google.com/mail?extsrc=sync&amp;client=docs&amp;plid=ACUX6DPREh6pukMvlNZCEMKiZ0J_bhCiCGMKMgo"/>
        <s v="https://mail.google.com/mail?extsrc=sync&amp;client=docs&amp;plid=ACUX6DNm4m29OM_QOuqI1B-XiVVbTVG8XG0nOHM"/>
        <s v="https://mail.google.com/mail?extsrc=sync&amp;client=docs&amp;plid=ACUX6DNzwWrBHmG3cXFgCZvg0kHUneplV_9yNNU"/>
        <s v="https://mail.google.com/mail?extsrc=sync&amp;client=docs&amp;plid=ACUX6DMRYUF5PIO-ygddQ3axwf3-5vi0R0MxgVc"/>
        <s v="https://mail.google.com/mail?extsrc=sync&amp;client=docs&amp;plid=ACUX6DNimoC5jPVAXzbCMyfyijTDKx-8PZujfXE"/>
        <s v="https://mail.google.com/mail?extsrc=sync&amp;client=docs&amp;plid=ACUX6DOWxQsktb4PtMKE6ceKICosJU2yMLX3Ehw"/>
        <s v="https://mail.google.com/mail?extsrc=sync&amp;client=docs&amp;plid=ACUX6DMKx-xua-LpTaDv1CpqVENrsjbVgZNCxzk"/>
        <s v="https://mail.google.com/mail?extsrc=sync&amp;client=docs&amp;plid=ACUX6DM75uViCnmPjmbqt20z-X83zaGePH6UStk"/>
        <s v="https://mail.google.com/mail?extsrc=sync&amp;client=docs&amp;plid=ACUX6DNB-EWJZg7VgZBV6ClZx6u6-L8oEP1V9nY"/>
        <s v="https://mail.google.com/mail?extsrc=sync&amp;client=docs&amp;plid=ACUX6DPQ2uhzxbTrz9DMaOl01Xabjq9P1yDtPDI"/>
        <s v="https://mail.google.com/mail?extsrc=sync&amp;client=docs&amp;plid=ACUX6DMzGEplNk1OvJXb_Ow1DNkl5dXfW-i2Utg"/>
        <s v="https://mail.google.com/mail?extsrc=sync&amp;client=docs&amp;plid=ACUX6DPlf23O4AYXpQ36KVlGi2KWJbbJ1iWtpeg"/>
        <s v="https://mail.google.com/mail?extsrc=sync&amp;client=docs&amp;plid=ACUX6DOwlOwiEaxKYhzmG2s9nxOljbusFH0WIFo"/>
        <s v="https://mail.google.com/mail?extsrc=sync&amp;client=docs&amp;plid=ACUX6DNIReGhoqyU6KRFXSWGwpcIcG9vMiCVyfY"/>
        <s v="https://mail.google.com/mail?extsrc=sync&amp;client=docs&amp;plid=ACUX6DMJeb8WNo0C8z4-Pp78qX-HiYqn4OG2xNs"/>
        <s v="https://mail.google.com/mail?extsrc=sync&amp;client=docs&amp;plid=ACUX6DM3W0fLU8_IAGQeKp7CFw3nM85msqeFTBw"/>
        <s v="https://mail.google.com/mail?extsrc=sync&amp;client=docs&amp;plid=ACUX6DPRJ76Ej94mwYxz91_DyleUD7CxddObg_o"/>
        <s v="https://mail.google.com/mail?extsrc=sync&amp;client=docs&amp;plid=ACUX6DPpmvc-BX3DMoMKB2MdK7Ea6ib4cIAnNoA"/>
        <s v="https://mail.google.com/mail?extsrc=sync&amp;client=docs&amp;plid=ACUX6DPnTMAZxvYkTFQAfhckYZt_6Y6xKcOtCvI"/>
        <s v="https://mail.google.com/mail?extsrc=sync&amp;client=docs&amp;plid=ACUX6DPwaKpxoHJNymuT74tJZCjcZoPt4GNkDeA"/>
        <s v="https://mail.google.com/mail?extsrc=sync&amp;client=docs&amp;plid=ACUX6DPTRJ6rvGDYxSu2yNEeCPmTCqZiOu9orMA"/>
        <s v="https://mail.google.com/mail?extsrc=sync&amp;client=docs&amp;plid=ACUX6DOWEGSgfZby5vy_bRoiesMHsJjUWIqq4nI"/>
        <s v="https://mail.google.com/mail?extsrc=sync&amp;client=docs&amp;plid=ACUX6DPuZ9GZ9ESV-RXume-0_-3PAS-KZBpMv7U"/>
        <s v="https://mail.google.com/mail?extsrc=sync&amp;client=docs&amp;plid=ACUX6DO2FDkRNTYvMhzBbKbqVQoYKe8wW0m28Vo"/>
        <s v="https://mail.google.com/mail?extsrc=sync&amp;client=docs&amp;plid=ACUX6DP8F9M96a3a93P42MgwdAjToaz-p8PGLfc"/>
        <s v="https://mail.google.com/mail?extsrc=sync&amp;client=docs&amp;plid=ACUX6DNOz7PND__TQJZ7k5Wl0hEnTJ8jceKcwpI"/>
        <s v="https://mail.google.com/mail?extsrc=sync&amp;client=docs&amp;plid=ACUX6DMMUHGICbiTW5e1I9ddoXOS0Zozfc4B7Ig"/>
        <s v="https://mail.google.com/mail?extsrc=sync&amp;client=docs&amp;plid=ACUX6DN_4Foh6J8Z2A72WU1tSaJbWXHGKHkU7kk"/>
        <s v="https://mail.google.com/mail?extsrc=sync&amp;client=docs&amp;plid=ACUX6DPoHfRh-E2UJ2RgMofq0weqZleKlXu99r8"/>
        <s v="https://mail.google.com/mail?extsrc=sync&amp;client=docs&amp;plid=ACUX6DMfiq4B4ZrShpScup1iHyNgPt23iUq45r0"/>
        <s v="https://mail.google.com/mail?extsrc=sync&amp;client=docs&amp;plid=ACUX6DNJygOo53eW0XJOzS6j1wPW_ighs6F0sRs"/>
        <s v="https://mail.google.com/mail?extsrc=sync&amp;client=docs&amp;plid=ACUX6DOfSRne02bnyTFFNXfiaISqLfco4bp5yIc"/>
        <s v="https://mail.google.com/mail?extsrc=sync&amp;client=docs&amp;plid=ACUX6DPa5iYpPlTIRSAp9KJm3K3gOA2Kxky6lLM"/>
        <s v="https://mail.google.com/mail?extsrc=sync&amp;client=docs&amp;plid=ACUX6DN_SEp8c1rqlPW-YmxbgfdAhuVRNN6bM8U"/>
        <s v="https://mail.google.com/mail?extsrc=sync&amp;client=docs&amp;plid=ACUX6DO_bykaCfhtXJdeYrpXLx5QpLglpZ_WKBs"/>
        <s v="https://mail.google.com/mail?extsrc=sync&amp;client=docs&amp;plid=ACUX6DNC3nE9vu2Cbck84dms_DNcu7cEFFmekeQ"/>
        <s v="https://mail.google.com/mail?extsrc=sync&amp;client=docs&amp;plid=ACUX6DNCsdty76unQBkioNTfFSPeYsWG_LBA2jU"/>
        <s v="https://mail.google.com/mail?extsrc=sync&amp;client=docs&amp;plid=ACUX6DO949ueuRqw9b17VT5WVYhY_VQpoMbe7T8"/>
        <s v="https://mail.google.com/mail?extsrc=sync&amp;client=docs&amp;plid=ACUX6DPCvuQauUjjipZK8QS_AIfsmtdvvuE2blU"/>
        <s v="https://mail.google.com/mail?extsrc=sync&amp;client=docs&amp;plid=ACUX6DO2zzrm-TrWgiQ8gYuKdec5FdEuLZZabw8"/>
        <s v="https://mail.google.com/mail?extsrc=sync&amp;client=docs&amp;plid=ACUX6DPXl5m0OoEm4FNDAbGxNFCrFqQIfzh5CoM"/>
        <s v="https://mail.google.com/mail?extsrc=sync&amp;client=docs&amp;plid=ACUX6DOdNpb2CFoJSYikaxV_z2bQGqDfCHXBc_o"/>
        <s v="https://mail.google.com/mail?extsrc=sync&amp;client=docs&amp;plid=ACUX6DPCsCfISQzfQ-yfLc5-4IBpTPFhWu9Wphw"/>
        <s v="https://mail.google.com/mail?extsrc=sync&amp;client=docs&amp;plid=ACUX6DMxKLHbxNjophGioN8DUGOcuz9m3Kszj4U"/>
        <s v="https://mail.google.com/mail?extsrc=sync&amp;client=docs&amp;plid=ACUX6DNMlULVkGWZ8hLyNkBXAyXr2Ib172gWQXM"/>
        <s v="https://mail.google.com/mail?extsrc=sync&amp;client=docs&amp;plid=ACUX6DNvTQDOMfSocyIKDttFo3jS8h_YAMwfdDU"/>
        <s v="https://mail.google.com/mail?extsrc=sync&amp;client=docs&amp;plid=ACUX6DNGFTs5ix3NZVozDDF5J2DdM5ihSu4CqEw"/>
        <s v="https://mail.google.com/mail?extsrc=sync&amp;client=docs&amp;plid=ACUX6DMV7QfEILOUBTgPmrjs091Z0zkT1imf3zk"/>
        <s v="https://mail.google.com/mail?extsrc=sync&amp;client=docs&amp;plid=ACUX6DMjG4bvUIg1bE_X_2VoHPisgPN9ZL4a8lI"/>
        <s v="https://mail.google.com/mail?extsrc=sync&amp;client=docs&amp;plid=ACUX6DOJ2As6N-FLpM0gTVY0j6001RopGKAZXDE"/>
        <s v="https://mail.google.com/mail?extsrc=sync&amp;client=docs&amp;plid=ACUX6DMPARLZy6AlnBzOWi9JdhYwIMP1zA2l5WE"/>
        <s v="https://mail.google.com/mail?extsrc=sync&amp;client=docs&amp;plid=ACUX6DPIK3aq9WC4IsUHmalk_4dVgbmmfi4lcm4"/>
        <s v="https://mail.google.com/mail?extsrc=sync&amp;client=docs&amp;plid=ACUX6DO-0NhRhVHGhsT3q3ZORbBleumahaOBjg8"/>
        <s v="https://mail.google.com/mail?extsrc=sync&amp;client=docs&amp;plid=ACUX6DP5kCjHoaCPzoi8RLvPtyXGaHs9G8HoFNc"/>
        <s v="https://mail.google.com/mail?extsrc=sync&amp;client=docs&amp;plid=ACUX6DPhDrj1cbDq3GUTS6iogNfLII54wCLNIW4"/>
        <s v="https://mail.google.com/mail?extsrc=sync&amp;client=docs&amp;plid=ACUX6DP67-IpjTAw5FoYuhrQSZjXDa4MgaVO5SM"/>
        <s v="https://mail.google.com/mail?extsrc=sync&amp;client=docs&amp;plid=ACUX6DPzLzk8sZVyHNqHnZ67o9t8IZL3fjfbYIo"/>
        <s v="https://mail.google.com/mail?extsrc=sync&amp;client=docs&amp;plid=ACUX6DOIr7XOKRDgZFahnzkokXf90CQ1l8Q-wl8"/>
        <s v="https://mail.google.com/mail?extsrc=sync&amp;client=docs&amp;plid=ACUX6DMNCsT4b2tj0K6hBwLSMZw5JVnFHDK3GIU"/>
        <s v="https://mail.google.com/mail?extsrc=sync&amp;client=docs&amp;plid=ACUX6DPAPyolTU-hSEsdtL_owK1nQt7w5eB4hbQ"/>
        <s v="https://mail.google.com/mail?extsrc=sync&amp;client=docs&amp;plid=ACUX6DOr7K2Y6e5AGF161PPzKkflp-GG2F-KOXk"/>
        <s v="https://mail.google.com/mail?extsrc=sync&amp;client=docs&amp;plid=ACUX6DNUGK1TG9sUUetZDOTAww0oeVkflseMBrA"/>
        <s v="https://mail.google.com/mail?extsrc=sync&amp;client=docs&amp;plid=ACUX6DOo6o_ol8WjC1yYtNjA6CNIiueFbCO316I"/>
        <s v="https://mail.google.com/mail?extsrc=sync&amp;client=docs&amp;plid=ACUX6DN6Vt5Eech4mD9_dFk7p7uz_53bkovM-W0"/>
        <s v="https://mail.google.com/mail?extsrc=sync&amp;client=docs&amp;plid=ACUX6DOimunL2nIy0OynxgvcdHkbrZUcv9daq6Y"/>
        <s v="https://mail.google.com/mail?extsrc=sync&amp;client=docs&amp;plid=ACUX6DPPHy19WJxUFJpiu1s6b-H4sN0vtiHXmIU"/>
        <s v="https://mail.google.com/mail?extsrc=sync&amp;client=docs&amp;plid=ACUX6DP-Pr1m3j0By3NLVe9AbCOAVxha0oBRQ74"/>
        <s v="https://mail.google.com/mail?extsrc=sync&amp;client=docs&amp;plid=ACUX6DM1sWoGdXJYC7kW26oU2qrCjT_R8UV1V10"/>
        <s v="https://mail.google.com/mail?extsrc=sync&amp;client=docs&amp;plid=ACUX6DNa3NSChnlUicV79mA5L2UdwD1AnRzSEqU"/>
        <s v="https://mail.google.com/mail?extsrc=sync&amp;client=docs&amp;plid=ACUX6DOy6vOh1gtBVYFzvgmROI36-0dhoaeqsNI"/>
        <s v="https://mail.google.com/mail?extsrc=sync&amp;client=docs&amp;plid=ACUX6DMB7_XzmJvPvGLaQr9mSiuf1heE4S__Nqo"/>
        <s v="https://mail.google.com/mail?extsrc=sync&amp;client=docs&amp;plid=ACUX6DMMLWzF7iOJubIW-IKBD5txr15r3JaRMFo"/>
        <s v="https://mail.google.com/mail?extsrc=sync&amp;client=docs&amp;plid=ACUX6DN1N8AzBZ-BURWROXookYFMDXkBQgX3f0o"/>
        <s v="https://mail.google.com/mail?extsrc=sync&amp;client=docs&amp;plid=ACUX6DOv1c_FrWzgariNAXEbheC2Ji9RzJcT45c"/>
        <s v="https://mail.google.com/mail?extsrc=sync&amp;client=docs&amp;plid=ACUX6DNFwUoXFQswUUHJ5hKmg3S082rvgx1n-No"/>
        <s v="https://mail.google.com/mail?extsrc=sync&amp;client=docs&amp;plid=ACUX6DPw9eBt8vcB83ocJXZ5zS9xL05JF0-UqDo"/>
        <s v="https://mail.google.com/mail?extsrc=sync&amp;client=docs&amp;plid=ACUX6DOD8PjwQ1Nf8AnPE-jCyWlxr0XpURcd9qg"/>
        <s v="https://mail.google.com/mail?extsrc=sync&amp;client=docs&amp;plid=ACUX6DN2h-4XRSIW2UhJKu_1ANkDOIOfIepDj-Y"/>
        <s v="https://mail.google.com/mail?extsrc=sync&amp;client=docs&amp;plid=ACUX6DMbBG2xsRHfaXdGpDpiYjRlgnQd-yk92SE"/>
        <s v="https://mail.google.com/mail?extsrc=sync&amp;client=docs&amp;plid=ACUX6DPof5GLmhARsRAwQIoa9nQ-XCOi9WYq3mk"/>
        <s v="https://mail.google.com/mail?extsrc=sync&amp;client=docs&amp;plid=ACUX6DMR3QDRUoemAZvp1lYlRrD5zbn3uec_z7I"/>
        <s v="https://mail.google.com/mail?extsrc=sync&amp;client=docs&amp;plid=ACUX6DNokA3ryk16Mprm23biQFEG6aWvMuVoYf4"/>
      </sharedItems>
    </cacheField>
    <cacheField name="Mail Sent Status" numFmtId="0">
      <sharedItems containsBlank="1">
        <s v="Sent"/>
        <m/>
      </sharedItems>
    </cacheField>
    <cacheField name="Status" numFmtId="0">
      <sharedItems>
        <s v="Submitted"/>
        <s v="Withdrawn"/>
        <s v="Pending"/>
        <s v="Completed"/>
      </sharedItems>
    </cacheField>
    <cacheField name="Reporter Name" numFmtId="0">
      <sharedItems containsBlank="1">
        <s v="Nandini"/>
        <m/>
        <s v="Rajapandi"/>
        <s v="Vidhya"/>
        <s v="Poornima"/>
        <s v="Muneeswari"/>
        <s v="Sneha"/>
        <s v="Mareeswari"/>
      </sharedItems>
    </cacheField>
    <cacheField name="Submitted Date">
      <sharedItems containsDate="1" containsBlank="1" containsMixedTypes="1">
        <m/>
        <d v="2025-01-03T00:00:00Z"/>
        <d v="2025-12-06T00:00:00Z"/>
        <s v="31/05/2025"/>
        <s v="30/01/2025"/>
        <d v="2025-08-02T00:00:00Z"/>
        <s v="24/05/2025"/>
        <s v="14/06/2025"/>
        <s v="17/05/2025"/>
        <s v="19/06/2025"/>
        <s v="19/05/2025"/>
        <d v="2025-10-06T00:00:00Z"/>
        <s v="13/05/2025"/>
        <d v="2025-09-05T00:00:00Z"/>
        <s v="21/05/2025"/>
        <d v="2025-11-06T00:00:00Z"/>
        <s v="20/05/2025"/>
        <s v="22/05/2025"/>
        <s v="23/05/2025"/>
        <s v="26/05/2025"/>
        <d v="2025-07-06T00:00:00Z"/>
        <d v="2025-06-06T00:00:00Z"/>
        <s v="16/06/2025"/>
      </sharedItems>
    </cacheField>
    <cacheField name="Submitted Date Imputed">
      <sharedItems containsDate="1" containsBlank="1" containsMixedTypes="1">
        <d v="2025-05-04T00:00:00Z"/>
        <d v="2025-11-01T00:00:00Z"/>
        <s v="25/01/2025"/>
        <m/>
        <d v="2025-01-02T00:00:00Z"/>
        <s v="22/03/2025"/>
        <d v="2025-10-05T00:00:00Z"/>
        <d v="2025-07-06T00:00:00Z"/>
        <s v="26/04/2025"/>
        <d v="2025-12-04T00:00:00Z"/>
        <d v="2025-08-02T00:00:00Z"/>
        <s v="18/02/2025"/>
        <s v="19/04/2025"/>
        <s v="24/02/2025"/>
        <s v="31/05/2025"/>
        <d v="2025-08-03T00:00:00Z"/>
        <d v="2025-01-03T00:00:00Z"/>
        <d v="2025-05-03T00:00:00Z"/>
        <s v="17/05/2025"/>
        <s v="14/06/2025"/>
        <s v="24/05/2025"/>
        <d v="2025-12-06T00:00:00Z"/>
        <s v="30/01/2025"/>
        <s v="29/03/2025"/>
        <d v="2025-10-04T00:00:00Z"/>
        <d v="2025-03-05T00:00:00Z"/>
        <s v="22/3/2025"/>
        <s v="19/06/2025"/>
        <s v="21/06/2025"/>
        <s v="19/05/2025"/>
        <d v="2025-07-05T00:00:00Z"/>
        <d v="2025-10-06T00:00:00Z"/>
        <d v="2025-05-17T00:00:00Z"/>
        <s v="13/05/2025"/>
        <d v="2025-09-05T00:00:00Z"/>
        <s v="21/05/2025"/>
        <d v="2025-11-06T00:00:00Z"/>
        <s v="20/05/2025"/>
        <s v="22/05/2025"/>
        <s v="23/05/2025"/>
        <s v="26/05/2025"/>
        <d v="2025-06-06T00:00:00Z"/>
        <s v="16/06/2025"/>
      </sharedItems>
    </cacheField>
    <cacheField name="Submitted Date Final">
      <sharedItems containsDate="1" containsMixedTypes="1">
        <d v="2025-04-05T00:00:00Z"/>
        <d v="2025-01-11T00:00:00Z"/>
        <d v="2025-01-25T00:00:00Z"/>
        <s v=""/>
        <d v="2025-02-01T00:00:00Z"/>
        <d v="2025-03-22T00:00:00Z"/>
        <d v="2025-05-10T00:00:00Z"/>
        <d v="2025-06-07T00:00:00Z"/>
        <d v="2025-04-26T00:00:00Z"/>
        <d v="2025-04-12T00:00:00Z"/>
        <d v="2025-02-08T00:00:00Z"/>
        <d v="2025-02-18T00:00:00Z"/>
        <d v="2025-04-19T00:00:00Z"/>
        <d v="2025-02-24T00:00:00Z"/>
        <d v="2025-05-31T00:00:00Z"/>
        <d v="2025-03-08T00:00:00Z"/>
        <d v="2025-03-01T00:00:00Z"/>
        <d v="2025-03-05T00:00:00Z"/>
        <d v="2025-05-17T00:00:00Z"/>
        <d v="2025-06-14T00:00:00Z"/>
        <d v="2025-05-24T00:00:00Z"/>
        <d v="2025-06-12T00:00:00Z"/>
        <d v="2025-01-30T00:00:00Z"/>
        <d v="2025-03-29T00:00:00Z"/>
        <d v="2025-04-10T00:00:00Z"/>
        <d v="2025-05-03T00:00:00Z"/>
        <d v="2025-06-19T00:00:00Z"/>
        <d v="2025-06-21T00:00:00Z"/>
        <d v="2025-05-19T00:00:00Z"/>
        <d v="2025-05-07T00:00:00Z"/>
        <d v="2025-06-10T00:00:00Z"/>
        <d v="2026-05-05T00:00:00Z"/>
        <d v="2025-05-13T00:00:00Z"/>
        <d v="2025-05-09T00:00:00Z"/>
        <d v="2025-05-21T00:00:00Z"/>
        <d v="2025-06-11T00:00:00Z"/>
        <d v="2025-05-20T00:00:00Z"/>
        <d v="2025-05-22T00:00:00Z"/>
        <d v="2025-05-23T00:00:00Z"/>
        <d v="2025-05-26T00:00:00Z"/>
        <d v="2025-06-06T00:00:00Z"/>
        <d v="2025-06-16T00:00:00Z"/>
      </sharedItems>
    </cacheField>
    <cacheField name="REMARKS" numFmtId="0">
      <sharedItems containsBlank="1">
        <m/>
        <s v="Fees not raised"/>
        <s v="I,D,PS"/>
        <s v="C,PS"/>
        <s v="I"/>
        <s v="bill sent"/>
        <s v="Not in MAGIC"/>
        <s v="CS Prepared Checked Date: 28.05.2025"/>
        <s v="Sree Mogambka Already in"/>
        <s v="I,D"/>
        <s v="Contact number NA"/>
        <s v="Fees - 2500 (142250501)"/>
        <s v="PS"/>
        <s v="Driver Pending"/>
      </sharedItems>
    </cacheField>
    <cacheField name="Dispatch Date">
      <sharedItems containsDate="1" containsBlank="1" containsMixedTypes="1">
        <d v="2025-05-04T00:00:00Z"/>
        <d v="2025-11-01T00:00:00Z"/>
        <s v="25/01/2025"/>
        <m/>
        <d v="2025-01-02T00:00:00Z"/>
        <s v="22/03/2025"/>
        <d v="2025-10-05T00:00:00Z"/>
        <d v="2025-07-06T00:00:00Z"/>
        <s v="26/04/2025"/>
        <d v="2025-12-04T00:00:00Z"/>
        <d v="2025-08-02T00:00:00Z"/>
        <s v="18/02/2025"/>
        <s v="19/04/2025"/>
        <s v="24/02/2025"/>
        <s v="31/05/2025"/>
        <d v="2025-08-03T00:00:00Z"/>
        <d v="2025-05-03T00:00:00Z"/>
        <s v="17/05/2025"/>
        <s v="14/06/2025"/>
        <s v="24/05/2025"/>
        <s v="29/03/2025"/>
        <d v="2025-10-04T00:00:00Z"/>
        <d v="2025-03-05T00:00:00Z"/>
        <s v="22/3/2025"/>
        <s v="21/06/2025"/>
        <d v="2025-07-05T00:00:00Z"/>
        <d v="2025-05-17T00:00:00Z"/>
      </sharedItems>
    </cacheField>
    <cacheField name="Amount" numFmtId="0">
      <sharedItems containsString="0" containsBlank="1" containsNumber="1" containsInteger="1">
        <m/>
        <n v="3420.0"/>
        <n v="1125.0"/>
        <n v="2250.0"/>
        <n v="900.0"/>
        <n v="450.0"/>
        <n v="3000.0"/>
        <n v="4050.0"/>
        <n v="1350.0"/>
        <n v="3600.0"/>
        <n v="3150.0"/>
        <n v="4950.0"/>
        <n v="787.0"/>
        <n v="1800.0"/>
        <n v="3996.0"/>
        <n v="1620.0"/>
        <n v="3960.0"/>
        <n v="4860.0"/>
        <n v="3870.0"/>
        <n v="4320.0"/>
        <n v="1080.0"/>
        <n v="5220.0"/>
        <n v="5310.0"/>
        <n v="4752.0"/>
        <n v="1500.0"/>
        <n v="810.0"/>
        <n v="2970.0"/>
        <n v="1470.0"/>
        <n v="4590.0"/>
        <n v="4130.0"/>
        <n v="3456.0"/>
        <n v="3800.0"/>
        <n v="3780.0"/>
        <n v="2862.0"/>
        <n v="4140.0"/>
        <n v="4248.0"/>
        <n v="3060.0"/>
        <n v="765.0"/>
        <n v="3402.0"/>
        <n v="2268.0"/>
        <n v="4500.0"/>
        <n v="3120.0"/>
        <n v="5076.0"/>
        <n v="3520.0"/>
        <n v="4720.0"/>
        <n v="3240.0"/>
        <n v="6250.0"/>
        <n v="2700.0"/>
        <n v="2880.0"/>
        <n v="800.0"/>
        <n v="540.0"/>
        <n v="4104.0"/>
        <n v="5616.0"/>
        <n v="580.0"/>
        <n v="1250.0"/>
      </sharedItems>
    </cacheField>
    <cacheField name="Recevied Date">
      <sharedItems containsDate="1" containsBlank="1" containsMixedTypes="1">
        <m/>
        <s v="23.04.2025"/>
        <s v="20.03.2025"/>
        <s v="21.05.2025"/>
        <s v="17.04.2025"/>
        <s v="28.02.2025"/>
        <s v="22.04.2025"/>
        <s v="13.05.2025"/>
        <s v="02.04.2025"/>
        <s v="06.05.2025"/>
        <s v="13.03.2025"/>
        <s v="26.03.2025"/>
        <s v="25.03.2025"/>
        <s v="07.05.2025"/>
        <s v="05.03.2025"/>
        <s v="13.02.2025"/>
        <s v="24.03.2025"/>
        <s v="29.05.2025"/>
        <s v="29.04.2025"/>
        <s v="05.06.2025"/>
        <s v="21.04.2025"/>
        <s v="16.05.2025"/>
        <s v="26.05.2025"/>
        <s v="27.02.2025"/>
        <s v="18.03.2025"/>
        <s v="03.06.2025"/>
        <s v="02.05.2025"/>
        <s v="01.05.2025"/>
        <s v="12.03.2025"/>
        <s v="25.02.2025"/>
        <s v="11.03.2025"/>
        <s v="15.03.2025"/>
        <s v="30.05.2025"/>
        <s v="19.03.2025"/>
        <s v="01.04.2025"/>
        <s v="29.03.2025"/>
        <s v="28.03.2025"/>
        <s v="25.04.2025"/>
        <s v="03.04.2025"/>
        <s v="19.06.2025"/>
        <s v="17.03.2025"/>
        <s v="30.03.2025"/>
        <s v="01.03.2025"/>
        <s v="20.06.2025"/>
        <s v="18.3.2025"/>
        <s v="04.04.2025"/>
        <s v="10.04.2025"/>
        <s v="16.06.2025"/>
        <s v="06.06.2025"/>
        <d v="2025-05-02T00:00:00Z"/>
        <s v="08.03.2025"/>
        <s v="14.05.2025"/>
        <s v="22.03.2025"/>
        <s v="13.06.2025"/>
        <s v="02.06.2025"/>
        <s v="27.03.2025"/>
        <s v="11.06.2025"/>
        <s v="16.04.2025"/>
        <s v="05.05.2025"/>
        <s v="17.05.2025"/>
        <s v="03.05.2025"/>
        <s v="14.04.2025"/>
        <s v="09.05.2025"/>
        <s v="31.05.2025"/>
        <s v="28.04.2025"/>
        <s v="14.06.2025"/>
        <s v="22.05.2025"/>
        <s v="24.05.2025"/>
        <s v="18.06.2025"/>
        <s v="08.05.2025"/>
        <s v="04.06.2025"/>
        <s v="07.06.2025"/>
        <s v="17.06.2025"/>
      </sharedItems>
    </cacheField>
    <cacheField name="Submission Month &amp; Year" numFmtId="0">
      <sharedItems>
        <s v="2025-04"/>
        <s v="2025-01"/>
        <s v=""/>
        <s v="2025-02"/>
        <s v="2025-03"/>
        <s v="2025-05"/>
        <s v="2025-06"/>
        <s v="2026-05"/>
      </sharedItems>
    </cacheField>
    <cacheField name="Submission Month" numFmtId="0">
      <sharedItems>
        <s v="Apr"/>
        <s v="Jan"/>
        <s v=""/>
        <s v="Feb"/>
        <s v="Mar"/>
        <s v="May"/>
        <s v="Ju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Chart" cacheId="0" dataCaption="" compact="0" compactData="0">
  <location ref="A22:B39" firstHeaderRow="0" firstDataRow="1" firstDataCol="0"/>
  <pivotFields>
    <pivotField name="Company" axis="axisRow" dataField="1" compact="0" outline="0" multipleItemSelectionAllowed="1" showAll="0" sortType="descending">
      <items>
        <item x="11"/>
        <item x="10"/>
        <item x="2"/>
        <item x="14"/>
        <item x="4"/>
        <item x="5"/>
        <item x="13"/>
        <item x="0"/>
        <item x="9"/>
        <item x="12"/>
        <item x="7"/>
        <item x="6"/>
        <item x="1"/>
        <item x="3"/>
        <item x="8"/>
        <item x="15"/>
        <item t="default"/>
      </items>
    </pivotField>
  </pivotFields>
  <rowFields>
    <field x="0"/>
  </rowFields>
  <dataFields>
    <dataField name="COUNTA of Company" fld="0" subtotal="count" baseField="0"/>
  </dataFields>
</pivotTableDefinition>
</file>

<file path=xl/pivotTables/pivotTable2.xml><?xml version="1.0" encoding="utf-8"?>
<pivotTableDefinition xmlns="http://schemas.openxmlformats.org/spreadsheetml/2006/main" name="Chart 2" cacheId="1" dataCaption="" compact="0" compactData="0">
  <location ref="B86:G117" firstHeaderRow="0" firstDataRow="1" firstDataCol="1"/>
  <pivotFields>
    <pivotField name="Assigned 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TAT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Assigned IN" compact="0" outline="0" multipleItemSelectionAllowed="1" showAll="0">
      <items>
        <item x="0"/>
        <item x="1"/>
        <item x="2"/>
        <item x="3"/>
        <item t="default"/>
      </items>
    </pivotField>
    <pivotField name="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laim 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t="default"/>
      </items>
    </pivotField>
    <pivotField name="TYPE" axis="axisRow" compact="0" outline="0" multipleItemSelectionAllowed="1" showAll="0" sortType="ascending">
      <items>
        <item x="18"/>
        <item x="1"/>
        <item x="3"/>
        <item x="2"/>
        <item x="9"/>
        <item x="8"/>
        <item x="14"/>
        <item x="15"/>
        <item x="10"/>
        <item x="27"/>
        <item x="25"/>
        <item x="20"/>
        <item x="13"/>
        <item x="24"/>
        <item x="17"/>
        <item x="7"/>
        <item x="5"/>
        <item x="19"/>
        <item x="12"/>
        <item x="23"/>
        <item x="16"/>
        <item x="22"/>
        <item x="28"/>
        <item x="4"/>
        <item x="0"/>
        <item x="6"/>
        <item x="26"/>
        <item x="11"/>
        <item x="21"/>
        <item t="default"/>
      </items>
    </pivotField>
    <pivotField name="POLICE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t="default"/>
      </items>
    </pivotField>
    <pivotField name="RTI DATE/&#10; FIR 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CLAIMANT 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INSURED 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DRIVER 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Recipient Mail" compact="0" outline="0" multipleItemSelectionAllowed="1" showAll="0">
      <items>
        <item x="0"/>
        <item x="1"/>
        <item t="default"/>
      </items>
    </pivotField>
    <pivotField name="DRIVE 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t="default"/>
      </items>
    </pivotField>
    <pivotField name="Mail 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t="default"/>
      </items>
    </pivotField>
    <pivotField name="Mail Sent Status" compact="0" outline="0" multipleItemSelectionAllowed="1" showAll="0">
      <items>
        <item x="0"/>
        <item x="1"/>
        <item t="default"/>
      </items>
    </pivotField>
    <pivotField name="Status" axis="axisCol" compact="0" outline="0" multipleItemSelectionAllowed="1" showAll="0" sortType="ascending">
      <items>
        <item x="3"/>
        <item x="2"/>
        <item x="0"/>
        <item x="1"/>
        <item t="default"/>
      </items>
    </pivotField>
    <pivotField name="Report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ubmitted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Submitted Date Impu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ubmitted Date Fi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RE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ispatch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Recevied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Submission Month &amp;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5"/>
  </rowFields>
  <colFields>
    <field x="15"/>
  </colFields>
  <dataFields>
    <dataField name="COUNTA of Claim Number" fld="4" subtotal="count" baseField="0"/>
  </dataFields>
</pivotTableDefinition>
</file>

<file path=xl/pivotTables/pivotTable3.xml><?xml version="1.0" encoding="utf-8"?>
<pivotTableDefinition xmlns="http://schemas.openxmlformats.org/spreadsheetml/2006/main" name="Chart 3" cacheId="2" dataCaption="" compact="0" compactData="0">
  <location ref="B142:C172" firstHeaderRow="0" firstDataRow="1" firstDataCol="0"/>
  <pivotFields>
    <pivotField name="TAT" dataField="1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Assigned IN" compact="0" outline="0" multipleItemSelectionAllowed="1" showAll="0">
      <items>
        <item x="0"/>
        <item x="1"/>
        <item x="2"/>
        <item x="3"/>
        <item t="default"/>
      </items>
    </pivotField>
    <pivotField name="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laim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t="default"/>
      </items>
    </pivotField>
    <pivotField name="TYPE" axis="axisRow" compact="0" outline="0" multipleItemSelectionAllowed="1" showAll="0" sortType="ascending">
      <items>
        <item x="18"/>
        <item x="1"/>
        <item x="3"/>
        <item x="2"/>
        <item x="9"/>
        <item x="8"/>
        <item x="14"/>
        <item x="15"/>
        <item x="10"/>
        <item x="27"/>
        <item x="25"/>
        <item x="20"/>
        <item x="13"/>
        <item x="24"/>
        <item x="17"/>
        <item x="7"/>
        <item x="5"/>
        <item x="19"/>
        <item x="12"/>
        <item x="23"/>
        <item x="16"/>
        <item x="22"/>
        <item x="28"/>
        <item x="4"/>
        <item x="0"/>
        <item x="6"/>
        <item x="26"/>
        <item x="11"/>
        <item x="21"/>
        <item t="default"/>
      </items>
    </pivotField>
  </pivotFields>
  <rowFields>
    <field x="4"/>
  </rowFields>
  <dataFields>
    <dataField name="AVERAGE of TAT" fld="0" subtotal="average" baseField="0"/>
  </dataFields>
</pivotTableDefinition>
</file>

<file path=xl/pivotTables/pivotTable4.xml><?xml version="1.0" encoding="utf-8"?>
<pivotTableDefinition xmlns="http://schemas.openxmlformats.org/spreadsheetml/2006/main" name="Chart 4" cacheId="3" dataCaption="" compact="0" compactData="0">
  <location ref="B174:J180" firstHeaderRow="0" firstDataRow="1" firstDataCol="1"/>
  <pivotFields>
    <pivotField name="Assigned 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TAT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Assigned IN" compact="0" outline="0" multipleItemSelectionAllowed="1" showAll="0">
      <items>
        <item x="0"/>
        <item x="1"/>
        <item x="2"/>
        <item x="3"/>
        <item t="default"/>
      </items>
    </pivotField>
    <pivotField name="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laim 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OLICE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t="default"/>
      </items>
    </pivotField>
    <pivotField name="RTI DATE/&#10; FIR 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CLAIMANT 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INSURED 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DRIVER 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Recipient Mail" compact="0" outline="0" multipleItemSelectionAllowed="1" showAll="0">
      <items>
        <item x="0"/>
        <item x="1"/>
        <item t="default"/>
      </items>
    </pivotField>
    <pivotField name="DRIVE 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t="default"/>
      </items>
    </pivotField>
    <pivotField name="Mail 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t="default"/>
      </items>
    </pivotField>
    <pivotField name="Mail Sent Status" compact="0" outline="0" multipleItemSelectionAllowed="1" showAll="0">
      <items>
        <item x="0"/>
        <item x="1"/>
        <item t="default"/>
      </items>
    </pivotField>
    <pivotField name="Status" axis="axisRow" compact="0" outline="0" multipleItemSelectionAllowed="1" showAll="0" sortType="ascending">
      <items>
        <item x="3"/>
        <item x="2"/>
        <item x="0"/>
        <item x="1"/>
        <item t="default"/>
      </items>
    </pivotField>
    <pivotField name="Report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ubmitted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Submitted Date Impu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ubmitted Date Fi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RE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ispatch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Recevied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Submission Month &amp;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ubmission Month" axis="axisCol" compact="0" outline="0" multipleItemSelectionAllowed="1" showAll="0" sortType="ascending">
      <items>
        <item x="2"/>
        <item x="0"/>
        <item x="3"/>
        <item x="1"/>
        <item x="6"/>
        <item x="4"/>
        <item x="5"/>
        <item t="default"/>
      </items>
    </pivotField>
  </pivotFields>
  <rowFields>
    <field x="15"/>
  </rowFields>
  <colFields>
    <field x="25"/>
  </colFields>
  <dataFields>
    <dataField name="COUNTA of Claim Number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drive.google.com/drive/folders/1SHJE21UHkOJhc-cHwJ8ILU4aarxWoFVT" TargetMode="External"/><Relationship Id="rId391" Type="http://schemas.openxmlformats.org/officeDocument/2006/relationships/hyperlink" Target="https://mail.google.com/mail?extsrc=sync&amp;client=docs&amp;plid=ACUX6DPObo_Ddxf1v8E67g_U8KKhhvsi07hCQaw" TargetMode="External"/><Relationship Id="rId390" Type="http://schemas.openxmlformats.org/officeDocument/2006/relationships/hyperlink" Target="https://drive.google.com/drive/folders/1Ww5BLvNkzoJVoVfHHDeWTqChyvES5jUK" TargetMode="External"/><Relationship Id="rId1" Type="http://schemas.openxmlformats.org/officeDocument/2006/relationships/hyperlink" Target="https://drive.google.com/drive/folders/1eGtCKVE_gva9qeT5MPzKFp7wqPF6UpmJ" TargetMode="External"/><Relationship Id="rId2" Type="http://schemas.openxmlformats.org/officeDocument/2006/relationships/hyperlink" Target="https://mail.google.com/mail?extsrc=sync&amp;client=docs&amp;plid=ACUX6DPr0jKER5FhLrTyse4K1o862Aem42VwVYw" TargetMode="External"/><Relationship Id="rId3" Type="http://schemas.openxmlformats.org/officeDocument/2006/relationships/hyperlink" Target="https://drive.google.com/drive/folders/1NiNeNxvZ-EXGR_ycIW8dlBixq-ZORKOZ" TargetMode="External"/><Relationship Id="rId4" Type="http://schemas.openxmlformats.org/officeDocument/2006/relationships/hyperlink" Target="https://mail.google.com/mail?extsrc=sync&amp;client=docs&amp;plid=ACUX6DN3aBLQyDBboGHRKUl-k9tFo7zilmLa_5c" TargetMode="External"/><Relationship Id="rId9" Type="http://schemas.openxmlformats.org/officeDocument/2006/relationships/hyperlink" Target="https://drive.google.com/drive/folders/17Bh9ImAJsfUEM8C81imf7axE-zCUFtdu" TargetMode="External"/><Relationship Id="rId385" Type="http://schemas.openxmlformats.org/officeDocument/2006/relationships/hyperlink" Target="https://mail.google.com/mail?extsrc=sync&amp;client=docs&amp;plid=ACUX6DM3fxenijenUg69DW2GPDoxYgrQIdeywKg" TargetMode="External"/><Relationship Id="rId384" Type="http://schemas.openxmlformats.org/officeDocument/2006/relationships/hyperlink" Target="https://drive.google.com/drive/folders/1MU9d_j-uK2aMbpIcnH_5OlhJLJ12On9-" TargetMode="External"/><Relationship Id="rId383" Type="http://schemas.openxmlformats.org/officeDocument/2006/relationships/hyperlink" Target="https://mail.google.com/mail?extsrc=sync&amp;client=docs&amp;plid=ACUX6DOMS-sTobWKyDunlDk59VBYrJdUhWTDPXU" TargetMode="External"/><Relationship Id="rId382" Type="http://schemas.openxmlformats.org/officeDocument/2006/relationships/hyperlink" Target="https://drive.google.com/drive/folders/1z_9-4y2wB1gOCFXbZB4sXvkATN5Cefw7" TargetMode="External"/><Relationship Id="rId5" Type="http://schemas.openxmlformats.org/officeDocument/2006/relationships/hyperlink" Target="https://drive.google.com/drive/folders/17ckPrQ4cow2VzJpJZA3K4b3TfyiT4DKR" TargetMode="External"/><Relationship Id="rId389" Type="http://schemas.openxmlformats.org/officeDocument/2006/relationships/hyperlink" Target="https://mail.google.com/mail?extsrc=sync&amp;client=docs&amp;plid=ACUX6DOVsLyJWtMaBXUf2rHRVh5iQOS_0RCVwUI" TargetMode="External"/><Relationship Id="rId6" Type="http://schemas.openxmlformats.org/officeDocument/2006/relationships/hyperlink" Target="https://mail.google.com/mail?extsrc=sync&amp;client=docs&amp;plid=ACUX6DMW_mDuzKSFWgcHk1Njb2mvLM46eaBoy2M" TargetMode="External"/><Relationship Id="rId388" Type="http://schemas.openxmlformats.org/officeDocument/2006/relationships/hyperlink" Target="https://drive.google.com/drive/folders/1i76eFLaXbAlNIBaOD3hIcWdzKMy7Fjfr" TargetMode="External"/><Relationship Id="rId7" Type="http://schemas.openxmlformats.org/officeDocument/2006/relationships/hyperlink" Target="https://drive.google.com/drive/folders/1osXhkbLK2ZvRjS3E7fb0u4iwdTInRCLR" TargetMode="External"/><Relationship Id="rId387" Type="http://schemas.openxmlformats.org/officeDocument/2006/relationships/hyperlink" Target="https://mail.google.com/mail?extsrc=sync&amp;client=docs&amp;plid=ACUX6DMrhLASQk0E6O4M3ufdo8dJo-cXcODzRjI" TargetMode="External"/><Relationship Id="rId8" Type="http://schemas.openxmlformats.org/officeDocument/2006/relationships/hyperlink" Target="https://mail.google.com/mail?extsrc=sync&amp;client=docs&amp;plid=ACUX6DNG4YU2f1oZwb1ahJnqs4zAgIJesPVyTfw" TargetMode="External"/><Relationship Id="rId386" Type="http://schemas.openxmlformats.org/officeDocument/2006/relationships/hyperlink" Target="https://drive.google.com/drive/folders/1h2EEHFHlugrK-xMIDiZ66X4du41-n-E7" TargetMode="External"/><Relationship Id="rId381" Type="http://schemas.openxmlformats.org/officeDocument/2006/relationships/hyperlink" Target="https://mail.google.com/mail?extsrc=sync&amp;client=docs&amp;plid=ACUX6DP2x6hAWVPINL9OzhDh6SyMNhBzgVNTA2g" TargetMode="External"/><Relationship Id="rId380" Type="http://schemas.openxmlformats.org/officeDocument/2006/relationships/hyperlink" Target="https://drive.google.com/drive/folders/1-BC5UyLoMafxyBuH1BJR-QfXE_yZWoN3" TargetMode="External"/><Relationship Id="rId379" Type="http://schemas.openxmlformats.org/officeDocument/2006/relationships/hyperlink" Target="https://mail.google.com/mail?extsrc=sync&amp;client=docs&amp;plid=ACUX6DOOk0qAM4IbDmJwQE-lSEBKbtkJb0HDzqo" TargetMode="External"/><Relationship Id="rId374" Type="http://schemas.openxmlformats.org/officeDocument/2006/relationships/hyperlink" Target="https://drive.google.com/drive/folders/1keEEqRVTGz4kouhwGJrJ1qeAOHHunBHi" TargetMode="External"/><Relationship Id="rId373" Type="http://schemas.openxmlformats.org/officeDocument/2006/relationships/hyperlink" Target="https://mail.google.com/mail?extsrc=sync&amp;client=docs&amp;plid=ACUX6DONtguDRHtaYveeRD8CSU3JkpP-0FRxSPc" TargetMode="External"/><Relationship Id="rId372" Type="http://schemas.openxmlformats.org/officeDocument/2006/relationships/hyperlink" Target="https://drive.google.com/drive/folders/1NVCzvp88zD94YyKWNWO3opCeBM7wGPI8" TargetMode="External"/><Relationship Id="rId371" Type="http://schemas.openxmlformats.org/officeDocument/2006/relationships/hyperlink" Target="https://mail.google.com/mail?extsrc=sync&amp;client=docs&amp;plid=ACUX6DNmLETmoJ9-7m3IUdE7Wp5UR9-8sf-Rlgc" TargetMode="External"/><Relationship Id="rId378" Type="http://schemas.openxmlformats.org/officeDocument/2006/relationships/hyperlink" Target="https://drive.google.com/drive/folders/1tchaSfSHBfZ9owjXwp9777yPGoZIwK-u" TargetMode="External"/><Relationship Id="rId377" Type="http://schemas.openxmlformats.org/officeDocument/2006/relationships/hyperlink" Target="https://mail.google.com/mail?extsrc=sync&amp;client=docs&amp;plid=ACUX6DPe29Zwq8q96yzKlarNiBcsJEmQqFKtmuA" TargetMode="External"/><Relationship Id="rId376" Type="http://schemas.openxmlformats.org/officeDocument/2006/relationships/hyperlink" Target="https://drive.google.com/drive/u/1/folders/1HqcDJbeUTZ1AY38tvEaafHyc6g02a5_X" TargetMode="External"/><Relationship Id="rId375" Type="http://schemas.openxmlformats.org/officeDocument/2006/relationships/hyperlink" Target="https://mail.google.com/mail?extsrc=sync&amp;client=docs&amp;plid=ACUX6DPkvZV-2Gj1_Zrgq5z4qkeJvMVnybX0pn0" TargetMode="External"/><Relationship Id="rId396" Type="http://schemas.openxmlformats.org/officeDocument/2006/relationships/hyperlink" Target="https://drive.google.com/drive/folders/1Jnc-shjf_Hu_Po1tjGLBx06uP9kTfMru" TargetMode="External"/><Relationship Id="rId395" Type="http://schemas.openxmlformats.org/officeDocument/2006/relationships/hyperlink" Target="https://mail.google.com/mail?extsrc=sync&amp;client=docs&amp;plid=ACUX6DNHAIldpJIeWwWjZABKRit7_7MZJqSdUMw" TargetMode="External"/><Relationship Id="rId394" Type="http://schemas.openxmlformats.org/officeDocument/2006/relationships/hyperlink" Target="https://drive.google.com/drive/folders/1hbaE-xkegJDz_xLZVHRz26iC7w6kLacP" TargetMode="External"/><Relationship Id="rId393" Type="http://schemas.openxmlformats.org/officeDocument/2006/relationships/hyperlink" Target="https://mail.google.com/mail?extsrc=sync&amp;client=docs&amp;plid=ACUX6DPzSAa7x7pvA0v3IhlzwIprurEMaXZnLxI" TargetMode="External"/><Relationship Id="rId399" Type="http://schemas.openxmlformats.org/officeDocument/2006/relationships/hyperlink" Target="https://mail.google.com/mail?extsrc=sync&amp;client=docs&amp;plid=ACUX6DMsTVwQK6Fxm3KKZMrkVfDnZsEvkCjAP8U" TargetMode="External"/><Relationship Id="rId398" Type="http://schemas.openxmlformats.org/officeDocument/2006/relationships/hyperlink" Target="https://drive.google.com/drive/folders/1a0OITcD9gctL3HJsUJxOvabUN_HW6Q4L" TargetMode="External"/><Relationship Id="rId397" Type="http://schemas.openxmlformats.org/officeDocument/2006/relationships/hyperlink" Target="https://mail.google.com/mail?extsrc=sync&amp;client=docs&amp;plid=ACUX6DNXPt1uT9Jagt6pTwGCIaJMj6xjNBXkAa8" TargetMode="External"/><Relationship Id="rId1730" Type="http://schemas.openxmlformats.org/officeDocument/2006/relationships/hyperlink" Target="https://drive.google.com/drive/folders/1-Jj0XCnCL_We4uTTLGHBToXUqdoZfeu9" TargetMode="External"/><Relationship Id="rId1731" Type="http://schemas.openxmlformats.org/officeDocument/2006/relationships/hyperlink" Target="https://mail.google.com/mail?extsrc=sync&amp;client=docs&amp;plid=ACUX6DMx9by1zF4a6fh1K-GKokAfRrP6EqFYMEw" TargetMode="External"/><Relationship Id="rId1732" Type="http://schemas.openxmlformats.org/officeDocument/2006/relationships/hyperlink" Target="https://drive.google.com/drive/folders/1ORWGGnmwJhq7pOjVlrGrqO-srDZkW9dI" TargetMode="External"/><Relationship Id="rId1733" Type="http://schemas.openxmlformats.org/officeDocument/2006/relationships/hyperlink" Target="https://mail.google.com/mail?extsrc=sync&amp;client=docs&amp;plid=ACUX6DOE9AvFVARX8lbUV6UXBH8zewJ0gnnCsXI" TargetMode="External"/><Relationship Id="rId1734" Type="http://schemas.openxmlformats.org/officeDocument/2006/relationships/hyperlink" Target="https://drive.google.com/drive/folders/1GxTNZh7KrxLn6JgQuz5i9bEvidJSJu5T" TargetMode="External"/><Relationship Id="rId1735" Type="http://schemas.openxmlformats.org/officeDocument/2006/relationships/hyperlink" Target="https://mail.google.com/mail?extsrc=sync&amp;client=docs&amp;plid=ACUX6DPfwZ4DpVJCJt7JHslAzuR8sTFha6oiBS0" TargetMode="External"/><Relationship Id="rId1736" Type="http://schemas.openxmlformats.org/officeDocument/2006/relationships/hyperlink" Target="https://drive.google.com/drive/folders/1dHayrO-UHaLHL-NEUb2FEQrrwwPRtbr-" TargetMode="External"/><Relationship Id="rId1737" Type="http://schemas.openxmlformats.org/officeDocument/2006/relationships/hyperlink" Target="https://mail.google.com/mail?extsrc=sync&amp;client=docs&amp;plid=ACUX6DNWrxVu_R1sptn01I6Bj-eYiuS4Ed64Wqg" TargetMode="External"/><Relationship Id="rId1738" Type="http://schemas.openxmlformats.org/officeDocument/2006/relationships/hyperlink" Target="https://drive.google.com/drive/folders/18wBITDdaQuOcd07-KTmFZBA1JEInVCrC" TargetMode="External"/><Relationship Id="rId1739" Type="http://schemas.openxmlformats.org/officeDocument/2006/relationships/hyperlink" Target="https://mail.google.com/mail?extsrc=sync&amp;client=docs&amp;plid=ACUX6DMikL3KzS5O50W4wxgP-mKwEoDzYGdcbBw" TargetMode="External"/><Relationship Id="rId1720" Type="http://schemas.openxmlformats.org/officeDocument/2006/relationships/hyperlink" Target="https://drive.google.com/drive/folders/1tHYs6OtcltqpBS2sNkskdtr--rYz1v6L" TargetMode="External"/><Relationship Id="rId1721" Type="http://schemas.openxmlformats.org/officeDocument/2006/relationships/hyperlink" Target="https://mail.google.com/mail?extsrc=sync&amp;client=docs&amp;plid=ACUX6DMpfGhW0YLFdAXfChgX-y9r9VZf7lVhaJs" TargetMode="External"/><Relationship Id="rId1722" Type="http://schemas.openxmlformats.org/officeDocument/2006/relationships/hyperlink" Target="https://drive.google.com/drive/folders/11l59ZIM7ASwpYD35hX-E_mAUpgsCZV56" TargetMode="External"/><Relationship Id="rId1723" Type="http://schemas.openxmlformats.org/officeDocument/2006/relationships/hyperlink" Target="https://mail.google.com/mail?extsrc=sync&amp;client=docs&amp;plid=ACUX6DPMG6VrZtbS13VG3DZoXEf7pF_VQ5uz6FI" TargetMode="External"/><Relationship Id="rId1724" Type="http://schemas.openxmlformats.org/officeDocument/2006/relationships/hyperlink" Target="https://drive.google.com/drive/folders/1qA_esPmXAFzUKc4T39WaEiUd_Juz-Nnq" TargetMode="External"/><Relationship Id="rId1725" Type="http://schemas.openxmlformats.org/officeDocument/2006/relationships/hyperlink" Target="https://mail.google.com/mail?extsrc=sync&amp;client=docs&amp;plid=ACUX6DMjbIlgjUbQBOAKIWPqGlFX_TsSFnfG6Vg" TargetMode="External"/><Relationship Id="rId1726" Type="http://schemas.openxmlformats.org/officeDocument/2006/relationships/hyperlink" Target="https://drive.google.com/drive/folders/1rvy8z-Wmy8BuT8E1SvV5R9AMX2Lq2yH8" TargetMode="External"/><Relationship Id="rId1727" Type="http://schemas.openxmlformats.org/officeDocument/2006/relationships/hyperlink" Target="https://mail.google.com/mail?extsrc=sync&amp;client=docs&amp;plid=ACUX6DNww7UXpdzevNEKRE0Bai-BccBYxl4gv8A" TargetMode="External"/><Relationship Id="rId1728" Type="http://schemas.openxmlformats.org/officeDocument/2006/relationships/hyperlink" Target="https://drive.google.com/drive/folders/1tYD08cbUtZNiscDUY-HoqltGpRfsbYF5" TargetMode="External"/><Relationship Id="rId1729" Type="http://schemas.openxmlformats.org/officeDocument/2006/relationships/hyperlink" Target="https://mail.google.com/mail?extsrc=sync&amp;client=docs&amp;plid=ACUX6DNFuCLRPX5U9u4pKg3qj3-S1Rh7banF8Kg" TargetMode="External"/><Relationship Id="rId1752" Type="http://schemas.openxmlformats.org/officeDocument/2006/relationships/hyperlink" Target="https://drive.google.com/drive/folders/1QrneFzRQQBbeu0IyPAvS5vfxkIuUCy9C" TargetMode="External"/><Relationship Id="rId1753" Type="http://schemas.openxmlformats.org/officeDocument/2006/relationships/hyperlink" Target="https://mail.google.com/mail?extsrc=sync&amp;client=docs&amp;plid=ACUX6DMSpnDMKsjb3Fy_VLTu-yY3rEmllI30yYM" TargetMode="External"/><Relationship Id="rId1754" Type="http://schemas.openxmlformats.org/officeDocument/2006/relationships/hyperlink" Target="https://drive.google.com/drive/folders/1VB5mBjJSKarNY9f7Lak9dJ3zOGtmk-9D" TargetMode="External"/><Relationship Id="rId1755" Type="http://schemas.openxmlformats.org/officeDocument/2006/relationships/hyperlink" Target="https://mail.google.com/mail?extsrc=sync&amp;client=docs&amp;plid=ACUX6DMGwso6E9xRQL0JDt_JMq-hqENSbuBMGfA" TargetMode="External"/><Relationship Id="rId1756" Type="http://schemas.openxmlformats.org/officeDocument/2006/relationships/hyperlink" Target="https://drive.google.com/drive/folders/1hYnELgXiaNQyo8UmZXS_76GG-Vu8ePjE" TargetMode="External"/><Relationship Id="rId1757" Type="http://schemas.openxmlformats.org/officeDocument/2006/relationships/hyperlink" Target="https://mail.google.com/mail?extsrc=sync&amp;client=docs&amp;plid=ACUX6DMhhZsdRo2xTrjDQN5pn03IACqo7FftPVs" TargetMode="External"/><Relationship Id="rId1758" Type="http://schemas.openxmlformats.org/officeDocument/2006/relationships/hyperlink" Target="https://drive.google.com/drive/folders/1voaAyUE3GzRxyYCNUMGTJSER0MBK-OJZ" TargetMode="External"/><Relationship Id="rId1759" Type="http://schemas.openxmlformats.org/officeDocument/2006/relationships/hyperlink" Target="https://mail.google.com/mail?extsrc=sync&amp;client=docs&amp;plid=ACUX6DOFP648t56v065GKLM1sndSKqFP8KiAwaU" TargetMode="External"/><Relationship Id="rId808" Type="http://schemas.openxmlformats.org/officeDocument/2006/relationships/hyperlink" Target="https://mail.google.com/mail?extsrc=sync&amp;client=docs&amp;plid=ACUX6DN5bTjDmSP_qtefN_3d7hAN6bhByA_FJQ8" TargetMode="External"/><Relationship Id="rId807" Type="http://schemas.openxmlformats.org/officeDocument/2006/relationships/hyperlink" Target="https://drive.google.com/drive/folders/12Akp2vTxijiiR_D5fmVlkEAFYikM7QU-" TargetMode="External"/><Relationship Id="rId806" Type="http://schemas.openxmlformats.org/officeDocument/2006/relationships/hyperlink" Target="https://mail.google.com/mail?extsrc=sync&amp;client=docs&amp;plid=ACUX6DMTeURXlJhB8JiHR1fqp45uB-1lY4rV8E8" TargetMode="External"/><Relationship Id="rId805" Type="http://schemas.openxmlformats.org/officeDocument/2006/relationships/hyperlink" Target="https://drive.google.com/drive/folders/1qnBn-SzzHqYWq36ifJuTLR7co4MO655y" TargetMode="External"/><Relationship Id="rId809" Type="http://schemas.openxmlformats.org/officeDocument/2006/relationships/hyperlink" Target="https://drive.google.com/drive/folders/1r51LqqEKDitYyC4-Vp65nr_mdOMsE2nQ" TargetMode="External"/><Relationship Id="rId800" Type="http://schemas.openxmlformats.org/officeDocument/2006/relationships/hyperlink" Target="https://mail.google.com/mail?extsrc=sync&amp;client=docs&amp;plid=ACUX6DMesiwTt8ER9--lZcAuj5JT7sY-kiC9aRo" TargetMode="External"/><Relationship Id="rId804" Type="http://schemas.openxmlformats.org/officeDocument/2006/relationships/hyperlink" Target="https://mail.google.com/mail?extsrc=sync&amp;client=docs&amp;plid=ACUX6DOoipM0fvkz2iE9po0CLblbhCSPYvDvFgY" TargetMode="External"/><Relationship Id="rId803" Type="http://schemas.openxmlformats.org/officeDocument/2006/relationships/hyperlink" Target="https://drive.google.com/drive/folders/1F0Vlgjr6058AzXacESDRVmlrfU2RAhRY" TargetMode="External"/><Relationship Id="rId802" Type="http://schemas.openxmlformats.org/officeDocument/2006/relationships/hyperlink" Target="https://mail.google.com/mail?extsrc=sync&amp;client=docs&amp;plid=ACUX6DMkLmhu4cK4Zpn5Ih4l42TU77QOHSVomjA" TargetMode="External"/><Relationship Id="rId801" Type="http://schemas.openxmlformats.org/officeDocument/2006/relationships/hyperlink" Target="https://drive.google.com/drive/folders/14C_2hSOeOz12v33tw8S8tt5Yagh3BXBe" TargetMode="External"/><Relationship Id="rId1750" Type="http://schemas.openxmlformats.org/officeDocument/2006/relationships/hyperlink" Target="https://drive.google.com/drive/folders/1wIGYcpZTU-lbGMAf812ZwntWc2NqxCvD" TargetMode="External"/><Relationship Id="rId1751" Type="http://schemas.openxmlformats.org/officeDocument/2006/relationships/hyperlink" Target="https://mail.google.com/mail?extsrc=sync&amp;client=docs&amp;plid=ACUX6DOnXoUC902ImzztmXjJuC1cY_CBocyBjLo" TargetMode="External"/><Relationship Id="rId1741" Type="http://schemas.openxmlformats.org/officeDocument/2006/relationships/hyperlink" Target="https://mail.google.com/mail?extsrc=sync&amp;client=docs&amp;plid=ACUX6DM3tdtnU3We4joJ2jY8ikIT1TAeNb1gyoE" TargetMode="External"/><Relationship Id="rId1742" Type="http://schemas.openxmlformats.org/officeDocument/2006/relationships/hyperlink" Target="https://drive.google.com/drive/folders/17oaMTrW5dRFlh7i75wivgGy_xQj2MQQd" TargetMode="External"/><Relationship Id="rId1743" Type="http://schemas.openxmlformats.org/officeDocument/2006/relationships/hyperlink" Target="https://mail.google.com/mail?extsrc=sync&amp;client=docs&amp;plid=ACUX6DN07JXWX0eTZd-zPWabMhziVW3s_MKYtIw" TargetMode="External"/><Relationship Id="rId1744" Type="http://schemas.openxmlformats.org/officeDocument/2006/relationships/hyperlink" Target="https://drive.google.com/drive/folders/1x8ROdag0AjX7vmFzkFlwf-B-NTr1k9HY" TargetMode="External"/><Relationship Id="rId1745" Type="http://schemas.openxmlformats.org/officeDocument/2006/relationships/hyperlink" Target="https://mail.google.com/mail?extsrc=sync&amp;client=docs&amp;plid=ACUX6DN9mekTBiYsuCMSDX6jXeF5HF9VCSdo4Vc" TargetMode="External"/><Relationship Id="rId1746" Type="http://schemas.openxmlformats.org/officeDocument/2006/relationships/hyperlink" Target="https://drive.google.com/drive/folders/1QrFsD25g8mMHHegJayCPXsddImbHa7ER" TargetMode="External"/><Relationship Id="rId1747" Type="http://schemas.openxmlformats.org/officeDocument/2006/relationships/hyperlink" Target="https://mail.google.com/mail?extsrc=sync&amp;client=docs&amp;plid=ACUX6DMh9Bb5glc_lMGxcIeXNz5WcTXmBUwQrRk" TargetMode="External"/><Relationship Id="rId1748" Type="http://schemas.openxmlformats.org/officeDocument/2006/relationships/hyperlink" Target="https://drive.google.com/drive/folders/1icP_phCG85wFuy_DaRTHO64gfyByu4bk" TargetMode="External"/><Relationship Id="rId1749" Type="http://schemas.openxmlformats.org/officeDocument/2006/relationships/hyperlink" Target="https://mail.google.com/mail?extsrc=sync&amp;client=docs&amp;plid=ACUX6DPBLhAlSCg2aKPCdNwc1OmyXjNzmRqMEUM" TargetMode="External"/><Relationship Id="rId1740" Type="http://schemas.openxmlformats.org/officeDocument/2006/relationships/hyperlink" Target="https://drive.google.com/drive/folders/1RZIxP3QMsPGaq-V5U98SqVuWnKOHR06V" TargetMode="External"/><Relationship Id="rId1710" Type="http://schemas.openxmlformats.org/officeDocument/2006/relationships/hyperlink" Target="https://drive.google.com/drive/folders/1cmi1qDocakogAex1YaqGMQJi4Xai1fJ8" TargetMode="External"/><Relationship Id="rId1711" Type="http://schemas.openxmlformats.org/officeDocument/2006/relationships/hyperlink" Target="https://mail.google.com/mail?extsrc=sync&amp;client=docs&amp;plid=ACUX6DP6IVHYzw8W26FOfMOIfhfAU6dXH2lkuBU" TargetMode="External"/><Relationship Id="rId1712" Type="http://schemas.openxmlformats.org/officeDocument/2006/relationships/hyperlink" Target="https://drive.google.com/drive/folders/19-KBv1dhwWMekEFL2hQQihbSxTSAhq_d" TargetMode="External"/><Relationship Id="rId1713" Type="http://schemas.openxmlformats.org/officeDocument/2006/relationships/hyperlink" Target="https://mail.google.com/mail?extsrc=sync&amp;client=docs&amp;plid=ACUX6DNrOxE0CbMcErQk-IvJsRVUWa1b8oWYbyc" TargetMode="External"/><Relationship Id="rId1714" Type="http://schemas.openxmlformats.org/officeDocument/2006/relationships/hyperlink" Target="https://drive.google.com/drive/folders/1KDkC5P5_FZ3gP6RwjsY0OnnRVEjmZIb_" TargetMode="External"/><Relationship Id="rId1715" Type="http://schemas.openxmlformats.org/officeDocument/2006/relationships/hyperlink" Target="https://mail.google.com/mail?extsrc=sync&amp;client=docs&amp;plid=ACUX6DMx7S7qjcFuT1zbK023oBOmIrCJEiOww_o" TargetMode="External"/><Relationship Id="rId1716" Type="http://schemas.openxmlformats.org/officeDocument/2006/relationships/hyperlink" Target="https://drive.google.com/drive/folders/1bO7-cEc6elIwTOdmPUb4h2jCdolEtyYx" TargetMode="External"/><Relationship Id="rId1717" Type="http://schemas.openxmlformats.org/officeDocument/2006/relationships/hyperlink" Target="https://mail.google.com/mail?extsrc=sync&amp;client=docs&amp;plid=ACUX6DNXn_0nt0iOJkBD26WX5rgs_a4SWtZ4Zk8" TargetMode="External"/><Relationship Id="rId1718" Type="http://schemas.openxmlformats.org/officeDocument/2006/relationships/hyperlink" Target="https://drive.google.com/drive/folders/1oB_-NxYx9og6vHpMMicEVAa0oDqXLA8H" TargetMode="External"/><Relationship Id="rId1719" Type="http://schemas.openxmlformats.org/officeDocument/2006/relationships/hyperlink" Target="https://mail.google.com/mail?extsrc=sync&amp;client=docs&amp;plid=ACUX6DP8nOzrm-0VAdv7HgsKJ8AV7JYctahaOrU" TargetMode="External"/><Relationship Id="rId1700" Type="http://schemas.openxmlformats.org/officeDocument/2006/relationships/hyperlink" Target="https://drive.google.com/drive/folders/1CmvGaodaI0JFSgArIx5cxtj6wa1oqd3d" TargetMode="External"/><Relationship Id="rId1701" Type="http://schemas.openxmlformats.org/officeDocument/2006/relationships/hyperlink" Target="https://mail.google.com/mail?extsrc=sync&amp;client=docs&amp;plid=ACUX6DOq3eDGAsioN4u34WhwI8IGbdAq1zR-C-U" TargetMode="External"/><Relationship Id="rId1702" Type="http://schemas.openxmlformats.org/officeDocument/2006/relationships/hyperlink" Target="https://drive.google.com/drive/folders/1klSprC1OiIJPvOwnZs53-1twG6AdEm6t" TargetMode="External"/><Relationship Id="rId1703" Type="http://schemas.openxmlformats.org/officeDocument/2006/relationships/hyperlink" Target="https://mail.google.com/mail?extsrc=sync&amp;client=docs&amp;plid=ACUX6DNKSasQTDPF-KMFQjqOXXnAKHQPCbmesNc" TargetMode="External"/><Relationship Id="rId1704" Type="http://schemas.openxmlformats.org/officeDocument/2006/relationships/hyperlink" Target="https://drive.google.com/drive/folders/1J61E5uJ1M_F5IO93tW319s07CVk_X40Y" TargetMode="External"/><Relationship Id="rId1705" Type="http://schemas.openxmlformats.org/officeDocument/2006/relationships/hyperlink" Target="https://mail.google.com/mail?extsrc=sync&amp;client=docs&amp;plid=ACUX6DPscL0_9W_LxqWSPDdAYWUS9iWE0BnFNUI" TargetMode="External"/><Relationship Id="rId1706" Type="http://schemas.openxmlformats.org/officeDocument/2006/relationships/hyperlink" Target="https://drive.google.com/drive/folders/1MFaURXuUtt1ZCQZoOoU9vqryRVHVp3P3" TargetMode="External"/><Relationship Id="rId1707" Type="http://schemas.openxmlformats.org/officeDocument/2006/relationships/hyperlink" Target="https://mail.google.com/mail?extsrc=sync&amp;client=docs&amp;plid=ACUX6DM_PjNkxkPckqQtAARFfAyqKOpF4IenOk8" TargetMode="External"/><Relationship Id="rId1708" Type="http://schemas.openxmlformats.org/officeDocument/2006/relationships/hyperlink" Target="https://drive.google.com/drive/folders/19e8Ufjj8g51BqZZgeTs4jD7P8weN-NHT" TargetMode="External"/><Relationship Id="rId1709" Type="http://schemas.openxmlformats.org/officeDocument/2006/relationships/hyperlink" Target="https://mail.google.com/mail?extsrc=sync&amp;client=docs&amp;plid=ACUX6DM7l4ByAACi722l4nFqcuTurFVQHyKuZFg" TargetMode="External"/><Relationship Id="rId40" Type="http://schemas.openxmlformats.org/officeDocument/2006/relationships/hyperlink" Target="https://mail.google.com/mail?extsrc=sync&amp;client=docs&amp;plid=ACUX6DPsgonXI9GKIMGx4UXs8n4eNLENTON0qlc" TargetMode="External"/><Relationship Id="rId1334" Type="http://schemas.openxmlformats.org/officeDocument/2006/relationships/hyperlink" Target="https://drive.google.com/drive/folders/1lNSy56CmiqtYIHUa5ZNZG9rSF1aRXTww" TargetMode="External"/><Relationship Id="rId1335" Type="http://schemas.openxmlformats.org/officeDocument/2006/relationships/hyperlink" Target="https://mail.google.com/mail?extsrc=sync&amp;client=docs&amp;plid=ACUX6DPKY9FJpCNW0Y6xkMiHb8TXGyD3cFcMq90" TargetMode="External"/><Relationship Id="rId42" Type="http://schemas.openxmlformats.org/officeDocument/2006/relationships/hyperlink" Target="https://mail.google.com/mail?extsrc=sync&amp;client=docs&amp;plid=ACUX6DN-AElLHu25ANaJCdZAXSi5kzjVchX_rmk" TargetMode="External"/><Relationship Id="rId1336" Type="http://schemas.openxmlformats.org/officeDocument/2006/relationships/hyperlink" Target="https://drive.google.com/drive/folders/1fHcEqmyfhtFE3K2fe1tfgYiUt7shR1C1" TargetMode="External"/><Relationship Id="rId41" Type="http://schemas.openxmlformats.org/officeDocument/2006/relationships/hyperlink" Target="https://drive.google.com/drive/folders/14AsxH0zfIRfyA8wwqDOY7_thW7oZNiwB" TargetMode="External"/><Relationship Id="rId1337" Type="http://schemas.openxmlformats.org/officeDocument/2006/relationships/hyperlink" Target="https://mail.google.com/mail?extsrc=sync&amp;client=docs&amp;plid=ACUX6DP2FkxGsfZk34GwKczDLEBWj6_M_w2d2-0" TargetMode="External"/><Relationship Id="rId44" Type="http://schemas.openxmlformats.org/officeDocument/2006/relationships/hyperlink" Target="https://mail.google.com/mail?extsrc=sync&amp;client=docs&amp;plid=ACUX6DNlegx5UJ7U08SSHDsaxqc_RUDKJdCGAGM" TargetMode="External"/><Relationship Id="rId1338" Type="http://schemas.openxmlformats.org/officeDocument/2006/relationships/hyperlink" Target="https://drive.google.com/drive/folders/19mSpUZgM-k_JP6aleIN93HXgY-yfgkJi" TargetMode="External"/><Relationship Id="rId43" Type="http://schemas.openxmlformats.org/officeDocument/2006/relationships/hyperlink" Target="https://drive.google.com/drive/folders/1eJHpJKCING_j09RaqRKwNGWLTCgi7OhV" TargetMode="External"/><Relationship Id="rId1339" Type="http://schemas.openxmlformats.org/officeDocument/2006/relationships/hyperlink" Target="https://mail.google.com/mail?extsrc=sync&amp;client=docs&amp;plid=ACUX6DO4OHIYCppM2c4FGIFtiIBfY3iv6Wjl4C8" TargetMode="External"/><Relationship Id="rId46" Type="http://schemas.openxmlformats.org/officeDocument/2006/relationships/hyperlink" Target="https://mail.google.com/mail?extsrc=sync&amp;client=docs&amp;plid=ACUX6DN87c1Zy5w09DE6clfHqJ5hEmzrY8Dup2I" TargetMode="External"/><Relationship Id="rId45" Type="http://schemas.openxmlformats.org/officeDocument/2006/relationships/hyperlink" Target="https://drive.google.com/drive/folders/14NuodEZuhS_snuBHkwM0AZTzEy3Ob4Ie" TargetMode="External"/><Relationship Id="rId745" Type="http://schemas.openxmlformats.org/officeDocument/2006/relationships/hyperlink" Target="https://drive.google.com/drive/folders/19oHg4KcI-dDoblEq1WLY_0XCl_mzZZ_7" TargetMode="External"/><Relationship Id="rId744" Type="http://schemas.openxmlformats.org/officeDocument/2006/relationships/hyperlink" Target="https://mail.google.com/mail?extsrc=sync&amp;client=docs&amp;plid=ACUX6DOKllFeK420tDYQ4Ro096LtxBI6cw6e3JA" TargetMode="External"/><Relationship Id="rId743" Type="http://schemas.openxmlformats.org/officeDocument/2006/relationships/hyperlink" Target="https://drive.google.com/drive/folders/1_bDugVShOaFok8aHOPzfk2HyiotPsCEO" TargetMode="External"/><Relationship Id="rId742" Type="http://schemas.openxmlformats.org/officeDocument/2006/relationships/hyperlink" Target="https://mail.google.com/mail?extsrc=sync&amp;client=docs&amp;plid=ACUX6DNIZgVHz_vh3oytsetmzKn9dzgW0CrXIO4" TargetMode="External"/><Relationship Id="rId749" Type="http://schemas.openxmlformats.org/officeDocument/2006/relationships/hyperlink" Target="https://drive.google.com/drive/folders/1c7OXucjtea1QwVkLDyyv_cTMSW0UR9RP" TargetMode="External"/><Relationship Id="rId748" Type="http://schemas.openxmlformats.org/officeDocument/2006/relationships/hyperlink" Target="https://mail.google.com/mail?extsrc=sync&amp;client=docs&amp;plid=ACUX6DOHDLj26xA7PCLyNdf20SoNVZLC-zO8aYo" TargetMode="External"/><Relationship Id="rId747" Type="http://schemas.openxmlformats.org/officeDocument/2006/relationships/hyperlink" Target="https://drive.google.com/drive/folders/1IaXZDa6Tzf9jE3thStTzoyuRymiwuzXF" TargetMode="External"/><Relationship Id="rId746" Type="http://schemas.openxmlformats.org/officeDocument/2006/relationships/hyperlink" Target="https://mail.google.com/mail?extsrc=sync&amp;client=docs&amp;plid=ACUX6DO9K77hmhUTD_3AgZo9vKCfGFzgwvedFmE" TargetMode="External"/><Relationship Id="rId48" Type="http://schemas.openxmlformats.org/officeDocument/2006/relationships/hyperlink" Target="https://mail.google.com/mail?extsrc=sync&amp;client=docs&amp;plid=ACUX6DP1BZobIy4taGkv8LhoeGhpTx0G7U_9IBE" TargetMode="External"/><Relationship Id="rId47" Type="http://schemas.openxmlformats.org/officeDocument/2006/relationships/hyperlink" Target="https://drive.google.com/drive/folders/1VnMAzzMCfgbpF-X2tXRMCTgUri6cvRI8" TargetMode="External"/><Relationship Id="rId49" Type="http://schemas.openxmlformats.org/officeDocument/2006/relationships/hyperlink" Target="https://drive.google.com/drive/folders/14W6QM74IVtc7E6WBqDvFod0EPYKsyMc2" TargetMode="External"/><Relationship Id="rId741" Type="http://schemas.openxmlformats.org/officeDocument/2006/relationships/hyperlink" Target="https://drive.google.com/drive/folders/1zGNW13eAKT2i63t4VovxhIF8_FdE9Pjg" TargetMode="External"/><Relationship Id="rId1330" Type="http://schemas.openxmlformats.org/officeDocument/2006/relationships/hyperlink" Target="https://drive.google.com/drive/folders/1wRqqc66h515ctPJsYkR64EPZvEOvgYNl" TargetMode="External"/><Relationship Id="rId740" Type="http://schemas.openxmlformats.org/officeDocument/2006/relationships/hyperlink" Target="https://mail.google.com/mail?extsrc=sync&amp;client=docs&amp;plid=ACUX6DMgak16z988LvDWbRC23MYv9ifNWvfzeBI" TargetMode="External"/><Relationship Id="rId1331" Type="http://schemas.openxmlformats.org/officeDocument/2006/relationships/hyperlink" Target="https://mail.google.com/mail?extsrc=sync&amp;client=docs&amp;plid=ACUX6DPOJHulzid5C6pWrURoo7Ttm7Z9LymYLo8" TargetMode="External"/><Relationship Id="rId1332" Type="http://schemas.openxmlformats.org/officeDocument/2006/relationships/hyperlink" Target="https://drive.google.com/drive/folders/1-jyJCJW5b0pTvBOJ_3-W8abkWP2W8G3r" TargetMode="External"/><Relationship Id="rId1333" Type="http://schemas.openxmlformats.org/officeDocument/2006/relationships/hyperlink" Target="https://mail.google.com/mail?extsrc=sync&amp;client=docs&amp;plid=ACUX6DMRs3CvulS-fNPXIUFPhwoVbhmXeS20zLU" TargetMode="External"/><Relationship Id="rId1323" Type="http://schemas.openxmlformats.org/officeDocument/2006/relationships/hyperlink" Target="https://mail.google.com/mail?extsrc=sync&amp;client=docs&amp;plid=ACUX6DO07kXGfypmoHkdW94b_t4U4jpIxi1798g" TargetMode="External"/><Relationship Id="rId1324" Type="http://schemas.openxmlformats.org/officeDocument/2006/relationships/hyperlink" Target="https://drive.google.com/drive/folders/18NRV2li1fEhdoiHl4aywmXY7fkh0uOaz" TargetMode="External"/><Relationship Id="rId31" Type="http://schemas.openxmlformats.org/officeDocument/2006/relationships/hyperlink" Target="https://drive.google.com/drive/folders/12Lrd49av5lS_4ClqmmLhb5NTu6sn-G6R" TargetMode="External"/><Relationship Id="rId1325" Type="http://schemas.openxmlformats.org/officeDocument/2006/relationships/hyperlink" Target="https://mail.google.com/mail?extsrc=sync&amp;client=docs&amp;plid=ACUX6DPYqq0pajtAtb3N98p9EvT9PYQg3NKUk3k" TargetMode="External"/><Relationship Id="rId30" Type="http://schemas.openxmlformats.org/officeDocument/2006/relationships/hyperlink" Target="https://mail.google.com/mail?extsrc=sync&amp;client=docs&amp;plid=ACUX6DPz7q9iqdlgITQdyXXLcTrTdMASh8yVb_0" TargetMode="External"/><Relationship Id="rId1326" Type="http://schemas.openxmlformats.org/officeDocument/2006/relationships/hyperlink" Target="https://drive.google.com/drive/folders/1gtZ82SEcSLGrcLDJQYXk0qrJcKs-upBc" TargetMode="External"/><Relationship Id="rId33" Type="http://schemas.openxmlformats.org/officeDocument/2006/relationships/hyperlink" Target="https://drive.google.com/drive/folders/1Cp9r-lEf6G4QPuoqNGsl3QXU8U08PwLt" TargetMode="External"/><Relationship Id="rId1327" Type="http://schemas.openxmlformats.org/officeDocument/2006/relationships/hyperlink" Target="https://mail.google.com/mail?extsrc=sync&amp;client=docs&amp;plid=ACUX6DPQq5VqPhxljimon8Dc7YLNPWtJYOJRSCo" TargetMode="External"/><Relationship Id="rId32" Type="http://schemas.openxmlformats.org/officeDocument/2006/relationships/hyperlink" Target="https://mail.google.com/mail?extsrc=sync&amp;client=docs&amp;plid=ACUX6DPFTX7TXMbhq3aVVG8B1CIG4sLnnaMqcSE" TargetMode="External"/><Relationship Id="rId1328" Type="http://schemas.openxmlformats.org/officeDocument/2006/relationships/hyperlink" Target="https://drive.google.com/drive/folders/1SYs-Jrg8DLYXuyzRje1kvVf-fARkP4bm" TargetMode="External"/><Relationship Id="rId35" Type="http://schemas.openxmlformats.org/officeDocument/2006/relationships/hyperlink" Target="https://drive.google.com/drive/folders/13B7924WuNKfmQOANoizUbopdebH-ITdD" TargetMode="External"/><Relationship Id="rId1329" Type="http://schemas.openxmlformats.org/officeDocument/2006/relationships/hyperlink" Target="https://mail.google.com/mail?extsrc=sync&amp;client=docs&amp;plid=ACUX6DM1_cIucf9yytHa6fTDfrOTbhwWDT4dgVY" TargetMode="External"/><Relationship Id="rId34" Type="http://schemas.openxmlformats.org/officeDocument/2006/relationships/hyperlink" Target="https://mail.google.com/mail?extsrc=sync&amp;client=docs&amp;plid=ACUX6DPiL3Gp8lSLdrOZM8SW1x-5luJp1VJcL_Q" TargetMode="External"/><Relationship Id="rId739" Type="http://schemas.openxmlformats.org/officeDocument/2006/relationships/hyperlink" Target="https://drive.google.com/drive/folders/1-qZrTBUgdYfTeot4RzdGVII2vykgu78d" TargetMode="External"/><Relationship Id="rId734" Type="http://schemas.openxmlformats.org/officeDocument/2006/relationships/hyperlink" Target="https://mail.google.com/mail?extsrc=sync&amp;client=docs&amp;plid=ACUX6DPxj40LC7z8WUUb6IlTMmUoJqdYgKGn62g" TargetMode="External"/><Relationship Id="rId733" Type="http://schemas.openxmlformats.org/officeDocument/2006/relationships/hyperlink" Target="https://drive.google.com/drive/folders/1NkdUJTN4heIHNhNwsjONULxrgFu3db7f" TargetMode="External"/><Relationship Id="rId732" Type="http://schemas.openxmlformats.org/officeDocument/2006/relationships/hyperlink" Target="https://mail.google.com/mail?extsrc=sync&amp;client=docs&amp;plid=ACUX6DOyJLM7JmcN9AnDBD5OnYYb8GoEqWRgibM" TargetMode="External"/><Relationship Id="rId731" Type="http://schemas.openxmlformats.org/officeDocument/2006/relationships/hyperlink" Target="https://drive.google.com/drive/folders/1C41K9NupFuPqfphpZiGmYgAAgQtacqWS" TargetMode="External"/><Relationship Id="rId738" Type="http://schemas.openxmlformats.org/officeDocument/2006/relationships/hyperlink" Target="https://mail.google.com/mail?extsrc=sync&amp;client=docs&amp;plid=ACUX6DOs94UM_mS09NZrZ_gKdXVKI-cZQ6mc3oA" TargetMode="External"/><Relationship Id="rId737" Type="http://schemas.openxmlformats.org/officeDocument/2006/relationships/hyperlink" Target="https://drive.google.com/drive/folders/1dHtvrHMmmTuZcoPf6KUHscXLM-0hR5qC" TargetMode="External"/><Relationship Id="rId736" Type="http://schemas.openxmlformats.org/officeDocument/2006/relationships/hyperlink" Target="https://mail.google.com/mail?extsrc=sync&amp;client=docs&amp;plid=ACUX6DOgHw_GrR9PTCUEkalDNlbkePINqgI_t64" TargetMode="External"/><Relationship Id="rId735" Type="http://schemas.openxmlformats.org/officeDocument/2006/relationships/hyperlink" Target="https://drive.google.com/drive/folders/1Mn1zTAuJxHhwJ5nUJryQhL_7MlTXE2Fq" TargetMode="External"/><Relationship Id="rId37" Type="http://schemas.openxmlformats.org/officeDocument/2006/relationships/hyperlink" Target="https://drive.google.com/drive/folders/13XHU8PJNCrI1wl1bDk7l9nyNHWaLol9g" TargetMode="External"/><Relationship Id="rId36" Type="http://schemas.openxmlformats.org/officeDocument/2006/relationships/hyperlink" Target="https://mail.google.com/mail?extsrc=sync&amp;client=docs&amp;plid=ACUX6DMjMk5OwXOhDHUDDxnUuTwuMgPwuEhtQc0" TargetMode="External"/><Relationship Id="rId39" Type="http://schemas.openxmlformats.org/officeDocument/2006/relationships/hyperlink" Target="https://drive.google.com/drive/folders/13qx3B8R9tN2gyUSEy7WpAYcMG63cCdnc" TargetMode="External"/><Relationship Id="rId38" Type="http://schemas.openxmlformats.org/officeDocument/2006/relationships/hyperlink" Target="https://mail.google.com/mail?extsrc=sync&amp;client=docs&amp;plid=ACUX6DNWUR-0wMU47RBOGV6uEw1_LTF-g_VAeZg" TargetMode="External"/><Relationship Id="rId730" Type="http://schemas.openxmlformats.org/officeDocument/2006/relationships/hyperlink" Target="https://mail.google.com/mail?extsrc=sync&amp;client=docs&amp;plid=ACUX6DN_Y5svYXcCT7nFGruclw5PdjErB_Oi9Y0" TargetMode="External"/><Relationship Id="rId1320" Type="http://schemas.openxmlformats.org/officeDocument/2006/relationships/hyperlink" Target="https://drive.google.com/drive/folders/14rJ7IBw4tGyGyDknjcDZegFjbHYjwy2f" TargetMode="External"/><Relationship Id="rId1321" Type="http://schemas.openxmlformats.org/officeDocument/2006/relationships/hyperlink" Target="https://mail.google.com/mail?extsrc=sync&amp;client=docs&amp;plid=ACUX6DPEj_NlTTlHsGq_dexw_T83ScWX4Y6yMtg" TargetMode="External"/><Relationship Id="rId1322" Type="http://schemas.openxmlformats.org/officeDocument/2006/relationships/hyperlink" Target="https://drive.google.com/drive/folders/1i2RVBhI_34cJLAOmu9ZYcSp0RsTkoR8p" TargetMode="External"/><Relationship Id="rId1356" Type="http://schemas.openxmlformats.org/officeDocument/2006/relationships/hyperlink" Target="https://drive.google.com/drive/folders/1kULxr1CF6QTgBx1NR__tkf9g4_Vi8C0y" TargetMode="External"/><Relationship Id="rId1357" Type="http://schemas.openxmlformats.org/officeDocument/2006/relationships/hyperlink" Target="https://mail.google.com/mail?extsrc=sync&amp;client=docs&amp;plid=ACUX6DOfs-xgLsWOodVFLRqFk9mx1uQ1r12yNvE" TargetMode="External"/><Relationship Id="rId20" Type="http://schemas.openxmlformats.org/officeDocument/2006/relationships/hyperlink" Target="https://mail.google.com/mail?extsrc=sync&amp;client=docs&amp;plid=ACUX6DN_k2T0gkX0i5WQRh54ejBHvbWUp0P08NI" TargetMode="External"/><Relationship Id="rId1358" Type="http://schemas.openxmlformats.org/officeDocument/2006/relationships/hyperlink" Target="https://drive.google.com/drive/folders/1yorQOcBfRVjmNMPTqKcDS7-8VrWr5bzD" TargetMode="External"/><Relationship Id="rId1359" Type="http://schemas.openxmlformats.org/officeDocument/2006/relationships/hyperlink" Target="https://mail.google.com/mail?extsrc=sync&amp;client=docs&amp;plid=ACUX6DMHBfmD7InLHOucnQ6NLsWpU4Vcq5eV7Kg" TargetMode="External"/><Relationship Id="rId22" Type="http://schemas.openxmlformats.org/officeDocument/2006/relationships/hyperlink" Target="https://mail.google.com/mail?extsrc=sync&amp;client=docs&amp;plid=ACUX6DNTbW7uQRTkgM6g43rESCjZLt1DeM8X-W0" TargetMode="External"/><Relationship Id="rId21" Type="http://schemas.openxmlformats.org/officeDocument/2006/relationships/hyperlink" Target="https://drive.google.com/drive/folders/19VIWVcqGcDMzLP8EtONnoCir-zinXJmN" TargetMode="External"/><Relationship Id="rId24" Type="http://schemas.openxmlformats.org/officeDocument/2006/relationships/hyperlink" Target="https://mail.google.com/mail?extsrc=sync&amp;client=docs&amp;plid=ACUX6DOoDo-M0WKh8Na54JE9B2J0wZ29XiD9i1Q" TargetMode="External"/><Relationship Id="rId23" Type="http://schemas.openxmlformats.org/officeDocument/2006/relationships/hyperlink" Target="https://drive.google.com/drive/folders/19jI6NYGrHbFexntv37vXsZDSOSItSHES" TargetMode="External"/><Relationship Id="rId767" Type="http://schemas.openxmlformats.org/officeDocument/2006/relationships/hyperlink" Target="https://drive.google.com/drive/folders/1fnWCiFxbWXna6wCMgvNkiCsVY-nuem3L" TargetMode="External"/><Relationship Id="rId766" Type="http://schemas.openxmlformats.org/officeDocument/2006/relationships/hyperlink" Target="https://mail.google.com/mail?extsrc=sync&amp;client=docs&amp;plid=ACUX6DMoQGFGMd-thnr5qkxmXAPZh_GU2FjLeWk" TargetMode="External"/><Relationship Id="rId765" Type="http://schemas.openxmlformats.org/officeDocument/2006/relationships/hyperlink" Target="https://drive.google.com/drive/folders/1XmTej-W8zlMuJ2-dszm_NT1Nwv8RHFVG" TargetMode="External"/><Relationship Id="rId764" Type="http://schemas.openxmlformats.org/officeDocument/2006/relationships/hyperlink" Target="https://mail.google.com/mail?extsrc=sync&amp;client=docs&amp;plid=ACUX6DOA28klOYhIUQfz1_yrkp_I4sIlluodjSQ" TargetMode="External"/><Relationship Id="rId769" Type="http://schemas.openxmlformats.org/officeDocument/2006/relationships/hyperlink" Target="https://drive.google.com/drive/folders/1uNThOomhS-7n3_NTRwZwaspHgRQGq2ot" TargetMode="External"/><Relationship Id="rId768" Type="http://schemas.openxmlformats.org/officeDocument/2006/relationships/hyperlink" Target="https://mail.google.com/mail?extsrc=sync&amp;client=docs&amp;plid=ACUX6DNMxch1zuwcosqVzspa-qCobEaw_TskbMk" TargetMode="External"/><Relationship Id="rId26" Type="http://schemas.openxmlformats.org/officeDocument/2006/relationships/hyperlink" Target="https://mail.google.com/mail?extsrc=sync&amp;client=docs&amp;plid=ACUX6DN4_jV3lN-dmX92R1kCm-umFpRpJBYHR20" TargetMode="External"/><Relationship Id="rId25" Type="http://schemas.openxmlformats.org/officeDocument/2006/relationships/hyperlink" Target="https://drive.google.com/drive/folders/12AYYH-1ZYQNezHlf_pgn5LySeyRt5Sdj" TargetMode="External"/><Relationship Id="rId28" Type="http://schemas.openxmlformats.org/officeDocument/2006/relationships/hyperlink" Target="https://mail.google.com/mail?extsrc=sync&amp;client=docs&amp;plid=ACUX6DNcwBNknrxfu2DWhZWzKmgzhBF-LaZKBXc" TargetMode="External"/><Relationship Id="rId1350" Type="http://schemas.openxmlformats.org/officeDocument/2006/relationships/hyperlink" Target="https://drive.google.com/drive/folders/161tnJXLoAy5AUogJC6PUWrTftRK_e-NL" TargetMode="External"/><Relationship Id="rId27" Type="http://schemas.openxmlformats.org/officeDocument/2006/relationships/hyperlink" Target="https://drive.google.com/drive/folders/12IACr2Z787z8Wy2ht4gt7rGEqMtIYl4F" TargetMode="External"/><Relationship Id="rId1351" Type="http://schemas.openxmlformats.org/officeDocument/2006/relationships/hyperlink" Target="https://mail.google.com/mail?extsrc=sync&amp;client=docs&amp;plid=ACUX6DPUWWKHZWkF8naXzkZGtJkOG_ZSyVyPOyo" TargetMode="External"/><Relationship Id="rId763" Type="http://schemas.openxmlformats.org/officeDocument/2006/relationships/hyperlink" Target="https://drive.google.com/drive/folders/1qZjpVfRA92-6zhwPdhz4nE5c1Y8RhpiQ" TargetMode="External"/><Relationship Id="rId1352" Type="http://schemas.openxmlformats.org/officeDocument/2006/relationships/hyperlink" Target="https://drive.google.com/drive/folders/1cqRAR4jM23Nln8WPlghalj2e1g2ss0XD" TargetMode="External"/><Relationship Id="rId29" Type="http://schemas.openxmlformats.org/officeDocument/2006/relationships/hyperlink" Target="https://drive.google.com/drive/folders/12b5FjfsTiZNx9-eDl7GeKrp81j3EHE_p" TargetMode="External"/><Relationship Id="rId762" Type="http://schemas.openxmlformats.org/officeDocument/2006/relationships/hyperlink" Target="https://mail.google.com/mail?extsrc=sync&amp;client=docs&amp;plid=ACUX6DPNO1ZzINaTeWLG8LNqk3fPczgcqHLI2dU" TargetMode="External"/><Relationship Id="rId1353" Type="http://schemas.openxmlformats.org/officeDocument/2006/relationships/hyperlink" Target="https://mail.google.com/mail?extsrc=sync&amp;client=docs&amp;plid=ACUX6DMpzxMNJY9FFR8TkkTUwoRDhRrz0Sv-2Ww" TargetMode="External"/><Relationship Id="rId761" Type="http://schemas.openxmlformats.org/officeDocument/2006/relationships/hyperlink" Target="https://drive.google.com/drive/folders/1pqwleBTI0UrxC8mvwA8VBIuWS_IqHb1S" TargetMode="External"/><Relationship Id="rId1354" Type="http://schemas.openxmlformats.org/officeDocument/2006/relationships/hyperlink" Target="https://drive.google.com/drive/folders/1nFT_c78oK2Lr1xV6gEmTZqTJiwAgHRuU" TargetMode="External"/><Relationship Id="rId760" Type="http://schemas.openxmlformats.org/officeDocument/2006/relationships/hyperlink" Target="https://mail.google.com/mail?extsrc=sync&amp;client=docs&amp;plid=ACUX6DNdw7VY4IgW2ySkaqKM0Yp7Z6PuGkOexcM" TargetMode="External"/><Relationship Id="rId1355" Type="http://schemas.openxmlformats.org/officeDocument/2006/relationships/hyperlink" Target="https://mail.google.com/mail?extsrc=sync&amp;client=docs&amp;plid=ACUX6DNR7DTKhkOfoUO5bi9JlmXYYo0U3RcS3fk" TargetMode="External"/><Relationship Id="rId1345" Type="http://schemas.openxmlformats.org/officeDocument/2006/relationships/hyperlink" Target="https://mail.google.com/mail?extsrc=sync&amp;client=docs&amp;plid=ACUX6DOLit06TIn69Qm5YjtAux5VxYF5WLztPuE" TargetMode="External"/><Relationship Id="rId1346" Type="http://schemas.openxmlformats.org/officeDocument/2006/relationships/hyperlink" Target="https://drive.google.com/drive/folders/10GXmvHsnmlSTshaxlyTu3uAdnzrsLr4S" TargetMode="External"/><Relationship Id="rId1347" Type="http://schemas.openxmlformats.org/officeDocument/2006/relationships/hyperlink" Target="https://mail.google.com/mail?extsrc=sync&amp;client=docs&amp;plid=ACUX6DNPUtQVZOrY8I4ZDxxB54bIJBjWKaZBf2Q" TargetMode="External"/><Relationship Id="rId1348" Type="http://schemas.openxmlformats.org/officeDocument/2006/relationships/hyperlink" Target="https://drive.google.com/drive/folders/1GWjttcVmTK07-CEx4ggyaco0HO_OD41y" TargetMode="External"/><Relationship Id="rId11" Type="http://schemas.openxmlformats.org/officeDocument/2006/relationships/hyperlink" Target="https://drive.google.com/drive/folders/11oGqNFofuMRkBiXGczCCJQBhhhJ-H6Yt" TargetMode="External"/><Relationship Id="rId1349" Type="http://schemas.openxmlformats.org/officeDocument/2006/relationships/hyperlink" Target="https://mail.google.com/mail?extsrc=sync&amp;client=docs&amp;plid=ACUX6DONuOhSD9RHhL_lkcRIjbJWOvMHtqX1CLM" TargetMode="External"/><Relationship Id="rId10" Type="http://schemas.openxmlformats.org/officeDocument/2006/relationships/hyperlink" Target="https://mail.google.com/mail?extsrc=sync&amp;client=docs&amp;plid=ACUX6DPyPr3znQPqjdXeiM6JrTNGbhKtghnFUCc" TargetMode="External"/><Relationship Id="rId13" Type="http://schemas.openxmlformats.org/officeDocument/2006/relationships/hyperlink" Target="https://drive.google.com/drive/folders/159vlopaMgIdJHysQzgJriTsj2zAYrKl2" TargetMode="External"/><Relationship Id="rId12" Type="http://schemas.openxmlformats.org/officeDocument/2006/relationships/hyperlink" Target="https://mail.google.com/mail?extsrc=sync&amp;client=docs&amp;plid=ACUX6DNQO6kqY6v5RkO9yNDV3-dXAYVB4M0Tg7g" TargetMode="External"/><Relationship Id="rId756" Type="http://schemas.openxmlformats.org/officeDocument/2006/relationships/hyperlink" Target="https://mail.google.com/mail?extsrc=sync&amp;client=docs&amp;plid=ACUX6DM0wDVR-_au9dLOHyjV3SmOym1q912ZTjI" TargetMode="External"/><Relationship Id="rId755" Type="http://schemas.openxmlformats.org/officeDocument/2006/relationships/hyperlink" Target="https://drive.google.com/drive/folders/1i9Y1kFEL3R2GmL62EQs8cLjynMaK2FcT" TargetMode="External"/><Relationship Id="rId754" Type="http://schemas.openxmlformats.org/officeDocument/2006/relationships/hyperlink" Target="https://mail.google.com/mail?extsrc=sync&amp;client=docs&amp;plid=ACUX6DNcynGauqjDmul1VhHVnArQzIW_ros_KO0" TargetMode="External"/><Relationship Id="rId753" Type="http://schemas.openxmlformats.org/officeDocument/2006/relationships/hyperlink" Target="https://drive.google.com/drive/folders/1Dp-mShs1xQVvBd0VCT2cTXmWv_1wraFS" TargetMode="External"/><Relationship Id="rId759" Type="http://schemas.openxmlformats.org/officeDocument/2006/relationships/hyperlink" Target="https://drive.google.com/drive/folders/16eiDm_qMDQgXrne_B1ii79ax1mcTkmop" TargetMode="External"/><Relationship Id="rId758" Type="http://schemas.openxmlformats.org/officeDocument/2006/relationships/hyperlink" Target="https://mail.google.com/mail?extsrc=sync&amp;client=docs&amp;plid=ACUX6DOUitTBQYBPeU7pCtc_wETFkwY0ZTmuzng" TargetMode="External"/><Relationship Id="rId757" Type="http://schemas.openxmlformats.org/officeDocument/2006/relationships/hyperlink" Target="https://drive.google.com/drive/folders/1sdwZdZYCCQXp5oqU-OGsWXQ1bH3dtb4C" TargetMode="External"/><Relationship Id="rId15" Type="http://schemas.openxmlformats.org/officeDocument/2006/relationships/hyperlink" Target="https://drive.google.com/drive/folders/16CIsFhnWuKZ0a6SiKX4qLGiN7FAL-HRy" TargetMode="External"/><Relationship Id="rId14" Type="http://schemas.openxmlformats.org/officeDocument/2006/relationships/hyperlink" Target="https://mail.google.com/mail?extsrc=sync&amp;client=docs&amp;plid=ACUX6DPeIgBjzKJm-NjeQf0ONMHVj7UIsqM0Jd0" TargetMode="External"/><Relationship Id="rId17" Type="http://schemas.openxmlformats.org/officeDocument/2006/relationships/hyperlink" Target="https://drive.google.com/drive/folders/11oGqNFofuMRkBiXGczCCJQBhhhJ-H6Yt" TargetMode="External"/><Relationship Id="rId16" Type="http://schemas.openxmlformats.org/officeDocument/2006/relationships/hyperlink" Target="https://mail.google.com/mail?extsrc=sync&amp;client=docs&amp;plid=ACUX6DNHzC9RDtIpIZT7Z9xMe5VH6wHxrPu7bFE" TargetMode="External"/><Relationship Id="rId1340" Type="http://schemas.openxmlformats.org/officeDocument/2006/relationships/hyperlink" Target="https://drive.google.com/drive/folders/1W9cAEHaWRtnnkUloLuIKE4LF8fFJiMa0" TargetMode="External"/><Relationship Id="rId19" Type="http://schemas.openxmlformats.org/officeDocument/2006/relationships/hyperlink" Target="https://drive.google.com/drive/folders/15mRVj-U4qdgKItNedfT3wNYGdTc47wEv" TargetMode="External"/><Relationship Id="rId752" Type="http://schemas.openxmlformats.org/officeDocument/2006/relationships/hyperlink" Target="https://mail.google.com/mail?extsrc=sync&amp;client=docs&amp;plid=ACUX6DPw3GjCJLTwGbACeJ5R5ZxhXQphu59mGIg" TargetMode="External"/><Relationship Id="rId1341" Type="http://schemas.openxmlformats.org/officeDocument/2006/relationships/hyperlink" Target="https://mail.google.com/mail?extsrc=sync&amp;client=docs&amp;plid=ACUX6DPfZsqMUi0IU1ZxOXkPj7in5jGdaRGNpNg" TargetMode="External"/><Relationship Id="rId18" Type="http://schemas.openxmlformats.org/officeDocument/2006/relationships/hyperlink" Target="https://mail.google.com/mail?extsrc=sync&amp;client=docs&amp;plid=ACUX6DOgTUVT7Gvq8UoNku5dy02ftkEsPluFQlA" TargetMode="External"/><Relationship Id="rId751" Type="http://schemas.openxmlformats.org/officeDocument/2006/relationships/hyperlink" Target="https://drive.google.com/drive/folders/1z0rz_AWaTbyp8LRM4ifsqZ4E12AOOBzQ" TargetMode="External"/><Relationship Id="rId1342" Type="http://schemas.openxmlformats.org/officeDocument/2006/relationships/hyperlink" Target="https://drive.google.com/drive/folders/1BblB2SrFEuMIfGGWofNFbuawGquQP2IX" TargetMode="External"/><Relationship Id="rId750" Type="http://schemas.openxmlformats.org/officeDocument/2006/relationships/hyperlink" Target="https://mail.google.com/mail?extsrc=sync&amp;client=docs&amp;plid=ACUX6DOI7B9mhYvZDG6HY3EmsoJGE0s4fVPtYLM" TargetMode="External"/><Relationship Id="rId1343" Type="http://schemas.openxmlformats.org/officeDocument/2006/relationships/hyperlink" Target="https://mail.google.com/mail?extsrc=sync&amp;client=docs&amp;plid=ACUX6DPjZ5oi2sexxvRrOmk-FZDrNLo34kgtM2E" TargetMode="External"/><Relationship Id="rId1344" Type="http://schemas.openxmlformats.org/officeDocument/2006/relationships/hyperlink" Target="https://drive.google.com/drive/folders/19RwEJCP7Z_aheYm9YK_kMs_R-7LhK1uv" TargetMode="External"/><Relationship Id="rId84" Type="http://schemas.openxmlformats.org/officeDocument/2006/relationships/hyperlink" Target="https://mail.google.com/mail?extsrc=sync&amp;client=docs&amp;plid=ACUX6DMRsgvmJzKXKCE8X5jG_qvqzUqXMVa6oaI" TargetMode="External"/><Relationship Id="rId1774" Type="http://schemas.openxmlformats.org/officeDocument/2006/relationships/hyperlink" Target="https://drive.google.com/drive/folders/1Q1yU3_WUTsiwT5TeaFc6zp_O5JB4Ncg-" TargetMode="External"/><Relationship Id="rId83" Type="http://schemas.openxmlformats.org/officeDocument/2006/relationships/hyperlink" Target="https://drive.google.com/drive/folders/1fJOZp8CZTP_cMn8GOwQL4_2kLi-5uqCU" TargetMode="External"/><Relationship Id="rId1775" Type="http://schemas.openxmlformats.org/officeDocument/2006/relationships/hyperlink" Target="https://mail.google.com/mail?extsrc=sync&amp;client=docs&amp;plid=ACUX6DNWJXUasEvAYc4nmggGJX55jeUMPz3SnpY" TargetMode="External"/><Relationship Id="rId86" Type="http://schemas.openxmlformats.org/officeDocument/2006/relationships/hyperlink" Target="https://mail.google.com/mail?extsrc=sync&amp;client=docs&amp;plid=ACUX6DOxlbWFzERdM2P3l3nJlvA0rNWMwRAcWe4" TargetMode="External"/><Relationship Id="rId1776" Type="http://schemas.openxmlformats.org/officeDocument/2006/relationships/hyperlink" Target="https://drive.google.com/drive/folders/1jSgGYYpd-3kOIKP-Qm2uBW14r_BG8keH" TargetMode="External"/><Relationship Id="rId85" Type="http://schemas.openxmlformats.org/officeDocument/2006/relationships/hyperlink" Target="https://drive.google.com/drive/folders/19bnPD9R3MsT49gNK4sIXdDY32oOUrqUm" TargetMode="External"/><Relationship Id="rId1777" Type="http://schemas.openxmlformats.org/officeDocument/2006/relationships/hyperlink" Target="https://mail.google.com/mail?extsrc=sync&amp;client=docs&amp;plid=ACUX6DMa4FcYPP-eSXwl5WsuHVR1hrS9i0NJpYU" TargetMode="External"/><Relationship Id="rId88" Type="http://schemas.openxmlformats.org/officeDocument/2006/relationships/hyperlink" Target="https://mail.google.com/mail?extsrc=sync&amp;client=docs&amp;plid=ACUX6DPuPioD5pma0JGj9yx5TQjuFyyy31_PZcY" TargetMode="External"/><Relationship Id="rId1778" Type="http://schemas.openxmlformats.org/officeDocument/2006/relationships/hyperlink" Target="https://drive.google.com/drive/folders/1K0WR_-8LVA-mLsJ-HexZqOoTFXt_SFwR" TargetMode="External"/><Relationship Id="rId87" Type="http://schemas.openxmlformats.org/officeDocument/2006/relationships/hyperlink" Target="https://drive.google.com/drive/folders/19hkLKtJ5QpICS6lqbjQJNtY8cyqQzXTV" TargetMode="External"/><Relationship Id="rId1779" Type="http://schemas.openxmlformats.org/officeDocument/2006/relationships/hyperlink" Target="https://mail.google.com/mail?extsrc=sync&amp;client=docs&amp;plid=ACUX6DPyIhEQtMRhC2ufNW-Y7ItQ6AdExBmoLHM" TargetMode="External"/><Relationship Id="rId89" Type="http://schemas.openxmlformats.org/officeDocument/2006/relationships/hyperlink" Target="https://drive.google.com/drive/folders/1UYHlsfF55Y03mySOCqU-0WKcu-zNV-1i" TargetMode="External"/><Relationship Id="rId709" Type="http://schemas.openxmlformats.org/officeDocument/2006/relationships/hyperlink" Target="https://drive.google.com/drive/folders/1BaNShDSiJ4EbZd_HoGNMly8--MBQ0iKh" TargetMode="External"/><Relationship Id="rId708" Type="http://schemas.openxmlformats.org/officeDocument/2006/relationships/hyperlink" Target="https://mail.google.com/mail?extsrc=sync&amp;client=docs&amp;plid=ACUX6DPG2r2Pxrtwm5LaV4kFFIyIv9H27clNvR4" TargetMode="External"/><Relationship Id="rId707" Type="http://schemas.openxmlformats.org/officeDocument/2006/relationships/hyperlink" Target="https://drive.google.com/drive/folders/1KzbQppp8vuA0-8k9l9H41KgrgPNxzP9R" TargetMode="External"/><Relationship Id="rId706" Type="http://schemas.openxmlformats.org/officeDocument/2006/relationships/hyperlink" Target="https://mail.google.com/mail?extsrc=sync&amp;client=docs&amp;plid=ACUX6DN35oXBwjeQNz20c6lGvsBFaYe0ijDD03A" TargetMode="External"/><Relationship Id="rId80" Type="http://schemas.openxmlformats.org/officeDocument/2006/relationships/hyperlink" Target="https://mail.google.com/mail?extsrc=sync&amp;client=docs&amp;plid=ACUX6DMCg7t1EKgCePQNgwkmtv864ZdBHa7kNqE" TargetMode="External"/><Relationship Id="rId82" Type="http://schemas.openxmlformats.org/officeDocument/2006/relationships/hyperlink" Target="https://mail.google.com/mail?extsrc=sync&amp;client=docs&amp;plid=ACUX6DMLxpZb2n0VytK1R-3nBIZBNnGEnr9kl0U" TargetMode="External"/><Relationship Id="rId81" Type="http://schemas.openxmlformats.org/officeDocument/2006/relationships/hyperlink" Target="https://drive.google.com/drive/folders/19YijcvGygubksmo0mAGF5Y93BK6IrQRL" TargetMode="External"/><Relationship Id="rId701" Type="http://schemas.openxmlformats.org/officeDocument/2006/relationships/hyperlink" Target="https://drive.google.com/drive/folders/1hR9Q77opRAqRAGh23HVfuHHzzU9kuV99" TargetMode="External"/><Relationship Id="rId700" Type="http://schemas.openxmlformats.org/officeDocument/2006/relationships/hyperlink" Target="https://mail.google.com/mail?extsrc=sync&amp;client=docs&amp;plid=ACUX6DPHO83hfXgTlIeqXjloC9v6QFwDSYXwldg" TargetMode="External"/><Relationship Id="rId705" Type="http://schemas.openxmlformats.org/officeDocument/2006/relationships/hyperlink" Target="https://drive.google.com/drive/folders/1WYTJFuZjwGDQuphfSzwllahslV8UwldP" TargetMode="External"/><Relationship Id="rId704" Type="http://schemas.openxmlformats.org/officeDocument/2006/relationships/hyperlink" Target="https://mail.google.com/mail?extsrc=sync&amp;client=docs&amp;plid=ACUX6DMNnFihO9IckPZorinEK4Q3fEj4Q8PikO8" TargetMode="External"/><Relationship Id="rId703" Type="http://schemas.openxmlformats.org/officeDocument/2006/relationships/hyperlink" Target="https://drive.google.com/drive/folders/1C7ogTbYr1f65XFuZTpjag3_MqMWdGUPl" TargetMode="External"/><Relationship Id="rId702" Type="http://schemas.openxmlformats.org/officeDocument/2006/relationships/hyperlink" Target="https://mail.google.com/mail?extsrc=sync&amp;client=docs&amp;plid=ACUX6DNvTE3lad5NlVzIPCcSuwFBIFYLjtCT5K0" TargetMode="External"/><Relationship Id="rId1770" Type="http://schemas.openxmlformats.org/officeDocument/2006/relationships/hyperlink" Target="https://drive.google.com/drive/folders/11Xd7FO18noocZepdHK3KeKIlDk4Q1Ltd" TargetMode="External"/><Relationship Id="rId1771" Type="http://schemas.openxmlformats.org/officeDocument/2006/relationships/hyperlink" Target="https://mail.google.com/mail?extsrc=sync&amp;client=docs&amp;plid=ACUX6DNQ00Sj6ySjJXvua-wE-jeOGXaSSV4gFnM" TargetMode="External"/><Relationship Id="rId1772" Type="http://schemas.openxmlformats.org/officeDocument/2006/relationships/hyperlink" Target="https://drive.google.com/drive/folders/1ZOK_Rcp62bZDcal5C7KXxKQ3sY02PZkl" TargetMode="External"/><Relationship Id="rId1773" Type="http://schemas.openxmlformats.org/officeDocument/2006/relationships/hyperlink" Target="https://mail.google.com/mail?extsrc=sync&amp;client=docs&amp;plid=ACUX6DNzpb4cs-kJ7iG1F19oeMBFA6tbTfFv5Fc" TargetMode="External"/><Relationship Id="rId73" Type="http://schemas.openxmlformats.org/officeDocument/2006/relationships/hyperlink" Target="https://drive.google.com/drive/folders/17dXVBWSKh2qosTjdn3EkgJl0zfe5g1og" TargetMode="External"/><Relationship Id="rId1763" Type="http://schemas.openxmlformats.org/officeDocument/2006/relationships/hyperlink" Target="https://mail.google.com/mail?extsrc=sync&amp;client=docs&amp;plid=ACUX6DPoHO63enk_TcDbZ2mSyjIZeHtAdtIUomk" TargetMode="External"/><Relationship Id="rId72" Type="http://schemas.openxmlformats.org/officeDocument/2006/relationships/hyperlink" Target="https://mail.google.com/mail?extsrc=sync&amp;client=docs&amp;plid=ACUX6DOyYg-qG2SvwHUtsN1zKEURmR8dk_RpH9s" TargetMode="External"/><Relationship Id="rId1764" Type="http://schemas.openxmlformats.org/officeDocument/2006/relationships/hyperlink" Target="https://drive.google.com/drive/folders/1yQ3oQXtejwprkfuNbYqozilpYpMuv5l0" TargetMode="External"/><Relationship Id="rId75" Type="http://schemas.openxmlformats.org/officeDocument/2006/relationships/hyperlink" Target="https://drive.google.com/drive/folders/17nJOPjmwoNxLTKmie8sszWryWPgJbIt-" TargetMode="External"/><Relationship Id="rId1765" Type="http://schemas.openxmlformats.org/officeDocument/2006/relationships/hyperlink" Target="https://mail.google.com/mail?extsrc=sync&amp;client=docs&amp;plid=ACUX6DMllgp2gYnksGXFIrxZ6ttlLstIzHrgeYo" TargetMode="External"/><Relationship Id="rId74" Type="http://schemas.openxmlformats.org/officeDocument/2006/relationships/hyperlink" Target="https://mail.google.com/mail?extsrc=sync&amp;client=docs&amp;plid=ACUX6DMXo3J5FLmZAlTzvk-oKXFXW0UWGW8BKuY" TargetMode="External"/><Relationship Id="rId1766" Type="http://schemas.openxmlformats.org/officeDocument/2006/relationships/hyperlink" Target="https://drive.google.com/drive/folders/12K7OQNNJrCfxDYW760prRvwIl17ghmqe" TargetMode="External"/><Relationship Id="rId77" Type="http://schemas.openxmlformats.org/officeDocument/2006/relationships/hyperlink" Target="https://drive.google.com/drive/folders/181PLvcIdHZ2TcCBly6qKG64W6mIGKFpA" TargetMode="External"/><Relationship Id="rId1767" Type="http://schemas.openxmlformats.org/officeDocument/2006/relationships/hyperlink" Target="https://mail.google.com/mail?extsrc=sync&amp;client=docs&amp;plid=ACUX6DNtzdJqFBhQVU8BHLhbRIhTfz4YQYRiJic" TargetMode="External"/><Relationship Id="rId76" Type="http://schemas.openxmlformats.org/officeDocument/2006/relationships/hyperlink" Target="https://mail.google.com/mail?extsrc=sync&amp;client=docs&amp;plid=ACUX6DMmeffvSTbDZywz7qilHfjBX6d4aBOgVig" TargetMode="External"/><Relationship Id="rId1768" Type="http://schemas.openxmlformats.org/officeDocument/2006/relationships/hyperlink" Target="https://drive.google.com/drive/folders/1FM32Kxmm9qwiFTP1wK9rFZLoZWcKxz5T" TargetMode="External"/><Relationship Id="rId79" Type="http://schemas.openxmlformats.org/officeDocument/2006/relationships/hyperlink" Target="https://drive.google.com/drive/folders/18yQcdc7t_z8zBTgGvtGx-obEotaPtp0r" TargetMode="External"/><Relationship Id="rId1769" Type="http://schemas.openxmlformats.org/officeDocument/2006/relationships/hyperlink" Target="https://mail.google.com/mail?extsrc=sync&amp;client=docs&amp;plid=ACUX6DP5hcMegjlCcwJO4bdsvTIdtEj0oC1XdgY" TargetMode="External"/><Relationship Id="rId78" Type="http://schemas.openxmlformats.org/officeDocument/2006/relationships/hyperlink" Target="https://mail.google.com/mail?extsrc=sync&amp;client=docs&amp;plid=ACUX6DM0zD_3c0DtJ8rVxiR5hANoXhiec_fp8ww" TargetMode="External"/><Relationship Id="rId71" Type="http://schemas.openxmlformats.org/officeDocument/2006/relationships/hyperlink" Target="https://drive.google.com/drive/folders/17MK2Ycp-V8GCFiD936t9E92JJxlOgj2A" TargetMode="External"/><Relationship Id="rId70" Type="http://schemas.openxmlformats.org/officeDocument/2006/relationships/hyperlink" Target="https://mail.google.com/mail?extsrc=sync&amp;client=docs&amp;plid=ACUX6DNR6RWnyeL2XuOrv4Gc_aL405rvnEnOcSM" TargetMode="External"/><Relationship Id="rId1760" Type="http://schemas.openxmlformats.org/officeDocument/2006/relationships/hyperlink" Target="https://drive.google.com/drive/folders/1Zs0vnGNAj_lmsrlN5qU40YdC6j8UrLHg" TargetMode="External"/><Relationship Id="rId1761" Type="http://schemas.openxmlformats.org/officeDocument/2006/relationships/hyperlink" Target="https://mail.google.com/mail?extsrc=sync&amp;client=docs&amp;plid=ACUX6DO-SPFDrrAQ8sP2xiazWGaDT8hDRB9LZ4I" TargetMode="External"/><Relationship Id="rId1762" Type="http://schemas.openxmlformats.org/officeDocument/2006/relationships/hyperlink" Target="https://drive.google.com/drive/folders/1O0i2JLwCHMcWu2AHKL60KMwFvV77w8Mm" TargetMode="External"/><Relationship Id="rId62" Type="http://schemas.openxmlformats.org/officeDocument/2006/relationships/hyperlink" Target="https://mail.google.com/mail?extsrc=sync&amp;client=docs&amp;plid=ACUX6DMSFr44c5IiNSfbPUisITsbeiqDvkG4MxY" TargetMode="External"/><Relationship Id="rId1312" Type="http://schemas.openxmlformats.org/officeDocument/2006/relationships/hyperlink" Target="https://drive.google.com/drive/folders/1J_We1UoirwEd9-Qn0MPVu_3-eZ9Y1pwE" TargetMode="External"/><Relationship Id="rId1796" Type="http://schemas.openxmlformats.org/officeDocument/2006/relationships/hyperlink" Target="https://drive.google.com/drive/folders/1Gpj4D6dTJOZQGquBeVBMlLbKdBGZXPnN" TargetMode="External"/><Relationship Id="rId61" Type="http://schemas.openxmlformats.org/officeDocument/2006/relationships/hyperlink" Target="https://drive.google.com/drive/folders/16lOY76j2xOG3dTDlrFsyliBoomL1HEnb" TargetMode="External"/><Relationship Id="rId1313" Type="http://schemas.openxmlformats.org/officeDocument/2006/relationships/hyperlink" Target="https://mail.google.com/mail?extsrc=sync&amp;client=docs&amp;plid=ACUX6DPCvrYIHhIPPZEUtgZSDP5eDb9-mnkspfM" TargetMode="External"/><Relationship Id="rId1797" Type="http://schemas.openxmlformats.org/officeDocument/2006/relationships/hyperlink" Target="https://mail.google.com/mail?extsrc=sync&amp;client=docs&amp;plid=ACUX6DPI-CQQ7stb3Qsxj4Q9VLGNtEdcmNIWZKU" TargetMode="External"/><Relationship Id="rId64" Type="http://schemas.openxmlformats.org/officeDocument/2006/relationships/hyperlink" Target="https://mail.google.com/mail?extsrc=sync&amp;client=docs&amp;plid=ACUX6DNYG05ZMMUpOR5T86JVxq4xxaG6DNAxhfo" TargetMode="External"/><Relationship Id="rId1314" Type="http://schemas.openxmlformats.org/officeDocument/2006/relationships/hyperlink" Target="https://drive.google.com/drive/folders/1WbON9KU-_D_DeHQ83glpACz6u_CfoZAp" TargetMode="External"/><Relationship Id="rId1798" Type="http://schemas.openxmlformats.org/officeDocument/2006/relationships/hyperlink" Target="https://drive.google.com/drive/folders/1kfsF2Mqgl7Km5SzZqKsP3PwdCVwYQfVb" TargetMode="External"/><Relationship Id="rId63" Type="http://schemas.openxmlformats.org/officeDocument/2006/relationships/hyperlink" Target="https://drive.google.com/drive/folders/1A7stMMon_KtQ6RY8_JWsRUATfVjqhPXw" TargetMode="External"/><Relationship Id="rId1315" Type="http://schemas.openxmlformats.org/officeDocument/2006/relationships/hyperlink" Target="https://mail.google.com/mail?extsrc=sync&amp;client=docs&amp;plid=ACUX6DNX0ei-QQD07QWomgc1rSn3I16hIhOLJes" TargetMode="External"/><Relationship Id="rId1799" Type="http://schemas.openxmlformats.org/officeDocument/2006/relationships/hyperlink" Target="https://mail.google.com/mail?extsrc=sync&amp;client=docs&amp;plid=ACUX6DOkAtU0-DAt6MoATfUZ_Ald7LYQBKa5kCM" TargetMode="External"/><Relationship Id="rId66" Type="http://schemas.openxmlformats.org/officeDocument/2006/relationships/hyperlink" Target="https://mail.google.com/mail?extsrc=sync&amp;client=docs&amp;plid=ACUX6DN5jAo1KbLCFOTSDdxQzWKj99G-a8RHC8I" TargetMode="External"/><Relationship Id="rId1316" Type="http://schemas.openxmlformats.org/officeDocument/2006/relationships/hyperlink" Target="https://drive.google.com/drive/folders/1hFujcGdd0muZtmaS7pSRki0gDfgcUiSE" TargetMode="External"/><Relationship Id="rId65" Type="http://schemas.openxmlformats.org/officeDocument/2006/relationships/hyperlink" Target="https://drive.google.com/drive/folders/1AYNLeZK47YHgysW00UVffNXQP4nFZxp0" TargetMode="External"/><Relationship Id="rId1317" Type="http://schemas.openxmlformats.org/officeDocument/2006/relationships/hyperlink" Target="https://mail.google.com/mail?extsrc=sync&amp;client=docs&amp;plid=ACUX6DOdFEjL9SSPQjBXMPbckWegL2hDMJ0VKFQ" TargetMode="External"/><Relationship Id="rId68" Type="http://schemas.openxmlformats.org/officeDocument/2006/relationships/hyperlink" Target="https://mail.google.com/mail?extsrc=sync&amp;client=docs&amp;plid=ACUX6DMJ1pkkvwKsbUpf6o0s1xHPSp0fXEAcTx4" TargetMode="External"/><Relationship Id="rId1318" Type="http://schemas.openxmlformats.org/officeDocument/2006/relationships/hyperlink" Target="https://drive.google.com/drive/folders/1e9kK5fOBwJEec5I1sRJJD5s_iGpP9w6V" TargetMode="External"/><Relationship Id="rId67" Type="http://schemas.openxmlformats.org/officeDocument/2006/relationships/hyperlink" Target="https://drive.google.com/drive/folders/1AbMzi7mLVUAugW2-nXk6aWCxSN4XYjQj" TargetMode="External"/><Relationship Id="rId1319" Type="http://schemas.openxmlformats.org/officeDocument/2006/relationships/hyperlink" Target="https://mail.google.com/mail?extsrc=sync&amp;client=docs&amp;plid=ACUX6DOQxMWF3kHOQ1AazU7IH0Or04lnasO2XDg" TargetMode="External"/><Relationship Id="rId729" Type="http://schemas.openxmlformats.org/officeDocument/2006/relationships/hyperlink" Target="https://drive.google.com/drive/folders/1tpIf5ysrp_7qHBt8JbMmVauxK64wFrj3" TargetMode="External"/><Relationship Id="rId728" Type="http://schemas.openxmlformats.org/officeDocument/2006/relationships/hyperlink" Target="https://mail.google.com/mail?extsrc=sync&amp;client=docs&amp;plid=ACUX6DONrjxhLplw3elqaXoY8GG0y_FLHOUFVfc" TargetMode="External"/><Relationship Id="rId60" Type="http://schemas.openxmlformats.org/officeDocument/2006/relationships/hyperlink" Target="https://mail.google.com/mail?extsrc=sync&amp;client=docs&amp;plid=ACUX6DM9o5tDP4ibST-6pd50WD3_dCdHmXXIWO0" TargetMode="External"/><Relationship Id="rId723" Type="http://schemas.openxmlformats.org/officeDocument/2006/relationships/hyperlink" Target="https://drive.google.com/drive/folders/1Uu7VtudLQgQBdXJDOsKahvhCf8Yx-eHK" TargetMode="External"/><Relationship Id="rId722" Type="http://schemas.openxmlformats.org/officeDocument/2006/relationships/hyperlink" Target="https://mail.google.com/mail?extsrc=sync&amp;client=docs&amp;plid=ACUX6DNr_EUnbv5apbzJ83Tp47AjxG5dY58BcSo" TargetMode="External"/><Relationship Id="rId721" Type="http://schemas.openxmlformats.org/officeDocument/2006/relationships/hyperlink" Target="https://drive.google.com/drive/folders/1rile_kn2PWajubbU5ybrgXrmQNO2Wvf6" TargetMode="External"/><Relationship Id="rId720" Type="http://schemas.openxmlformats.org/officeDocument/2006/relationships/hyperlink" Target="https://mail.google.com/mail?extsrc=sync&amp;client=docs&amp;plid=ACUX6DPla6t9KGSIVxGtc1t6xPwQnzY7wu3aFSg" TargetMode="External"/><Relationship Id="rId727" Type="http://schemas.openxmlformats.org/officeDocument/2006/relationships/hyperlink" Target="https://drive.google.com/drive/folders/1Kf555xlVr9pTy7Lh-p2cXU6SYS7iB3nC" TargetMode="External"/><Relationship Id="rId726" Type="http://schemas.openxmlformats.org/officeDocument/2006/relationships/hyperlink" Target="https://mail.google.com/mail?extsrc=sync&amp;client=docs&amp;plid=ACUX6DMDhccbSjChBeqLb8mWz-H8q8K6I0nD2Bc" TargetMode="External"/><Relationship Id="rId725" Type="http://schemas.openxmlformats.org/officeDocument/2006/relationships/hyperlink" Target="https://drive.google.com/drive/folders/11zrMMnnJJslEyNavjE3l7UD6DJOUGUsd" TargetMode="External"/><Relationship Id="rId724" Type="http://schemas.openxmlformats.org/officeDocument/2006/relationships/hyperlink" Target="https://mail.google.com/mail?extsrc=sync&amp;client=docs&amp;plid=ACUX6DM_wMbtH4FYPJPH1tuB_nVUuTtfl-3_okA" TargetMode="External"/><Relationship Id="rId69" Type="http://schemas.openxmlformats.org/officeDocument/2006/relationships/hyperlink" Target="https://drive.google.com/drive/folders/17I0v7V3YlekyMH8r3gsvBSOcNAMhlLiy" TargetMode="External"/><Relationship Id="rId1790" Type="http://schemas.openxmlformats.org/officeDocument/2006/relationships/hyperlink" Target="https://drive.google.com/drive/folders/15QkPHm3EWTbP8Qd0ByNnxxpQBn7sgUTn" TargetMode="External"/><Relationship Id="rId1791" Type="http://schemas.openxmlformats.org/officeDocument/2006/relationships/hyperlink" Target="https://mail.google.com/mail?extsrc=sync&amp;client=docs&amp;plid=ACUX6DPjU0xQCtCdeQxMXVpY1LYqWyMo9FFy-O8" TargetMode="External"/><Relationship Id="rId1792" Type="http://schemas.openxmlformats.org/officeDocument/2006/relationships/hyperlink" Target="https://drive.google.com/drive/folders/1RgqcFDGZr6sSgV0cSj-kNj20XlOtArwA" TargetMode="External"/><Relationship Id="rId1793" Type="http://schemas.openxmlformats.org/officeDocument/2006/relationships/hyperlink" Target="https://mail.google.com/mail?extsrc=sync&amp;client=docs&amp;plid=ACUX6DOB7YFu8NiD8sPNqs861tuGQrX1IETeuk0" TargetMode="External"/><Relationship Id="rId1310" Type="http://schemas.openxmlformats.org/officeDocument/2006/relationships/hyperlink" Target="https://drive.google.com/drive/folders/1Ux206mSE684ecnIqZVT3zpTUqT1OiOnE" TargetMode="External"/><Relationship Id="rId1794" Type="http://schemas.openxmlformats.org/officeDocument/2006/relationships/hyperlink" Target="https://drive.google.com/drive/folders/1N3msVWKb4YuH5JX8b9BSaenJYG7K83V8" TargetMode="External"/><Relationship Id="rId1311" Type="http://schemas.openxmlformats.org/officeDocument/2006/relationships/hyperlink" Target="https://mail.google.com/mail?extsrc=sync&amp;client=docs&amp;plid=ACUX6DM94thsV7DCXKsEMtVDW0X3nSM3MrDZmYk" TargetMode="External"/><Relationship Id="rId1795" Type="http://schemas.openxmlformats.org/officeDocument/2006/relationships/hyperlink" Target="https://mail.google.com/mail?extsrc=sync&amp;client=docs&amp;plid=ACUX6DN0fP_OLKNcT8PG9tPMxHCQWsopHfN7c7I" TargetMode="External"/><Relationship Id="rId51" Type="http://schemas.openxmlformats.org/officeDocument/2006/relationships/hyperlink" Target="https://drive.google.com/drive/folders/1-ZXayi61zfK-4ie2_qG12_xtP_Rr3aSw" TargetMode="External"/><Relationship Id="rId1301" Type="http://schemas.openxmlformats.org/officeDocument/2006/relationships/hyperlink" Target="https://mail.google.com/mail?extsrc=sync&amp;client=docs&amp;plid=ACUX6DOtrcUtILxY3wlq5EZhH_9qexDk6WH11V0" TargetMode="External"/><Relationship Id="rId1785" Type="http://schemas.openxmlformats.org/officeDocument/2006/relationships/hyperlink" Target="https://mail.google.com/mail?extsrc=sync&amp;client=docs&amp;plid=ACUX6DNvocvX1QUaSxzngSY7vDH017Fp6WXV5zA" TargetMode="External"/><Relationship Id="rId50" Type="http://schemas.openxmlformats.org/officeDocument/2006/relationships/hyperlink" Target="https://mail.google.com/mail?extsrc=sync&amp;client=docs&amp;plid=ACUX6DNE1KowHa-JLtR-J1IhzDd_wx4kpN6xU7Y" TargetMode="External"/><Relationship Id="rId1302" Type="http://schemas.openxmlformats.org/officeDocument/2006/relationships/hyperlink" Target="https://drive.google.com/drive/folders/1sbESu6S2Q2oUxd0ysnLEdb1DFj3Rfrq0" TargetMode="External"/><Relationship Id="rId1786" Type="http://schemas.openxmlformats.org/officeDocument/2006/relationships/hyperlink" Target="https://drive.google.com/drive/folders/1zJrA7wIez99-HOkNybUiNon2qWZF262v" TargetMode="External"/><Relationship Id="rId53" Type="http://schemas.openxmlformats.org/officeDocument/2006/relationships/hyperlink" Target="https://drive.google.com/drive/folders/14p87kVXz7eBOlzkmoDnlmz7X19FMNOdL" TargetMode="External"/><Relationship Id="rId1303" Type="http://schemas.openxmlformats.org/officeDocument/2006/relationships/hyperlink" Target="https://mail.google.com/mail?extsrc=sync&amp;client=docs&amp;plid=ACUX6DM4hsJe2mYt6tooprPnrpfM2vOfSGsQvXU" TargetMode="External"/><Relationship Id="rId1787" Type="http://schemas.openxmlformats.org/officeDocument/2006/relationships/hyperlink" Target="https://mail.google.com/mail?extsrc=sync&amp;client=docs&amp;plid=ACUX6DPdHqkluUZ_S7m2IV2DX0bZ3Z3jHGUAvo8" TargetMode="External"/><Relationship Id="rId52" Type="http://schemas.openxmlformats.org/officeDocument/2006/relationships/hyperlink" Target="https://mail.google.com/mail?extsrc=sync&amp;client=docs&amp;plid=ACUX6DPzeYrLWwBv67hhm45oFtleyYe0QbGyTR8" TargetMode="External"/><Relationship Id="rId1304" Type="http://schemas.openxmlformats.org/officeDocument/2006/relationships/hyperlink" Target="https://drive.google.com/drive/folders/1j7oxzdhX0bl6cBZDQczH-ZlyaP7Ok0bI" TargetMode="External"/><Relationship Id="rId1788" Type="http://schemas.openxmlformats.org/officeDocument/2006/relationships/hyperlink" Target="https://drive.google.com/drive/folders/1wL40PNGUijFlLCZBanWDLESWNO0pwVZd" TargetMode="External"/><Relationship Id="rId55" Type="http://schemas.openxmlformats.org/officeDocument/2006/relationships/hyperlink" Target="https://drive.google.com/drive/folders/1hLO7dE5xFyAIzX3Qami6TX2jBY3klsft" TargetMode="External"/><Relationship Id="rId1305" Type="http://schemas.openxmlformats.org/officeDocument/2006/relationships/hyperlink" Target="https://mail.google.com/mail?extsrc=sync&amp;client=docs&amp;plid=ACUX6DOxYBETw_T-Lm31uKuIKb3NA9hMAq9zHBo" TargetMode="External"/><Relationship Id="rId1789" Type="http://schemas.openxmlformats.org/officeDocument/2006/relationships/hyperlink" Target="https://mail.google.com/mail?extsrc=sync&amp;client=docs&amp;plid=ACUX6DNKFt1QLLZ7TqORJ5o1AT0Tw-DWQxGRDME" TargetMode="External"/><Relationship Id="rId54" Type="http://schemas.openxmlformats.org/officeDocument/2006/relationships/hyperlink" Target="https://mail.google.com/mail?extsrc=sync&amp;client=docs&amp;plid=ACUX6DNhWLvWIhGfYtMjhuzHuwmJlp8xu_JUY2U" TargetMode="External"/><Relationship Id="rId1306" Type="http://schemas.openxmlformats.org/officeDocument/2006/relationships/hyperlink" Target="https://drive.google.com/drive/folders/1PNiMglfnKyI1MaIHEp5RUbFfJR9SRXN2" TargetMode="External"/><Relationship Id="rId57" Type="http://schemas.openxmlformats.org/officeDocument/2006/relationships/hyperlink" Target="https://drive.google.com/drive/folders/14xM6gL0AAwTW57F_33kLNpkHFB-t0crB" TargetMode="External"/><Relationship Id="rId1307" Type="http://schemas.openxmlformats.org/officeDocument/2006/relationships/hyperlink" Target="https://mail.google.com/mail?extsrc=sync&amp;client=docs&amp;plid=ACUX6DMEnZ7nSOjSWfJqCC16-MiAq8tFvlmeQng" TargetMode="External"/><Relationship Id="rId56" Type="http://schemas.openxmlformats.org/officeDocument/2006/relationships/hyperlink" Target="https://mail.google.com/mail?extsrc=sync&amp;client=docs&amp;plid=ACUX6DNOTldVIx1OIg6cJ1PuLx7a5QTpJKMvK60" TargetMode="External"/><Relationship Id="rId1308" Type="http://schemas.openxmlformats.org/officeDocument/2006/relationships/hyperlink" Target="https://drive.google.com/drive/folders/1cZoR3CGpZ4m2pngmliyzdu8nJZE7Dwp9" TargetMode="External"/><Relationship Id="rId1309" Type="http://schemas.openxmlformats.org/officeDocument/2006/relationships/hyperlink" Target="https://mail.google.com/mail?extsrc=sync&amp;client=docs&amp;plid=ACUX6DPn0rEZK74huvJ1sGmbV0cvkQqoFuhsLLc" TargetMode="External"/><Relationship Id="rId719" Type="http://schemas.openxmlformats.org/officeDocument/2006/relationships/hyperlink" Target="https://drive.google.com/drive/folders/1Trt5i1u8wD8P90stevSmAaSC5my6dC_d" TargetMode="External"/><Relationship Id="rId718" Type="http://schemas.openxmlformats.org/officeDocument/2006/relationships/hyperlink" Target="https://mail.google.com/mail?extsrc=sync&amp;client=docs&amp;plid=ACUX6DPRWtiZ_LWlUALQ6XqZ0wCvvuHIr9rvROc" TargetMode="External"/><Relationship Id="rId717" Type="http://schemas.openxmlformats.org/officeDocument/2006/relationships/hyperlink" Target="https://drive.google.com/drive/folders/10KkTOt2fm9YkczH4R3iY4FGZkYvWZKtW" TargetMode="External"/><Relationship Id="rId712" Type="http://schemas.openxmlformats.org/officeDocument/2006/relationships/hyperlink" Target="https://mail.google.com/mail?extsrc=sync&amp;client=docs&amp;plid=ACUX6DND26YJ8cnXrjw43MGALNdtCcXj2e7gjhE" TargetMode="External"/><Relationship Id="rId711" Type="http://schemas.openxmlformats.org/officeDocument/2006/relationships/hyperlink" Target="https://drive.google.com/drive/folders/1SiKihoVtEgCPyECWTFNDE6v4oDJrlGF_" TargetMode="External"/><Relationship Id="rId710" Type="http://schemas.openxmlformats.org/officeDocument/2006/relationships/hyperlink" Target="https://mail.google.com/mail?extsrc=sync&amp;client=docs&amp;plid=ACUX6DOERAaig-4iPiHxkxL8jn3YW5SpjrB6apw" TargetMode="External"/><Relationship Id="rId716" Type="http://schemas.openxmlformats.org/officeDocument/2006/relationships/hyperlink" Target="https://mail.google.com/mail?extsrc=sync&amp;client=docs&amp;plid=ACUX6DNFKvDnH3-QKU3sUXG4P1fZwd9ko_lUUDk" TargetMode="External"/><Relationship Id="rId715" Type="http://schemas.openxmlformats.org/officeDocument/2006/relationships/hyperlink" Target="https://drive.google.com/drive/folders/1wmsAPQQ2AKhys3qfR-7E8_5QJTX1h11u" TargetMode="External"/><Relationship Id="rId714" Type="http://schemas.openxmlformats.org/officeDocument/2006/relationships/hyperlink" Target="https://mail.google.com/mail?extsrc=sync&amp;client=docs&amp;plid=ACUX6DOFiZEEdvqgDgDxaJ_sLORjUDkUafV7X6w" TargetMode="External"/><Relationship Id="rId713" Type="http://schemas.openxmlformats.org/officeDocument/2006/relationships/hyperlink" Target="https://drive.google.com/drive/folders/1WxmN15JTX131BWWbpjSEw_7FNqpzLVJU" TargetMode="External"/><Relationship Id="rId59" Type="http://schemas.openxmlformats.org/officeDocument/2006/relationships/hyperlink" Target="https://drive.google.com/drive/folders/15BNuA2v-b-6PPg8Xz7KCYHGDS1Vq8YYB" TargetMode="External"/><Relationship Id="rId58" Type="http://schemas.openxmlformats.org/officeDocument/2006/relationships/hyperlink" Target="https://mail.google.com/mail?extsrc=sync&amp;client=docs&amp;plid=ACUX6DOjC7R6l1I-iiqu87_oLgYYZ09O747d40k" TargetMode="External"/><Relationship Id="rId1780" Type="http://schemas.openxmlformats.org/officeDocument/2006/relationships/hyperlink" Target="https://drive.google.com/drive/folders/1Nnzn5u354I2uGveo1fB1IahadVBVWdwI" TargetMode="External"/><Relationship Id="rId1781" Type="http://schemas.openxmlformats.org/officeDocument/2006/relationships/hyperlink" Target="https://mail.google.com/mail?extsrc=sync&amp;client=docs&amp;plid=ACUX6DNs8ufRcpfRAlZHwF093dKgq0ON0X5ngJM" TargetMode="External"/><Relationship Id="rId1782" Type="http://schemas.openxmlformats.org/officeDocument/2006/relationships/hyperlink" Target="https://drive.google.com/drive/folders/1L3NNbOBTwKcWchRFD5-ME4xk65ciXyty" TargetMode="External"/><Relationship Id="rId1783" Type="http://schemas.openxmlformats.org/officeDocument/2006/relationships/hyperlink" Target="https://mail.google.com/mail?extsrc=sync&amp;client=docs&amp;plid=ACUX6DObrUIsHAsiwYdYLYOpPIqLBYt2nwz5QAg" TargetMode="External"/><Relationship Id="rId1300" Type="http://schemas.openxmlformats.org/officeDocument/2006/relationships/hyperlink" Target="https://drive.google.com/drive/folders/1HUA2xHs1otvPx7dRsVIRkdVOQK3pVXQO" TargetMode="External"/><Relationship Id="rId1784" Type="http://schemas.openxmlformats.org/officeDocument/2006/relationships/hyperlink" Target="https://drive.google.com/drive/folders/1_W-x4phqPO3rq2nU7ucb01JkaQlNOwA_" TargetMode="External"/><Relationship Id="rId349" Type="http://schemas.openxmlformats.org/officeDocument/2006/relationships/hyperlink" Target="https://mail.google.com/mail?extsrc=sync&amp;client=docs&amp;plid=ACUX6DNEG-G7J3sReYO7Wf1_JlxZJqZ9J_51HVA" TargetMode="External"/><Relationship Id="rId348" Type="http://schemas.openxmlformats.org/officeDocument/2006/relationships/hyperlink" Target="https://drive.google.com/drive/folders/1Duom0Kw7WYzEQ_ZZ4P11YROx1a5aPfCg" TargetMode="External"/><Relationship Id="rId347" Type="http://schemas.openxmlformats.org/officeDocument/2006/relationships/hyperlink" Target="https://mail.google.com/mail?extsrc=sync&amp;client=docs&amp;plid=ACUX6DOL7jEhejLW-mDnRODnE7yc4kS4-X6JCJ0" TargetMode="External"/><Relationship Id="rId346" Type="http://schemas.openxmlformats.org/officeDocument/2006/relationships/hyperlink" Target="https://drive.google.com/drive/folders/18D7nyrARnv6D3gwN7YbQvY2KOLKZ0WST" TargetMode="External"/><Relationship Id="rId341" Type="http://schemas.openxmlformats.org/officeDocument/2006/relationships/hyperlink" Target="https://mail.google.com/mail?extsrc=sync&amp;client=docs&amp;plid=ACUX6DMqbn8LQPEDf2vjd0sf5tn2KG2XhnpDW0I" TargetMode="External"/><Relationship Id="rId340" Type="http://schemas.openxmlformats.org/officeDocument/2006/relationships/hyperlink" Target="https://drive.google.com/drive/folders/17vVzr_35qXXfPuBwX7eDFhFgwakwm-12" TargetMode="External"/><Relationship Id="rId345" Type="http://schemas.openxmlformats.org/officeDocument/2006/relationships/hyperlink" Target="https://mail.google.com/mail?extsrc=sync&amp;client=docs&amp;plid=ACUX6DOZYjSv31dNoFMJwoPUeu0iNIW3vkjqNt8" TargetMode="External"/><Relationship Id="rId344" Type="http://schemas.openxmlformats.org/officeDocument/2006/relationships/hyperlink" Target="https://drive.google.com/drive/folders/181vnmQg8_ZwaoqZjtraf5Aa3CG6oC8Uh" TargetMode="External"/><Relationship Id="rId343" Type="http://schemas.openxmlformats.org/officeDocument/2006/relationships/hyperlink" Target="https://mail.google.com/mail?extsrc=sync&amp;client=docs&amp;plid=ACUX6DNos8FG8o4SCjE9sppGWm-Q0yPTGrcuGq4" TargetMode="External"/><Relationship Id="rId342" Type="http://schemas.openxmlformats.org/officeDocument/2006/relationships/hyperlink" Target="https://drive.google.com/drive/folders/17yI9xuUf6KNqcMcweuZHwfVpGzUiI52h" TargetMode="External"/><Relationship Id="rId338" Type="http://schemas.openxmlformats.org/officeDocument/2006/relationships/hyperlink" Target="https://drive.google.com/drive/folders/17Vv2C-MvuKteEqE3rmcd_RURszpyg4EL" TargetMode="External"/><Relationship Id="rId337" Type="http://schemas.openxmlformats.org/officeDocument/2006/relationships/hyperlink" Target="https://mail.google.com/mail?extsrc=sync&amp;client=docs&amp;plid=ACUX6DPZQphcgisrmmK6Qh4mO14WNNVISiByNew" TargetMode="External"/><Relationship Id="rId336" Type="http://schemas.openxmlformats.org/officeDocument/2006/relationships/hyperlink" Target="https://drive.google.com/drive/folders/17Q6YoM4_EmwIu9fi59zBAFw0ijHVjvPe" TargetMode="External"/><Relationship Id="rId335" Type="http://schemas.openxmlformats.org/officeDocument/2006/relationships/hyperlink" Target="https://mail.google.com/mail?extsrc=sync&amp;client=docs&amp;plid=ACUX6DNzNPC7YGDKI7Hj78tqvmX6O9KVnZb9gxM" TargetMode="External"/><Relationship Id="rId339" Type="http://schemas.openxmlformats.org/officeDocument/2006/relationships/hyperlink" Target="https://mail.google.com/mail?extsrc=sync&amp;client=docs&amp;plid=ACUX6DOVBqk3okW6lAspbhJiulfQKRxRoU_Hn4I" TargetMode="External"/><Relationship Id="rId330" Type="http://schemas.openxmlformats.org/officeDocument/2006/relationships/hyperlink" Target="https://drive.google.com/drive/folders/11u-1FVaphbIDFs6eenyZPq-iNVov9ej0" TargetMode="External"/><Relationship Id="rId334" Type="http://schemas.openxmlformats.org/officeDocument/2006/relationships/hyperlink" Target="https://drive.google.com/drive/folders/1lqB7Zm6T_uKuaVhqgnkC9cEDKRQisZja" TargetMode="External"/><Relationship Id="rId333" Type="http://schemas.openxmlformats.org/officeDocument/2006/relationships/hyperlink" Target="https://mail.google.com/mail?extsrc=sync&amp;client=docs&amp;plid=ACUX6DOb_4UHBm45uYqaH-BNJUe-dnOaI4bxrpg" TargetMode="External"/><Relationship Id="rId332" Type="http://schemas.openxmlformats.org/officeDocument/2006/relationships/hyperlink" Target="https://drive.google.com/drive/folders/17AJqee6Kzc-_kIynR9jhk8zRFDCDt6_T" TargetMode="External"/><Relationship Id="rId331" Type="http://schemas.openxmlformats.org/officeDocument/2006/relationships/hyperlink" Target="https://mail.google.com/mail?extsrc=sync&amp;client=docs&amp;plid=ACUX6DNIA4RtgLHKVM6HRjbWB1woY-lnDZC9jZQ" TargetMode="External"/><Relationship Id="rId370" Type="http://schemas.openxmlformats.org/officeDocument/2006/relationships/hyperlink" Target="https://drive.google.com/drive/folders/1YYyQ9G_8vRxVIRzqQbExKbxkHL_KGQoo" TargetMode="External"/><Relationship Id="rId369" Type="http://schemas.openxmlformats.org/officeDocument/2006/relationships/hyperlink" Target="https://mail.google.com/mail?extsrc=sync&amp;client=docs&amp;plid=ACUX6DP5ofaLMJRkh3uxf0nyZQB3fDx2DPwHad8" TargetMode="External"/><Relationship Id="rId368" Type="http://schemas.openxmlformats.org/officeDocument/2006/relationships/hyperlink" Target="https://drive.google.com/drive/folders/1b9uYWpf5-HnYybWBEneVYojK-mn8L2kp" TargetMode="External"/><Relationship Id="rId363" Type="http://schemas.openxmlformats.org/officeDocument/2006/relationships/hyperlink" Target="https://mail.google.com/mail?extsrc=sync&amp;client=docs&amp;plid=ACUX6DPClhStaG0LudSzEkCYz9srqMG5yvRmgYE" TargetMode="External"/><Relationship Id="rId362" Type="http://schemas.openxmlformats.org/officeDocument/2006/relationships/hyperlink" Target="https://drive.google.com/drive/folders/1fVAP4pHWqUNKkqKme_lefjVcFMnBZc-g" TargetMode="External"/><Relationship Id="rId361" Type="http://schemas.openxmlformats.org/officeDocument/2006/relationships/hyperlink" Target="https://mail.google.com/mail?extsrc=sync&amp;client=docs&amp;plid=ACUX6DMcRXUjntDf-rPGTTIm_y2cPQD2xpgFnyk" TargetMode="External"/><Relationship Id="rId360" Type="http://schemas.openxmlformats.org/officeDocument/2006/relationships/hyperlink" Target="https://drive.google.com/drive/folders/1ATiRTnIVLWg-KqQ0jL_hghYqrxL2fsZ7" TargetMode="External"/><Relationship Id="rId367" Type="http://schemas.openxmlformats.org/officeDocument/2006/relationships/hyperlink" Target="https://mail.google.com/mail?extsrc=sync&amp;client=docs&amp;plid=ACUX6DNvTnXbiwEkxIPOw84ZNp1GMQWP-qbeXV0" TargetMode="External"/><Relationship Id="rId366" Type="http://schemas.openxmlformats.org/officeDocument/2006/relationships/hyperlink" Target="https://drive.google.com/drive/folders/1aOLWbIy1pmzUi261ZqkrSLyfRgX5NRo3" TargetMode="External"/><Relationship Id="rId365" Type="http://schemas.openxmlformats.org/officeDocument/2006/relationships/hyperlink" Target="https://mail.google.com/mail?extsrc=sync&amp;client=docs&amp;plid=ACUX6DNcbsVJ7x4bRZmXd6HBhWZcSHgrR5m95aM" TargetMode="External"/><Relationship Id="rId364" Type="http://schemas.openxmlformats.org/officeDocument/2006/relationships/hyperlink" Target="https://drive.google.com/drive/folders/1IMhXVj_izEd7jJFmkk9rMtaU-YU5vcjK" TargetMode="External"/><Relationship Id="rId95" Type="http://schemas.openxmlformats.org/officeDocument/2006/relationships/hyperlink" Target="https://drive.google.com/drive/folders/1C-JHkYdcWHca5GZg8pajMGaf9JMg8GX7" TargetMode="External"/><Relationship Id="rId94" Type="http://schemas.openxmlformats.org/officeDocument/2006/relationships/hyperlink" Target="https://mail.google.com/mail?extsrc=sync&amp;client=docs&amp;plid=ACUX6DMuovIf9tdELtGXh9r-j6dYo2wxwUcpve4" TargetMode="External"/><Relationship Id="rId97" Type="http://schemas.openxmlformats.org/officeDocument/2006/relationships/hyperlink" Target="https://drive.google.com/drive/folders/1DCdsu7BZW7eIRdNyNyHmvKiLSjvpW3V6" TargetMode="External"/><Relationship Id="rId96" Type="http://schemas.openxmlformats.org/officeDocument/2006/relationships/hyperlink" Target="https://mail.google.com/mail?extsrc=sync&amp;client=docs&amp;plid=ACUX6DOelotTbprYOJwvAqa9NhPxLUa9jgIwSoA" TargetMode="External"/><Relationship Id="rId99" Type="http://schemas.openxmlformats.org/officeDocument/2006/relationships/hyperlink" Target="https://drive.google.com/drive/folders/1DZQon6P6HStVVHzRAj-OkwI18TUZEwSf" TargetMode="External"/><Relationship Id="rId98" Type="http://schemas.openxmlformats.org/officeDocument/2006/relationships/hyperlink" Target="https://mail.google.com/mail?extsrc=sync&amp;client=docs&amp;plid=ACUX6DO55kX6EjTLjmKyiWZFiVyFpZdYGFGshz4" TargetMode="External"/><Relationship Id="rId91" Type="http://schemas.openxmlformats.org/officeDocument/2006/relationships/hyperlink" Target="https://drive.google.com/drive/folders/1asUgzJSCYuWbVKekx0t2EwSsHlOXG4CH" TargetMode="External"/><Relationship Id="rId90" Type="http://schemas.openxmlformats.org/officeDocument/2006/relationships/hyperlink" Target="https://mail.google.com/mail?extsrc=sync&amp;client=docs&amp;plid=ACUX6DODznFJ--wvnSFjVpoQjK9_KZdOu5xaw2Y" TargetMode="External"/><Relationship Id="rId93" Type="http://schemas.openxmlformats.org/officeDocument/2006/relationships/hyperlink" Target="https://drive.google.com/drive/folders/1BNA49ZIqxqM_kj6VTnK3-vwVSL9bwzy3" TargetMode="External"/><Relationship Id="rId92" Type="http://schemas.openxmlformats.org/officeDocument/2006/relationships/hyperlink" Target="https://mail.google.com/mail?extsrc=sync&amp;client=docs&amp;plid=ACUX6DNyvUemmku9cPD-f0wEi_oLhn8NAC7uCEw" TargetMode="External"/><Relationship Id="rId359" Type="http://schemas.openxmlformats.org/officeDocument/2006/relationships/hyperlink" Target="https://mail.google.com/mail?extsrc=sync&amp;client=docs&amp;plid=ACUX6DPzePswk5jFbq7387baPxp0kDbXXRz1Z5M" TargetMode="External"/><Relationship Id="rId358" Type="http://schemas.openxmlformats.org/officeDocument/2006/relationships/hyperlink" Target="https://drive.google.com/drive/folders/16oXd6DMMahsbsNECH2cG4IWuh1f82P8h" TargetMode="External"/><Relationship Id="rId357" Type="http://schemas.openxmlformats.org/officeDocument/2006/relationships/hyperlink" Target="https://mail.google.com/mail?extsrc=sync&amp;client=docs&amp;plid=ACUX6DMuGy7eksx57v_CSBsaNhoyC4IXFxUlxp8" TargetMode="External"/><Relationship Id="rId352" Type="http://schemas.openxmlformats.org/officeDocument/2006/relationships/hyperlink" Target="https://drive.google.com/drive/folders/14XJv4nbK9hRZkiwSWB8pzaffsCoGG3_j" TargetMode="External"/><Relationship Id="rId351" Type="http://schemas.openxmlformats.org/officeDocument/2006/relationships/hyperlink" Target="https://mail.google.com/mail?extsrc=sync&amp;client=docs&amp;plid=ACUX6DNxp5L88xORwSXbD-5v2MqygFuPB-EpBrA" TargetMode="External"/><Relationship Id="rId350" Type="http://schemas.openxmlformats.org/officeDocument/2006/relationships/hyperlink" Target="https://drive.google.com/drive/folders/1YJw_IDV3FtUf8BBBJExc2FeZ2S7iiyNe" TargetMode="External"/><Relationship Id="rId356" Type="http://schemas.openxmlformats.org/officeDocument/2006/relationships/hyperlink" Target="https://drive.google.com/drive/folders/1Q8PsRoKqtT0wJzHolne0OMl8So-l2Mpl" TargetMode="External"/><Relationship Id="rId355" Type="http://schemas.openxmlformats.org/officeDocument/2006/relationships/hyperlink" Target="https://mail.google.com/mail?extsrc=sync&amp;client=docs&amp;plid=ACUX6DN3j78Ij5do29OcZOOdbk5vExMKpe7ZIGg" TargetMode="External"/><Relationship Id="rId354" Type="http://schemas.openxmlformats.org/officeDocument/2006/relationships/hyperlink" Target="https://drive.google.com/drive/folders/1dPT_XI7hIEqhGmUd9YE2iJWRmDZu9D-S" TargetMode="External"/><Relationship Id="rId353" Type="http://schemas.openxmlformats.org/officeDocument/2006/relationships/hyperlink" Target="https://mail.google.com/mail?extsrc=sync&amp;client=docs&amp;plid=ACUX6DO3Npd-xO6dsXKT6pq56yppmfRkbAlbRXc" TargetMode="External"/><Relationship Id="rId1378" Type="http://schemas.openxmlformats.org/officeDocument/2006/relationships/hyperlink" Target="https://drive.google.com/drive/folders/1EQkvoRDDADV1KWI5XOdxcFF7IFgbhVsy" TargetMode="External"/><Relationship Id="rId1379" Type="http://schemas.openxmlformats.org/officeDocument/2006/relationships/hyperlink" Target="https://mail.google.com/mail?extsrc=sync&amp;client=docs&amp;plid=ACUX6DMuMOPn1KiH6JIiMEkqenwHHkF3pdKGIPo" TargetMode="External"/><Relationship Id="rId305" Type="http://schemas.openxmlformats.org/officeDocument/2006/relationships/hyperlink" Target="https://mail.google.com/mail?extsrc=sync&amp;client=docs&amp;plid=ACUX6DPdsUK6FnzMUfxZSNUSiUUKv8spvIsRRuQ" TargetMode="External"/><Relationship Id="rId789" Type="http://schemas.openxmlformats.org/officeDocument/2006/relationships/hyperlink" Target="https://drive.google.com/drive/folders/1toZVkYGop5GEeBn13Nu5LXckIJIxKggz" TargetMode="External"/><Relationship Id="rId304" Type="http://schemas.openxmlformats.org/officeDocument/2006/relationships/hyperlink" Target="https://drive.google.com/drive/folders/17CkGQGBJPEaqyYXraFNxP-zG9xhjaYMn" TargetMode="External"/><Relationship Id="rId788" Type="http://schemas.openxmlformats.org/officeDocument/2006/relationships/hyperlink" Target="https://mail.google.com/mail?extsrc=sync&amp;client=docs&amp;plid=ACUX6DNHUEDtfV8NtDOw6HMaOzJ5n-xk-KzVaqA" TargetMode="External"/><Relationship Id="rId303" Type="http://schemas.openxmlformats.org/officeDocument/2006/relationships/hyperlink" Target="https://mail.google.com/mail?extsrc=sync&amp;client=docs&amp;plid=ACUX6DO2rJQmbumCjweUZdMa2g4Zp3Urnpd8aB4" TargetMode="External"/><Relationship Id="rId787" Type="http://schemas.openxmlformats.org/officeDocument/2006/relationships/hyperlink" Target="https://drive.google.com/drive/folders/11hLQ1i16FG3rVCXsQS4B1e0Eo3ozaIOf" TargetMode="External"/><Relationship Id="rId302" Type="http://schemas.openxmlformats.org/officeDocument/2006/relationships/hyperlink" Target="https://drive.google.com/drive/folders/1-4vkoCm-Ur9lbOgjkeV1E_BlAJlwZe9d" TargetMode="External"/><Relationship Id="rId786" Type="http://schemas.openxmlformats.org/officeDocument/2006/relationships/hyperlink" Target="https://mail.google.com/mail?extsrc=sync&amp;client=docs&amp;plid=ACUX6DPU13ieSDFX7BT3Ec7SXX5VswP2dbDfI3E" TargetMode="External"/><Relationship Id="rId309" Type="http://schemas.openxmlformats.org/officeDocument/2006/relationships/hyperlink" Target="https://mail.google.com/mail?extsrc=sync&amp;client=docs&amp;plid=ACUX6DMkNdqtERgHQwUuzOtA-1ItmQb48l4vbVE" TargetMode="External"/><Relationship Id="rId308" Type="http://schemas.openxmlformats.org/officeDocument/2006/relationships/hyperlink" Target="https://drive.google.com/drive/folders/1241kxBrRSchXeAwQfcxC2Y-J8YLJJAim" TargetMode="External"/><Relationship Id="rId307" Type="http://schemas.openxmlformats.org/officeDocument/2006/relationships/hyperlink" Target="https://mail.google.com/mail?extsrc=sync&amp;client=docs&amp;plid=ACUX6DMzxqA-0N9MRym4skj_70YaUTgsJGX6OVA" TargetMode="External"/><Relationship Id="rId306" Type="http://schemas.openxmlformats.org/officeDocument/2006/relationships/hyperlink" Target="https://drive.google.com/drive/folders/1cAqvq7oKXPA-HRvcMkMCWM56hXuE70ch" TargetMode="External"/><Relationship Id="rId781" Type="http://schemas.openxmlformats.org/officeDocument/2006/relationships/hyperlink" Target="https://drive.google.com/drive/folders/1LJninCej_Fjvz8Mg-7EvG3BDelxATMoq" TargetMode="External"/><Relationship Id="rId1370" Type="http://schemas.openxmlformats.org/officeDocument/2006/relationships/hyperlink" Target="https://drive.google.com/drive/folders/1ArhjUB8pTEFPT8PzMc9i-eEaD-E5P9z1" TargetMode="External"/><Relationship Id="rId780" Type="http://schemas.openxmlformats.org/officeDocument/2006/relationships/hyperlink" Target="https://mail.google.com/mail?extsrc=sync&amp;client=docs&amp;plid=ACUX6DOjEf3VgI0DEktrfeAJ_r13PTI_jrpS7q8" TargetMode="External"/><Relationship Id="rId1371" Type="http://schemas.openxmlformats.org/officeDocument/2006/relationships/hyperlink" Target="https://mail.google.com/mail?extsrc=sync&amp;client=docs&amp;plid=ACUX6DNrcz-9ZmTL_jJmy1BQDjCwTL1LLOw6gUU" TargetMode="External"/><Relationship Id="rId1372" Type="http://schemas.openxmlformats.org/officeDocument/2006/relationships/hyperlink" Target="https://drive.google.com/drive/folders/1OV9kBTI5FamPrhzMf-XHXtRQyDQ7Wtn_" TargetMode="External"/><Relationship Id="rId1373" Type="http://schemas.openxmlformats.org/officeDocument/2006/relationships/hyperlink" Target="https://mail.google.com/mail?extsrc=sync&amp;client=docs&amp;plid=ACUX6DNggora3S3vmrWOIxd8vaIaXP7WTXPh_rE" TargetMode="External"/><Relationship Id="rId301" Type="http://schemas.openxmlformats.org/officeDocument/2006/relationships/hyperlink" Target="https://mail.google.com/mail?extsrc=sync&amp;client=docs&amp;plid=ACUX6DM6ELJ9ENKBTw8DIJisaUbiiVgjJQ8Pxpo" TargetMode="External"/><Relationship Id="rId785" Type="http://schemas.openxmlformats.org/officeDocument/2006/relationships/hyperlink" Target="https://drive.google.com/drive/folders/12EDIziforoMF154bd8rPBXbaa0Dqz4MB" TargetMode="External"/><Relationship Id="rId1374" Type="http://schemas.openxmlformats.org/officeDocument/2006/relationships/hyperlink" Target="https://drive.google.com/drive/folders/1xLHXvit7zMCPs8_k7CGrrCT0abUs3XT4" TargetMode="External"/><Relationship Id="rId300" Type="http://schemas.openxmlformats.org/officeDocument/2006/relationships/hyperlink" Target="https://drive.google.com/drive/folders/1FuTQrTf5X-d9jpsQzdLaDpeRthVCf864" TargetMode="External"/><Relationship Id="rId784" Type="http://schemas.openxmlformats.org/officeDocument/2006/relationships/hyperlink" Target="https://mail.google.com/mail?extsrc=sync&amp;client=docs&amp;plid=ACUX6DPCfiAYR4VkBYN6LXMUr0zPGr1rkkeByKg" TargetMode="External"/><Relationship Id="rId1375" Type="http://schemas.openxmlformats.org/officeDocument/2006/relationships/hyperlink" Target="https://mail.google.com/mail?extsrc=sync&amp;client=docs&amp;plid=ACUX6DP_5FHOaDPBQY-FSxjo9SrMkFPx7EXARTs" TargetMode="External"/><Relationship Id="rId783" Type="http://schemas.openxmlformats.org/officeDocument/2006/relationships/hyperlink" Target="https://drive.google.com/drive/folders/1YWg1AzIZ3eO9PuWzIbQy7f9KsOjrWlgt" TargetMode="External"/><Relationship Id="rId1376" Type="http://schemas.openxmlformats.org/officeDocument/2006/relationships/hyperlink" Target="https://drive.google.com/drive/folders/1pQ-dTGoQlqWJnyG-ujuhZ_GoQj6q7O5S" TargetMode="External"/><Relationship Id="rId782" Type="http://schemas.openxmlformats.org/officeDocument/2006/relationships/hyperlink" Target="https://mail.google.com/mail?extsrc=sync&amp;client=docs&amp;plid=ACUX6DO-7s8rjJTAn_gLLfCD3wNYcxY_WGpzHiQ" TargetMode="External"/><Relationship Id="rId1377" Type="http://schemas.openxmlformats.org/officeDocument/2006/relationships/hyperlink" Target="https://mail.google.com/mail?extsrc=sync&amp;client=docs&amp;plid=ACUX6DMnPGc6MZMjFONP0nZA8XSeYbbLbLR0PY4" TargetMode="External"/><Relationship Id="rId1367" Type="http://schemas.openxmlformats.org/officeDocument/2006/relationships/hyperlink" Target="https://mail.google.com/mail?extsrc=sync&amp;client=docs&amp;plid=ACUX6DMyXl7I2Pns9KxfQZRPUzicDnqr8z9ADxk" TargetMode="External"/><Relationship Id="rId1368" Type="http://schemas.openxmlformats.org/officeDocument/2006/relationships/hyperlink" Target="https://drive.google.com/drive/folders/1Op-qj_8XDnBKVpakOki5DMG-InYfMhRm" TargetMode="External"/><Relationship Id="rId1369" Type="http://schemas.openxmlformats.org/officeDocument/2006/relationships/hyperlink" Target="https://mail.google.com/mail?extsrc=sync&amp;client=docs&amp;plid=ACUX6DN4nB4f4yBJyhNrx8atWUPOmuUIKvIeMeo" TargetMode="External"/><Relationship Id="rId778" Type="http://schemas.openxmlformats.org/officeDocument/2006/relationships/hyperlink" Target="https://mail.google.com/mail?extsrc=sync&amp;client=docs&amp;plid=ACUX6DNm0G46G-AtxiXGpq7a3S8916GSDKocXNg" TargetMode="External"/><Relationship Id="rId777" Type="http://schemas.openxmlformats.org/officeDocument/2006/relationships/hyperlink" Target="https://drive.google.com/drive/folders/10u8y5hQ6c8llD7Kh64XQq87IQxTYq5zf" TargetMode="External"/><Relationship Id="rId776" Type="http://schemas.openxmlformats.org/officeDocument/2006/relationships/hyperlink" Target="https://mail.google.com/mail?extsrc=sync&amp;client=docs&amp;plid=ACUX6DOYY8Dhl1g05ubkOVF0WSaz94UfC2-VDv0" TargetMode="External"/><Relationship Id="rId775" Type="http://schemas.openxmlformats.org/officeDocument/2006/relationships/hyperlink" Target="https://drive.google.com/drive/folders/10yu8MWdutbOBKxs-FXPuZSQrcttTrGPI" TargetMode="External"/><Relationship Id="rId779" Type="http://schemas.openxmlformats.org/officeDocument/2006/relationships/hyperlink" Target="https://drive.google.com/drive/folders/1PsjpeaXoX1jWNwrp7XaxFQ7kp9kD7tgg" TargetMode="External"/><Relationship Id="rId770" Type="http://schemas.openxmlformats.org/officeDocument/2006/relationships/hyperlink" Target="https://mail.google.com/mail?extsrc=sync&amp;client=docs&amp;plid=ACUX6DPoIoiI4uNVMeU9dYe4b5PwPeqDwRL3LvE" TargetMode="External"/><Relationship Id="rId1360" Type="http://schemas.openxmlformats.org/officeDocument/2006/relationships/hyperlink" Target="https://drive.google.com/drive/folders/1JiRh_vL_gTLsNwwGInf7KorD2EzdGOCV" TargetMode="External"/><Relationship Id="rId1361" Type="http://schemas.openxmlformats.org/officeDocument/2006/relationships/hyperlink" Target="https://mail.google.com/mail?extsrc=sync&amp;client=docs&amp;plid=ACUX6DP4fjJBJ2V5r7eo4LNu4PDrTeNwSRfzcMI" TargetMode="External"/><Relationship Id="rId1362" Type="http://schemas.openxmlformats.org/officeDocument/2006/relationships/hyperlink" Target="https://drive.google.com/drive/folders/1f5macW5WFc55gqMvdWX5KGxis4JGniLU" TargetMode="External"/><Relationship Id="rId774" Type="http://schemas.openxmlformats.org/officeDocument/2006/relationships/hyperlink" Target="https://mail.google.com/mail?extsrc=sync&amp;client=docs&amp;plid=ACUX6DPwLOlfk_mQxA2j5Ychhj09kjbQuYTUTzQ" TargetMode="External"/><Relationship Id="rId1363" Type="http://schemas.openxmlformats.org/officeDocument/2006/relationships/hyperlink" Target="https://mail.google.com/mail?extsrc=sync&amp;client=docs&amp;plid=ACUX6DMn86AcWRm7FF8OwWtJTwfaofRZ5EiqcCA" TargetMode="External"/><Relationship Id="rId773" Type="http://schemas.openxmlformats.org/officeDocument/2006/relationships/hyperlink" Target="https://drive.google.com/drive/folders/1O83Mck-jEuhtdunR1F5Ircpi8_6-s5bG" TargetMode="External"/><Relationship Id="rId1364" Type="http://schemas.openxmlformats.org/officeDocument/2006/relationships/hyperlink" Target="https://drive.google.com/drive/folders/1zCvORMkpatqkuiBaEKu3i3eRXaydYqZY" TargetMode="External"/><Relationship Id="rId772" Type="http://schemas.openxmlformats.org/officeDocument/2006/relationships/hyperlink" Target="https://mail.google.com/mail?extsrc=sync&amp;client=docs&amp;plid=ACUX6DMm6gTIzUuEAeIj5ap5E_Q1sWiezDif8Pk" TargetMode="External"/><Relationship Id="rId1365" Type="http://schemas.openxmlformats.org/officeDocument/2006/relationships/hyperlink" Target="https://mail.google.com/mail?extsrc=sync&amp;client=docs&amp;plid=ACUX6DMjl8LoNFR5TQTxvw7l3nMUCdG51oBKKvI" TargetMode="External"/><Relationship Id="rId771" Type="http://schemas.openxmlformats.org/officeDocument/2006/relationships/hyperlink" Target="https://drive.google.com/drive/folders/15AB34K9k_b-HmKw0FS5NBLjHocaeQ2v2" TargetMode="External"/><Relationship Id="rId1366" Type="http://schemas.openxmlformats.org/officeDocument/2006/relationships/hyperlink" Target="https://drive.google.com/drive/folders/1VFAVmOJrNqOmwju1eJZkGy2zp_3gB0Ix" TargetMode="External"/><Relationship Id="rId327" Type="http://schemas.openxmlformats.org/officeDocument/2006/relationships/hyperlink" Target="https://mail.google.com/mail?extsrc=sync&amp;client=docs&amp;plid=ACUX6DPC2RI4EMeVj3pWOTu8TVsmtJf2vw4eC_g" TargetMode="External"/><Relationship Id="rId326" Type="http://schemas.openxmlformats.org/officeDocument/2006/relationships/hyperlink" Target="https://drive.google.com/drive/folders/17-VoWvZosC_FYPwZl3RrOzJoaDiUqc6x" TargetMode="External"/><Relationship Id="rId325" Type="http://schemas.openxmlformats.org/officeDocument/2006/relationships/hyperlink" Target="https://mail.google.com/mail?extsrc=sync&amp;client=docs&amp;plid=ACUX6DNs-oNZbHzZiei4sjsLjU_QplKxxTjBplw" TargetMode="External"/><Relationship Id="rId324" Type="http://schemas.openxmlformats.org/officeDocument/2006/relationships/hyperlink" Target="https://drive.google.com/drive/folders/16o-7V7NGHlUAzVmS2vXP3aLPBi1XVZEi" TargetMode="External"/><Relationship Id="rId329" Type="http://schemas.openxmlformats.org/officeDocument/2006/relationships/hyperlink" Target="https://mail.google.com/mail?extsrc=sync&amp;client=docs&amp;plid=ACUX6DNEYkn6xTXZNL9XP7Of6YSGPbAsZhQWfpQ" TargetMode="External"/><Relationship Id="rId1390" Type="http://schemas.openxmlformats.org/officeDocument/2006/relationships/hyperlink" Target="https://drive.google.com/drive/folders/1oIvxTnyreOLfjumoz6Y2l9DfJNcOAFHI" TargetMode="External"/><Relationship Id="rId328" Type="http://schemas.openxmlformats.org/officeDocument/2006/relationships/hyperlink" Target="https://drive.google.com/drive/folders/170ozoqWOfz1981VMtbA8QfnIZUNx0Rnh" TargetMode="External"/><Relationship Id="rId1391" Type="http://schemas.openxmlformats.org/officeDocument/2006/relationships/hyperlink" Target="https://mail.google.com/mail?extsrc=sync&amp;client=docs&amp;plid=ACUX6DOAP62hDYYs1u1BIt_hdyH2WU_3WBdPVmA" TargetMode="External"/><Relationship Id="rId1392" Type="http://schemas.openxmlformats.org/officeDocument/2006/relationships/hyperlink" Target="https://drive.google.com/drive/folders/1R6rzkgdpKAsyBiU6MyS3RptagqXVG0PL" TargetMode="External"/><Relationship Id="rId1393" Type="http://schemas.openxmlformats.org/officeDocument/2006/relationships/hyperlink" Target="https://mail.google.com/mail?extsrc=sync&amp;client=docs&amp;plid=ACUX6DM8T_aO3jmz9sGt9sOhIrmPHf9R4Bg_mf0" TargetMode="External"/><Relationship Id="rId1394" Type="http://schemas.openxmlformats.org/officeDocument/2006/relationships/hyperlink" Target="https://drive.google.com/drive/folders/1ZjVq101HtKCYjit4dlhG0zowvZGLf-MG" TargetMode="External"/><Relationship Id="rId1395" Type="http://schemas.openxmlformats.org/officeDocument/2006/relationships/hyperlink" Target="https://mail.google.com/mail?extsrc=sync&amp;client=docs&amp;plid=ACUX6DO3a3X9oeQN0EAHRrmneJ6j2ANjB8qdTSE" TargetMode="External"/><Relationship Id="rId323" Type="http://schemas.openxmlformats.org/officeDocument/2006/relationships/hyperlink" Target="https://mail.google.com/mail?extsrc=sync&amp;client=docs&amp;plid=ACUX6DNWAW7amksb07GgUwzvQnl_bu3Pdjln73w" TargetMode="External"/><Relationship Id="rId1396" Type="http://schemas.openxmlformats.org/officeDocument/2006/relationships/hyperlink" Target="https://drive.google.com/drive/folders/1XpE4PDxOBst_gmp7jBUmRyTqX4XCHbFv" TargetMode="External"/><Relationship Id="rId322" Type="http://schemas.openxmlformats.org/officeDocument/2006/relationships/hyperlink" Target="https://drive.google.com/drive/folders/1EK2FPV-e7742ul38f7uRih6_AAASBrHv" TargetMode="External"/><Relationship Id="rId1397" Type="http://schemas.openxmlformats.org/officeDocument/2006/relationships/hyperlink" Target="https://mail.google.com/mail?extsrc=sync&amp;client=docs&amp;plid=ACUX6DMXNmsAzPUA56jI70xT3GjMS_ZfYevVc7I" TargetMode="External"/><Relationship Id="rId321" Type="http://schemas.openxmlformats.org/officeDocument/2006/relationships/hyperlink" Target="https://mail.google.com/mail?extsrc=sync&amp;client=docs&amp;plid=ACUX6DMHUdY2ZqU2tjjFRN-7dQNDf4f3O-A25dc" TargetMode="External"/><Relationship Id="rId1398" Type="http://schemas.openxmlformats.org/officeDocument/2006/relationships/hyperlink" Target="https://drive.google.com/drive/folders/1Lu0glMYiTa10J9w1KCEXlZeHAAEgGa2m" TargetMode="External"/><Relationship Id="rId320" Type="http://schemas.openxmlformats.org/officeDocument/2006/relationships/hyperlink" Target="https://drive.google.com/drive/folders/11vBYND0SzyysOaEsoPvSiRkGszvKKwzE" TargetMode="External"/><Relationship Id="rId1399" Type="http://schemas.openxmlformats.org/officeDocument/2006/relationships/hyperlink" Target="https://mail.google.com/mail?extsrc=sync&amp;client=docs&amp;plid=ACUX6DMF206iyyShc3dXYT0VttYiPdXiXt6jwXI" TargetMode="External"/><Relationship Id="rId1389" Type="http://schemas.openxmlformats.org/officeDocument/2006/relationships/hyperlink" Target="https://mail.google.com/mail?extsrc=sync&amp;client=docs&amp;plid=ACUX6DPOwtOIzdCaw4wrDzA0C8eCdkzqfA1oKPc" TargetMode="External"/><Relationship Id="rId316" Type="http://schemas.openxmlformats.org/officeDocument/2006/relationships/hyperlink" Target="https://drive.google.com/drive/folders/1-4vKmch78a-nJHGGe5ddiPuD6quC9S4X" TargetMode="External"/><Relationship Id="rId315" Type="http://schemas.openxmlformats.org/officeDocument/2006/relationships/hyperlink" Target="https://mail.google.com/mail?extsrc=sync&amp;client=docs&amp;plid=ACUX6DNTFvjctyrLBOWIvFqpGyAEoSYUqNieh5A" TargetMode="External"/><Relationship Id="rId799" Type="http://schemas.openxmlformats.org/officeDocument/2006/relationships/hyperlink" Target="https://drive.google.com/drive/folders/1LgFvH5vqPF3rQpkYm7neIHGl9K_AWoLN" TargetMode="External"/><Relationship Id="rId314" Type="http://schemas.openxmlformats.org/officeDocument/2006/relationships/hyperlink" Target="https://drive.google.com/drive/folders/1Oc2ItsVCoofolf1vpYGxpfHjKTKJ0b5B" TargetMode="External"/><Relationship Id="rId798" Type="http://schemas.openxmlformats.org/officeDocument/2006/relationships/hyperlink" Target="https://mail.google.com/mail?extsrc=sync&amp;client=docs&amp;plid=ACUX6DOK5JIVVVwsBF-0k-t1jM9E2_QVpQKdYbc" TargetMode="External"/><Relationship Id="rId313" Type="http://schemas.openxmlformats.org/officeDocument/2006/relationships/hyperlink" Target="https://mail.google.com/mail?extsrc=sync&amp;client=docs&amp;plid=ACUX6DOUIGHK4UCeS-6R-rQkFin1kYIgFVwZlJA" TargetMode="External"/><Relationship Id="rId797" Type="http://schemas.openxmlformats.org/officeDocument/2006/relationships/hyperlink" Target="https://drive.google.com/drive/folders/1hIcX3HR3PCQUqA58SADe25g3haZ9vvqk" TargetMode="External"/><Relationship Id="rId319" Type="http://schemas.openxmlformats.org/officeDocument/2006/relationships/hyperlink" Target="https://mail.google.com/mail?extsrc=sync&amp;client=docs&amp;plid=ACUX6DN-Vj8jUbFZyRbe80o_0k2vphAv1YRtwEE" TargetMode="External"/><Relationship Id="rId318" Type="http://schemas.openxmlformats.org/officeDocument/2006/relationships/hyperlink" Target="https://drive.google.com/drive/folders/11wfiHxE0AKsKNICoz4GFZCPKst7vGBV-" TargetMode="External"/><Relationship Id="rId317" Type="http://schemas.openxmlformats.org/officeDocument/2006/relationships/hyperlink" Target="https://mail.google.com/mail?extsrc=sync&amp;client=docs&amp;plid=ACUX6DMH2MMOR-SuMnsRFitrBZurHQdz-uljJw4" TargetMode="External"/><Relationship Id="rId1380" Type="http://schemas.openxmlformats.org/officeDocument/2006/relationships/hyperlink" Target="https://drive.google.com/drive/folders/1Q43IWBu1vmRm9HoE-nviso-395N18izr" TargetMode="External"/><Relationship Id="rId792" Type="http://schemas.openxmlformats.org/officeDocument/2006/relationships/hyperlink" Target="https://mail.google.com/mail?extsrc=sync&amp;client=docs&amp;plid=ACUX6DNCiycd0Yb_DZK5GSg0YypM7WgBXlZmGIU" TargetMode="External"/><Relationship Id="rId1381" Type="http://schemas.openxmlformats.org/officeDocument/2006/relationships/hyperlink" Target="https://mail.google.com/mail?extsrc=sync&amp;client=docs&amp;plid=ACUX6DOZtyu7ZrZFnntlqxgCSEjPlkQ12w6NXDw" TargetMode="External"/><Relationship Id="rId791" Type="http://schemas.openxmlformats.org/officeDocument/2006/relationships/hyperlink" Target="https://drive.google.com/drive/folders/16JjBXSNXSOgu8AKnJpf_waVXL8cVuOXK" TargetMode="External"/><Relationship Id="rId1382" Type="http://schemas.openxmlformats.org/officeDocument/2006/relationships/hyperlink" Target="https://drive.google.com/drive/folders/1eX91E1_f7oYKoBZ33akPRPTBKRrExz7H" TargetMode="External"/><Relationship Id="rId790" Type="http://schemas.openxmlformats.org/officeDocument/2006/relationships/hyperlink" Target="https://mail.google.com/mail?extsrc=sync&amp;client=docs&amp;plid=ACUX6DMXq0QhgaRjPRp9-NZEeChV1NvkcNUswuk" TargetMode="External"/><Relationship Id="rId1383" Type="http://schemas.openxmlformats.org/officeDocument/2006/relationships/hyperlink" Target="https://mail.google.com/mail?extsrc=sync&amp;client=docs&amp;plid=ACUX6DNIyeOhg7BsyCSl2dY6inTj5dh8TtvWGFE" TargetMode="External"/><Relationship Id="rId1384" Type="http://schemas.openxmlformats.org/officeDocument/2006/relationships/hyperlink" Target="https://drive.google.com/drive/folders/1eAFgASvSh07Rg3uzTjZUZx7qhhlyiQuD" TargetMode="External"/><Relationship Id="rId312" Type="http://schemas.openxmlformats.org/officeDocument/2006/relationships/hyperlink" Target="https://drive.google.com/drive/folders/1CtQZbJWsrnxYi0QSPjPO9eQXGPIiIIJR" TargetMode="External"/><Relationship Id="rId796" Type="http://schemas.openxmlformats.org/officeDocument/2006/relationships/hyperlink" Target="https://mail.google.com/mail?extsrc=sync&amp;client=docs&amp;plid=ACUX6DMgcIRC2cU2vR7YjblqBVB4NK84MwEEor8" TargetMode="External"/><Relationship Id="rId1385" Type="http://schemas.openxmlformats.org/officeDocument/2006/relationships/hyperlink" Target="https://mail.google.com/mail?extsrc=sync&amp;client=docs&amp;plid=ACUX6DM5ICUkRov5Mt3B7Tyt-GFCo-bswSeOYHk" TargetMode="External"/><Relationship Id="rId311" Type="http://schemas.openxmlformats.org/officeDocument/2006/relationships/hyperlink" Target="https://mail.google.com/mail?extsrc=sync&amp;client=docs&amp;plid=ACUX6DP5yTQiFVT_KJqteIzdTYKJ2SXDyayc19Q" TargetMode="External"/><Relationship Id="rId795" Type="http://schemas.openxmlformats.org/officeDocument/2006/relationships/hyperlink" Target="https://drive.google.com/drive/folders/1dy_QyvF6HBpChwkrzNyJdxBG6LVnirCI" TargetMode="External"/><Relationship Id="rId1386" Type="http://schemas.openxmlformats.org/officeDocument/2006/relationships/hyperlink" Target="https://drive.google.com/drive/folders/1XpaCVg3SIASBwh9vYahM7gFNV1Y9ynBr" TargetMode="External"/><Relationship Id="rId310" Type="http://schemas.openxmlformats.org/officeDocument/2006/relationships/hyperlink" Target="https://drive.google.com/drive/folders/1FPfmmd3NxTUpNirTXaiU6ooIhENysRGT" TargetMode="External"/><Relationship Id="rId794" Type="http://schemas.openxmlformats.org/officeDocument/2006/relationships/hyperlink" Target="https://mail.google.com/mail?extsrc=sync&amp;client=docs&amp;plid=ACUX6DNT_2ta723vRUTptaPi0vI5nToZGCBQhP0" TargetMode="External"/><Relationship Id="rId1387" Type="http://schemas.openxmlformats.org/officeDocument/2006/relationships/hyperlink" Target="https://mail.google.com/mail?extsrc=sync&amp;client=docs&amp;plid=ACUX6DOjSO5fuKklo2P3TscvVfIo9OP7JG38158" TargetMode="External"/><Relationship Id="rId793" Type="http://schemas.openxmlformats.org/officeDocument/2006/relationships/hyperlink" Target="https://drive.google.com/drive/folders/1g2osk1MhiyeIhjjXAfaQaVLvFpHR7r4w" TargetMode="External"/><Relationship Id="rId1388" Type="http://schemas.openxmlformats.org/officeDocument/2006/relationships/hyperlink" Target="https://drive.google.com/drive/folders/1n3Sivyuq2S0KBIUy2jfmR7jyKdfz1nz-" TargetMode="External"/><Relationship Id="rId297" Type="http://schemas.openxmlformats.org/officeDocument/2006/relationships/hyperlink" Target="https://mail.google.com/mail?extsrc=sync&amp;client=docs&amp;plid=ACUX6DPfZYLFMYx4Q9j6v2CeAcV1Fc242UAdmL8" TargetMode="External"/><Relationship Id="rId296" Type="http://schemas.openxmlformats.org/officeDocument/2006/relationships/hyperlink" Target="https://drive.google.com/drive/folders/10kx_ENX2TdWPI8Ca3cAWmyYAxPtdSNZ9" TargetMode="External"/><Relationship Id="rId295" Type="http://schemas.openxmlformats.org/officeDocument/2006/relationships/hyperlink" Target="https://mail.google.com/mail?extsrc=sync&amp;client=docs&amp;plid=ACUX6DNUL4Cw5PouSAN3zUzKiqM_Eka27weNZf0" TargetMode="External"/><Relationship Id="rId294" Type="http://schemas.openxmlformats.org/officeDocument/2006/relationships/hyperlink" Target="https://drive.google.com/drive/folders/1z8iexXPCDg7sgqogF587FIkl3k0MDzxh" TargetMode="External"/><Relationship Id="rId299" Type="http://schemas.openxmlformats.org/officeDocument/2006/relationships/hyperlink" Target="https://mail.google.com/mail?extsrc=sync&amp;client=docs&amp;plid=ACUX6DNfdt5-i4Rrg03PYeftjMY-snIy3pcWxDY" TargetMode="External"/><Relationship Id="rId298" Type="http://schemas.openxmlformats.org/officeDocument/2006/relationships/hyperlink" Target="https://drive.google.com/drive/folders/1zaZARxeqND7SayGoC78ADaWitgWyHJgS" TargetMode="External"/><Relationship Id="rId271" Type="http://schemas.openxmlformats.org/officeDocument/2006/relationships/hyperlink" Target="https://mail.google.com/mail?extsrc=sync&amp;client=docs&amp;plid=ACUX6DMEF546ZdYyWgX8ZNC-j2_Tebjcj5tqGRc" TargetMode="External"/><Relationship Id="rId270" Type="http://schemas.openxmlformats.org/officeDocument/2006/relationships/hyperlink" Target="https://drive.google.com/drive/folders/1uSNRF2TXKQJ8fA_OQLszAzki7GVaHZVH" TargetMode="External"/><Relationship Id="rId269" Type="http://schemas.openxmlformats.org/officeDocument/2006/relationships/hyperlink" Target="https://drive.google.com/drive/folders/1uN8KrKj-T46nnrM6PI-CIY73EgMolKHt" TargetMode="External"/><Relationship Id="rId264" Type="http://schemas.openxmlformats.org/officeDocument/2006/relationships/hyperlink" Target="https://mail.google.com/mail?extsrc=sync&amp;client=docs&amp;plid=ACUX6DPEdpNz9Y7KQPWSyrC7Fr-9UA6Ce9UHOHs" TargetMode="External"/><Relationship Id="rId263" Type="http://schemas.openxmlformats.org/officeDocument/2006/relationships/hyperlink" Target="https://drive.google.com/drive/folders/1u9HQ4DIT3HIxEuTW3iHWT7UIXUz-ivnS" TargetMode="External"/><Relationship Id="rId262" Type="http://schemas.openxmlformats.org/officeDocument/2006/relationships/hyperlink" Target="https://mail.google.com/mail?extsrc=sync&amp;client=docs&amp;plid=ACUX6DOPZPtFyeYACAr817RwwbHBSx30NxgdEOQ" TargetMode="External"/><Relationship Id="rId261" Type="http://schemas.openxmlformats.org/officeDocument/2006/relationships/hyperlink" Target="https://drive.google.com/drive/folders/1EraYUjx1WTHO7gKeCJ1RBFuXwYHzdH4x" TargetMode="External"/><Relationship Id="rId268" Type="http://schemas.openxmlformats.org/officeDocument/2006/relationships/hyperlink" Target="https://mail.google.com/mail?extsrc=sync&amp;client=docs&amp;plid=ACUX6DOdudbE4sLeFmkBYYLbT7DhB0fCVpTs9wg" TargetMode="External"/><Relationship Id="rId267" Type="http://schemas.openxmlformats.org/officeDocument/2006/relationships/hyperlink" Target="https://drive.google.com/drive/folders/1u1ilpXH7d3b-ZlxIcxcXc3L_DQ6KviEw" TargetMode="External"/><Relationship Id="rId266" Type="http://schemas.openxmlformats.org/officeDocument/2006/relationships/hyperlink" Target="https://mail.google.com/mail?extsrc=sync&amp;client=docs&amp;plid=ACUX6DOQ1ruXyQ4bmbPUeQb-boUth6HbZ4UKmyE" TargetMode="External"/><Relationship Id="rId265" Type="http://schemas.openxmlformats.org/officeDocument/2006/relationships/hyperlink" Target="https://drive.google.com/drive/folders/1trryIya4nQMLmlZgiz-rIoBj3hX5yyqy" TargetMode="External"/><Relationship Id="rId260" Type="http://schemas.openxmlformats.org/officeDocument/2006/relationships/hyperlink" Target="https://mail.google.com/mail?extsrc=sync&amp;client=docs&amp;plid=ACUX6DMAkrUqJZRquZGnmSVOVNvpeZ6Kc-44KK8" TargetMode="External"/><Relationship Id="rId259" Type="http://schemas.openxmlformats.org/officeDocument/2006/relationships/hyperlink" Target="https://drive.google.com/drive/folders/1mVgKJP3Pm9ZXZfQbTpgS99dP7emVFffw" TargetMode="External"/><Relationship Id="rId258" Type="http://schemas.openxmlformats.org/officeDocument/2006/relationships/hyperlink" Target="https://mail.google.com/mail?extsrc=sync&amp;client=docs&amp;plid=ACUX6DMwOwZCIinM5jjBtI7kWaqxwtuH0n5QS-8" TargetMode="External"/><Relationship Id="rId253" Type="http://schemas.openxmlformats.org/officeDocument/2006/relationships/hyperlink" Target="https://drive.google.com/drive/folders/1rwXpGhZoo5DLqI9SA36_Kd2goOpsN9Z2" TargetMode="External"/><Relationship Id="rId252" Type="http://schemas.openxmlformats.org/officeDocument/2006/relationships/hyperlink" Target="https://mail.google.com/mail?extsrc=sync&amp;client=docs&amp;plid=ACUX6DOU_swBnbXdxsZLK6qsVqmvyGRVOWNNkWE" TargetMode="External"/><Relationship Id="rId251" Type="http://schemas.openxmlformats.org/officeDocument/2006/relationships/hyperlink" Target="https://drive.google.com/drive/folders/1s0-lMFdbaBv9jyiV4X7YUb7Xo5-AlGXs" TargetMode="External"/><Relationship Id="rId250" Type="http://schemas.openxmlformats.org/officeDocument/2006/relationships/hyperlink" Target="https://mail.google.com/mail?extsrc=sync&amp;client=docs&amp;plid=ACUX6DOeEjDC-8fuo1OlWDITrRyiXCDu8ePyppc" TargetMode="External"/><Relationship Id="rId257" Type="http://schemas.openxmlformats.org/officeDocument/2006/relationships/hyperlink" Target="https://drive.google.com/drive/folders/1raJcxPQHukSD1eHbkGs7OoJ-jwg_Ybis" TargetMode="External"/><Relationship Id="rId256" Type="http://schemas.openxmlformats.org/officeDocument/2006/relationships/hyperlink" Target="https://mail.google.com/mail?extsrc=sync&amp;client=docs&amp;plid=ACUX6DO6gnlpyEp0msXMoQQt0w_Ezm4U4Dqls44" TargetMode="External"/><Relationship Id="rId255" Type="http://schemas.openxmlformats.org/officeDocument/2006/relationships/hyperlink" Target="https://drive.google.com/drive/folders/1ro_FMrLQPqluInAhv7JVeV4L9RgBbqtx" TargetMode="External"/><Relationship Id="rId254" Type="http://schemas.openxmlformats.org/officeDocument/2006/relationships/hyperlink" Target="https://mail.google.com/mail?extsrc=sync&amp;client=docs&amp;plid=ACUX6DP9xOitckkzlHd1kvObtxPIvinkqeqv5I4" TargetMode="External"/><Relationship Id="rId293" Type="http://schemas.openxmlformats.org/officeDocument/2006/relationships/hyperlink" Target="https://mail.google.com/mail?extsrc=sync&amp;client=docs&amp;plid=ACUX6DMVfoye5t1SbcJhLqUyq323MSAf6MPyJ1A" TargetMode="External"/><Relationship Id="rId292" Type="http://schemas.openxmlformats.org/officeDocument/2006/relationships/hyperlink" Target="https://drive.google.com/drive/folders/1y5ohgU-Djcv7MlwOqhY2xyak_mra_i4m" TargetMode="External"/><Relationship Id="rId291" Type="http://schemas.openxmlformats.org/officeDocument/2006/relationships/hyperlink" Target="https://mail.google.com/mail?extsrc=sync&amp;client=docs&amp;plid=ACUX6DMycWJccSNwXfNP_eiSe-9_UHi-Um7Ai10" TargetMode="External"/><Relationship Id="rId290" Type="http://schemas.openxmlformats.org/officeDocument/2006/relationships/hyperlink" Target="https://drive.google.com/drive/folders/1xdFziHKd7GvpPEO630h2LJBOGESraXVT" TargetMode="External"/><Relationship Id="rId286" Type="http://schemas.openxmlformats.org/officeDocument/2006/relationships/hyperlink" Target="https://drive.google.com/drive/folders/1sA3tN_gRhDl21AgNL_KnC-khmAkYxhl5" TargetMode="External"/><Relationship Id="rId285" Type="http://schemas.openxmlformats.org/officeDocument/2006/relationships/hyperlink" Target="https://mail.google.com/mail?extsrc=sync&amp;client=docs&amp;plid=ACUX6DP65kI4-MQQ5Bi_RSAdp4tU75xZ3J_upIk" TargetMode="External"/><Relationship Id="rId284" Type="http://schemas.openxmlformats.org/officeDocument/2006/relationships/hyperlink" Target="https://drive.google.com/drive/folders/1zcM0vY1sCKF76to241WaG8TyFOZfft1L" TargetMode="External"/><Relationship Id="rId283" Type="http://schemas.openxmlformats.org/officeDocument/2006/relationships/hyperlink" Target="https://mail.google.com/mail?extsrc=sync&amp;client=docs&amp;plid=ACUX6DMj2f1pYz_whLC6zvrVJnbklQ5MK9NLEaY" TargetMode="External"/><Relationship Id="rId289" Type="http://schemas.openxmlformats.org/officeDocument/2006/relationships/hyperlink" Target="https://mail.google.com/mail?extsrc=sync&amp;client=docs&amp;plid=ACUX6DPQyMGP_6_JndDC-YswdvHsK4BRjZuOvrE" TargetMode="External"/><Relationship Id="rId288" Type="http://schemas.openxmlformats.org/officeDocument/2006/relationships/hyperlink" Target="https://drive.google.com/drive/folders/1kXTlT5ebH8Sgos-wSxaFYnabByVCVpLh" TargetMode="External"/><Relationship Id="rId287" Type="http://schemas.openxmlformats.org/officeDocument/2006/relationships/hyperlink" Target="https://mail.google.com/mail?extsrc=sync&amp;client=docs&amp;plid=ACUX6DObKQyrH5-eB_MSJvMabpTw9juSTY4JJYg" TargetMode="External"/><Relationship Id="rId282" Type="http://schemas.openxmlformats.org/officeDocument/2006/relationships/hyperlink" Target="https://drive.google.com/drive/folders/1xCxFVQ4Sa7WaMM-MkJuIljb6H3S3XIqZ" TargetMode="External"/><Relationship Id="rId281" Type="http://schemas.openxmlformats.org/officeDocument/2006/relationships/hyperlink" Target="https://mail.google.com/mail?extsrc=sync&amp;client=docs&amp;plid=ACUX6DNo4UpF0zyYprhBwhuc-jzafPYKCUb0fs8" TargetMode="External"/><Relationship Id="rId280" Type="http://schemas.openxmlformats.org/officeDocument/2006/relationships/hyperlink" Target="https://drive.google.com/drive/folders/1w3oE6xGxYQXCcubhkAw4cNni_CEMLuT7" TargetMode="External"/><Relationship Id="rId275" Type="http://schemas.openxmlformats.org/officeDocument/2006/relationships/hyperlink" Target="https://mail.google.com/mail?extsrc=sync&amp;client=docs&amp;plid=ACUX6DNah9x-szvfi5LP9ZsODf9AetZ7KZh8K6s" TargetMode="External"/><Relationship Id="rId274" Type="http://schemas.openxmlformats.org/officeDocument/2006/relationships/hyperlink" Target="https://drive.google.com/drive/folders/1v6eUqQXNU2H4ROSRCCeZbtHT2H7YMn-L" TargetMode="External"/><Relationship Id="rId273" Type="http://schemas.openxmlformats.org/officeDocument/2006/relationships/hyperlink" Target="https://mail.google.com/mail?extsrc=sync&amp;client=docs&amp;plid=ACUX6DM-rtjOB-9i08b5nvgiBLeQBT90N_tsEpU" TargetMode="External"/><Relationship Id="rId272" Type="http://schemas.openxmlformats.org/officeDocument/2006/relationships/hyperlink" Target="https://drive.google.com/drive/folders/1ucbFdxdNNHfInnx4Swx3QNSJryCH_pBv" TargetMode="External"/><Relationship Id="rId279" Type="http://schemas.openxmlformats.org/officeDocument/2006/relationships/hyperlink" Target="https://mail.google.com/mail?extsrc=sync&amp;client=docs&amp;plid=ACUX6DPFdRSPHBfdCoEgAxyR7aQLa9sozoAEwVY" TargetMode="External"/><Relationship Id="rId278" Type="http://schemas.openxmlformats.org/officeDocument/2006/relationships/hyperlink" Target="https://drive.google.com/drive/folders/1vuXc86cvHeMBCwrt5QlF2wmyQk5JLBtR" TargetMode="External"/><Relationship Id="rId277" Type="http://schemas.openxmlformats.org/officeDocument/2006/relationships/hyperlink" Target="https://mail.google.com/mail?extsrc=sync&amp;client=docs&amp;plid=ACUX6DPaB-9ZQoQGEqay4Emv2njMksj8GySMb6E" TargetMode="External"/><Relationship Id="rId276" Type="http://schemas.openxmlformats.org/officeDocument/2006/relationships/hyperlink" Target="https://drive.google.com/drive/folders/1vRnuTOVQ7Yg9X-VnSQBa4IXtqVC_isZX" TargetMode="External"/><Relationship Id="rId1851" Type="http://schemas.openxmlformats.org/officeDocument/2006/relationships/hyperlink" Target="https://drive.google.com/drive/folders/1mM2KQwIYugBMj1zJPJR1c8QYMLSn_SJw" TargetMode="External"/><Relationship Id="rId1852" Type="http://schemas.openxmlformats.org/officeDocument/2006/relationships/hyperlink" Target="https://mail.google.com/mail?extsrc=sync&amp;client=docs&amp;plid=ACUX6DMU5Mq4wFrOf6VZCnI8oTxj3SvqZMTl1nw" TargetMode="External"/><Relationship Id="rId1853" Type="http://schemas.openxmlformats.org/officeDocument/2006/relationships/hyperlink" Target="https://drive.google.com/drive/folders/1IzFnhhH2SZFzwHReKsaBt7R8_OadPahE" TargetMode="External"/><Relationship Id="rId1854" Type="http://schemas.openxmlformats.org/officeDocument/2006/relationships/hyperlink" Target="https://mail.google.com/mail?extsrc=sync&amp;client=docs&amp;plid=ACUX6DPkWvlqLKZar_Tp_B-ovQDw7ncX-PU2Um0" TargetMode="External"/><Relationship Id="rId1855" Type="http://schemas.openxmlformats.org/officeDocument/2006/relationships/hyperlink" Target="https://drive.google.com/drive/folders/14QV5M2MlIyNiwLDhaPEKyP0aIHtbB86Y" TargetMode="External"/><Relationship Id="rId1856" Type="http://schemas.openxmlformats.org/officeDocument/2006/relationships/hyperlink" Target="https://mail.google.com/mail?extsrc=sync&amp;client=docs&amp;plid=ACUX6DP6FovU7DeITBxHS_9aIIzroaJWAG07acw" TargetMode="External"/><Relationship Id="rId1857" Type="http://schemas.openxmlformats.org/officeDocument/2006/relationships/hyperlink" Target="https://drive.google.com/drive/folders/1Uq5HfPJyzYDYFl6phc5H-kve5L5D4ljI" TargetMode="External"/><Relationship Id="rId1858" Type="http://schemas.openxmlformats.org/officeDocument/2006/relationships/hyperlink" Target="https://mail.google.com/mail?extsrc=sync&amp;client=docs&amp;plid=ACUX6DOqEy0PeKX1waYWb6TJ4UpGI2MHSogihSc" TargetMode="External"/><Relationship Id="rId1859" Type="http://schemas.openxmlformats.org/officeDocument/2006/relationships/hyperlink" Target="https://drive.google.com/drive/folders/1GSyKy0fcna-FOrWO2e5_U47xoenHM5Eo" TargetMode="External"/><Relationship Id="rId1850" Type="http://schemas.openxmlformats.org/officeDocument/2006/relationships/hyperlink" Target="https://mail.google.com/mail?extsrc=sync&amp;client=docs&amp;plid=ACUX6DO2Dide_fhUKIphCF5edHa6KtpKnbOB_s0" TargetMode="External"/><Relationship Id="rId1840" Type="http://schemas.openxmlformats.org/officeDocument/2006/relationships/hyperlink" Target="https://mail.google.com/mail?extsrc=sync&amp;client=docs&amp;plid=ACUX6DNV4Q65zVoIHHdwb4uPo9v5RsuvQ-Mxf2w" TargetMode="External"/><Relationship Id="rId1841" Type="http://schemas.openxmlformats.org/officeDocument/2006/relationships/hyperlink" Target="https://drive.google.com/drive/folders/1RyyD698FIxBMOQ4p5SsokhW_-j02Spzt" TargetMode="External"/><Relationship Id="rId1842" Type="http://schemas.openxmlformats.org/officeDocument/2006/relationships/hyperlink" Target="https://mail.google.com/mail?extsrc=sync&amp;client=docs&amp;plid=ACUX6DOtmLgjfBcgNzSwB9mTJuMTwwUDv4KG3F8" TargetMode="External"/><Relationship Id="rId1843" Type="http://schemas.openxmlformats.org/officeDocument/2006/relationships/hyperlink" Target="https://drive.google.com/drive/folders/13YV-DIlep3lX_cKKvcn9DPdg6Sr2QaXd" TargetMode="External"/><Relationship Id="rId1844" Type="http://schemas.openxmlformats.org/officeDocument/2006/relationships/hyperlink" Target="https://mail.google.com/mail?extsrc=sync&amp;client=docs&amp;plid=ACUX6DP4wdKTmWgA7Le3l9F8ArxsnQokiA_2HPc" TargetMode="External"/><Relationship Id="rId1845" Type="http://schemas.openxmlformats.org/officeDocument/2006/relationships/hyperlink" Target="https://drive.google.com/drive/folders/1CeISszmB_fZfMFr6GYTCPxaJmT6QCzHQ" TargetMode="External"/><Relationship Id="rId1846" Type="http://schemas.openxmlformats.org/officeDocument/2006/relationships/hyperlink" Target="https://mail.google.com/mail?extsrc=sync&amp;client=docs&amp;plid=ACUX6DPgjnsfB50w0f7sdy3nhi2kUiFIKBfCN2U" TargetMode="External"/><Relationship Id="rId1847" Type="http://schemas.openxmlformats.org/officeDocument/2006/relationships/hyperlink" Target="https://drive.google.com/drive/folders/17cUmz3Uu85KXVylpm7DbPFvEvVd05hdC" TargetMode="External"/><Relationship Id="rId1848" Type="http://schemas.openxmlformats.org/officeDocument/2006/relationships/hyperlink" Target="https://mail.google.com/mail?extsrc=sync&amp;client=docs&amp;plid=ACUX6DNHMfmFUkjNEFoW2JibOc0DAj1wj4_OvuY" TargetMode="External"/><Relationship Id="rId1849" Type="http://schemas.openxmlformats.org/officeDocument/2006/relationships/hyperlink" Target="https://drive.google.com/drive/folders/1Y7wFFk_y3aOFR8NjMqKpygZ6vUSkwK37" TargetMode="External"/><Relationship Id="rId1873" Type="http://schemas.openxmlformats.org/officeDocument/2006/relationships/hyperlink" Target="https://drive.google.com/drive/folders/1N35roL8KwICPqrERpksXKAvXWV4EV-l1" TargetMode="External"/><Relationship Id="rId1874" Type="http://schemas.openxmlformats.org/officeDocument/2006/relationships/hyperlink" Target="https://mail.google.com/mail?extsrc=sync&amp;client=docs&amp;plid=ACUX6DPAsGuR_-jFH_F9KxC5HOR_N-kIMGDvquk" TargetMode="External"/><Relationship Id="rId1875" Type="http://schemas.openxmlformats.org/officeDocument/2006/relationships/hyperlink" Target="https://drive.google.com/drive/folders/19zblVz770Z5nzYsk4-2h6OsY-ybalFrA" TargetMode="External"/><Relationship Id="rId1876" Type="http://schemas.openxmlformats.org/officeDocument/2006/relationships/hyperlink" Target="https://mail.google.com/mail?extsrc=sync&amp;client=docs&amp;plid=ACUX6DN4NjmvKTzXWEQ0dRWyZPCeyO9GScRvkPo" TargetMode="External"/><Relationship Id="rId1877" Type="http://schemas.openxmlformats.org/officeDocument/2006/relationships/hyperlink" Target="https://drive.google.com/drive/folders/1ZfIWjX2cculp3qBFnfageJ1_8imDWPzF" TargetMode="External"/><Relationship Id="rId1878" Type="http://schemas.openxmlformats.org/officeDocument/2006/relationships/hyperlink" Target="https://mail.google.com/mail?extsrc=sync&amp;client=docs&amp;plid=ACUX6DMQ-QLCsSG2jSHauAx8aKWCM1ixWbzNEwI" TargetMode="External"/><Relationship Id="rId1879" Type="http://schemas.openxmlformats.org/officeDocument/2006/relationships/hyperlink" Target="https://drive.google.com/drive/folders/148_UVXiEyXmp2KQAvouyGgpnC3n4D5of" TargetMode="External"/><Relationship Id="rId1870" Type="http://schemas.openxmlformats.org/officeDocument/2006/relationships/hyperlink" Target="https://mail.google.com/mail?extsrc=sync&amp;client=docs&amp;plid=ACUX6DNX_YEEFOJBH1Y_jWs8AURuCBquVolqUk8" TargetMode="External"/><Relationship Id="rId1871" Type="http://schemas.openxmlformats.org/officeDocument/2006/relationships/hyperlink" Target="https://drive.google.com/drive/folders/17n0ccFo7jeCsrLmFtOF9_9JmL6Y9ne73" TargetMode="External"/><Relationship Id="rId1872" Type="http://schemas.openxmlformats.org/officeDocument/2006/relationships/hyperlink" Target="https://mail.google.com/mail?extsrc=sync&amp;client=docs&amp;plid=ACUX6DOqxf-kVofwTBTyo-LE3dr_hZfY8WnD1ZI" TargetMode="External"/><Relationship Id="rId1862" Type="http://schemas.openxmlformats.org/officeDocument/2006/relationships/hyperlink" Target="https://mail.google.com/mail?extsrc=sync&amp;client=docs&amp;plid=ACUX6DPouHPIdkB1RNDvV6lwASLPDNJNduaTaO8" TargetMode="External"/><Relationship Id="rId1863" Type="http://schemas.openxmlformats.org/officeDocument/2006/relationships/hyperlink" Target="https://drive.google.com/drive/folders/1DLT3pNpezRJHdXchOFEq3gn81dGDW748" TargetMode="External"/><Relationship Id="rId1864" Type="http://schemas.openxmlformats.org/officeDocument/2006/relationships/hyperlink" Target="https://mail.google.com/mail?extsrc=sync&amp;client=docs&amp;plid=ACUX6DPBma9udmVW3OdpnLnhm_IHobRlrhvm4Os" TargetMode="External"/><Relationship Id="rId1865" Type="http://schemas.openxmlformats.org/officeDocument/2006/relationships/hyperlink" Target="https://drive.google.com/drive/folders/1kFhKnAE7B4ma5xiaSByYgEX6fYHii0W1" TargetMode="External"/><Relationship Id="rId1866" Type="http://schemas.openxmlformats.org/officeDocument/2006/relationships/hyperlink" Target="https://mail.google.com/mail?extsrc=sync&amp;client=docs&amp;plid=ACUX6DOcZUC3x1Pjk6q2ONL-HbDyqqy0P1g-hMM" TargetMode="External"/><Relationship Id="rId1867" Type="http://schemas.openxmlformats.org/officeDocument/2006/relationships/hyperlink" Target="https://drive.google.com/drive/folders/1GlP9DOwd7PkfUSQH2RZXD6igMRv2vKeV" TargetMode="External"/><Relationship Id="rId1868" Type="http://schemas.openxmlformats.org/officeDocument/2006/relationships/hyperlink" Target="https://mail.google.com/mail?extsrc=sync&amp;client=docs&amp;plid=ACUX6DPWXOY5RxKeD_Kd1FOfkAyc71ZjysduexE" TargetMode="External"/><Relationship Id="rId1869" Type="http://schemas.openxmlformats.org/officeDocument/2006/relationships/hyperlink" Target="https://drive.google.com/drive/folders/1KgpzENbnsbAVK0CVrjxLR6VOlD8tRh4e" TargetMode="External"/><Relationship Id="rId1860" Type="http://schemas.openxmlformats.org/officeDocument/2006/relationships/hyperlink" Target="https://mail.google.com/mail?extsrc=sync&amp;client=docs&amp;plid=ACUX6DMznTmJEyXlYWfxnbeVgpumXPJfBFVXC90" TargetMode="External"/><Relationship Id="rId1861" Type="http://schemas.openxmlformats.org/officeDocument/2006/relationships/hyperlink" Target="https://drive.google.com/drive/folders/1osefLWGobg7DZpOH9aT8tsIFTSuxRwH4" TargetMode="External"/><Relationship Id="rId1810" Type="http://schemas.openxmlformats.org/officeDocument/2006/relationships/hyperlink" Target="https://drive.google.com/drive/folders/1ISL1YOmQjcdSvK_f3BEbbuTP_ScRMiet" TargetMode="External"/><Relationship Id="rId1811" Type="http://schemas.openxmlformats.org/officeDocument/2006/relationships/hyperlink" Target="https://mail.google.com/mail?extsrc=sync&amp;client=docs&amp;plid=ACUX6DNwouCEtnKNeVKBEpr-iC0wrd_cu8WJKxg" TargetMode="External"/><Relationship Id="rId1812" Type="http://schemas.openxmlformats.org/officeDocument/2006/relationships/hyperlink" Target="https://drive.google.com/drive/folders/124ONAzEtTLJL728tgJBPHhwQxBd1aOf4" TargetMode="External"/><Relationship Id="rId1813" Type="http://schemas.openxmlformats.org/officeDocument/2006/relationships/hyperlink" Target="https://drive.google.com/drive/folders/1b3cfmFU0VjHLoUBl9VwS1fmWs9tkPxLP" TargetMode="External"/><Relationship Id="rId1814" Type="http://schemas.openxmlformats.org/officeDocument/2006/relationships/hyperlink" Target="https://mail.google.com/mail?extsrc=sync&amp;client=docs&amp;plid=ACUX6DOiWilecZuOL-4bQTa9uPrk5tAAJLuxxMo" TargetMode="External"/><Relationship Id="rId1815" Type="http://schemas.openxmlformats.org/officeDocument/2006/relationships/hyperlink" Target="https://drive.google.com/drive/folders/1XPFxTidacDOzxWEivzVj-0DKyuM3vpO6" TargetMode="External"/><Relationship Id="rId1816" Type="http://schemas.openxmlformats.org/officeDocument/2006/relationships/hyperlink" Target="https://mail.google.com/mail?extsrc=sync&amp;client=docs&amp;plid=ACUX6DPq7054Eo05ivoLkWSiL-IMgKvXnj2P7dc" TargetMode="External"/><Relationship Id="rId1817" Type="http://schemas.openxmlformats.org/officeDocument/2006/relationships/hyperlink" Target="https://drive.google.com/drive/folders/1-jMOLvN3EwJ3LnOshfM8ql2-3Q8MCRhI" TargetMode="External"/><Relationship Id="rId1818" Type="http://schemas.openxmlformats.org/officeDocument/2006/relationships/hyperlink" Target="https://mail.google.com/mail?extsrc=sync&amp;client=docs&amp;plid=ACUX6DNGHxYEIaDVJXsgbQjrgvkQ-bp9kEnrs9Q" TargetMode="External"/><Relationship Id="rId1819" Type="http://schemas.openxmlformats.org/officeDocument/2006/relationships/hyperlink" Target="https://drive.google.com/drive/folders/1VaSUFM7B9hMSZMV5HxlqZT46TNkjsYp8" TargetMode="External"/><Relationship Id="rId1800" Type="http://schemas.openxmlformats.org/officeDocument/2006/relationships/hyperlink" Target="https://drive.google.com/drive/folders/1sig6XxDtdlyywaDjSXWeMGhXL_wAggf-" TargetMode="External"/><Relationship Id="rId1801" Type="http://schemas.openxmlformats.org/officeDocument/2006/relationships/hyperlink" Target="https://mail.google.com/mail?extsrc=sync&amp;client=docs&amp;plid=ACUX6DNDSi2zRvy7C-2QeWCdQfx5dA-x_5qHrWo" TargetMode="External"/><Relationship Id="rId1802" Type="http://schemas.openxmlformats.org/officeDocument/2006/relationships/hyperlink" Target="https://drive.google.com/drive/folders/19NH1v1stph039K-grU21oZ_Au0QskpJv" TargetMode="External"/><Relationship Id="rId1803" Type="http://schemas.openxmlformats.org/officeDocument/2006/relationships/hyperlink" Target="https://mail.google.com/mail?extsrc=sync&amp;client=docs&amp;plid=ACUX6DMAgFwj89FA3QXZEr1f2y2ar2XgEzvih2o" TargetMode="External"/><Relationship Id="rId1804" Type="http://schemas.openxmlformats.org/officeDocument/2006/relationships/hyperlink" Target="https://drive.google.com/drive/folders/1Q5dPURgIwvzKn8qa4X38zcj2-TGKBjBN" TargetMode="External"/><Relationship Id="rId1805" Type="http://schemas.openxmlformats.org/officeDocument/2006/relationships/hyperlink" Target="https://mail.google.com/mail?extsrc=sync&amp;client=docs&amp;plid=ACUX6DP3_bHlqwc62yZGu6c1Dmh63dOF_EOPOw8" TargetMode="External"/><Relationship Id="rId1806" Type="http://schemas.openxmlformats.org/officeDocument/2006/relationships/hyperlink" Target="https://drive.google.com/drive/folders/1xdbG2gZizNolcFfXMhepv_UgxB6YU7Yp" TargetMode="External"/><Relationship Id="rId1807" Type="http://schemas.openxmlformats.org/officeDocument/2006/relationships/hyperlink" Target="https://mail.google.com/mail?extsrc=sync&amp;client=docs&amp;plid=ACUX6DN_hnfadWwTw6PwY7LP8U758wp9QLGO8Wc" TargetMode="External"/><Relationship Id="rId1808" Type="http://schemas.openxmlformats.org/officeDocument/2006/relationships/hyperlink" Target="https://drive.google.com/drive/folders/1b-L95zdu42L_cAE11GmVvmlwahq8TA3_" TargetMode="External"/><Relationship Id="rId1809" Type="http://schemas.openxmlformats.org/officeDocument/2006/relationships/hyperlink" Target="https://mail.google.com/mail?extsrc=sync&amp;client=docs&amp;plid=ACUX6DOfWEhjgKHYg85Mg22AV72wEgKFeLkJIeY" TargetMode="External"/><Relationship Id="rId1830" Type="http://schemas.openxmlformats.org/officeDocument/2006/relationships/hyperlink" Target="https://mail.google.com/mail?extsrc=sync&amp;client=docs&amp;plid=ACUX6DN9NHljuYNY-p-PhS2pOuXWWKpjWVf6Yl0" TargetMode="External"/><Relationship Id="rId1831" Type="http://schemas.openxmlformats.org/officeDocument/2006/relationships/hyperlink" Target="https://drive.google.com/drive/folders/1E3xMjAGMdJgN1ZnHCdVSVNFyoybvYev9" TargetMode="External"/><Relationship Id="rId1832" Type="http://schemas.openxmlformats.org/officeDocument/2006/relationships/hyperlink" Target="https://mail.google.com/mail?extsrc=sync&amp;client=docs&amp;plid=ACUX6DP1l3lQDPyDo3NeI7vXZXk7V8HWyT1NOFA" TargetMode="External"/><Relationship Id="rId1833" Type="http://schemas.openxmlformats.org/officeDocument/2006/relationships/hyperlink" Target="https://drive.google.com/drive/folders/1Tbij8FEgD2vL5-qFIqvpfByPKLEmR0C6" TargetMode="External"/><Relationship Id="rId1834" Type="http://schemas.openxmlformats.org/officeDocument/2006/relationships/hyperlink" Target="https://mail.google.com/mail?extsrc=sync&amp;client=docs&amp;plid=ACUX6DMYXLovD-6EsuYlhr806pgksG0GygLxF4s" TargetMode="External"/><Relationship Id="rId1835" Type="http://schemas.openxmlformats.org/officeDocument/2006/relationships/hyperlink" Target="https://drive.google.com/drive/folders/10zTj6EM_hh3DqdFq6tQPS2DB2OkL3LHi" TargetMode="External"/><Relationship Id="rId1836" Type="http://schemas.openxmlformats.org/officeDocument/2006/relationships/hyperlink" Target="https://mail.google.com/mail?extsrc=sync&amp;client=docs&amp;plid=ACUX6DPfbdJnMKP7zfXB3-h7oEu5ecofEPjzybk" TargetMode="External"/><Relationship Id="rId1837" Type="http://schemas.openxmlformats.org/officeDocument/2006/relationships/hyperlink" Target="https://drive.google.com/drive/folders/1GhqWPLpe_dPXvrmnkWLCTsMAc9q4u1Qg" TargetMode="External"/><Relationship Id="rId1838" Type="http://schemas.openxmlformats.org/officeDocument/2006/relationships/hyperlink" Target="https://mail.google.com/mail?extsrc=sync&amp;client=docs&amp;plid=ACUX6DMijocca-KCRRtQjdR78EnIWaoT_s-bIc4" TargetMode="External"/><Relationship Id="rId1839" Type="http://schemas.openxmlformats.org/officeDocument/2006/relationships/hyperlink" Target="https://drive.google.com/drive/folders/1UWxa9DVcsHHGR3GUk3vkaXVxKAuyjPYw" TargetMode="External"/><Relationship Id="rId1820" Type="http://schemas.openxmlformats.org/officeDocument/2006/relationships/hyperlink" Target="https://mail.google.com/mail?extsrc=sync&amp;client=docs&amp;plid=ACUX6DMxCR8EWTP4tgMmi92DxtITPEE-qcSxeXE" TargetMode="External"/><Relationship Id="rId1821" Type="http://schemas.openxmlformats.org/officeDocument/2006/relationships/hyperlink" Target="https://drive.google.com/drive/folders/1I2E5Xi_Iwr8C_ECIsSVdecdm6po1VJ63" TargetMode="External"/><Relationship Id="rId1822" Type="http://schemas.openxmlformats.org/officeDocument/2006/relationships/hyperlink" Target="https://mail.google.com/mail?extsrc=sync&amp;client=docs&amp;plid=ACUX6DOYkibz52JuIc0eBqMbriBAJVf9uydkRuA" TargetMode="External"/><Relationship Id="rId1823" Type="http://schemas.openxmlformats.org/officeDocument/2006/relationships/hyperlink" Target="https://drive.google.com/drive/folders/13VOr4pvRfpj-l7Nl5y34ELmQ4XHMTxr7" TargetMode="External"/><Relationship Id="rId1824" Type="http://schemas.openxmlformats.org/officeDocument/2006/relationships/hyperlink" Target="https://mail.google.com/mail?extsrc=sync&amp;client=docs&amp;plid=ACUX6DMqTFYZKkzpgsE6rlVNVE_9l9YNdwPofJc" TargetMode="External"/><Relationship Id="rId1825" Type="http://schemas.openxmlformats.org/officeDocument/2006/relationships/hyperlink" Target="https://drive.google.com/drive/folders/1dbXP52olMu2y_teYiOaz9inXSZASpXRS" TargetMode="External"/><Relationship Id="rId1826" Type="http://schemas.openxmlformats.org/officeDocument/2006/relationships/hyperlink" Target="https://mail.google.com/mail?extsrc=sync&amp;client=docs&amp;plid=ACUX6DPn0LD5NfvADPuWMDoIaUiVFRfwxF7PXWs" TargetMode="External"/><Relationship Id="rId1827" Type="http://schemas.openxmlformats.org/officeDocument/2006/relationships/hyperlink" Target="https://drive.google.com/drive/folders/1RVCr3BHHV8k8LaZBVl_hOkIDRQEJu1bt" TargetMode="External"/><Relationship Id="rId1828" Type="http://schemas.openxmlformats.org/officeDocument/2006/relationships/hyperlink" Target="https://mail.google.com/mail?extsrc=sync&amp;client=docs&amp;plid=ACUX6DNz8e3topnCyeiT3GNuL75tpVr3u_x50mg" TargetMode="External"/><Relationship Id="rId1829" Type="http://schemas.openxmlformats.org/officeDocument/2006/relationships/hyperlink" Target="https://drive.google.com/drive/folders/1o6ntM6BDNlwcmxffPDmuG9yTzFmL13yh" TargetMode="External"/><Relationship Id="rId1455" Type="http://schemas.openxmlformats.org/officeDocument/2006/relationships/hyperlink" Target="https://drive.google.com/drive/folders/13j0G_N23YhjiNyEkLdF4Y3LoLXhJF3hj" TargetMode="External"/><Relationship Id="rId1456" Type="http://schemas.openxmlformats.org/officeDocument/2006/relationships/hyperlink" Target="https://mail.google.com/mail?extsrc=sync&amp;client=docs&amp;plid=ACUX6DM2NcHb7uVAx4XvLIwTCOFjViEr9Bew_w8" TargetMode="External"/><Relationship Id="rId1457" Type="http://schemas.openxmlformats.org/officeDocument/2006/relationships/hyperlink" Target="https://drive.google.com/drive/folders/16HIABSkn5vfJlxe984U4DaiTyVQWyXPf" TargetMode="External"/><Relationship Id="rId1458" Type="http://schemas.openxmlformats.org/officeDocument/2006/relationships/hyperlink" Target="https://mail.google.com/mail?extsrc=sync&amp;client=docs&amp;plid=ACUX6DNpoDk3XBjXIbBnA1kG4npse8U8uHBA9Bs" TargetMode="External"/><Relationship Id="rId1459" Type="http://schemas.openxmlformats.org/officeDocument/2006/relationships/hyperlink" Target="https://drive.google.com/drive/folders/1mtjOvXQIy1dMdez0HgjpP5lcrDGMODI1" TargetMode="External"/><Relationship Id="rId629" Type="http://schemas.openxmlformats.org/officeDocument/2006/relationships/hyperlink" Target="https://drive.google.com/drive/folders/1epdhMLYdOdrIoxKgFWlGoq1JP0oxC9Gx" TargetMode="External"/><Relationship Id="rId624" Type="http://schemas.openxmlformats.org/officeDocument/2006/relationships/hyperlink" Target="https://mail.google.com/mail?extsrc=sync&amp;client=docs&amp;plid=ACUX6DPD0e2HtqA1xJXIvBWWJVaMStSM4iEnxck" TargetMode="External"/><Relationship Id="rId623" Type="http://schemas.openxmlformats.org/officeDocument/2006/relationships/hyperlink" Target="https://drive.google.com/drive/folders/1eZj8LHHI_Z_ug17Dfffwq-O5jbxiXEfH" TargetMode="External"/><Relationship Id="rId622" Type="http://schemas.openxmlformats.org/officeDocument/2006/relationships/hyperlink" Target="https://mail.google.com/mail?extsrc=sync&amp;client=docs&amp;plid=ACUX6DOXot-9NdegvdACkgBEVTwbC7cQRda-ICc" TargetMode="External"/><Relationship Id="rId621" Type="http://schemas.openxmlformats.org/officeDocument/2006/relationships/hyperlink" Target="https://drive.google.com/drive/folders/1zihMJvoZO31u2y4O_43l9uchbq-M8NUd" TargetMode="External"/><Relationship Id="rId628" Type="http://schemas.openxmlformats.org/officeDocument/2006/relationships/hyperlink" Target="https://mail.google.com/mail?extsrc=sync&amp;client=docs&amp;plid=ACUX6DNtNpzz99dfqeNr_L27S6ZB22EWlj6nnyA" TargetMode="External"/><Relationship Id="rId627" Type="http://schemas.openxmlformats.org/officeDocument/2006/relationships/hyperlink" Target="https://drive.google.com/drive/folders/1eFxd2mUkTuxTFgOSxWXNJJ4Bv687Xee7" TargetMode="External"/><Relationship Id="rId626" Type="http://schemas.openxmlformats.org/officeDocument/2006/relationships/hyperlink" Target="https://mail.google.com/mail?extsrc=sync&amp;client=docs&amp;plid=ACUX6DPpNdmONdftcQksEzl1z4420jeSHZMYhWo" TargetMode="External"/><Relationship Id="rId625" Type="http://schemas.openxmlformats.org/officeDocument/2006/relationships/hyperlink" Target="https://drive.google.com/drive/folders/1d3ROTZK-08HKOLp4_RDRB05UsAFbSkAS" TargetMode="External"/><Relationship Id="rId1450" Type="http://schemas.openxmlformats.org/officeDocument/2006/relationships/hyperlink" Target="https://mail.google.com/mail?extsrc=sync&amp;client=docs&amp;plid=ACUX6DM6V9BM-MkNw1eR1MhALRiu-jo_xPm5yks" TargetMode="External"/><Relationship Id="rId620" Type="http://schemas.openxmlformats.org/officeDocument/2006/relationships/hyperlink" Target="https://mail.google.com/mail?extsrc=sync&amp;client=docs&amp;plid=ACUX6DPu_Iwa_BQGREv1-Of5B22KRr26hXucxjQ" TargetMode="External"/><Relationship Id="rId1451" Type="http://schemas.openxmlformats.org/officeDocument/2006/relationships/hyperlink" Target="https://drive.google.com/drive/folders/1TlNC8XnVmGFnIRtsIiGz5mG5YoP5Nbct" TargetMode="External"/><Relationship Id="rId1452" Type="http://schemas.openxmlformats.org/officeDocument/2006/relationships/hyperlink" Target="https://mail.google.com/mail?extsrc=sync&amp;client=docs&amp;plid=ACUX6DOSLH0pKsaxSZzx6Q7A3v1lWOVVkM-85Ak" TargetMode="External"/><Relationship Id="rId1453" Type="http://schemas.openxmlformats.org/officeDocument/2006/relationships/hyperlink" Target="https://drive.google.com/drive/folders/164EHR-1gV7a2kg3_pLBce31W-AQVoHQ-" TargetMode="External"/><Relationship Id="rId1454" Type="http://schemas.openxmlformats.org/officeDocument/2006/relationships/hyperlink" Target="https://mail.google.com/mail?extsrc=sync&amp;client=docs&amp;plid=ACUX6DND5yu4fmkMRjcS7ilWjwvcDUHcQCRekNY" TargetMode="External"/><Relationship Id="rId1444" Type="http://schemas.openxmlformats.org/officeDocument/2006/relationships/hyperlink" Target="https://mail.google.com/mail?extsrc=sync&amp;client=docs&amp;plid=ACUX6DPyK6CAp5Dy5s_5jj8--DDEYkj8jVactv8" TargetMode="External"/><Relationship Id="rId1445" Type="http://schemas.openxmlformats.org/officeDocument/2006/relationships/hyperlink" Target="https://drive.google.com/drive/folders/1oxe6t5C3dbk3UIcUCW2O6srsTCyNnYU5" TargetMode="External"/><Relationship Id="rId1446" Type="http://schemas.openxmlformats.org/officeDocument/2006/relationships/hyperlink" Target="https://mail.google.com/mail?extsrc=sync&amp;client=docs&amp;plid=ACUX6DMahd1Aap53iQMyPYj19CFyOb88nU5RwpQ" TargetMode="External"/><Relationship Id="rId1447" Type="http://schemas.openxmlformats.org/officeDocument/2006/relationships/hyperlink" Target="https://drive.google.com/drive/folders/1gSELwLPSwLnGaDJgf7Am3Sy67Vs8AFDO" TargetMode="External"/><Relationship Id="rId1448" Type="http://schemas.openxmlformats.org/officeDocument/2006/relationships/hyperlink" Target="https://mail.google.com/mail?extsrc=sync&amp;client=docs&amp;plid=ACUX6DPAIZAciLjwScvDEeeqKKvb43r7BMki3dY" TargetMode="External"/><Relationship Id="rId1449" Type="http://schemas.openxmlformats.org/officeDocument/2006/relationships/hyperlink" Target="https://drive.google.com/drive/folders/1lOrKtmmdN_MgN84VxM4dqE9ZKshUzAWU" TargetMode="External"/><Relationship Id="rId619" Type="http://schemas.openxmlformats.org/officeDocument/2006/relationships/hyperlink" Target="https://drive.google.com/drive/folders/1jidYRI6hB7z9y4DRB9RHZlVcoqcCP5O0" TargetMode="External"/><Relationship Id="rId618" Type="http://schemas.openxmlformats.org/officeDocument/2006/relationships/hyperlink" Target="https://mail.google.com/mail?extsrc=sync&amp;client=docs&amp;plid=ACUX6DOu0gyYAuVKmCIvhi1vvw7MqhtyO7_jwQU" TargetMode="External"/><Relationship Id="rId613" Type="http://schemas.openxmlformats.org/officeDocument/2006/relationships/hyperlink" Target="https://drive.google.com/drive/folders/1Ne0kKTSAMV7K5EdpHQc90I-hXauGkrRU" TargetMode="External"/><Relationship Id="rId612" Type="http://schemas.openxmlformats.org/officeDocument/2006/relationships/hyperlink" Target="https://mail.google.com/mail?extsrc=sync&amp;client=docs&amp;plid=ACUX6DPJc1HEhae1HYX25glhtNSWATrD68t7u3o" TargetMode="External"/><Relationship Id="rId611" Type="http://schemas.openxmlformats.org/officeDocument/2006/relationships/hyperlink" Target="https://drive.google.com/drive/folders/1UWMTT9SoRs9mupa57j3KLaSzIFBoC0jM" TargetMode="External"/><Relationship Id="rId610" Type="http://schemas.openxmlformats.org/officeDocument/2006/relationships/hyperlink" Target="https://mail.google.com/mail?extsrc=sync&amp;client=docs&amp;plid=ACUX6DMAJ2Si_PAy0yTwXMsFj9d5Sd1jT8U5vTY" TargetMode="External"/><Relationship Id="rId617" Type="http://schemas.openxmlformats.org/officeDocument/2006/relationships/hyperlink" Target="https://drive.google.com/drive/folders/1KP7c3NBHdSvqnvuajl4ArxtTEeYdQV_8" TargetMode="External"/><Relationship Id="rId616" Type="http://schemas.openxmlformats.org/officeDocument/2006/relationships/hyperlink" Target="https://mail.google.com/mail?extsrc=sync&amp;client=docs&amp;plid=ACUX6DOOS5i7dUoqR8lWrdZ3E0lx3pump8hTfgU" TargetMode="External"/><Relationship Id="rId615" Type="http://schemas.openxmlformats.org/officeDocument/2006/relationships/hyperlink" Target="https://drive.google.com/drive/folders/1i4dKvfn_tWSVByd8qcHGvuxX1aLMsxBo" TargetMode="External"/><Relationship Id="rId614" Type="http://schemas.openxmlformats.org/officeDocument/2006/relationships/hyperlink" Target="https://mail.google.com/mail?extsrc=sync&amp;client=docs&amp;plid=ACUX6DOiPuGYjp7897lhbi2cvTsJ_xmSQNCf7go" TargetMode="External"/><Relationship Id="rId1440" Type="http://schemas.openxmlformats.org/officeDocument/2006/relationships/hyperlink" Target="https://mail.google.com/mail?extsrc=sync&amp;client=docs&amp;plid=ACUX6DPg97grvp0GF4uTQvWEYbAMMfWwEd4o3mA" TargetMode="External"/><Relationship Id="rId1441" Type="http://schemas.openxmlformats.org/officeDocument/2006/relationships/hyperlink" Target="https://drive.google.com/drive/folders/1JByXZnXiaycOKGESn6RQV-_ckkVw1uPX" TargetMode="External"/><Relationship Id="rId1442" Type="http://schemas.openxmlformats.org/officeDocument/2006/relationships/hyperlink" Target="https://mail.google.com/mail?extsrc=sync&amp;client=docs&amp;plid=ACUX6DNFmGU5Brc94oXlDft7xTZKkDS7_OEzqOo" TargetMode="External"/><Relationship Id="rId1443" Type="http://schemas.openxmlformats.org/officeDocument/2006/relationships/hyperlink" Target="https://drive.google.com/drive/folders/1G27EUfg_ti0NQJaVHJQZz7yCoW9RCGqE" TargetMode="External"/><Relationship Id="rId1477" Type="http://schemas.openxmlformats.org/officeDocument/2006/relationships/hyperlink" Target="https://drive.google.com/drive/folders/1eFher6xNqnomcMrxJC-qkkMVXYuNLdiA" TargetMode="External"/><Relationship Id="rId1478" Type="http://schemas.openxmlformats.org/officeDocument/2006/relationships/hyperlink" Target="https://mail.google.com/mail?extsrc=sync&amp;client=docs&amp;plid=ACUX6DMoPReIMpWnzxgortUBusVU47WXvknPywI" TargetMode="External"/><Relationship Id="rId1479" Type="http://schemas.openxmlformats.org/officeDocument/2006/relationships/hyperlink" Target="https://drive.google.com/drive/folders/1ZYZG_LBfYvDSCYdkN5CWjnTkTdp8Nwd4" TargetMode="External"/><Relationship Id="rId646" Type="http://schemas.openxmlformats.org/officeDocument/2006/relationships/hyperlink" Target="https://mail.google.com/mail?extsrc=sync&amp;client=docs&amp;plid=ACUX6DNgWLAdCq-kk9Pq7Qmg28ZhMN8giKPzVwE" TargetMode="External"/><Relationship Id="rId645" Type="http://schemas.openxmlformats.org/officeDocument/2006/relationships/hyperlink" Target="https://drive.google.com/drive/folders/1-bOo8jeLhsZqXLcIOepFTUD4YvJCSll3" TargetMode="External"/><Relationship Id="rId644" Type="http://schemas.openxmlformats.org/officeDocument/2006/relationships/hyperlink" Target="https://mail.google.com/mail?extsrc=sync&amp;client=docs&amp;plid=ACUX6DM_2YhRBVxqLjYC-wYpBN2iwszzblOf6to" TargetMode="External"/><Relationship Id="rId643" Type="http://schemas.openxmlformats.org/officeDocument/2006/relationships/hyperlink" Target="https://drive.google.com/drive/folders/1-R7N9vlELQkWE53mRuiMWyy4r-RyjiRS" TargetMode="External"/><Relationship Id="rId649" Type="http://schemas.openxmlformats.org/officeDocument/2006/relationships/hyperlink" Target="https://drive.google.com/drive/folders/1ToOtqEdwAhaiF4AIYIRc3EvWM70xK1zH" TargetMode="External"/><Relationship Id="rId648" Type="http://schemas.openxmlformats.org/officeDocument/2006/relationships/hyperlink" Target="https://mail.google.com/mail?extsrc=sync&amp;client=docs&amp;plid=ACUX6DN5ni1CKdTkfZzJEVRxZFjBKkdaWKb9kMU" TargetMode="External"/><Relationship Id="rId647" Type="http://schemas.openxmlformats.org/officeDocument/2006/relationships/hyperlink" Target="https://drive.google.com/drive/folders/1m_pfCaGoyyrGYKem_VdVBz5fQp5LAuUz" TargetMode="External"/><Relationship Id="rId1470" Type="http://schemas.openxmlformats.org/officeDocument/2006/relationships/hyperlink" Target="https://mail.google.com/mail?extsrc=sync&amp;client=docs&amp;plid=ACUX6DOKmvTBawGn7lY3URqFBRsDyNGncfCmULU" TargetMode="External"/><Relationship Id="rId1471" Type="http://schemas.openxmlformats.org/officeDocument/2006/relationships/hyperlink" Target="https://drive.google.com/drive/folders/1hjyefzm-4jJ_7Efz3I4TyTm1fKDlljiN" TargetMode="External"/><Relationship Id="rId1472" Type="http://schemas.openxmlformats.org/officeDocument/2006/relationships/hyperlink" Target="https://mail.google.com/mail?extsrc=sync&amp;client=docs&amp;plid=ACUX6DMk3IaOPnvB5OBcWn9WsFU-hswlewQrqDA" TargetMode="External"/><Relationship Id="rId642" Type="http://schemas.openxmlformats.org/officeDocument/2006/relationships/hyperlink" Target="https://mail.google.com/mail?extsrc=sync&amp;client=docs&amp;plid=ACUX6DM4x-2y-8iJxVsawz1GBMhqQiLpfJ_39sM" TargetMode="External"/><Relationship Id="rId1473" Type="http://schemas.openxmlformats.org/officeDocument/2006/relationships/hyperlink" Target="https://drive.google.com/drive/folders/1eoRE7r1SIcSgcyQs8Qh-_J0DmFV8NYbE" TargetMode="External"/><Relationship Id="rId641" Type="http://schemas.openxmlformats.org/officeDocument/2006/relationships/hyperlink" Target="https://drive.google.com/drive/folders/1nM3QnulQpiskuGGo1uHgEu-mWCV0s822" TargetMode="External"/><Relationship Id="rId1474" Type="http://schemas.openxmlformats.org/officeDocument/2006/relationships/hyperlink" Target="https://mail.google.com/mail?extsrc=sync&amp;client=docs&amp;plid=ACUX6DNsn7Hb5ClIUmFNpwJRPFQKeXASqaDmqj0" TargetMode="External"/><Relationship Id="rId640" Type="http://schemas.openxmlformats.org/officeDocument/2006/relationships/hyperlink" Target="https://mail.google.com/mail?extsrc=sync&amp;client=docs&amp;plid=ACUX6DOlbaf8kie63hGKanUJX7Hut43obn-v4KM" TargetMode="External"/><Relationship Id="rId1475" Type="http://schemas.openxmlformats.org/officeDocument/2006/relationships/hyperlink" Target="https://drive.google.com/drive/folders/1tpDYdL8bgITdN69eRbfAjbXKeeLF6sQi" TargetMode="External"/><Relationship Id="rId1476" Type="http://schemas.openxmlformats.org/officeDocument/2006/relationships/hyperlink" Target="https://mail.google.com/mail?extsrc=sync&amp;client=docs&amp;plid=ACUX6DOLX-kHxl0DMYFUzSQ9lwNZ8S4lHYrg_PY" TargetMode="External"/><Relationship Id="rId1466" Type="http://schemas.openxmlformats.org/officeDocument/2006/relationships/hyperlink" Target="https://mail.google.com/mail?extsrc=sync&amp;client=docs&amp;plid=ACUX6DN0R5JNkcrz5B3l6KHEJ0s53PO5by7q6eQ" TargetMode="External"/><Relationship Id="rId1467" Type="http://schemas.openxmlformats.org/officeDocument/2006/relationships/hyperlink" Target="https://drive.google.com/drive/folders/1aurvoAL0OZRbIqPD_MvzxtMyzFZgnROj" TargetMode="External"/><Relationship Id="rId1468" Type="http://schemas.openxmlformats.org/officeDocument/2006/relationships/hyperlink" Target="https://mail.google.com/mail?extsrc=sync&amp;client=docs&amp;plid=ACUX6DPpXMvv15xkJmqGE0X8F2uvgBMheegnj7U" TargetMode="External"/><Relationship Id="rId1469" Type="http://schemas.openxmlformats.org/officeDocument/2006/relationships/hyperlink" Target="https://drive.google.com/drive/folders/14BbywkPlm1zG6Yytc5qefymRrliScs4X" TargetMode="External"/><Relationship Id="rId635" Type="http://schemas.openxmlformats.org/officeDocument/2006/relationships/hyperlink" Target="https://drive.google.com/drive/folders/1JZYf3smEKvr4naCgPSbeCO-k-cDcD9x4" TargetMode="External"/><Relationship Id="rId634" Type="http://schemas.openxmlformats.org/officeDocument/2006/relationships/hyperlink" Target="https://mail.google.com/mail?extsrc=sync&amp;client=docs&amp;plid=ACUX6DPj5pPWq7cZ8TWR9VtvHJdubp4gcAFWx-s" TargetMode="External"/><Relationship Id="rId633" Type="http://schemas.openxmlformats.org/officeDocument/2006/relationships/hyperlink" Target="https://drive.google.com/drive/folders/1OD_mJcgDT3el7NufeTAnQy2Z03LnRPZT" TargetMode="External"/><Relationship Id="rId632" Type="http://schemas.openxmlformats.org/officeDocument/2006/relationships/hyperlink" Target="https://mail.google.com/mail?extsrc=sync&amp;client=docs&amp;plid=ACUX6DNMejVc1Lg6lf3ntgf2D40Yx0ddbxK_8jE" TargetMode="External"/><Relationship Id="rId639" Type="http://schemas.openxmlformats.org/officeDocument/2006/relationships/hyperlink" Target="https://drive.google.com/drive/folders/1g9AUdDfcdhqjst57iLGjc6HYznx_qni-" TargetMode="External"/><Relationship Id="rId638" Type="http://schemas.openxmlformats.org/officeDocument/2006/relationships/hyperlink" Target="https://mail.google.com/mail?extsrc=sync&amp;client=docs&amp;plid=ACUX6DMqtoaRbU3WQRLkvoDrej4i5Ytq6D7__uA" TargetMode="External"/><Relationship Id="rId637" Type="http://schemas.openxmlformats.org/officeDocument/2006/relationships/hyperlink" Target="https://drive.google.com/drive/folders/1touCx6b7dbjKZRxoRw_YKUgan2bYRlcS" TargetMode="External"/><Relationship Id="rId636" Type="http://schemas.openxmlformats.org/officeDocument/2006/relationships/hyperlink" Target="https://mail.google.com/mail?extsrc=sync&amp;client=docs&amp;plid=ACUX6DPIQbHu2-aNEfbr73-OiXmvIqTFbaphNWw" TargetMode="External"/><Relationship Id="rId1460" Type="http://schemas.openxmlformats.org/officeDocument/2006/relationships/hyperlink" Target="https://mail.google.com/mail?extsrc=sync&amp;client=docs&amp;plid=ACUX6DPL46128bHx-zyG-xC4f5fo-IqNvUWBQLc" TargetMode="External"/><Relationship Id="rId1461" Type="http://schemas.openxmlformats.org/officeDocument/2006/relationships/hyperlink" Target="https://drive.google.com/drive/folders/12dHhXrwhwXUZE7rmMYy5_nnZzvFwHq2q" TargetMode="External"/><Relationship Id="rId631" Type="http://schemas.openxmlformats.org/officeDocument/2006/relationships/hyperlink" Target="https://drive.google.com/drive/folders/1-7XGcoj__oZ1BaN9O7Z6beMngPSngKAS" TargetMode="External"/><Relationship Id="rId1462" Type="http://schemas.openxmlformats.org/officeDocument/2006/relationships/hyperlink" Target="https://mail.google.com/mail?extsrc=sync&amp;client=docs&amp;plid=ACUX6DNmAAb3V3CkfgxtBHtkEZFrKcgZocbDIoQ" TargetMode="External"/><Relationship Id="rId630" Type="http://schemas.openxmlformats.org/officeDocument/2006/relationships/hyperlink" Target="https://mail.google.com/mail?extsrc=sync&amp;client=docs&amp;plid=ACUX6DO34T_MzxTtWS0ZmcA_eV8nwtyu-70PbK4" TargetMode="External"/><Relationship Id="rId1463" Type="http://schemas.openxmlformats.org/officeDocument/2006/relationships/hyperlink" Target="https://drive.google.com/drive/folders/1g4vd9O8Id1g8zm-Gr8_ujCFrzM1q4jKI" TargetMode="External"/><Relationship Id="rId1464" Type="http://schemas.openxmlformats.org/officeDocument/2006/relationships/hyperlink" Target="https://mail.google.com/mail?extsrc=sync&amp;client=docs&amp;plid=ACUX6DPb7p2Y_f6OMHz_EeddQMcxqkLt2u0C-jM" TargetMode="External"/><Relationship Id="rId1465" Type="http://schemas.openxmlformats.org/officeDocument/2006/relationships/hyperlink" Target="https://drive.google.com/drive/folders/1LEaQL51g84pFJEoD-SNC5iwV1XPdlstJ" TargetMode="External"/><Relationship Id="rId1411" Type="http://schemas.openxmlformats.org/officeDocument/2006/relationships/hyperlink" Target="https://drive.google.com/drive/folders/1i5ZwAyuXJVpUx9JsmJ6s0-6LeztBcAML" TargetMode="External"/><Relationship Id="rId1895" Type="http://schemas.openxmlformats.org/officeDocument/2006/relationships/hyperlink" Target="https://drive.google.com/drive/folders/14XTQGoSzHCu3-baKgW_XrRvZI7txrdVM" TargetMode="External"/><Relationship Id="rId1412" Type="http://schemas.openxmlformats.org/officeDocument/2006/relationships/hyperlink" Target="https://mail.google.com/mail?extsrc=sync&amp;client=docs&amp;plid=ACUX6DO-p0IHPmcnlYgt7tBsqdONS1jop2gEgg4" TargetMode="External"/><Relationship Id="rId1896" Type="http://schemas.openxmlformats.org/officeDocument/2006/relationships/hyperlink" Target="https://mail.google.com/mail?extsrc=sync&amp;client=docs&amp;plid=ACUX6DMpB3Upu4_NLEwmtRlvjl99rk8Ynn9V3Sw" TargetMode="External"/><Relationship Id="rId1413" Type="http://schemas.openxmlformats.org/officeDocument/2006/relationships/hyperlink" Target="https://drive.google.com/drive/folders/1dYmZgF40tUZ0tgGY2Vemji2ZDaCAJSeQ" TargetMode="External"/><Relationship Id="rId1897" Type="http://schemas.openxmlformats.org/officeDocument/2006/relationships/hyperlink" Target="https://drive.google.com/drive/folders/1EEWYni-Azi82Ir6L6HVQV0nw-ZXCuAVT" TargetMode="External"/><Relationship Id="rId1414" Type="http://schemas.openxmlformats.org/officeDocument/2006/relationships/hyperlink" Target="https://mail.google.com/mail?extsrc=sync&amp;client=docs&amp;plid=ACUX6DO9LASh8812fQQCb0GVmJWPJzogGwpAk4M" TargetMode="External"/><Relationship Id="rId1898" Type="http://schemas.openxmlformats.org/officeDocument/2006/relationships/hyperlink" Target="https://mail.google.com/mail?extsrc=sync&amp;client=docs&amp;plid=ACUX6DOD2_e4cPWwfWRdx2bNIkQ5ZZ73rmt5Bq0" TargetMode="External"/><Relationship Id="rId1415" Type="http://schemas.openxmlformats.org/officeDocument/2006/relationships/hyperlink" Target="https://drive.google.com/drive/folders/1rFP9xIMEtaSge1NfKl3k1x7y6elzL5HT" TargetMode="External"/><Relationship Id="rId1899" Type="http://schemas.openxmlformats.org/officeDocument/2006/relationships/hyperlink" Target="https://drive.google.com/drive/folders/1PkNA-4NTMD2hkWEuGzD1GW4P9UkSl8gJ" TargetMode="External"/><Relationship Id="rId1416" Type="http://schemas.openxmlformats.org/officeDocument/2006/relationships/hyperlink" Target="https://mail.google.com/mail?extsrc=sync&amp;client=docs&amp;plid=ACUX6DPTrAryxMpJkMfv2zFJMJzIEKpXIjQYS_g" TargetMode="External"/><Relationship Id="rId1417" Type="http://schemas.openxmlformats.org/officeDocument/2006/relationships/hyperlink" Target="https://drive.google.com/drive/folders/1PwlnHnnjNOfD9ALNoSudUDkkBLZxJQ4-" TargetMode="External"/><Relationship Id="rId1418" Type="http://schemas.openxmlformats.org/officeDocument/2006/relationships/hyperlink" Target="https://mail.google.com/mail?extsrc=sync&amp;client=docs&amp;plid=ACUX6DOJRER5_q0R51VbZP_w7vZMqm7LXc23mAQ" TargetMode="External"/><Relationship Id="rId1419" Type="http://schemas.openxmlformats.org/officeDocument/2006/relationships/hyperlink" Target="https://drive.google.com/drive/folders/1iQE1MyPSFbk7CbbjKUAF4djXWq3eBqen" TargetMode="External"/><Relationship Id="rId1890" Type="http://schemas.openxmlformats.org/officeDocument/2006/relationships/hyperlink" Target="https://mail.google.com/mail?extsrc=sync&amp;client=docs&amp;plid=ACUX6DM7MD5TkPr8ar42DVfrclG14sfu2HgkKXA" TargetMode="External"/><Relationship Id="rId1891" Type="http://schemas.openxmlformats.org/officeDocument/2006/relationships/hyperlink" Target="https://drive.google.com/drive/folders/1XSije_AqWfha0KfbdE1CKAuoUUssO7d7" TargetMode="External"/><Relationship Id="rId1892" Type="http://schemas.openxmlformats.org/officeDocument/2006/relationships/hyperlink" Target="https://mail.google.com/mail?extsrc=sync&amp;client=docs&amp;plid=ACUX6DOsswtPlNm3QldNrH0YEtyw-iGLQejod5I" TargetMode="External"/><Relationship Id="rId1893" Type="http://schemas.openxmlformats.org/officeDocument/2006/relationships/hyperlink" Target="https://drive.google.com/drive/folders/1hq9vSVp4D794lfJZ_KIPEso2Z0lp2nn7" TargetMode="External"/><Relationship Id="rId1410" Type="http://schemas.openxmlformats.org/officeDocument/2006/relationships/hyperlink" Target="https://drive.google.com/drive/folders/1U7E8iqKSrYU4O9cKykbE02ZWwrow2PPi" TargetMode="External"/><Relationship Id="rId1894" Type="http://schemas.openxmlformats.org/officeDocument/2006/relationships/hyperlink" Target="https://mail.google.com/mail?extsrc=sync&amp;client=docs&amp;plid=ACUX6DO5iSQCKZJ93j25hbf0ntVM3cdiOKEf9Xc" TargetMode="External"/><Relationship Id="rId1400" Type="http://schemas.openxmlformats.org/officeDocument/2006/relationships/hyperlink" Target="https://drive.google.com/drive/folders/1fMfw-OeX2tdflbrJUKvC08bXqEvQ524F" TargetMode="External"/><Relationship Id="rId1884" Type="http://schemas.openxmlformats.org/officeDocument/2006/relationships/hyperlink" Target="https://mail.google.com/mail?extsrc=sync&amp;client=docs&amp;plid=ACUX6DNrJrGlCaIrwQFpeLXxSmI8fUCiZJQMRqA" TargetMode="External"/><Relationship Id="rId1401" Type="http://schemas.openxmlformats.org/officeDocument/2006/relationships/hyperlink" Target="https://mail.google.com/mail?extsrc=sync&amp;client=docs&amp;plid=ACUX6DPh_j4uh90HR9LcFNeGVhz3U9DjK2dSxEA" TargetMode="External"/><Relationship Id="rId1885" Type="http://schemas.openxmlformats.org/officeDocument/2006/relationships/hyperlink" Target="https://drive.google.com/drive/folders/1ETn_Rx9OoTQaB-umdlb6vnsMdJaLrLtZ" TargetMode="External"/><Relationship Id="rId1402" Type="http://schemas.openxmlformats.org/officeDocument/2006/relationships/hyperlink" Target="https://drive.google.com/drive/folders/1XqmzjK3LUZCMgOmRWR_6oalhz1apemqr" TargetMode="External"/><Relationship Id="rId1886" Type="http://schemas.openxmlformats.org/officeDocument/2006/relationships/hyperlink" Target="https://mail.google.com/mail?extsrc=sync&amp;client=docs&amp;plid=ACUX6DMNAKGD5oMltZxt05sTf6epLPU14aHQxFY" TargetMode="External"/><Relationship Id="rId1403" Type="http://schemas.openxmlformats.org/officeDocument/2006/relationships/hyperlink" Target="https://mail.google.com/mail?extsrc=sync&amp;client=docs&amp;plid=ACUX6DMvp-lWKdDWGbvmfbZEWyKoseZdnn7_6SU" TargetMode="External"/><Relationship Id="rId1887" Type="http://schemas.openxmlformats.org/officeDocument/2006/relationships/hyperlink" Target="https://drive.google.com/drive/folders/16PtIa96OeaQ08iArUqyUaAqugd5tUwzd" TargetMode="External"/><Relationship Id="rId1404" Type="http://schemas.openxmlformats.org/officeDocument/2006/relationships/hyperlink" Target="https://drive.google.com/drive/folders/12GZKkCEWLnWG05VqOi8_uUut9ww9Kf2X" TargetMode="External"/><Relationship Id="rId1888" Type="http://schemas.openxmlformats.org/officeDocument/2006/relationships/hyperlink" Target="https://mail.google.com/mail?extsrc=sync&amp;client=docs&amp;plid=ACUX6DMw7FBirvKADgRvjGaqzMTF0GgSqQbaPhE" TargetMode="External"/><Relationship Id="rId1405" Type="http://schemas.openxmlformats.org/officeDocument/2006/relationships/hyperlink" Target="https://mail.google.com/mail?extsrc=sync&amp;client=docs&amp;plid=ACUX6DP2P2DaIG47j5M-qdChO2iQqyhpaVvB6_Q" TargetMode="External"/><Relationship Id="rId1889" Type="http://schemas.openxmlformats.org/officeDocument/2006/relationships/hyperlink" Target="https://drive.google.com/drive/folders/1sxpWJ2mcxJJCyNF52DJk8RvSnX4dlbaJ" TargetMode="External"/><Relationship Id="rId1406" Type="http://schemas.openxmlformats.org/officeDocument/2006/relationships/hyperlink" Target="https://drive.google.com/drive/folders/16XIo03rr1SrJIgnCFBM7vopi9cUgMPHM" TargetMode="External"/><Relationship Id="rId1407" Type="http://schemas.openxmlformats.org/officeDocument/2006/relationships/hyperlink" Target="https://mail.google.com/mail?extsrc=sync&amp;client=docs&amp;plid=ACUX6DOJxihln9La1eYL1HeNfftpdu-zFkltOjA" TargetMode="External"/><Relationship Id="rId1408" Type="http://schemas.openxmlformats.org/officeDocument/2006/relationships/hyperlink" Target="https://drive.google.com/drive/folders/1-f_43Okbbb6VP5_lfwZc-sn5fb6mkUui" TargetMode="External"/><Relationship Id="rId1409" Type="http://schemas.openxmlformats.org/officeDocument/2006/relationships/hyperlink" Target="https://mail.google.com/mail?extsrc=sync&amp;client=docs&amp;plid=ACUX6DOfKeMg8kpqO63ap5Z7Mt0YTjTC4qJF0l0" TargetMode="External"/><Relationship Id="rId1880" Type="http://schemas.openxmlformats.org/officeDocument/2006/relationships/hyperlink" Target="https://mail.google.com/mail?extsrc=sync&amp;client=docs&amp;plid=ACUX6DOs0tY1l5b71XUpw6lsOErpd7yEFQFCD4k" TargetMode="External"/><Relationship Id="rId1881" Type="http://schemas.openxmlformats.org/officeDocument/2006/relationships/hyperlink" Target="https://drive.google.com/drive/folders/1HJs1h2_2GD_iGyDuxzS9IBTc4su6e5Od" TargetMode="External"/><Relationship Id="rId1882" Type="http://schemas.openxmlformats.org/officeDocument/2006/relationships/hyperlink" Target="https://mail.google.com/mail?extsrc=sync&amp;client=docs&amp;plid=ACUX6DPXm_kAfLTLGx7oNRZpdyGLoYAB8ZqSmY0" TargetMode="External"/><Relationship Id="rId1883" Type="http://schemas.openxmlformats.org/officeDocument/2006/relationships/hyperlink" Target="https://drive.google.com/drive/folders/12gHNzwdX6IVp9p4LzALzX6mnuRMVoNV2" TargetMode="External"/><Relationship Id="rId1433" Type="http://schemas.openxmlformats.org/officeDocument/2006/relationships/hyperlink" Target="https://drive.google.com/drive/folders/1SlDYO_1wIRIA0yynqcZ44BtuhUWbsHRB" TargetMode="External"/><Relationship Id="rId1434" Type="http://schemas.openxmlformats.org/officeDocument/2006/relationships/hyperlink" Target="https://mail.google.com/mail?extsrc=sync&amp;client=docs&amp;plid=ACUX6DOVx8a7d9aZAYkL2mJIeFQrpvyrE8tjG3w" TargetMode="External"/><Relationship Id="rId1435" Type="http://schemas.openxmlformats.org/officeDocument/2006/relationships/hyperlink" Target="https://drive.google.com/drive/folders/1ItwmNxizv_zFzlBwugRW1Z3SO8glwts9" TargetMode="External"/><Relationship Id="rId1436" Type="http://schemas.openxmlformats.org/officeDocument/2006/relationships/hyperlink" Target="https://mail.google.com/mail?extsrc=sync&amp;client=docs&amp;plid=ACUX6DOtAjIlJpAYDiUYK1_PA6PhQd8oroTdzrY" TargetMode="External"/><Relationship Id="rId1437" Type="http://schemas.openxmlformats.org/officeDocument/2006/relationships/hyperlink" Target="https://drive.google.com/drive/folders/1RweNpOZ4yunYN9Xy__MsHHF3wIpjdiSy" TargetMode="External"/><Relationship Id="rId1438" Type="http://schemas.openxmlformats.org/officeDocument/2006/relationships/hyperlink" Target="https://mail.google.com/mail?extsrc=sync&amp;client=docs&amp;plid=ACUX6DM7Awn4XQPecYsL8HzFeFFT8uXI6rloXQ4" TargetMode="External"/><Relationship Id="rId1439" Type="http://schemas.openxmlformats.org/officeDocument/2006/relationships/hyperlink" Target="https://drive.google.com/drive/folders/1cglOG-ketKRjMtQjhx50OH1pg0a98UU3" TargetMode="External"/><Relationship Id="rId609" Type="http://schemas.openxmlformats.org/officeDocument/2006/relationships/hyperlink" Target="https://drive.google.com/drive/folders/1lGWuGVrpVpf_qaYl5fe_XU6AMQhDhxH6" TargetMode="External"/><Relationship Id="rId608" Type="http://schemas.openxmlformats.org/officeDocument/2006/relationships/hyperlink" Target="https://mail.google.com/mail?extsrc=sync&amp;client=docs&amp;plid=ACUX6DOPohqOuP-MlcXpgMHQb697RKfynj26o2A" TargetMode="External"/><Relationship Id="rId607" Type="http://schemas.openxmlformats.org/officeDocument/2006/relationships/hyperlink" Target="https://drive.google.com/drive/folders/1msX-M-5NH8bGDsa1wTylO_HAzcqSBZb9" TargetMode="External"/><Relationship Id="rId602" Type="http://schemas.openxmlformats.org/officeDocument/2006/relationships/hyperlink" Target="https://mail.google.com/mail?extsrc=sync&amp;client=docs&amp;plid=ACUX6DN3jbUGJKzywexeZENGbuYzpQqZgnefnps" TargetMode="External"/><Relationship Id="rId601" Type="http://schemas.openxmlformats.org/officeDocument/2006/relationships/hyperlink" Target="https://drive.google.com/drive/folders/1JjgaEdDFDYDxtp23W5KXdyu4z2i0HOo-" TargetMode="External"/><Relationship Id="rId600" Type="http://schemas.openxmlformats.org/officeDocument/2006/relationships/hyperlink" Target="https://mail.google.com/mail?extsrc=sync&amp;client=docs&amp;plid=ACUX6DOS52wqWPDcac2oqPTXvjBwtdfXAeY4dSU" TargetMode="External"/><Relationship Id="rId606" Type="http://schemas.openxmlformats.org/officeDocument/2006/relationships/hyperlink" Target="https://mail.google.com/mail?extsrc=sync&amp;client=docs&amp;plid=ACUX6DNl6G1GM16reOxLaVhgAS9QAchggIayhaM" TargetMode="External"/><Relationship Id="rId605" Type="http://schemas.openxmlformats.org/officeDocument/2006/relationships/hyperlink" Target="https://drive.google.com/drive/folders/18ahICrENrZbZ8pdreFskn5RpkKxs9DRM" TargetMode="External"/><Relationship Id="rId604" Type="http://schemas.openxmlformats.org/officeDocument/2006/relationships/hyperlink" Target="https://mail.google.com/mail?extsrc=sync&amp;client=docs&amp;plid=ACUX6DNN6t0M8YKqp25LFBXJTPD1YV0ABh-Yy7o" TargetMode="External"/><Relationship Id="rId603" Type="http://schemas.openxmlformats.org/officeDocument/2006/relationships/hyperlink" Target="https://drive.google.com/drive/folders/1YTsOHsR3ccmPP3Ct-IYsYh1_FHoIzPHB" TargetMode="External"/><Relationship Id="rId1430" Type="http://schemas.openxmlformats.org/officeDocument/2006/relationships/hyperlink" Target="https://mail.google.com/mail?extsrc=sync&amp;client=docs&amp;plid=ACUX6DO09znpKd_TKQiymKUjJIC1SHM-Y_X5oXk" TargetMode="External"/><Relationship Id="rId1431" Type="http://schemas.openxmlformats.org/officeDocument/2006/relationships/hyperlink" Target="https://drive.google.com/drive/folders/1NQPyQY75ntPiiY0FHjAlFwkV3l0mHAzk" TargetMode="External"/><Relationship Id="rId1432" Type="http://schemas.openxmlformats.org/officeDocument/2006/relationships/hyperlink" Target="https://mail.google.com/mail?extsrc=sync&amp;client=docs&amp;plid=ACUX6DPER1ENxCu9sVE6KdUO_vAsa3paD_XpMxw" TargetMode="External"/><Relationship Id="rId1422" Type="http://schemas.openxmlformats.org/officeDocument/2006/relationships/hyperlink" Target="https://mail.google.com/mail?extsrc=sync&amp;client=docs&amp;plid=ACUX6DONI4-dyRnTGNKVojngqswZOCLJ56726uM" TargetMode="External"/><Relationship Id="rId1423" Type="http://schemas.openxmlformats.org/officeDocument/2006/relationships/hyperlink" Target="https://drive.google.com/drive/folders/14nDW0ZNQPuoNv9dg2RoNbkMOeJG0Sv7M" TargetMode="External"/><Relationship Id="rId1424" Type="http://schemas.openxmlformats.org/officeDocument/2006/relationships/hyperlink" Target="https://mail.google.com/mail?extsrc=sync&amp;client=docs&amp;plid=ACUX6DPko_D6kkI-CUrx-Zu0rTwTbP_Ec4sUYWY" TargetMode="External"/><Relationship Id="rId1425" Type="http://schemas.openxmlformats.org/officeDocument/2006/relationships/hyperlink" Target="https://drive.google.com/drive/folders/1wa18DSpqYUIREJGwAtwXb-spMI03uUUg" TargetMode="External"/><Relationship Id="rId1426" Type="http://schemas.openxmlformats.org/officeDocument/2006/relationships/hyperlink" Target="https://mail.google.com/mail?extsrc=sync&amp;client=docs&amp;plid=ACUX6DNiz9i3HEwuN2ytFVwb_MiU3XVgTJ7o50c" TargetMode="External"/><Relationship Id="rId1427" Type="http://schemas.openxmlformats.org/officeDocument/2006/relationships/hyperlink" Target="https://drive.google.com/drive/folders/1xjFMlLa5U5hgT6luJlhTwtL9Qj0vZFmC" TargetMode="External"/><Relationship Id="rId1428" Type="http://schemas.openxmlformats.org/officeDocument/2006/relationships/hyperlink" Target="https://mail.google.com/mail?extsrc=sync&amp;client=docs&amp;plid=ACUX6DM2MAY7oKghH_ZH1hKXm0ufvTpAEdSzfps" TargetMode="External"/><Relationship Id="rId1429" Type="http://schemas.openxmlformats.org/officeDocument/2006/relationships/hyperlink" Target="https://drive.google.com/drive/folders/1UgWGzP31BrZbcamND2QeuljJM4rzRKM4" TargetMode="External"/><Relationship Id="rId1420" Type="http://schemas.openxmlformats.org/officeDocument/2006/relationships/hyperlink" Target="https://mail.google.com/mail?extsrc=sync&amp;client=docs&amp;plid=ACUX6DPjo1LzaVeUKn8oaw3iTDExX9Fq08USe3w" TargetMode="External"/><Relationship Id="rId1421" Type="http://schemas.openxmlformats.org/officeDocument/2006/relationships/hyperlink" Target="https://drive.google.com/drive/folders/1yuO6wT2HA3fjDEFZnvN2AHi4d3MMqlWp" TargetMode="External"/><Relationship Id="rId1059" Type="http://schemas.openxmlformats.org/officeDocument/2006/relationships/hyperlink" Target="https://mail.google.com/mail?extsrc=sync&amp;client=docs&amp;plid=ACUX6DNeOGf9QXWZQmP-xO2VkGVoU1rah8ByPsE" TargetMode="External"/><Relationship Id="rId228" Type="http://schemas.openxmlformats.org/officeDocument/2006/relationships/hyperlink" Target="https://drive.google.com/drive/folders/1p408Y4eD8itdn-4gwxrhyeeH_dvva586" TargetMode="External"/><Relationship Id="rId227" Type="http://schemas.openxmlformats.org/officeDocument/2006/relationships/hyperlink" Target="https://mail.google.com/mail?extsrc=sync&amp;client=docs&amp;plid=ACUX6DNRpHC6qeJeyUwIeUjOvMo1kscYoGwanIg" TargetMode="External"/><Relationship Id="rId226" Type="http://schemas.openxmlformats.org/officeDocument/2006/relationships/hyperlink" Target="https://drive.google.com/drive/folders/1oVzz4W0-Mc4J5BS_FPg3cnzPM-bnaJCc" TargetMode="External"/><Relationship Id="rId225" Type="http://schemas.openxmlformats.org/officeDocument/2006/relationships/hyperlink" Target="https://mail.google.com/mail?extsrc=sync&amp;client=docs&amp;plid=ACUX6DOZ6f0soj6SbuuhAqtXhrp7eTXfuhPMvPs" TargetMode="External"/><Relationship Id="rId229" Type="http://schemas.openxmlformats.org/officeDocument/2006/relationships/hyperlink" Target="https://mail.google.com/mail?extsrc=sync&amp;client=docs&amp;plid=ACUX6DPwhN21maCBFRxtAVqJiv6226nNf6gUY5g" TargetMode="External"/><Relationship Id="rId1050" Type="http://schemas.openxmlformats.org/officeDocument/2006/relationships/hyperlink" Target="https://drive.google.com/drive/folders/1WhHHzzkIA_rQc7abiPcwwVcXm8T_WrX-" TargetMode="External"/><Relationship Id="rId220" Type="http://schemas.openxmlformats.org/officeDocument/2006/relationships/hyperlink" Target="https://drive.google.com/drive/folders/19Vt938rTII4yt3fHI3sbn3Ds-db_YH17" TargetMode="External"/><Relationship Id="rId1051" Type="http://schemas.openxmlformats.org/officeDocument/2006/relationships/hyperlink" Target="https://mail.google.com/mail?extsrc=sync&amp;client=docs&amp;plid=ACUX6DNC2AB0XByCukTRYs1fV1DevlG3HqaTrxI" TargetMode="External"/><Relationship Id="rId1052" Type="http://schemas.openxmlformats.org/officeDocument/2006/relationships/hyperlink" Target="https://drive.google.com/drive/folders/1cT8aM8k097bTABRi5N2VpKdFXjr2YCxP" TargetMode="External"/><Relationship Id="rId1053" Type="http://schemas.openxmlformats.org/officeDocument/2006/relationships/hyperlink" Target="https://mail.google.com/mail?extsrc=sync&amp;client=docs&amp;plid=ACUX6DN6fMp8X0N2Ci1p7B9EaYrJ_NHFJoeI0yQ" TargetMode="External"/><Relationship Id="rId1054" Type="http://schemas.openxmlformats.org/officeDocument/2006/relationships/hyperlink" Target="https://drive.google.com/drive/folders/1XvnAfCvX4kd8nfw5baUZb5rlRZe-0Khp" TargetMode="External"/><Relationship Id="rId224" Type="http://schemas.openxmlformats.org/officeDocument/2006/relationships/hyperlink" Target="https://drive.google.com/drive/folders/1oURg6g-OW4fCkbrCsTEkyzBRg-0OQ2Jy" TargetMode="External"/><Relationship Id="rId1055" Type="http://schemas.openxmlformats.org/officeDocument/2006/relationships/hyperlink" Target="https://mail.google.com/mail?extsrc=sync&amp;client=docs&amp;plid=ACUX6DM5_fWY6lzxUhBp8TLXvrMxmgA7e3ycJz4" TargetMode="External"/><Relationship Id="rId223" Type="http://schemas.openxmlformats.org/officeDocument/2006/relationships/hyperlink" Target="https://mail.google.com/mail?extsrc=sync&amp;client=docs&amp;plid=ACUX6DNwbMCdJsL6Pb9Hdhm_bIjGLaqzWTyjmJM" TargetMode="External"/><Relationship Id="rId1056" Type="http://schemas.openxmlformats.org/officeDocument/2006/relationships/hyperlink" Target="https://drive.google.com/drive/folders/1uimPrMMlwFgqGCp7CvhRjJ2wh2yRcEfu" TargetMode="External"/><Relationship Id="rId222" Type="http://schemas.openxmlformats.org/officeDocument/2006/relationships/hyperlink" Target="https://drive.google.com/drive/folders/1EmOnKYlM-Et3XpH-GDp1CHdjt3F5GDvD" TargetMode="External"/><Relationship Id="rId1057" Type="http://schemas.openxmlformats.org/officeDocument/2006/relationships/hyperlink" Target="https://mail.google.com/mail?extsrc=sync&amp;client=docs&amp;plid=ACUX6DMwlL3eou3XPMYbhDBJYRZqSpy6Q7HU9xQ" TargetMode="External"/><Relationship Id="rId221" Type="http://schemas.openxmlformats.org/officeDocument/2006/relationships/hyperlink" Target="https://mail.google.com/mail?extsrc=sync&amp;client=docs&amp;plid=ACUX6DPZkpad1cJ1bW6cwz-xN4V-FSIchZcm_PI" TargetMode="External"/><Relationship Id="rId1058" Type="http://schemas.openxmlformats.org/officeDocument/2006/relationships/hyperlink" Target="https://drive.google.com/drive/folders/15XqZxywPeHxPChQHoqhQ_M9BTJRvqiHG" TargetMode="External"/><Relationship Id="rId1048" Type="http://schemas.openxmlformats.org/officeDocument/2006/relationships/hyperlink" Target="https://drive.google.com/drive/folders/19RuCnK8ZxDFbHNH_460-BZTiZKv9U5Gb" TargetMode="External"/><Relationship Id="rId1049" Type="http://schemas.openxmlformats.org/officeDocument/2006/relationships/hyperlink" Target="https://mail.google.com/mail?extsrc=sync&amp;client=docs&amp;plid=ACUX6DNxlxyMyiPCCaUiFPimjFTIkvIBhpxWhdo" TargetMode="External"/><Relationship Id="rId217" Type="http://schemas.openxmlformats.org/officeDocument/2006/relationships/hyperlink" Target="https://mail.google.com/mail?extsrc=sync&amp;client=docs&amp;plid=ACUX6DMJ7_LQUMpHMZXNzfFa1bbMq-QBLPkS0UI" TargetMode="External"/><Relationship Id="rId216" Type="http://schemas.openxmlformats.org/officeDocument/2006/relationships/hyperlink" Target="https://drive.google.com/drive/folders/1VbwkQMl450vqg458Ws-kHnkXO3Cn5Asq" TargetMode="External"/><Relationship Id="rId215" Type="http://schemas.openxmlformats.org/officeDocument/2006/relationships/hyperlink" Target="https://mail.google.com/mail?extsrc=sync&amp;client=docs&amp;plid=ACUX6DOkGZjA0syb9QDbn1Gii3jV8K77JYNDnUY" TargetMode="External"/><Relationship Id="rId699" Type="http://schemas.openxmlformats.org/officeDocument/2006/relationships/hyperlink" Target="https://drive.google.com/drive/folders/1sKCHZEcSK0J4Xsvk9O_OqVxkNjK24oD4" TargetMode="External"/><Relationship Id="rId214" Type="http://schemas.openxmlformats.org/officeDocument/2006/relationships/hyperlink" Target="https://drive.google.com/drive/folders/1aIbugh-457YtonzzuL5yvMs-3XWj0EFJ" TargetMode="External"/><Relationship Id="rId698" Type="http://schemas.openxmlformats.org/officeDocument/2006/relationships/hyperlink" Target="https://mail.google.com/mail?extsrc=sync&amp;client=docs&amp;plid=ACUX6DNPfApPkVpi9UUJHxQoDnk7UcSLvK3_fac" TargetMode="External"/><Relationship Id="rId219" Type="http://schemas.openxmlformats.org/officeDocument/2006/relationships/hyperlink" Target="https://mail.google.com/mail?extsrc=sync&amp;client=docs&amp;plid=ACUX6DMDBYpB22VHtmnlZhBMduLp5K_dMKGjJJw" TargetMode="External"/><Relationship Id="rId218" Type="http://schemas.openxmlformats.org/officeDocument/2006/relationships/hyperlink" Target="https://drive.google.com/drive/folders/1wNoGvzPCQbbGWwrrFe2hdNXpkSZ8YRGm" TargetMode="External"/><Relationship Id="rId693" Type="http://schemas.openxmlformats.org/officeDocument/2006/relationships/hyperlink" Target="https://drive.google.com/drive/folders/17LHiWyneNNoTkWeodezKEBN5RzflTOpt" TargetMode="External"/><Relationship Id="rId1040" Type="http://schemas.openxmlformats.org/officeDocument/2006/relationships/hyperlink" Target="https://drive.google.com/drive/folders/1UhkEPedEfMYRF4lq4iYWh5FOLciHKpIO" TargetMode="External"/><Relationship Id="rId692" Type="http://schemas.openxmlformats.org/officeDocument/2006/relationships/hyperlink" Target="https://mail.google.com/mail?extsrc=sync&amp;client=docs&amp;plid=ACUX6DMojPbE4hKPdcna4sgxvaiCjrrFW1hb5Os" TargetMode="External"/><Relationship Id="rId1041" Type="http://schemas.openxmlformats.org/officeDocument/2006/relationships/hyperlink" Target="https://mail.google.com/mail?extsrc=sync&amp;client=docs&amp;plid=ACUX6DPokU660HPWaGQ4y0Q3rJSmMIqChDHHCGc" TargetMode="External"/><Relationship Id="rId691" Type="http://schemas.openxmlformats.org/officeDocument/2006/relationships/hyperlink" Target="https://drive.google.com/drive/folders/1MKhuoT2b8ZkugD-uQaJAL9lWPvyEg4iJ" TargetMode="External"/><Relationship Id="rId1042" Type="http://schemas.openxmlformats.org/officeDocument/2006/relationships/hyperlink" Target="https://drive.google.com/drive/folders/1wl3VqFEekiws1_dGDM3JKUcJbdtO5gEu" TargetMode="External"/><Relationship Id="rId690" Type="http://schemas.openxmlformats.org/officeDocument/2006/relationships/hyperlink" Target="https://mail.google.com/mail?extsrc=sync&amp;client=docs&amp;plid=ACUX6DPrhM3OiOODEyR8cSuGiFX8OVd0cV2rn78" TargetMode="External"/><Relationship Id="rId1043" Type="http://schemas.openxmlformats.org/officeDocument/2006/relationships/hyperlink" Target="https://mail.google.com/mail?extsrc=sync&amp;client=docs&amp;plid=ACUX6DPY7K24sj7ITDoVJstnN0rHeKTznfDQ-cI" TargetMode="External"/><Relationship Id="rId213" Type="http://schemas.openxmlformats.org/officeDocument/2006/relationships/hyperlink" Target="https://mail.google.com/mail?extsrc=sync&amp;client=docs&amp;plid=ACUX6DP-tU2Fe6sTw6ZpdZ7izxuW8407A8BODcQ" TargetMode="External"/><Relationship Id="rId697" Type="http://schemas.openxmlformats.org/officeDocument/2006/relationships/hyperlink" Target="https://drive.google.com/drive/folders/1V3wpUjF0dBQRs1-YEKaIn7R-d0uBnX3N" TargetMode="External"/><Relationship Id="rId1044" Type="http://schemas.openxmlformats.org/officeDocument/2006/relationships/hyperlink" Target="https://drive.google.com/drive/folders/1ZfiMc8SFJ56heSUZFHgktpe6lDh0WQu4" TargetMode="External"/><Relationship Id="rId212" Type="http://schemas.openxmlformats.org/officeDocument/2006/relationships/hyperlink" Target="https://drive.google.com/drive/folders/1aMr3SujfoOWoSTSsEP3-9DMQDsMmrUu3" TargetMode="External"/><Relationship Id="rId696" Type="http://schemas.openxmlformats.org/officeDocument/2006/relationships/hyperlink" Target="https://mail.google.com/mail?extsrc=sync&amp;client=docs&amp;plid=ACUX6DPPLIKm-OZfrf0koWozX6Cox780IdF6HPQ" TargetMode="External"/><Relationship Id="rId1045" Type="http://schemas.openxmlformats.org/officeDocument/2006/relationships/hyperlink" Target="https://mail.google.com/mail?extsrc=sync&amp;client=docs&amp;plid=ACUX6DNVtXgDdAGAY80KpoZ-Dt-NwP8nh7jSZYw" TargetMode="External"/><Relationship Id="rId211" Type="http://schemas.openxmlformats.org/officeDocument/2006/relationships/hyperlink" Target="https://mail.google.com/mail?extsrc=sync&amp;client=docs&amp;plid=ACUX6DNFuszXP485z9wwfItdiwH5jnZ1gEopLwA" TargetMode="External"/><Relationship Id="rId695" Type="http://schemas.openxmlformats.org/officeDocument/2006/relationships/hyperlink" Target="https://drive.google.com/drive/folders/1EjBKP3KzHDGyUNphSrejZYle98SDb3w6" TargetMode="External"/><Relationship Id="rId1046" Type="http://schemas.openxmlformats.org/officeDocument/2006/relationships/hyperlink" Target="https://drive.google.com/drive/folders/1sNUf8LkiGOFC7DAVA1Vuj8-pAFVizNAs" TargetMode="External"/><Relationship Id="rId210" Type="http://schemas.openxmlformats.org/officeDocument/2006/relationships/hyperlink" Target="https://drive.google.com/drive/folders/1l4nxRt3p42FkcrSrBy7Q1BlO6uz2cSY2" TargetMode="External"/><Relationship Id="rId694" Type="http://schemas.openxmlformats.org/officeDocument/2006/relationships/hyperlink" Target="https://mail.google.com/mail?extsrc=sync&amp;client=docs&amp;plid=ACUX6DNdpQmFsHnZ0GNJ2m2rZ55I3diFMyiv8nw" TargetMode="External"/><Relationship Id="rId1047" Type="http://schemas.openxmlformats.org/officeDocument/2006/relationships/hyperlink" Target="https://mail.google.com/mail?extsrc=sync&amp;client=docs&amp;plid=ACUX6DOeBon_pVtCKTAv2vtV7iAJHs9rJwKDkx8" TargetMode="External"/><Relationship Id="rId249" Type="http://schemas.openxmlformats.org/officeDocument/2006/relationships/hyperlink" Target="https://drive.google.com/drive/folders/1s1ykR5RShJz0CwjdWN8L_5OOMujIb0UQ" TargetMode="External"/><Relationship Id="rId248" Type="http://schemas.openxmlformats.org/officeDocument/2006/relationships/hyperlink" Target="https://mail.google.com/mail?extsrc=sync&amp;client=docs&amp;plid=ACUX6DMAalZ_lmbrYi5AdgUKsUPR_Jc5iWRh79s" TargetMode="External"/><Relationship Id="rId247" Type="http://schemas.openxmlformats.org/officeDocument/2006/relationships/hyperlink" Target="https://drive.google.com/drive/folders/1sBbBk2-mHlqWNul_wVwQIHkEGQHWYu92" TargetMode="External"/><Relationship Id="rId1070" Type="http://schemas.openxmlformats.org/officeDocument/2006/relationships/hyperlink" Target="https://drive.google.com/drive/folders/1aJ86ZyGTk6UWergXCzXeOI-yNRrznBUp" TargetMode="External"/><Relationship Id="rId1071" Type="http://schemas.openxmlformats.org/officeDocument/2006/relationships/hyperlink" Target="https://mail.google.com/mail?extsrc=sync&amp;client=docs&amp;plid=ACUX6DPHhYcD7O0w8w4oHNihzjb0peRMmXPzIAY" TargetMode="External"/><Relationship Id="rId1072" Type="http://schemas.openxmlformats.org/officeDocument/2006/relationships/hyperlink" Target="https://drive.google.com/drive/folders/1Wl0vXmk9HfdgdPhZ3c75zGjuU1aIDBgw" TargetMode="External"/><Relationship Id="rId242" Type="http://schemas.openxmlformats.org/officeDocument/2006/relationships/hyperlink" Target="https://mail.google.com/mail?extsrc=sync&amp;client=docs&amp;plid=ACUX6DOkQeG99gJLYNamoV_lDoKNQ1BKIkonnac" TargetMode="External"/><Relationship Id="rId1073" Type="http://schemas.openxmlformats.org/officeDocument/2006/relationships/hyperlink" Target="https://mail.google.com/mail?extsrc=sync&amp;client=docs&amp;plid=ACUX6DMpm0abxpGqY3JBon1e-WcSvhY81ou_f2Q" TargetMode="External"/><Relationship Id="rId241" Type="http://schemas.openxmlformats.org/officeDocument/2006/relationships/hyperlink" Target="https://drive.google.com/drive/folders/1ZjpTA0cOVDIufOOBmXyP-CSGWzfaNm0J" TargetMode="External"/><Relationship Id="rId1074" Type="http://schemas.openxmlformats.org/officeDocument/2006/relationships/hyperlink" Target="https://drive.google.com/drive/folders/16htzo_OWmoWT2vPiIkv0HuHTPwdXMCMi" TargetMode="External"/><Relationship Id="rId240" Type="http://schemas.openxmlformats.org/officeDocument/2006/relationships/hyperlink" Target="https://mail.google.com/mail?extsrc=sync&amp;client=docs&amp;plid=ACUX6DNe5WRqM_PCubcxgzfE9VaZIKCOGDih9ks" TargetMode="External"/><Relationship Id="rId1075" Type="http://schemas.openxmlformats.org/officeDocument/2006/relationships/hyperlink" Target="https://mail.google.com/mail?extsrc=sync&amp;client=docs&amp;plid=ACUX6DORGkvSbG2HUgOk9Zj4NVXPRrAGOrKkZPE" TargetMode="External"/><Relationship Id="rId1076" Type="http://schemas.openxmlformats.org/officeDocument/2006/relationships/hyperlink" Target="https://drive.google.com/drive/folders/1cAJ3KU2PI_esSpLcz7wp_EnvHq-soYyO" TargetMode="External"/><Relationship Id="rId246" Type="http://schemas.openxmlformats.org/officeDocument/2006/relationships/hyperlink" Target="https://mail.google.com/mail?extsrc=sync&amp;client=docs&amp;plid=ACUX6DMZtqUu2lqGCyWq-QiudnPNDehJsmQD2aA" TargetMode="External"/><Relationship Id="rId1077" Type="http://schemas.openxmlformats.org/officeDocument/2006/relationships/hyperlink" Target="https://mail.google.com/mail?extsrc=sync&amp;client=docs&amp;plid=ACUX6DMlBPwLfaYieXeIujD77GB7w3fORPFE6vc" TargetMode="External"/><Relationship Id="rId245" Type="http://schemas.openxmlformats.org/officeDocument/2006/relationships/hyperlink" Target="https://drive.google.com/drive/folders/1sUXL1myGcRS8U86qSLgErFvQvE89u6W0" TargetMode="External"/><Relationship Id="rId1078" Type="http://schemas.openxmlformats.org/officeDocument/2006/relationships/hyperlink" Target="https://drive.google.com/drive/folders/1nK_uveXmfMUPKKbt3laCi6ZG9UZy5RL8" TargetMode="External"/><Relationship Id="rId244" Type="http://schemas.openxmlformats.org/officeDocument/2006/relationships/hyperlink" Target="https://mail.google.com/mail?extsrc=sync&amp;client=docs&amp;plid=ACUX6DPzPxdmEID1UesxLAzN3mSEgIw6ucDrd_0" TargetMode="External"/><Relationship Id="rId1079" Type="http://schemas.openxmlformats.org/officeDocument/2006/relationships/hyperlink" Target="https://mail.google.com/mail?extsrc=sync&amp;client=docs&amp;plid=ACUX6DNLyjIq10diw7Tp3u2Ost_cECfnEt4Lqa0" TargetMode="External"/><Relationship Id="rId243" Type="http://schemas.openxmlformats.org/officeDocument/2006/relationships/hyperlink" Target="https://drive.google.com/drive/folders/1Vy30wNdC-dt5lzN64dTGsb21F920gmxX" TargetMode="External"/><Relationship Id="rId239" Type="http://schemas.openxmlformats.org/officeDocument/2006/relationships/hyperlink" Target="https://drive.google.com/drive/folders/1r8EJidfIvEYTrPAG_JcgZ4g-DrAs7TGY" TargetMode="External"/><Relationship Id="rId238" Type="http://schemas.openxmlformats.org/officeDocument/2006/relationships/hyperlink" Target="https://mail.google.com/mail?extsrc=sync&amp;client=docs&amp;plid=ACUX6DNS7LOi7qRMekkNjxfNWQ4TqHlV3jeBsIY" TargetMode="External"/><Relationship Id="rId237" Type="http://schemas.openxmlformats.org/officeDocument/2006/relationships/hyperlink" Target="https://drive.google.com/drive/folders/15OCmCaR0aO1_s5IBGJsLVELKPlG31FiQ" TargetMode="External"/><Relationship Id="rId236" Type="http://schemas.openxmlformats.org/officeDocument/2006/relationships/hyperlink" Target="https://mail.google.com/mail?extsrc=sync&amp;client=docs&amp;plid=ACUX6DPO1dDOp72zlCWASictwfMgQr1c3fxN7As" TargetMode="External"/><Relationship Id="rId1060" Type="http://schemas.openxmlformats.org/officeDocument/2006/relationships/hyperlink" Target="https://drive.google.com/drive/folders/1dWnuZ-XUfBTWTVLaZMun2CsNnRVD8XKz" TargetMode="External"/><Relationship Id="rId1061" Type="http://schemas.openxmlformats.org/officeDocument/2006/relationships/hyperlink" Target="https://mail.google.com/mail?extsrc=sync&amp;client=docs&amp;plid=ACUX6DP1ej0aHHIHmOkJNydV3evalo-pyX08wx8" TargetMode="External"/><Relationship Id="rId231" Type="http://schemas.openxmlformats.org/officeDocument/2006/relationships/hyperlink" Target="https://mail.google.com/mail?extsrc=sync&amp;client=docs&amp;plid=ACUX6DPqifc-aS8LdlcpMXC_uQiqzdCManO6mc0" TargetMode="External"/><Relationship Id="rId1062" Type="http://schemas.openxmlformats.org/officeDocument/2006/relationships/hyperlink" Target="https://drive.google.com/drive/folders/13TDByixjSOayQ8GiqKcr5K8r4AQv9IKJ" TargetMode="External"/><Relationship Id="rId230" Type="http://schemas.openxmlformats.org/officeDocument/2006/relationships/hyperlink" Target="https://drive.google.com/drive/folders/1c-0U3u0f0V_5zIFe12pilkEnU-rkpt0D" TargetMode="External"/><Relationship Id="rId1063" Type="http://schemas.openxmlformats.org/officeDocument/2006/relationships/hyperlink" Target="https://mail.google.com/mail?extsrc=sync&amp;client=docs&amp;plid=ACUX6DMCAWFR_nN9B7fB7qMO72edXvT5lEWUyG4" TargetMode="External"/><Relationship Id="rId1064" Type="http://schemas.openxmlformats.org/officeDocument/2006/relationships/hyperlink" Target="https://drive.google.com/drive/folders/1uPPT1MQVHloagOH6iKXQlvw5dpao-IKp" TargetMode="External"/><Relationship Id="rId1065" Type="http://schemas.openxmlformats.org/officeDocument/2006/relationships/hyperlink" Target="https://mail.google.com/mail?extsrc=sync&amp;client=docs&amp;plid=ACUX6DMW2QzG5ux3C618n1rGApzeVTzyagWifQQ" TargetMode="External"/><Relationship Id="rId235" Type="http://schemas.openxmlformats.org/officeDocument/2006/relationships/hyperlink" Target="https://drive.google.com/drive/folders/1pWaDQcwPaKRQuecpfna0SQYBDteiNKyh" TargetMode="External"/><Relationship Id="rId1066" Type="http://schemas.openxmlformats.org/officeDocument/2006/relationships/hyperlink" Target="https://drive.google.com/drive/folders/1hWRvWSHH_NJ02CtKdjU3W3pFOyOYp851" TargetMode="External"/><Relationship Id="rId234" Type="http://schemas.openxmlformats.org/officeDocument/2006/relationships/hyperlink" Target="https://drive.google.com/drive/folders/161JRp9wLedchFMcRxX78-FeY_MM4eq0j" TargetMode="External"/><Relationship Id="rId1067" Type="http://schemas.openxmlformats.org/officeDocument/2006/relationships/hyperlink" Target="https://mail.google.com/mail?extsrc=sync&amp;client=docs&amp;plid=ACUX6DMu1B5fjV2fdLf-m_Kgc2ECC_Q7mHLFcZw" TargetMode="External"/><Relationship Id="rId233" Type="http://schemas.openxmlformats.org/officeDocument/2006/relationships/hyperlink" Target="https://mail.google.com/mail?extsrc=sync&amp;client=docs&amp;plid=ACUX6DOWGWn3J--JbS5VpAEgODRz5IFUTZp_eKw" TargetMode="External"/><Relationship Id="rId1068" Type="http://schemas.openxmlformats.org/officeDocument/2006/relationships/hyperlink" Target="https://drive.google.com/drive/folders/1OU7_Wesm0DoBhEWqzZMatAeVPiAn9yKP" TargetMode="External"/><Relationship Id="rId232" Type="http://schemas.openxmlformats.org/officeDocument/2006/relationships/hyperlink" Target="https://drive.google.com/drive/folders/1q9P4b7iy1xpf173j8rNjcK7s49UIm6PM" TargetMode="External"/><Relationship Id="rId1069" Type="http://schemas.openxmlformats.org/officeDocument/2006/relationships/hyperlink" Target="https://mail.google.com/mail?extsrc=sync&amp;client=docs&amp;plid=ACUX6DP3Zrje094qKnLHvcjmgMHx3JkT8vDYza8" TargetMode="External"/><Relationship Id="rId1015" Type="http://schemas.openxmlformats.org/officeDocument/2006/relationships/hyperlink" Target="https://mail.google.com/mail?extsrc=sync&amp;client=docs&amp;plid=ACUX6DN4Su-qWzfSXdXbgBFl9T1c-B3xcxJtv6I" TargetMode="External"/><Relationship Id="rId1499" Type="http://schemas.openxmlformats.org/officeDocument/2006/relationships/hyperlink" Target="https://drive.google.com/drive/folders/1HoovsBVtD2ODBKd7TCGrrfkII4pkZgH0" TargetMode="External"/><Relationship Id="rId1016" Type="http://schemas.openxmlformats.org/officeDocument/2006/relationships/hyperlink" Target="https://drive.google.com/drive/folders/13AOQzYeNGRqpKfmgzEty-mhDLfdTgUEg" TargetMode="External"/><Relationship Id="rId1017" Type="http://schemas.openxmlformats.org/officeDocument/2006/relationships/hyperlink" Target="https://mail.google.com/mail?extsrc=sync&amp;client=docs&amp;plid=ACUX6DOTFMs9uQiznfL9FvSwtKr3qbLmLX_Hbzw" TargetMode="External"/><Relationship Id="rId1018" Type="http://schemas.openxmlformats.org/officeDocument/2006/relationships/hyperlink" Target="https://drive.google.com/drive/folders/1NDxw9QApw4ydXOWUklm1u8RyKvg00L6H" TargetMode="External"/><Relationship Id="rId1019" Type="http://schemas.openxmlformats.org/officeDocument/2006/relationships/hyperlink" Target="https://mail.google.com/mail?extsrc=sync&amp;client=docs&amp;plid=ACUX6DOEh-HltQkYd-ozzoFMqlipg28CS-B6jmM" TargetMode="External"/><Relationship Id="rId668" Type="http://schemas.openxmlformats.org/officeDocument/2006/relationships/hyperlink" Target="https://mail.google.com/mail?extsrc=sync&amp;client=docs&amp;plid=ACUX6DMrR88rmWs1zU_wbCXSPFbnoHmo_80lp_4" TargetMode="External"/><Relationship Id="rId667" Type="http://schemas.openxmlformats.org/officeDocument/2006/relationships/hyperlink" Target="https://drive.google.com/drive/folders/1sbFiaCDCJsHO9ezCEOn1t6huaqxeZaew" TargetMode="External"/><Relationship Id="rId666" Type="http://schemas.openxmlformats.org/officeDocument/2006/relationships/hyperlink" Target="https://mail.google.com/mail?extsrc=sync&amp;client=docs&amp;plid=ACUX6DNc1VC_skseQTpY_iMFlpUB03_WzQxD8y0" TargetMode="External"/><Relationship Id="rId665" Type="http://schemas.openxmlformats.org/officeDocument/2006/relationships/hyperlink" Target="https://drive.google.com/drive/folders/1y7_faD8lJPgdeEOBPbopTteb2iODWk5M" TargetMode="External"/><Relationship Id="rId669" Type="http://schemas.openxmlformats.org/officeDocument/2006/relationships/hyperlink" Target="https://drive.google.com/drive/folders/19QbXGNJwhFNfcaxZl4A487SIyRXY4maz" TargetMode="External"/><Relationship Id="rId1490" Type="http://schemas.openxmlformats.org/officeDocument/2006/relationships/hyperlink" Target="https://mail.google.com/mail?extsrc=sync&amp;client=docs&amp;plid=ACUX6DOOg2eah6Uk765ue-JTIceYWNjgjt92EXw" TargetMode="External"/><Relationship Id="rId660" Type="http://schemas.openxmlformats.org/officeDocument/2006/relationships/hyperlink" Target="https://mail.google.com/mail?extsrc=sync&amp;client=docs&amp;plid=ACUX6DPhNBJhR_rcwtHtNtX_VuVPMuyy7aju_NU" TargetMode="External"/><Relationship Id="rId1491" Type="http://schemas.openxmlformats.org/officeDocument/2006/relationships/hyperlink" Target="https://drive.google.com/drive/folders/1uFn3Q42nmYyeeJ0LUk0aBTLEYfSj1w7G" TargetMode="External"/><Relationship Id="rId1492" Type="http://schemas.openxmlformats.org/officeDocument/2006/relationships/hyperlink" Target="https://mail.google.com/mail?extsrc=sync&amp;client=docs&amp;plid=ACUX6DPqDM2u0-hf6g9eeFIfiV2ahK-L1E0YeQI" TargetMode="External"/><Relationship Id="rId1493" Type="http://schemas.openxmlformats.org/officeDocument/2006/relationships/hyperlink" Target="https://drive.google.com/drive/folders/191j1caJvn10gKixKD5loF4tJwVoZ0AJU" TargetMode="External"/><Relationship Id="rId1010" Type="http://schemas.openxmlformats.org/officeDocument/2006/relationships/hyperlink" Target="https://drive.google.com/drive/folders/1PvrxlqzwZnus0S1QSqb4yLNzkz6DJNDu" TargetMode="External"/><Relationship Id="rId1494" Type="http://schemas.openxmlformats.org/officeDocument/2006/relationships/hyperlink" Target="https://mail.google.com/mail?extsrc=sync&amp;client=docs&amp;plid=ACUX6DPLpcRTJ_jqQg4A-1KAj9pZUey6dURaaIA" TargetMode="External"/><Relationship Id="rId664" Type="http://schemas.openxmlformats.org/officeDocument/2006/relationships/hyperlink" Target="https://mail.google.com/mail?extsrc=sync&amp;client=docs&amp;plid=ACUX6DMVnsMxd70FnQ2oovwzVW56GG6JXomdgRc" TargetMode="External"/><Relationship Id="rId1011" Type="http://schemas.openxmlformats.org/officeDocument/2006/relationships/hyperlink" Target="https://mail.google.com/mail?extsrc=sync&amp;client=docs&amp;plid=ACUX6DP0nMMXx5z6eruqdI-OTiJl4jX39UGjQbw" TargetMode="External"/><Relationship Id="rId1495" Type="http://schemas.openxmlformats.org/officeDocument/2006/relationships/hyperlink" Target="https://drive.google.com/drive/folders/19Wi0oPfc4CkjizMCt-hM8CHk11b884NW" TargetMode="External"/><Relationship Id="rId663" Type="http://schemas.openxmlformats.org/officeDocument/2006/relationships/hyperlink" Target="https://drive.google.com/drive/folders/1XDU_KnBifoB3RLlQvzzSqd-pKNxvWg52" TargetMode="External"/><Relationship Id="rId1012" Type="http://schemas.openxmlformats.org/officeDocument/2006/relationships/hyperlink" Target="https://drive.google.com/drive/folders/1DDU8EfV9p_dOywNR4FKI92bQQUa1IKuU" TargetMode="External"/><Relationship Id="rId1496" Type="http://schemas.openxmlformats.org/officeDocument/2006/relationships/hyperlink" Target="https://mail.google.com/mail?extsrc=sync&amp;client=docs&amp;plid=ACUX6DMcrwbLfEcfxa5Bl57YLmyAEFyDSpacrNc" TargetMode="External"/><Relationship Id="rId662" Type="http://schemas.openxmlformats.org/officeDocument/2006/relationships/hyperlink" Target="https://mail.google.com/mail?extsrc=sync&amp;client=docs&amp;plid=ACUX6DNlUpNZlfMYxr23ZxDR-xRlk-Os4woBttA" TargetMode="External"/><Relationship Id="rId1013" Type="http://schemas.openxmlformats.org/officeDocument/2006/relationships/hyperlink" Target="https://mail.google.com/mail?extsrc=sync&amp;client=docs&amp;plid=ACUX6DNPk0C49s7creFitglwEaWUbonY7jlrO1A" TargetMode="External"/><Relationship Id="rId1497" Type="http://schemas.openxmlformats.org/officeDocument/2006/relationships/hyperlink" Target="https://drive.google.com/drive/folders/123ERoffbXyNzMvD6GLrNEWzareBZ8JWH" TargetMode="External"/><Relationship Id="rId661" Type="http://schemas.openxmlformats.org/officeDocument/2006/relationships/hyperlink" Target="https://drive.google.com/drive/folders/1opLypz2pBHLj5XB2F11of99n-zBhEC6z" TargetMode="External"/><Relationship Id="rId1014" Type="http://schemas.openxmlformats.org/officeDocument/2006/relationships/hyperlink" Target="https://drive.google.com/drive/folders/1omzjPWQUnjX1fmxTzvBfllepn5oSiLzv" TargetMode="External"/><Relationship Id="rId1498" Type="http://schemas.openxmlformats.org/officeDocument/2006/relationships/hyperlink" Target="https://mail.google.com/mail?extsrc=sync&amp;client=docs&amp;plid=ACUX6DMkFPZ_WZzpciB2S2QkBe8Pe0r8GKWUa4c" TargetMode="External"/><Relationship Id="rId1004" Type="http://schemas.openxmlformats.org/officeDocument/2006/relationships/hyperlink" Target="https://drive.google.com/drive/folders/1o3z5iG5Q2AVM0294zsGXYFVRe4u9-bWV" TargetMode="External"/><Relationship Id="rId1488" Type="http://schemas.openxmlformats.org/officeDocument/2006/relationships/hyperlink" Target="https://mail.google.com/mail?extsrc=sync&amp;client=docs&amp;plid=ACUX6DMGorT9NvIZjRcMqWe34n7So0ldtQ-J63E" TargetMode="External"/><Relationship Id="rId1005" Type="http://schemas.openxmlformats.org/officeDocument/2006/relationships/hyperlink" Target="https://mail.google.com/mail?extsrc=sync&amp;client=docs&amp;plid=ACUX6DPiQRkVrziqUKhA9nDgB9fGbibMjyqSNJU" TargetMode="External"/><Relationship Id="rId1489" Type="http://schemas.openxmlformats.org/officeDocument/2006/relationships/hyperlink" Target="https://drive.google.com/drive/folders/14P8Iqe57YqkjNgT6G2QcujuyWDr6gIxn" TargetMode="External"/><Relationship Id="rId1006" Type="http://schemas.openxmlformats.org/officeDocument/2006/relationships/hyperlink" Target="https://drive.google.com/drive/folders/1bILrPMTt6IWBGIhtneDgzM2V32PT1_i0" TargetMode="External"/><Relationship Id="rId1007" Type="http://schemas.openxmlformats.org/officeDocument/2006/relationships/hyperlink" Target="https://mail.google.com/mail?extsrc=sync&amp;client=docs&amp;plid=ACUX6DMIl1qU6yHKcxr7RjCQdJAXrMx22-pg0i0" TargetMode="External"/><Relationship Id="rId1008" Type="http://schemas.openxmlformats.org/officeDocument/2006/relationships/hyperlink" Target="https://drive.google.com/drive/folders/1qcSVVWMt01X2F5LL-azhud3Zjr16-E6V" TargetMode="External"/><Relationship Id="rId1009" Type="http://schemas.openxmlformats.org/officeDocument/2006/relationships/hyperlink" Target="https://mail.google.com/mail?extsrc=sync&amp;client=docs&amp;plid=ACUX6DPkzutqf0wjp3AxmlRIzaiMqPwPj0VWpy4" TargetMode="External"/><Relationship Id="rId657" Type="http://schemas.openxmlformats.org/officeDocument/2006/relationships/hyperlink" Target="https://drive.google.com/drive/folders/11CaocIJuiX9iLCalzLpaaOCfSn47sKDQ" TargetMode="External"/><Relationship Id="rId656" Type="http://schemas.openxmlformats.org/officeDocument/2006/relationships/hyperlink" Target="https://mail.google.com/mail?extsrc=sync&amp;client=docs&amp;plid=ACUX6DPhS6yAvhDn0F5FIgNK8VBzLTT8s4hRu4Y" TargetMode="External"/><Relationship Id="rId655" Type="http://schemas.openxmlformats.org/officeDocument/2006/relationships/hyperlink" Target="https://drive.google.com/drive/folders/1wsyPaCpXJVX4v2l8sWIB2Tjsx3D8vq7q" TargetMode="External"/><Relationship Id="rId654" Type="http://schemas.openxmlformats.org/officeDocument/2006/relationships/hyperlink" Target="https://mail.google.com/mail?extsrc=sync&amp;client=docs&amp;plid=ACUX6DMvfPgatw2sfsF8fdhLFZBbjCLe7Pr3bP8" TargetMode="External"/><Relationship Id="rId659" Type="http://schemas.openxmlformats.org/officeDocument/2006/relationships/hyperlink" Target="https://drive.google.com/drive/folders/1ywnncFlzqdzJoIIP55pIdOVBnTrkCQfM" TargetMode="External"/><Relationship Id="rId658" Type="http://schemas.openxmlformats.org/officeDocument/2006/relationships/hyperlink" Target="https://mail.google.com/mail?extsrc=sync&amp;client=docs&amp;plid=ACUX6DNYaDpQF-yKJjth_86wP1937cbuVZbtmpE" TargetMode="External"/><Relationship Id="rId1480" Type="http://schemas.openxmlformats.org/officeDocument/2006/relationships/hyperlink" Target="https://mail.google.com/mail?extsrc=sync&amp;client=docs&amp;plid=ACUX6DNnTnOa1Az-HGMawkrey3s1dv3InLU6SvU" TargetMode="External"/><Relationship Id="rId1481" Type="http://schemas.openxmlformats.org/officeDocument/2006/relationships/hyperlink" Target="https://drive.google.com/drive/folders/1LW7CAbLWv3B6gIhTHfxlm7htpoJhZHY9" TargetMode="External"/><Relationship Id="rId1482" Type="http://schemas.openxmlformats.org/officeDocument/2006/relationships/hyperlink" Target="https://mail.google.com/mail?extsrc=sync&amp;client=docs&amp;plid=ACUX6DOk0TDS-Q_iXyxcY4hpbQsfBRUd-EULvcg" TargetMode="External"/><Relationship Id="rId1483" Type="http://schemas.openxmlformats.org/officeDocument/2006/relationships/hyperlink" Target="https://drive.google.com/drive/folders/18dPl-aNYLzccNtXgNwcoBL-L0Cvph785" TargetMode="External"/><Relationship Id="rId653" Type="http://schemas.openxmlformats.org/officeDocument/2006/relationships/hyperlink" Target="https://drive.google.com/drive/folders/1qCx3QJFIwIUvNmmdIXFLWf6wrEAzQoX8" TargetMode="External"/><Relationship Id="rId1000" Type="http://schemas.openxmlformats.org/officeDocument/2006/relationships/hyperlink" Target="https://drive.google.com/drive/folders/1h_07gsmsUYyXAmSGhANC92DZ_65XPSSN" TargetMode="External"/><Relationship Id="rId1484" Type="http://schemas.openxmlformats.org/officeDocument/2006/relationships/hyperlink" Target="https://mail.google.com/mail?extsrc=sync&amp;client=docs&amp;plid=ACUX6DNRldZPHWPhXeSKqXfog4evtYMz7CJb-kU" TargetMode="External"/><Relationship Id="rId652" Type="http://schemas.openxmlformats.org/officeDocument/2006/relationships/hyperlink" Target="https://mail.google.com/mail?extsrc=sync&amp;client=docs&amp;plid=ACUX6DPjrcX1VIGYiuFLz7a7UxzgOywlThg731Q" TargetMode="External"/><Relationship Id="rId1001" Type="http://schemas.openxmlformats.org/officeDocument/2006/relationships/hyperlink" Target="https://mail.google.com/mail?extsrc=sync&amp;client=docs&amp;plid=ACUX6DOmyNuZ0gi-_wygwCgrzPX64YTjn4a0lZc" TargetMode="External"/><Relationship Id="rId1485" Type="http://schemas.openxmlformats.org/officeDocument/2006/relationships/hyperlink" Target="https://drive.google.com/drive/folders/1VmXADyt9Q8_l1osUg0z-Ifs8NQA8qDYZ" TargetMode="External"/><Relationship Id="rId651" Type="http://schemas.openxmlformats.org/officeDocument/2006/relationships/hyperlink" Target="https://drive.google.com/drive/folders/1AAi1d4tLWUapfqefnnYwKhUqqPW-Jc1v" TargetMode="External"/><Relationship Id="rId1002" Type="http://schemas.openxmlformats.org/officeDocument/2006/relationships/hyperlink" Target="https://drive.google.com/drive/folders/1jg_TyMYK7dGl7RR5v_TxK49lkxEBKhy1" TargetMode="External"/><Relationship Id="rId1486" Type="http://schemas.openxmlformats.org/officeDocument/2006/relationships/hyperlink" Target="https://mail.google.com/mail?extsrc=sync&amp;client=docs&amp;plid=ACUX6DPj7aSw8IWTx0cZUNrBGNr8jVpaxqqPZrs" TargetMode="External"/><Relationship Id="rId650" Type="http://schemas.openxmlformats.org/officeDocument/2006/relationships/hyperlink" Target="https://mail.google.com/mail?extsrc=sync&amp;client=docs&amp;plid=ACUX6DPXsMIFnJmJf-PZ3SP1gW-po84Gw9TFX6Q" TargetMode="External"/><Relationship Id="rId1003" Type="http://schemas.openxmlformats.org/officeDocument/2006/relationships/hyperlink" Target="https://mail.google.com/mail?extsrc=sync&amp;client=docs&amp;plid=ACUX6DN5Wvl9P8GcAJPWiCwCkzW9tL8bIJ1o8ug" TargetMode="External"/><Relationship Id="rId1487" Type="http://schemas.openxmlformats.org/officeDocument/2006/relationships/hyperlink" Target="https://drive.google.com/drive/folders/1KQ6BuqrKqnhjwi8PRT4xOcLv7jAJxuJe" TargetMode="External"/><Relationship Id="rId1037" Type="http://schemas.openxmlformats.org/officeDocument/2006/relationships/hyperlink" Target="https://mail.google.com/mail?extsrc=sync&amp;client=docs&amp;plid=ACUX6DN8Dq89hRx_DVZzENN31lIy31l2n2ydAnk" TargetMode="External"/><Relationship Id="rId1038" Type="http://schemas.openxmlformats.org/officeDocument/2006/relationships/hyperlink" Target="https://drive.google.com/drive/folders/1snFEPDuQsWErp-Iia5W14JRvyUznTXnB" TargetMode="External"/><Relationship Id="rId1039" Type="http://schemas.openxmlformats.org/officeDocument/2006/relationships/hyperlink" Target="https://mail.google.com/mail?extsrc=sync&amp;client=docs&amp;plid=ACUX6DNbTCdX-P7mVCJZKu9MIMsxk1zeJmaxKV8" TargetMode="External"/><Relationship Id="rId206" Type="http://schemas.openxmlformats.org/officeDocument/2006/relationships/hyperlink" Target="https://drive.google.com/drive/folders/1kuApY8EfVlHjfz5lPZ50wGCYNS62SZIj" TargetMode="External"/><Relationship Id="rId205" Type="http://schemas.openxmlformats.org/officeDocument/2006/relationships/hyperlink" Target="https://mail.google.com/mail?extsrc=sync&amp;client=docs&amp;plid=ACUX6DMmxf6-ehft-8-VvJjuaJ806bu2teNXv2k" TargetMode="External"/><Relationship Id="rId689" Type="http://schemas.openxmlformats.org/officeDocument/2006/relationships/hyperlink" Target="https://drive.google.com/drive/folders/1dnKDhs0ZOveQ0Vs_O1W7-6I6CEgrbjjd" TargetMode="External"/><Relationship Id="rId204" Type="http://schemas.openxmlformats.org/officeDocument/2006/relationships/hyperlink" Target="https://drive.google.com/drive/folders/1kVp6RNItP1Vpq-F87PcqmpXzLeY1nFWP" TargetMode="External"/><Relationship Id="rId688" Type="http://schemas.openxmlformats.org/officeDocument/2006/relationships/hyperlink" Target="https://mail.google.com/mail?extsrc=sync&amp;client=docs&amp;plid=ACUX6DNAv3zRzywOru4pkRMyt7h7hEuleZjG-GA" TargetMode="External"/><Relationship Id="rId203" Type="http://schemas.openxmlformats.org/officeDocument/2006/relationships/hyperlink" Target="https://mail.google.com/mail?extsrc=sync&amp;client=docs&amp;plid=ACUX6DODJrc-RuySG8vCSu-nsl6LXTVioaEggDM" TargetMode="External"/><Relationship Id="rId687" Type="http://schemas.openxmlformats.org/officeDocument/2006/relationships/hyperlink" Target="https://drive.google.com/drive/folders/17UwI8trExSnvu6v73yWAFeX1lrWBfxUX" TargetMode="External"/><Relationship Id="rId209" Type="http://schemas.openxmlformats.org/officeDocument/2006/relationships/hyperlink" Target="https://mail.google.com/mail?extsrc=sync&amp;client=docs&amp;plid=ACUX6DPml60Nf7ouO8ou-jkDtnhCrpZfVhhGIa8" TargetMode="External"/><Relationship Id="rId208" Type="http://schemas.openxmlformats.org/officeDocument/2006/relationships/hyperlink" Target="https://drive.google.com/drive/folders/1l-oKUqV97LiKFodOs84HZ5u9Ne91OcYy" TargetMode="External"/><Relationship Id="rId207" Type="http://schemas.openxmlformats.org/officeDocument/2006/relationships/hyperlink" Target="https://mail.google.com/mail?extsrc=sync&amp;client=docs&amp;plid=ACUX6DM1zpA-rYJMNgnTBqbRhc8q8Ng45ed7_pk" TargetMode="External"/><Relationship Id="rId682" Type="http://schemas.openxmlformats.org/officeDocument/2006/relationships/hyperlink" Target="https://mail.google.com/mail?extsrc=sync&amp;client=docs&amp;plid=ACUX6DPXniRWN635gYPCEWOf7FxI4YEZ4wnXMyU" TargetMode="External"/><Relationship Id="rId681" Type="http://schemas.openxmlformats.org/officeDocument/2006/relationships/hyperlink" Target="https://drive.google.com/drive/folders/1AKWeJEuxakUyyiyDMQT5-wB3fCTwfVk3" TargetMode="External"/><Relationship Id="rId1030" Type="http://schemas.openxmlformats.org/officeDocument/2006/relationships/hyperlink" Target="https://drive.google.com/drive/folders/1i-9JqJMi7AkYghCy6YQgGEcvouIgap66" TargetMode="External"/><Relationship Id="rId680" Type="http://schemas.openxmlformats.org/officeDocument/2006/relationships/hyperlink" Target="https://mail.google.com/mail?extsrc=sync&amp;client=docs&amp;plid=ACUX6DNpgEBCkDMJRZspHeAvwmWRpgCMnp-maY4" TargetMode="External"/><Relationship Id="rId1031" Type="http://schemas.openxmlformats.org/officeDocument/2006/relationships/hyperlink" Target="https://mail.google.com/mail?extsrc=sync&amp;client=docs&amp;plid=ACUX6DMhAWJ_7AlZeb5g-pT5DWtPvcIe913LBlk" TargetMode="External"/><Relationship Id="rId1032" Type="http://schemas.openxmlformats.org/officeDocument/2006/relationships/hyperlink" Target="https://drive.google.com/drive/folders/1iVC4r_SZ2VMaegjaDEK6C6HsVzbnqJlU" TargetMode="External"/><Relationship Id="rId202" Type="http://schemas.openxmlformats.org/officeDocument/2006/relationships/hyperlink" Target="https://drive.google.com/drive/folders/1k3axurNrsZS9B8IUQMmF9hU9Q6HYP98i" TargetMode="External"/><Relationship Id="rId686" Type="http://schemas.openxmlformats.org/officeDocument/2006/relationships/hyperlink" Target="https://mail.google.com/mail?extsrc=sync&amp;client=docs&amp;plid=ACUX6DME15x8fYQ_y4QoTb76U0a1eNbG1KtqUZc" TargetMode="External"/><Relationship Id="rId1033" Type="http://schemas.openxmlformats.org/officeDocument/2006/relationships/hyperlink" Target="https://mail.google.com/mail?extsrc=sync&amp;client=docs&amp;plid=ACUX6DN4FD-osuVyBg6HKKPiZdT0e3uDAjvb9jo" TargetMode="External"/><Relationship Id="rId201" Type="http://schemas.openxmlformats.org/officeDocument/2006/relationships/hyperlink" Target="https://mail.google.com/mail?extsrc=sync&amp;client=docs&amp;plid=ACUX6DNGCR7MpxSTbff1ciW_EEuot3F7bfgQyHo" TargetMode="External"/><Relationship Id="rId685" Type="http://schemas.openxmlformats.org/officeDocument/2006/relationships/hyperlink" Target="https://drive.google.com/drive/folders/1JtoJ0xH5OkAIQdbpOWi5CSRoZECPKsHz" TargetMode="External"/><Relationship Id="rId1034" Type="http://schemas.openxmlformats.org/officeDocument/2006/relationships/hyperlink" Target="https://drive.google.com/drive/folders/1aAZ16QLmlutHLfp8i2to4uwr5MzGwIIP" TargetMode="External"/><Relationship Id="rId200" Type="http://schemas.openxmlformats.org/officeDocument/2006/relationships/hyperlink" Target="https://drive.google.com/drive/folders/1KWgNQELiHaZzv4Kw6RRyUaFmVQ4ozUeX" TargetMode="External"/><Relationship Id="rId684" Type="http://schemas.openxmlformats.org/officeDocument/2006/relationships/hyperlink" Target="https://mail.google.com/mail?extsrc=sync&amp;client=docs&amp;plid=ACUX6DNM3xncfyxrjXwW1CMtcHfb5Un-Olq_zVI" TargetMode="External"/><Relationship Id="rId1035" Type="http://schemas.openxmlformats.org/officeDocument/2006/relationships/hyperlink" Target="https://mail.google.com/mail?extsrc=sync&amp;client=docs&amp;plid=ACUX6DM8walNeL-x5Nc_cN969acCgCCRWBr9iOs" TargetMode="External"/><Relationship Id="rId683" Type="http://schemas.openxmlformats.org/officeDocument/2006/relationships/hyperlink" Target="https://drive.google.com/drive/folders/1Jnjp55V8uAxEIYg7fWtSGjF95eapD9fm" TargetMode="External"/><Relationship Id="rId1036" Type="http://schemas.openxmlformats.org/officeDocument/2006/relationships/hyperlink" Target="https://drive.google.com/drive/folders/1oTzrmGQmhSIwqDzSKUthTqZdtm8ax2bw" TargetMode="External"/><Relationship Id="rId1026" Type="http://schemas.openxmlformats.org/officeDocument/2006/relationships/hyperlink" Target="https://drive.google.com/drive/folders/17jYQxkI33p7uDf8OLu5w_7f2s9hqUJ28" TargetMode="External"/><Relationship Id="rId1027" Type="http://schemas.openxmlformats.org/officeDocument/2006/relationships/hyperlink" Target="https://mail.google.com/mail?extsrc=sync&amp;client=docs&amp;plid=ACUX6DOo-5HdonP7PN30h7YW0on2JysYzBXt5ao" TargetMode="External"/><Relationship Id="rId1028" Type="http://schemas.openxmlformats.org/officeDocument/2006/relationships/hyperlink" Target="https://drive.google.com/drive/folders/1E6TlK6bvYkx6ySsmSRMVgG8RLUxUEprk" TargetMode="External"/><Relationship Id="rId1029" Type="http://schemas.openxmlformats.org/officeDocument/2006/relationships/hyperlink" Target="https://mail.google.com/mail?extsrc=sync&amp;client=docs&amp;plid=ACUX6DM1DJOg6aI4AWtMleDpzMJc9K8wqCVELwE" TargetMode="External"/><Relationship Id="rId679" Type="http://schemas.openxmlformats.org/officeDocument/2006/relationships/hyperlink" Target="https://drive.google.com/drive/folders/1Lmujb8tb4QiBZiwAssyqIJGFCqgOWI22" TargetMode="External"/><Relationship Id="rId678" Type="http://schemas.openxmlformats.org/officeDocument/2006/relationships/hyperlink" Target="https://mail.google.com/mail?extsrc=sync&amp;client=docs&amp;plid=ACUX6DNYeptawgR-sCdv5AHBRoDnJZIFLBUccgg" TargetMode="External"/><Relationship Id="rId677" Type="http://schemas.openxmlformats.org/officeDocument/2006/relationships/hyperlink" Target="https://drive.google.com/drive/folders/17B3cmACf3RA7J7-_qZ4NFRyHiyztGc_c" TargetMode="External"/><Relationship Id="rId676" Type="http://schemas.openxmlformats.org/officeDocument/2006/relationships/hyperlink" Target="https://mail.google.com/mail?extsrc=sync&amp;client=docs&amp;plid=ACUX6DN0ieV68CvZSgZ3o7H63YFs1QNQ56DuzC8" TargetMode="External"/><Relationship Id="rId671" Type="http://schemas.openxmlformats.org/officeDocument/2006/relationships/hyperlink" Target="https://drive.google.com/drive/folders/19N08Lc_h6fXTpCjhuwHMNdb-kvbyhn6Y" TargetMode="External"/><Relationship Id="rId670" Type="http://schemas.openxmlformats.org/officeDocument/2006/relationships/hyperlink" Target="https://mail.google.com/mail?extsrc=sync&amp;client=docs&amp;plid=ACUX6DPoHQBQk48W0nSOXFzQ_Py6QP0PDT5ycuU" TargetMode="External"/><Relationship Id="rId1020" Type="http://schemas.openxmlformats.org/officeDocument/2006/relationships/hyperlink" Target="https://drive.google.com/drive/folders/1IwYC42-xYxTVMujkaNbM-GSax_vsXVcA" TargetMode="External"/><Relationship Id="rId1021" Type="http://schemas.openxmlformats.org/officeDocument/2006/relationships/hyperlink" Target="https://mail.google.com/mail?extsrc=sync&amp;client=docs&amp;plid=ACUX6DP4RUlt329AY-0eidljyTCJpQP7x3SNw8w" TargetMode="External"/><Relationship Id="rId675" Type="http://schemas.openxmlformats.org/officeDocument/2006/relationships/hyperlink" Target="https://drive.google.com/drive/folders/1-AoOpSaaiBvuSiM8HmzHF2aAQNSwtMcR" TargetMode="External"/><Relationship Id="rId1022" Type="http://schemas.openxmlformats.org/officeDocument/2006/relationships/hyperlink" Target="https://drive.google.com/drive/folders/1fBtCHUo4uLm8n40Jv7wFEWcPnw_VHDRH" TargetMode="External"/><Relationship Id="rId674" Type="http://schemas.openxmlformats.org/officeDocument/2006/relationships/hyperlink" Target="https://mail.google.com/mail?extsrc=sync&amp;client=docs&amp;plid=ACUX6DN9sASj3tSuQfQ5vc9e01Ul-b1V2YeN-0U" TargetMode="External"/><Relationship Id="rId1023" Type="http://schemas.openxmlformats.org/officeDocument/2006/relationships/hyperlink" Target="https://mail.google.com/mail?extsrc=sync&amp;client=docs&amp;plid=ACUX6DO2hJhdEFv9YWhvVnpv4RZyMvYl3QKJTFs" TargetMode="External"/><Relationship Id="rId673" Type="http://schemas.openxmlformats.org/officeDocument/2006/relationships/hyperlink" Target="https://drive.google.com/drive/folders/1O6uhaWJaQ2C5RWpNzBMk9AO0IIjAr6YG" TargetMode="External"/><Relationship Id="rId1024" Type="http://schemas.openxmlformats.org/officeDocument/2006/relationships/hyperlink" Target="https://drive.google.com/drive/folders/1oD1X4S1DCw5lA_kiWJGYUFib_l6zFF3e" TargetMode="External"/><Relationship Id="rId672" Type="http://schemas.openxmlformats.org/officeDocument/2006/relationships/hyperlink" Target="https://mail.google.com/mail?extsrc=sync&amp;client=docs&amp;plid=ACUX6DOv3CDiEhVU8DyhmqvtI6t-LdM8NpglLe8" TargetMode="External"/><Relationship Id="rId1025" Type="http://schemas.openxmlformats.org/officeDocument/2006/relationships/hyperlink" Target="https://mail.google.com/mail?extsrc=sync&amp;client=docs&amp;plid=ACUX6DPtLUmguHFUr4loW0WhxSWX-A3E_8wcboA" TargetMode="External"/><Relationship Id="rId190" Type="http://schemas.openxmlformats.org/officeDocument/2006/relationships/hyperlink" Target="https://drive.google.com/drive/folders/1cnBX1ygctVHXOT9h1SqreqiTxKGMP_mB" TargetMode="External"/><Relationship Id="rId194" Type="http://schemas.openxmlformats.org/officeDocument/2006/relationships/hyperlink" Target="https://drive.google.com/drive/folders/1d13uQRrv75XCApMFcqYvp7yy8yDqp294" TargetMode="External"/><Relationship Id="rId193" Type="http://schemas.openxmlformats.org/officeDocument/2006/relationships/hyperlink" Target="https://mail.google.com/mail?extsrc=sync&amp;client=docs&amp;plid=ACUX6DOcPJSmNiK9jHXF-kkSYIXgjjQ1SfU1ovk" TargetMode="External"/><Relationship Id="rId192" Type="http://schemas.openxmlformats.org/officeDocument/2006/relationships/hyperlink" Target="https://drive.google.com/drive/folders/1cpmebk_gmE_RL9CfZPiBb51YQ-4WCAqR" TargetMode="External"/><Relationship Id="rId191" Type="http://schemas.openxmlformats.org/officeDocument/2006/relationships/hyperlink" Target="https://mail.google.com/mail?extsrc=sync&amp;client=docs&amp;plid=ACUX6DP5AylTWg1ISpcnRY9vTKDEr_1YM2Yft18" TargetMode="External"/><Relationship Id="rId187" Type="http://schemas.openxmlformats.org/officeDocument/2006/relationships/hyperlink" Target="https://mail.google.com/mail?extsrc=sync&amp;client=docs&amp;plid=ACUX6DNcuZROuzx0fjc6bV1cm8fNPFDOOT3t8H0" TargetMode="External"/><Relationship Id="rId186" Type="http://schemas.openxmlformats.org/officeDocument/2006/relationships/hyperlink" Target="https://drive.google.com/drive/folders/1chb-pMLI3rXGxAqLwWLaFdAbK1H_Iotp" TargetMode="External"/><Relationship Id="rId185" Type="http://schemas.openxmlformats.org/officeDocument/2006/relationships/hyperlink" Target="https://mail.google.com/mail?extsrc=sync&amp;client=docs&amp;plid=ACUX6DOCr0HsMaBqy5rkdImL6Z8p9Xoj9SlI9GA" TargetMode="External"/><Relationship Id="rId184" Type="http://schemas.openxmlformats.org/officeDocument/2006/relationships/hyperlink" Target="https://drive.google.com/drive/folders/1c5vBQTY3p74fPbtUB35eu6cUclkDuYmK" TargetMode="External"/><Relationship Id="rId189" Type="http://schemas.openxmlformats.org/officeDocument/2006/relationships/hyperlink" Target="https://mail.google.com/mail?extsrc=sync&amp;client=docs&amp;plid=ACUX6DP0aHvGuFUxANNeyhoH5G-uC65il3lxniw" TargetMode="External"/><Relationship Id="rId188" Type="http://schemas.openxmlformats.org/officeDocument/2006/relationships/hyperlink" Target="https://drive.google.com/drive/folders/1ckOsvkB2pFn_elV8qMiWDVPC01uNm9KV" TargetMode="External"/><Relationship Id="rId183" Type="http://schemas.openxmlformats.org/officeDocument/2006/relationships/hyperlink" Target="https://mail.google.com/mail?extsrc=sync&amp;client=docs&amp;plid=ACUX6DNIX5fNj9xKHamRZ6smtLVTEzw5eF1h42U" TargetMode="External"/><Relationship Id="rId182" Type="http://schemas.openxmlformats.org/officeDocument/2006/relationships/hyperlink" Target="https://drive.google.com/drive/folders/1bOXyrqRuhTM0kwWJCFw_PtTMd_dMqllW" TargetMode="External"/><Relationship Id="rId181" Type="http://schemas.openxmlformats.org/officeDocument/2006/relationships/hyperlink" Target="https://mail.google.com/mail?extsrc=sync&amp;client=docs&amp;plid=ACUX6DMIbBUhK-04zqO3-BsYwbucjPQ9UfGBjFo" TargetMode="External"/><Relationship Id="rId180" Type="http://schemas.openxmlformats.org/officeDocument/2006/relationships/hyperlink" Target="https://drive.google.com/drive/folders/1ar-VdijsJfCzUt1t_3DGL927nyhstPlN" TargetMode="External"/><Relationship Id="rId176" Type="http://schemas.openxmlformats.org/officeDocument/2006/relationships/hyperlink" Target="https://drive.google.com/drive/folders/1aVIfXuJSRx6bx6Mx0mSRxbqRgsfkqlM6" TargetMode="External"/><Relationship Id="rId175" Type="http://schemas.openxmlformats.org/officeDocument/2006/relationships/hyperlink" Target="https://mail.google.com/mail?extsrc=sync&amp;client=docs&amp;plid=ACUX6DMsETOZCPCoCBu4DvHz6jZSIjmr-E2L6dg" TargetMode="External"/><Relationship Id="rId174" Type="http://schemas.openxmlformats.org/officeDocument/2006/relationships/hyperlink" Target="https://drive.google.com/drive/folders/1aQixlgs8xJBLEy6hIG-rohw5sK_w7EGA" TargetMode="External"/><Relationship Id="rId173" Type="http://schemas.openxmlformats.org/officeDocument/2006/relationships/hyperlink" Target="https://mail.google.com/mail?extsrc=sync&amp;client=docs&amp;plid=ACUX6DNuBMXioQjdXKrSYu4xeeg2tyvfbWQpb8k" TargetMode="External"/><Relationship Id="rId179" Type="http://schemas.openxmlformats.org/officeDocument/2006/relationships/hyperlink" Target="https://mail.google.com/mail?extsrc=sync&amp;client=docs&amp;plid=ACUX6DPhEShtPZscNUQ6_vcqj6o9NyhABNmNiSE" TargetMode="External"/><Relationship Id="rId178" Type="http://schemas.openxmlformats.org/officeDocument/2006/relationships/hyperlink" Target="https://drive.google.com/drive/folders/1amiZPwRc4XZbwmQgMrDeUW7WptwkXW6-" TargetMode="External"/><Relationship Id="rId177" Type="http://schemas.openxmlformats.org/officeDocument/2006/relationships/hyperlink" Target="https://mail.google.com/mail?extsrc=sync&amp;client=docs&amp;plid=ACUX6DOCxfzV_ZfyW5qTOACh-zo4lu21i0Z4SZA" TargetMode="External"/><Relationship Id="rId1910" Type="http://schemas.openxmlformats.org/officeDocument/2006/relationships/hyperlink" Target="https://mail.google.com/mail?extsrc=sync&amp;client=docs&amp;plid=ACUX6DMFcadR6_2GKn29SJu-bGKVnjC-yVf9FfE" TargetMode="External"/><Relationship Id="rId1911" Type="http://schemas.openxmlformats.org/officeDocument/2006/relationships/hyperlink" Target="https://drive.google.com/drive/folders/1jkvNz2LNcjEc5j1Ww5R41rRfvAT8av5x" TargetMode="External"/><Relationship Id="rId1912" Type="http://schemas.openxmlformats.org/officeDocument/2006/relationships/hyperlink" Target="https://mail.google.com/mail?extsrc=sync&amp;client=docs&amp;plid=ACUX6DPzkCEDNTYq1s1-YNdKRb-zv773OJEUiLQ" TargetMode="External"/><Relationship Id="rId1913" Type="http://schemas.openxmlformats.org/officeDocument/2006/relationships/hyperlink" Target="https://drive.google.com/drive/folders/1yQv9atkyJ8w8Dp2Aqmq8_Gyfu-QH0BHj" TargetMode="External"/><Relationship Id="rId1914" Type="http://schemas.openxmlformats.org/officeDocument/2006/relationships/hyperlink" Target="https://mail.google.com/mail?extsrc=sync&amp;client=docs&amp;plid=ACUX6DOfHQgn06azuVA6eW2AnPZV_dd1dTDMtUM" TargetMode="External"/><Relationship Id="rId1915" Type="http://schemas.openxmlformats.org/officeDocument/2006/relationships/hyperlink" Target="https://drive.google.com/drive/folders/16bNZQKjojBrOfYqnev4eM5pJSZ1Tr-Y2" TargetMode="External"/><Relationship Id="rId1916" Type="http://schemas.openxmlformats.org/officeDocument/2006/relationships/hyperlink" Target="https://mail.google.com/mail?extsrc=sync&amp;client=docs&amp;plid=ACUX6DPnp_KkCqB2cCVm9hchw0-u32RYiuYaCsk" TargetMode="External"/><Relationship Id="rId1917" Type="http://schemas.openxmlformats.org/officeDocument/2006/relationships/hyperlink" Target="https://drive.google.com/drive/folders/1zcmSj2Ht6XSmvmq8I1NYMNLpLqpWgoej" TargetMode="External"/><Relationship Id="rId1918" Type="http://schemas.openxmlformats.org/officeDocument/2006/relationships/hyperlink" Target="https://mail.google.com/mail?extsrc=sync&amp;client=docs&amp;plid=ACUX6DM4vKZt5QiD0lum0PUwSwFtOKu5Cf6ZvCg" TargetMode="External"/><Relationship Id="rId1919" Type="http://schemas.openxmlformats.org/officeDocument/2006/relationships/hyperlink" Target="https://drive.google.com/drive/folders/1Q_PXMzA4rPSKCZk6ZMClOTCdaAzMS9mS" TargetMode="External"/><Relationship Id="rId1900" Type="http://schemas.openxmlformats.org/officeDocument/2006/relationships/hyperlink" Target="https://mail.google.com/mail?extsrc=sync&amp;client=docs&amp;plid=ACUX6DNq9NlOIRBBSFqo4uVU0YqVe-_RC2WrafM" TargetMode="External"/><Relationship Id="rId1901" Type="http://schemas.openxmlformats.org/officeDocument/2006/relationships/hyperlink" Target="https://drive.google.com/drive/folders/1IK_Vn5QFme0Oh7eCe3GHmV66ZsI59M3L" TargetMode="External"/><Relationship Id="rId1902" Type="http://schemas.openxmlformats.org/officeDocument/2006/relationships/hyperlink" Target="https://mail.google.com/mail?extsrc=sync&amp;client=docs&amp;plid=ACUX6DOc8IFeHmqneN0aM2LCet9tOBpTq6O3SHc" TargetMode="External"/><Relationship Id="rId1903" Type="http://schemas.openxmlformats.org/officeDocument/2006/relationships/hyperlink" Target="https://drive.google.com/drive/folders/1g19HWnv2gSSTLafO41N_xOJjuVO_frws" TargetMode="External"/><Relationship Id="rId1904" Type="http://schemas.openxmlformats.org/officeDocument/2006/relationships/hyperlink" Target="https://mail.google.com/mail?extsrc=sync&amp;client=docs&amp;plid=ACUX6DPdx1Qdb5O0smW-ThFXF0Pd6T7Eh4txtoM" TargetMode="External"/><Relationship Id="rId1905" Type="http://schemas.openxmlformats.org/officeDocument/2006/relationships/hyperlink" Target="https://drive.google.com/drive/folders/1IhGhbPav9hqEtQqxQNQDQJ61Nv3RkSdY" TargetMode="External"/><Relationship Id="rId1906" Type="http://schemas.openxmlformats.org/officeDocument/2006/relationships/hyperlink" Target="https://mail.google.com/mail?extsrc=sync&amp;client=docs&amp;plid=ACUX6DOA5mtQJzUBBoZiFaUsTagOyxjen8sJ9mQ" TargetMode="External"/><Relationship Id="rId1907" Type="http://schemas.openxmlformats.org/officeDocument/2006/relationships/hyperlink" Target="https://drive.google.com/drive/folders/1_bSBYQDus_z7MeV6aiqs3sK7tUYWWkCK" TargetMode="External"/><Relationship Id="rId1908" Type="http://schemas.openxmlformats.org/officeDocument/2006/relationships/hyperlink" Target="https://mail.google.com/mail?extsrc=sync&amp;client=docs&amp;plid=ACUX6DPWQ5mQgIqFb291VJBk04hw4Fga5viZXNs" TargetMode="External"/><Relationship Id="rId1909" Type="http://schemas.openxmlformats.org/officeDocument/2006/relationships/hyperlink" Target="https://drive.google.com/drive/folders/1-WnryhHXH2MVKdfvnvA2uSprDUxdLDRG" TargetMode="External"/><Relationship Id="rId198" Type="http://schemas.openxmlformats.org/officeDocument/2006/relationships/hyperlink" Target="https://drive.google.com/drive/folders/1dkEeoKpPKSfA8bv4U1oSddI1Bl4Lp_ZT" TargetMode="External"/><Relationship Id="rId197" Type="http://schemas.openxmlformats.org/officeDocument/2006/relationships/hyperlink" Target="https://mail.google.com/mail?extsrc=sync&amp;client=docs&amp;plid=ACUX6DOkdCasAdw8VF70IRDYhHSLexyoJ6QegKM" TargetMode="External"/><Relationship Id="rId196" Type="http://schemas.openxmlformats.org/officeDocument/2006/relationships/hyperlink" Target="https://drive.google.com/drive/folders/1dBzMQ1vZ-7Bbv9BEKo3RoM4qX43ZCEjk" TargetMode="External"/><Relationship Id="rId195" Type="http://schemas.openxmlformats.org/officeDocument/2006/relationships/hyperlink" Target="https://mail.google.com/mail?extsrc=sync&amp;client=docs&amp;plid=ACUX6DMzgWmwaEu8m4-lMY8sHnzZpDfoljfNPEw" TargetMode="External"/><Relationship Id="rId199" Type="http://schemas.openxmlformats.org/officeDocument/2006/relationships/hyperlink" Target="https://mail.google.com/mail?extsrc=sync&amp;client=docs&amp;plid=ACUX6DPa6pepE1cjRLT5CSubcrll_rn0tXVrYYI" TargetMode="External"/><Relationship Id="rId150" Type="http://schemas.openxmlformats.org/officeDocument/2006/relationships/hyperlink" Target="https://mail.google.com/mail?extsrc=sync&amp;client=docs&amp;plid=ACUX6DNRcUUwFLvBhpAINnIN6zIP8CLIKMqbG5U" TargetMode="External"/><Relationship Id="rId149" Type="http://schemas.openxmlformats.org/officeDocument/2006/relationships/hyperlink" Target="https://drive.google.com/drive/folders/1XZ0UGb0yw6PWzfWiOZcYsP6nh4-hCY3G" TargetMode="External"/><Relationship Id="rId148" Type="http://schemas.openxmlformats.org/officeDocument/2006/relationships/hyperlink" Target="https://mail.google.com/mail?extsrc=sync&amp;client=docs&amp;plid=ACUX6DO4VQ6zrafXNLqfb23Tgd9oZtJBZOj-eSw" TargetMode="External"/><Relationship Id="rId1090" Type="http://schemas.openxmlformats.org/officeDocument/2006/relationships/hyperlink" Target="https://drive.google.com/drive/folders/1oj4PFcH1J-phebiEiGgZ4d3iWIPTM_xr" TargetMode="External"/><Relationship Id="rId1091" Type="http://schemas.openxmlformats.org/officeDocument/2006/relationships/hyperlink" Target="https://mail.google.com/mail?extsrc=sync&amp;client=docs&amp;plid=ACUX6DM2rMLwrvF_WxvixiGclWrHq8w6Fr6Z_QI" TargetMode="External"/><Relationship Id="rId1092" Type="http://schemas.openxmlformats.org/officeDocument/2006/relationships/hyperlink" Target="https://drive.google.com/drive/folders/1Fx4FQEBXEiONm9YEumoZEq_nHpQoOBIn" TargetMode="External"/><Relationship Id="rId1093" Type="http://schemas.openxmlformats.org/officeDocument/2006/relationships/hyperlink" Target="https://mail.google.com/mail?extsrc=sync&amp;client=docs&amp;plid=ACUX6DOXbEKEJYrX9MJvBTTpFOYhx-gmfzm5sqU" TargetMode="External"/><Relationship Id="rId1094" Type="http://schemas.openxmlformats.org/officeDocument/2006/relationships/hyperlink" Target="https://drive.google.com/drive/folders/1_3XaM2dXYFrFXBQp15IfcNGaE0q_Z-w8" TargetMode="External"/><Relationship Id="rId143" Type="http://schemas.openxmlformats.org/officeDocument/2006/relationships/hyperlink" Target="https://drive.google.com/drive/folders/16tnHYK7Kx9EJ_9EGdMERH_ipp10sME0D" TargetMode="External"/><Relationship Id="rId1095" Type="http://schemas.openxmlformats.org/officeDocument/2006/relationships/hyperlink" Target="https://mail.google.com/mail?extsrc=sync&amp;client=docs&amp;plid=ACUX6DOghP2NNYLPpO_hlbj_7m9zUOLSamBDoF0" TargetMode="External"/><Relationship Id="rId142" Type="http://schemas.openxmlformats.org/officeDocument/2006/relationships/hyperlink" Target="https://mail.google.com/mail?extsrc=sync&amp;client=docs&amp;plid=ACUX6DM6TYAsfLYFaLpYIdoDBBnIvxe98Mp4FrE" TargetMode="External"/><Relationship Id="rId1096" Type="http://schemas.openxmlformats.org/officeDocument/2006/relationships/hyperlink" Target="https://drive.google.com/drive/folders/1BfXMtoTAQpSVLfHOy3FyhlRNr44VUNOZ" TargetMode="External"/><Relationship Id="rId141" Type="http://schemas.openxmlformats.org/officeDocument/2006/relationships/hyperlink" Target="https://drive.google.com/drive/folders/1scHtjXHnp965RKR6nGEy9yd1jFFy8vF7" TargetMode="External"/><Relationship Id="rId1097" Type="http://schemas.openxmlformats.org/officeDocument/2006/relationships/hyperlink" Target="https://mail.google.com/mail?extsrc=sync&amp;client=docs&amp;plid=ACUX6DPyJPkr_TWONi4CXHpxt1fc1YcqHXcWr94" TargetMode="External"/><Relationship Id="rId140" Type="http://schemas.openxmlformats.org/officeDocument/2006/relationships/hyperlink" Target="https://mail.google.com/mail?extsrc=sync&amp;client=docs&amp;plid=ACUX6DOu3-AeC0FXKigzectOh5I_J_VxU2imRv4" TargetMode="External"/><Relationship Id="rId1098" Type="http://schemas.openxmlformats.org/officeDocument/2006/relationships/hyperlink" Target="https://drive.google.com/drive/folders/1pxQ0er2FR8mNbXfzTufcrZ76cKXN7wah" TargetMode="External"/><Relationship Id="rId147" Type="http://schemas.openxmlformats.org/officeDocument/2006/relationships/hyperlink" Target="https://drive.google.com/drive/folders/1RuTFqxuatxWSYiRa6SzSedz8a0UJEMtW" TargetMode="External"/><Relationship Id="rId1099" Type="http://schemas.openxmlformats.org/officeDocument/2006/relationships/hyperlink" Target="https://mail.google.com/mail?extsrc=sync&amp;client=docs&amp;plid=ACUX6DOXezOEtaNOUITV7rzB7X1b84ae3bHuGqE" TargetMode="External"/><Relationship Id="rId146" Type="http://schemas.openxmlformats.org/officeDocument/2006/relationships/hyperlink" Target="https://mail.google.com/mail?extsrc=sync&amp;client=docs&amp;plid=ACUX6DNFC1oON8_SDlBrxuI8-9zf6zUFXeFF_JM" TargetMode="External"/><Relationship Id="rId145" Type="http://schemas.openxmlformats.org/officeDocument/2006/relationships/hyperlink" Target="https://drive.google.com/drive/folders/1CgHN-BXh1tVkOJDhlsleK1FfQEXZ_R03" TargetMode="External"/><Relationship Id="rId144" Type="http://schemas.openxmlformats.org/officeDocument/2006/relationships/hyperlink" Target="https://mail.google.com/mail?extsrc=sync&amp;client=docs&amp;plid=ACUX6DOClNFeeVpFD8ThRcRSwbHQbUmO_cq4gEw" TargetMode="External"/><Relationship Id="rId139" Type="http://schemas.openxmlformats.org/officeDocument/2006/relationships/hyperlink" Target="https://drive.google.com/drive/folders/1C3RCMRkYUc8KctFuB0M6zS5iDPw1Ct2P" TargetMode="External"/><Relationship Id="rId138" Type="http://schemas.openxmlformats.org/officeDocument/2006/relationships/hyperlink" Target="https://mail.google.com/mail?extsrc=sync&amp;client=docs&amp;plid=ACUX6DOZfHCPsFdaBT2AowPLoM-OrlLcz5kMedM" TargetMode="External"/><Relationship Id="rId137" Type="http://schemas.openxmlformats.org/officeDocument/2006/relationships/hyperlink" Target="https://drive.google.com/drive/folders/1BpzNHQIz90-PvX5U4haVZkyvc_WOMSLN" TargetMode="External"/><Relationship Id="rId1080" Type="http://schemas.openxmlformats.org/officeDocument/2006/relationships/hyperlink" Target="https://drive.google.com/drive/folders/1rEBV_T4f92K_5h31uag6W-mhohd1bm1h" TargetMode="External"/><Relationship Id="rId1081" Type="http://schemas.openxmlformats.org/officeDocument/2006/relationships/hyperlink" Target="https://mail.google.com/mail?extsrc=sync&amp;client=docs&amp;plid=ACUX6DOxeYOVpA4-G1Ox1As-tZTfQZ7D_8RpicU" TargetMode="External"/><Relationship Id="rId1082" Type="http://schemas.openxmlformats.org/officeDocument/2006/relationships/hyperlink" Target="https://drive.google.com/drive/folders/1v5rByPXNqmKnTY1Wz_9mdDvlENv2wLnN" TargetMode="External"/><Relationship Id="rId1083" Type="http://schemas.openxmlformats.org/officeDocument/2006/relationships/hyperlink" Target="https://mail.google.com/mail?extsrc=sync&amp;client=docs&amp;plid=ACUX6DPVnxu7qEstH-xzlImWD2CAOrLHkwSVKF0" TargetMode="External"/><Relationship Id="rId132" Type="http://schemas.openxmlformats.org/officeDocument/2006/relationships/hyperlink" Target="https://mail.google.com/mail?extsrc=sync&amp;client=docs&amp;plid=ACUX6DMx-S5Akl0g93WwlD7SiVGlNIb2jK5RduE" TargetMode="External"/><Relationship Id="rId1084" Type="http://schemas.openxmlformats.org/officeDocument/2006/relationships/hyperlink" Target="https://drive.google.com/drive/folders/1fHW42TVgaDYTVnXWehb5TfwMf4ffRVnr" TargetMode="External"/><Relationship Id="rId131" Type="http://schemas.openxmlformats.org/officeDocument/2006/relationships/hyperlink" Target="https://drive.google.com/drive/folders/1B8VvEjTruUeht_DbA3MX4A9aIWQFp0o8" TargetMode="External"/><Relationship Id="rId1085" Type="http://schemas.openxmlformats.org/officeDocument/2006/relationships/hyperlink" Target="https://mail.google.com/mail?extsrc=sync&amp;client=docs&amp;plid=ACUX6DPC6OXIxLcvTGGlOMxUusC1vInowyVjRoE" TargetMode="External"/><Relationship Id="rId130" Type="http://schemas.openxmlformats.org/officeDocument/2006/relationships/hyperlink" Target="https://mail.google.com/mail?extsrc=sync&amp;client=docs&amp;plid=ACUX6DP-mjTONZrH3urZ5yUQ8Xu3065OVR5S4ls" TargetMode="External"/><Relationship Id="rId1086" Type="http://schemas.openxmlformats.org/officeDocument/2006/relationships/hyperlink" Target="https://drive.google.com/drive/folders/1osxxWU362FchQoePF-Q1H-mecq_OHav-" TargetMode="External"/><Relationship Id="rId1087" Type="http://schemas.openxmlformats.org/officeDocument/2006/relationships/hyperlink" Target="https://mail.google.com/mail?extsrc=sync&amp;client=docs&amp;plid=ACUX6DPLH4yTn9DiV7j_LP_6ddrfv3hEVDki21Y" TargetMode="External"/><Relationship Id="rId136" Type="http://schemas.openxmlformats.org/officeDocument/2006/relationships/hyperlink" Target="https://mail.google.com/mail?extsrc=sync&amp;client=docs&amp;plid=ACUX6DMOB75CRZxiper1aY0d6lvSDCW8YBEMfuY" TargetMode="External"/><Relationship Id="rId1088" Type="http://schemas.openxmlformats.org/officeDocument/2006/relationships/hyperlink" Target="https://drive.google.com/drive/folders/1jwbc5hX_rmEfRtM9_7hCRyA-HPLbpaAY" TargetMode="External"/><Relationship Id="rId135" Type="http://schemas.openxmlformats.org/officeDocument/2006/relationships/hyperlink" Target="https://drive.google.com/drive/folders/1BpzNHQIz90-PvX5U4haVZkyvc_WOMSLN" TargetMode="External"/><Relationship Id="rId1089" Type="http://schemas.openxmlformats.org/officeDocument/2006/relationships/hyperlink" Target="https://mail.google.com/mail?extsrc=sync&amp;client=docs&amp;plid=ACUX6DNvBr22fO6bw4hGI3ylXio9a8mKsb6pRuI" TargetMode="External"/><Relationship Id="rId134" Type="http://schemas.openxmlformats.org/officeDocument/2006/relationships/hyperlink" Target="https://mail.google.com/mail?extsrc=sync&amp;client=docs&amp;plid=ACUX6DO3sSInUFIq98kvrLm7_Qu4cHY2WbwLJ9U" TargetMode="External"/><Relationship Id="rId133" Type="http://schemas.openxmlformats.org/officeDocument/2006/relationships/hyperlink" Target="https://drive.google.com/drive/folders/1BJXpgaY_ZWwAjT76co5DIP8gLuNQrrXZ" TargetMode="External"/><Relationship Id="rId172" Type="http://schemas.openxmlformats.org/officeDocument/2006/relationships/hyperlink" Target="https://drive.google.com/drive/folders/1aOBEzA9_n6_huV0Jpt9S2UHm2DfOiUrm" TargetMode="External"/><Relationship Id="rId171" Type="http://schemas.openxmlformats.org/officeDocument/2006/relationships/hyperlink" Target="https://mail.google.com/mail?extsrc=sync&amp;client=docs&amp;plid=ACUX6DOigIQds1cVRg4OXTc7D3-LyLQcdzVFndw" TargetMode="External"/><Relationship Id="rId170" Type="http://schemas.openxmlformats.org/officeDocument/2006/relationships/hyperlink" Target="https://drive.google.com/drive/folders/1_prBWmq2IhtVDcrED6RqxbLb1KF2ddUY" TargetMode="External"/><Relationship Id="rId165" Type="http://schemas.openxmlformats.org/officeDocument/2006/relationships/hyperlink" Target="https://drive.google.com/drive/folders/1_KiufTE4RkM0xXzC-XA8m0FoaVbnJx6A" TargetMode="External"/><Relationship Id="rId164" Type="http://schemas.openxmlformats.org/officeDocument/2006/relationships/hyperlink" Target="https://mail.google.com/mail?extsrc=sync&amp;client=docs&amp;plid=ACUX6DN-fjc8m8slH7Y-2Kt44kWtsQWiFEJsaJA" TargetMode="External"/><Relationship Id="rId163" Type="http://schemas.openxmlformats.org/officeDocument/2006/relationships/hyperlink" Target="https://drive.google.com/drive/folders/1_F8ynfIzFp5aYeoQ8gzOvMNzHM7chZ_P" TargetMode="External"/><Relationship Id="rId162" Type="http://schemas.openxmlformats.org/officeDocument/2006/relationships/hyperlink" Target="https://mail.google.com/mail?extsrc=sync&amp;client=docs&amp;plid=ACUX6DNSk3f6nP7jspo58HKEx8TdgpNiJpCUgxk" TargetMode="External"/><Relationship Id="rId169" Type="http://schemas.openxmlformats.org/officeDocument/2006/relationships/hyperlink" Target="https://drive.google.com/drive/folders/1_joMXnFPz5ZovfZWyXvOGvBqs1yh9-wA" TargetMode="External"/><Relationship Id="rId168" Type="http://schemas.openxmlformats.org/officeDocument/2006/relationships/hyperlink" Target="https://mail.google.com/mail?extsrc=sync&amp;client=docs&amp;plid=ACUX6DOz4Kf3HRsKYcrYwv5AmqzU7bU9HbUfyck" TargetMode="External"/><Relationship Id="rId167" Type="http://schemas.openxmlformats.org/officeDocument/2006/relationships/hyperlink" Target="https://drive.google.com/drive/folders/1_S8WJvCKXgyYfguCr_w3QZNQxuotMxlN" TargetMode="External"/><Relationship Id="rId166" Type="http://schemas.openxmlformats.org/officeDocument/2006/relationships/hyperlink" Target="https://mail.google.com/mail?extsrc=sync&amp;client=docs&amp;plid=ACUX6DNDVh7X14ONWWF6OzaG1xYyq6e2I9JvEjM" TargetMode="External"/><Relationship Id="rId161" Type="http://schemas.openxmlformats.org/officeDocument/2006/relationships/hyperlink" Target="https://drive.google.com/drive/folders/1ZQN6-sv03B1V8WI-eAHIy2oSgg3RvHsF" TargetMode="External"/><Relationship Id="rId160" Type="http://schemas.openxmlformats.org/officeDocument/2006/relationships/hyperlink" Target="https://mail.google.com/mail?extsrc=sync&amp;client=docs&amp;plid=ACUX6DOLSJbXYeaG9fCQWVrGtQiiUjauUW2Iicc" TargetMode="External"/><Relationship Id="rId159" Type="http://schemas.openxmlformats.org/officeDocument/2006/relationships/hyperlink" Target="https://drive.google.com/drive/folders/1ZJHXovS0C4g1GrxH7uLrFtG-9NO8PLkf" TargetMode="External"/><Relationship Id="rId154" Type="http://schemas.openxmlformats.org/officeDocument/2006/relationships/hyperlink" Target="https://mail.google.com/mail?extsrc=sync&amp;client=docs&amp;plid=ACUX6DN6a66U_G4CxLozfW2gVv19-Xb5Oy2Ws3I" TargetMode="External"/><Relationship Id="rId153" Type="http://schemas.openxmlformats.org/officeDocument/2006/relationships/hyperlink" Target="https://drive.google.com/drive/folders/1YDN0v19CFWaANClW3gBG1ywti-svISOi" TargetMode="External"/><Relationship Id="rId152" Type="http://schemas.openxmlformats.org/officeDocument/2006/relationships/hyperlink" Target="https://mail.google.com/mail?extsrc=sync&amp;client=docs&amp;plid=ACUX6DMfDPKq9OkGM3Lu0eWo_1hmgu755rVJFHg" TargetMode="External"/><Relationship Id="rId151" Type="http://schemas.openxmlformats.org/officeDocument/2006/relationships/hyperlink" Target="https://drive.google.com/drive/folders/1XytU9PQy-IUw1leXuyfLzBO4AakjYGFs" TargetMode="External"/><Relationship Id="rId158" Type="http://schemas.openxmlformats.org/officeDocument/2006/relationships/hyperlink" Target="https://mail.google.com/mail?extsrc=sync&amp;client=docs&amp;plid=ACUX6DNFyT8XH9iQTarZzQges5xfRWSNSNaut30" TargetMode="External"/><Relationship Id="rId157" Type="http://schemas.openxmlformats.org/officeDocument/2006/relationships/hyperlink" Target="https://drive.google.com/drive/folders/1YzNASn9b4twxH37iUeMVyVG_xne4S6E4" TargetMode="External"/><Relationship Id="rId156" Type="http://schemas.openxmlformats.org/officeDocument/2006/relationships/hyperlink" Target="https://mail.google.com/mail?extsrc=sync&amp;client=docs&amp;plid=ACUX6DOhOFTJ7AV8OiGO5Jz6GY6tVqNSHN-y4K8" TargetMode="External"/><Relationship Id="rId155" Type="http://schemas.openxmlformats.org/officeDocument/2006/relationships/hyperlink" Target="https://drive.google.com/drive/folders/1YaIBujR_7unrpu_3SleaHAwwGtKr1sKT" TargetMode="External"/><Relationship Id="rId1972" Type="http://schemas.openxmlformats.org/officeDocument/2006/relationships/hyperlink" Target="https://mail.google.com/mail?extsrc=sync&amp;client=docs&amp;plid=ACUX6DNIiSDx0nTrr5ioPeRr7sx0pDs96ee3BlA" TargetMode="External"/><Relationship Id="rId1973" Type="http://schemas.openxmlformats.org/officeDocument/2006/relationships/hyperlink" Target="https://drive.google.com/drive/folders/16xL9d7QBNqYr9x-Kk2L39S1K9ksY3k20" TargetMode="External"/><Relationship Id="rId1974" Type="http://schemas.openxmlformats.org/officeDocument/2006/relationships/hyperlink" Target="https://mail.google.com/mail?extsrc=sync&amp;client=docs&amp;plid=ACUX6DNyTk4FXYr1imnDyQfdmiH07563mo1T0hw" TargetMode="External"/><Relationship Id="rId1975" Type="http://schemas.openxmlformats.org/officeDocument/2006/relationships/hyperlink" Target="https://drive.google.com/drive/folders/1eUUHSZSa7332KwxDoh2Fw9KqnqSuD_DO" TargetMode="External"/><Relationship Id="rId1976" Type="http://schemas.openxmlformats.org/officeDocument/2006/relationships/hyperlink" Target="https://mail.google.com/mail?extsrc=sync&amp;client=docs&amp;plid=ACUX6DO2NamNV35Ss_y2MQKj8r0fxWT8NDPaM90" TargetMode="External"/><Relationship Id="rId1977" Type="http://schemas.openxmlformats.org/officeDocument/2006/relationships/hyperlink" Target="https://drive.google.com/drive/folders/1NyeRoH3ZjR3t-56C50TQXt3zNqRQcGiH" TargetMode="External"/><Relationship Id="rId1978" Type="http://schemas.openxmlformats.org/officeDocument/2006/relationships/hyperlink" Target="https://mail.google.com/mail?extsrc=sync&amp;client=docs&amp;plid=ACUX6DOPcW_WXwYs0LDT8xXaVT3eCzseCJP89SY" TargetMode="External"/><Relationship Id="rId1979" Type="http://schemas.openxmlformats.org/officeDocument/2006/relationships/hyperlink" Target="https://drive.google.com/drive/folders/1yhg4Upln2taZzDURVRMOC4eX1s-oIvHv" TargetMode="External"/><Relationship Id="rId1970" Type="http://schemas.openxmlformats.org/officeDocument/2006/relationships/hyperlink" Target="https://mail.google.com/mail?extsrc=sync&amp;client=docs&amp;plid=ACUX6DOXfFQ6xdtlxlyCJi_S_Fq4nI4GJfxievw" TargetMode="External"/><Relationship Id="rId1971" Type="http://schemas.openxmlformats.org/officeDocument/2006/relationships/hyperlink" Target="https://drive.google.com/drive/folders/1ds1ciD8GfzjerRqKmaq97luEaq5n6W4l" TargetMode="External"/><Relationship Id="rId1961" Type="http://schemas.openxmlformats.org/officeDocument/2006/relationships/hyperlink" Target="https://drive.google.com/drive/folders/1ds3M2FetGxz_R8Snpa3EnHIMNEofMw5J" TargetMode="External"/><Relationship Id="rId1962" Type="http://schemas.openxmlformats.org/officeDocument/2006/relationships/hyperlink" Target="https://mail.google.com/mail?extsrc=sync&amp;client=docs&amp;plid=ACUX6DMX7fS74mh92ywj9N9Lhz8-i9z1GUaSPvU" TargetMode="External"/><Relationship Id="rId1963" Type="http://schemas.openxmlformats.org/officeDocument/2006/relationships/hyperlink" Target="https://drive.google.com/drive/folders/1X8yLtcb7iqcDnPWJwXs26_E_PDX-iLtZ" TargetMode="External"/><Relationship Id="rId1964" Type="http://schemas.openxmlformats.org/officeDocument/2006/relationships/hyperlink" Target="https://mail.google.com/mail?extsrc=sync&amp;client=docs&amp;plid=ACUX6DNI4_gCsdw_JgmBl3Cl4liMNkbbF4sW5hc" TargetMode="External"/><Relationship Id="rId1965" Type="http://schemas.openxmlformats.org/officeDocument/2006/relationships/hyperlink" Target="https://drive.google.com/drive/folders/1sA34LmFmNf5Cm1OYBBIgoM9wYfLfAb_s" TargetMode="External"/><Relationship Id="rId1966" Type="http://schemas.openxmlformats.org/officeDocument/2006/relationships/hyperlink" Target="https://mail.google.com/mail?extsrc=sync&amp;client=docs&amp;plid=ACUX6DO62Gu17LK-iqF9tLjZEthKW_D_i-9bqDM" TargetMode="External"/><Relationship Id="rId1967" Type="http://schemas.openxmlformats.org/officeDocument/2006/relationships/hyperlink" Target="https://drive.google.com/drive/folders/1wpli3_hhEK3Mb3-f8jh3kJBi88etYqlO" TargetMode="External"/><Relationship Id="rId1968" Type="http://schemas.openxmlformats.org/officeDocument/2006/relationships/hyperlink" Target="https://mail.google.com/mail?extsrc=sync&amp;client=docs&amp;plid=ACUX6DMNhxHJt1o_b5qDNdTP5N3RHhtrOdP4MNM" TargetMode="External"/><Relationship Id="rId1969" Type="http://schemas.openxmlformats.org/officeDocument/2006/relationships/hyperlink" Target="https://drive.google.com/drive/folders/1immMZCuVXDTZxYm0-7_kt-SZarfoPc7z" TargetMode="External"/><Relationship Id="rId1960" Type="http://schemas.openxmlformats.org/officeDocument/2006/relationships/hyperlink" Target="https://mail.google.com/mail?extsrc=sync&amp;client=docs&amp;plid=ACUX6DOD3KU-CGkNIMPCcKprq_1Urcsk2tVnh-s" TargetMode="External"/><Relationship Id="rId1510" Type="http://schemas.openxmlformats.org/officeDocument/2006/relationships/hyperlink" Target="https://mail.google.com/mail?extsrc=sync&amp;client=docs&amp;plid=ACUX6DOEI_vno1-UFOjMDJw1TvcttwrBQk84H60" TargetMode="External"/><Relationship Id="rId1994" Type="http://schemas.openxmlformats.org/officeDocument/2006/relationships/hyperlink" Target="https://mail.google.com/mail?extsrc=sync&amp;client=docs&amp;plid=ACUX6DM75uViCnmPjmbqt20z-X83zaGePH6UStk" TargetMode="External"/><Relationship Id="rId1511" Type="http://schemas.openxmlformats.org/officeDocument/2006/relationships/hyperlink" Target="https://drive.google.com/drive/folders/1B2-MY1B-7cA7z7ED-xMhrzZwSS4WVU46" TargetMode="External"/><Relationship Id="rId1995" Type="http://schemas.openxmlformats.org/officeDocument/2006/relationships/hyperlink" Target="https://drive.google.com/drive/folders/1GTk4l7mZxmEENSV8XRHwsbvvZgV3c6Fz" TargetMode="External"/><Relationship Id="rId1512" Type="http://schemas.openxmlformats.org/officeDocument/2006/relationships/hyperlink" Target="https://mail.google.com/mail?extsrc=sync&amp;client=docs&amp;plid=ACUX6DN896RgBt6l4Y5cHvIVXpXAuCPQ8tEq2aE" TargetMode="External"/><Relationship Id="rId1996" Type="http://schemas.openxmlformats.org/officeDocument/2006/relationships/hyperlink" Target="https://mail.google.com/mail?extsrc=sync&amp;client=docs&amp;plid=ACUX6DNB-EWJZg7VgZBV6ClZx6u6-L8oEP1V9nY" TargetMode="External"/><Relationship Id="rId1513" Type="http://schemas.openxmlformats.org/officeDocument/2006/relationships/hyperlink" Target="https://drive.google.com/drive/folders/1tbDRVBSQZDQ3P6IZjiS5pONlaHSRiDxm" TargetMode="External"/><Relationship Id="rId1997" Type="http://schemas.openxmlformats.org/officeDocument/2006/relationships/hyperlink" Target="https://drive.google.com/drive/folders/1YQdTXtjdlxgteOuKw6nfDsfpDZmfpcwA" TargetMode="External"/><Relationship Id="rId1514" Type="http://schemas.openxmlformats.org/officeDocument/2006/relationships/hyperlink" Target="https://mail.google.com/mail?extsrc=sync&amp;client=docs&amp;plid=ACUX6DN-pTX4FSAjo6dacwQ9kOexPgq5Lc2bpy4" TargetMode="External"/><Relationship Id="rId1998" Type="http://schemas.openxmlformats.org/officeDocument/2006/relationships/hyperlink" Target="https://mail.google.com/mail?extsrc=sync&amp;client=docs&amp;plid=ACUX6DPQ2uhzxbTrz9DMaOl01Xabjq9P1yDtPDI" TargetMode="External"/><Relationship Id="rId1515" Type="http://schemas.openxmlformats.org/officeDocument/2006/relationships/hyperlink" Target="https://drive.google.com/drive/folders/1HiP0cueMfmA9jAvRXXR3D1wj48SGGr8a" TargetMode="External"/><Relationship Id="rId1999" Type="http://schemas.openxmlformats.org/officeDocument/2006/relationships/hyperlink" Target="https://drive.google.com/drive/folders/1SeNcNbaqCdi00jK-bxfTT4zsCWXXynIt" TargetMode="External"/><Relationship Id="rId1516" Type="http://schemas.openxmlformats.org/officeDocument/2006/relationships/hyperlink" Target="https://mail.google.com/mail?extsrc=sync&amp;client=docs&amp;plid=ACUX6DOoj_fiwbsKomG3d3L5Iee27q87MuyWlvk" TargetMode="External"/><Relationship Id="rId1517" Type="http://schemas.openxmlformats.org/officeDocument/2006/relationships/hyperlink" Target="https://drive.google.com/drive/folders/1zR1_7Ok1u6ieuw0uurQcGgi5Un105Kek" TargetMode="External"/><Relationship Id="rId1518" Type="http://schemas.openxmlformats.org/officeDocument/2006/relationships/hyperlink" Target="https://mail.google.com/mail?extsrc=sync&amp;client=docs&amp;plid=ACUX6DO1oyClrYBHtriPkWwH6ZXqnIBI1Y_452k" TargetMode="External"/><Relationship Id="rId1519" Type="http://schemas.openxmlformats.org/officeDocument/2006/relationships/hyperlink" Target="https://drive.google.com/drive/folders/1waX4qF_oh5JWa13tcHxhxySeu35kN8Lt" TargetMode="External"/><Relationship Id="rId1990" Type="http://schemas.openxmlformats.org/officeDocument/2006/relationships/hyperlink" Target="https://mail.google.com/mail?extsrc=sync&amp;client=docs&amp;plid=ACUX6DOWxQsktb4PtMKE6ceKICosJU2yMLX3Ehw" TargetMode="External"/><Relationship Id="rId1991" Type="http://schemas.openxmlformats.org/officeDocument/2006/relationships/hyperlink" Target="https://drive.google.com/drive/folders/11p_Z17Oflz7emuUv9flMlMMhO41P8wzg" TargetMode="External"/><Relationship Id="rId1992" Type="http://schemas.openxmlformats.org/officeDocument/2006/relationships/hyperlink" Target="https://mail.google.com/mail?extsrc=sync&amp;client=docs&amp;plid=ACUX6DMKx-xua-LpTaDv1CpqVENrsjbVgZNCxzk" TargetMode="External"/><Relationship Id="rId1993" Type="http://schemas.openxmlformats.org/officeDocument/2006/relationships/hyperlink" Target="https://drive.google.com/drive/folders/1nIQjG-c1P6X2Ajzr1ysIoN7ZHXR9tS_I" TargetMode="External"/><Relationship Id="rId1983" Type="http://schemas.openxmlformats.org/officeDocument/2006/relationships/hyperlink" Target="https://drive.google.com/drive/folders/1wIgp2sJjm3_KBsu1DqbivfJoNogg-daP" TargetMode="External"/><Relationship Id="rId1500" Type="http://schemas.openxmlformats.org/officeDocument/2006/relationships/hyperlink" Target="https://mail.google.com/mail?extsrc=sync&amp;client=docs&amp;plid=ACUX6DMRx4xpPHSeJpQ_yYdynG_dL102FbhRKYY" TargetMode="External"/><Relationship Id="rId1984" Type="http://schemas.openxmlformats.org/officeDocument/2006/relationships/hyperlink" Target="https://mail.google.com/mail?extsrc=sync&amp;client=docs&amp;plid=ACUX6DNzwWrBHmG3cXFgCZvg0kHUneplV_9yNNU" TargetMode="External"/><Relationship Id="rId1501" Type="http://schemas.openxmlformats.org/officeDocument/2006/relationships/hyperlink" Target="https://drive.google.com/drive/folders/1tGYvSUoDEZSnD6mj6fFDgix9QHsTiqpZ" TargetMode="External"/><Relationship Id="rId1985" Type="http://schemas.openxmlformats.org/officeDocument/2006/relationships/hyperlink" Target="https://drive.google.com/drive/folders/1DSDo0dGTiJE3oSf9diJBn3WDKayADFnm" TargetMode="External"/><Relationship Id="rId1502" Type="http://schemas.openxmlformats.org/officeDocument/2006/relationships/hyperlink" Target="https://mail.google.com/mail?extsrc=sync&amp;client=docs&amp;plid=ACUX6DNNHe_9zj_X33ROSgK0zLm1OYnzgmcN1Gs" TargetMode="External"/><Relationship Id="rId1986" Type="http://schemas.openxmlformats.org/officeDocument/2006/relationships/hyperlink" Target="https://mail.google.com/mail?extsrc=sync&amp;client=docs&amp;plid=ACUX6DMRYUF5PIO-ygddQ3axwf3-5vi0R0MxgVc" TargetMode="External"/><Relationship Id="rId1503" Type="http://schemas.openxmlformats.org/officeDocument/2006/relationships/hyperlink" Target="https://drive.google.com/drive/folders/1nSlMkpucQvfb-aq3hwdNCQMxTdN752bh" TargetMode="External"/><Relationship Id="rId1987" Type="http://schemas.openxmlformats.org/officeDocument/2006/relationships/hyperlink" Target="https://drive.google.com/drive/folders/1h1DoaG9YHbpFHshMxoMrEVrfdfrL1FZc" TargetMode="External"/><Relationship Id="rId1504" Type="http://schemas.openxmlformats.org/officeDocument/2006/relationships/hyperlink" Target="https://mail.google.com/mail?extsrc=sync&amp;client=docs&amp;plid=ACUX6DPb6zJh6J95BRgGEX188imcDak6jSn0tHY" TargetMode="External"/><Relationship Id="rId1988" Type="http://schemas.openxmlformats.org/officeDocument/2006/relationships/hyperlink" Target="https://mail.google.com/mail?extsrc=sync&amp;client=docs&amp;plid=ACUX6DNimoC5jPVAXzbCMyfyijTDKx-8PZujfXE" TargetMode="External"/><Relationship Id="rId1505" Type="http://schemas.openxmlformats.org/officeDocument/2006/relationships/hyperlink" Target="https://drive.google.com/drive/folders/1iKlANQd_6LoyoCAYl8DtS4j79sEU_eqA" TargetMode="External"/><Relationship Id="rId1989" Type="http://schemas.openxmlformats.org/officeDocument/2006/relationships/hyperlink" Target="https://drive.google.com/drive/folders/1_6Xwjfs_XNrADMjyPWVn4NIZ2Rewb4pS" TargetMode="External"/><Relationship Id="rId1506" Type="http://schemas.openxmlformats.org/officeDocument/2006/relationships/hyperlink" Target="https://mail.google.com/mail?extsrc=sync&amp;client=docs&amp;plid=ACUX6DOAu4QC0bbaQ7RtJ7S3-rogsg1z0Lnh7eI" TargetMode="External"/><Relationship Id="rId1507" Type="http://schemas.openxmlformats.org/officeDocument/2006/relationships/hyperlink" Target="https://drive.google.com/drive/folders/1kFI4YYZwSQZGc50l3D4oE6V3POEUe7be" TargetMode="External"/><Relationship Id="rId1508" Type="http://schemas.openxmlformats.org/officeDocument/2006/relationships/hyperlink" Target="https://mail.google.com/mail?extsrc=sync&amp;client=docs&amp;plid=ACUX6DO-bFMv0K_JgoohgxbaTUFgMVE2-NPajek" TargetMode="External"/><Relationship Id="rId1509" Type="http://schemas.openxmlformats.org/officeDocument/2006/relationships/hyperlink" Target="https://drive.google.com/drive/folders/1BcPHBQIt9Jb5sG29YdI32pPQL72s074L" TargetMode="External"/><Relationship Id="rId1980" Type="http://schemas.openxmlformats.org/officeDocument/2006/relationships/hyperlink" Target="https://mail.google.com/mail?extsrc=sync&amp;client=docs&amp;plid=ACUX6DPREh6pukMvlNZCEMKiZ0J_bhCiCGMKMgo" TargetMode="External"/><Relationship Id="rId1981" Type="http://schemas.openxmlformats.org/officeDocument/2006/relationships/hyperlink" Target="https://drive.google.com/drive/folders/1GoVr6DWCl6-Nqkl6oePkIuMKbTqfV6vX" TargetMode="External"/><Relationship Id="rId1982" Type="http://schemas.openxmlformats.org/officeDocument/2006/relationships/hyperlink" Target="https://mail.google.com/mail?extsrc=sync&amp;client=docs&amp;plid=ACUX6DNm4m29OM_QOuqI1B-XiVVbTVG8XG0nOHM" TargetMode="External"/><Relationship Id="rId1930" Type="http://schemas.openxmlformats.org/officeDocument/2006/relationships/hyperlink" Target="https://mail.google.com/mail?extsrc=sync&amp;client=docs&amp;plid=ACUX6DN5UD5S-LAp3ipR3E5VAhusWcbWSzfsSMY" TargetMode="External"/><Relationship Id="rId1931" Type="http://schemas.openxmlformats.org/officeDocument/2006/relationships/hyperlink" Target="https://drive.google.com/drive/folders/1WGEYwxf-cTn3x93qE0EW6fjzbLIgvQGO" TargetMode="External"/><Relationship Id="rId1932" Type="http://schemas.openxmlformats.org/officeDocument/2006/relationships/hyperlink" Target="https://mail.google.com/mail?extsrc=sync&amp;client=docs&amp;plid=ACUX6DNwmAHGPg_7UzJ7Y9PYYwISn0jh5Xsmifg" TargetMode="External"/><Relationship Id="rId1933" Type="http://schemas.openxmlformats.org/officeDocument/2006/relationships/hyperlink" Target="https://drive.google.com/drive/folders/1oHsnM-S4VGUGL2MoRcN0eT5EZXwrffkH" TargetMode="External"/><Relationship Id="rId1934" Type="http://schemas.openxmlformats.org/officeDocument/2006/relationships/hyperlink" Target="https://mail.google.com/mail?extsrc=sync&amp;client=docs&amp;plid=ACUX6DMjCN0UDFaT2e-dxAEnFFzASEsu-NKtzOc" TargetMode="External"/><Relationship Id="rId1935" Type="http://schemas.openxmlformats.org/officeDocument/2006/relationships/hyperlink" Target="https://drive.google.com/drive/folders/15G7WFFC11-R1tkfpbsaJpz2cFZ9NY7Cg" TargetMode="External"/><Relationship Id="rId1936" Type="http://schemas.openxmlformats.org/officeDocument/2006/relationships/hyperlink" Target="https://mail.google.com/mail?extsrc=sync&amp;client=docs&amp;plid=ACUX6DMIYT73Pk1uJ3ZaD1d0hCpKjkOpGzAsJJA" TargetMode="External"/><Relationship Id="rId1937" Type="http://schemas.openxmlformats.org/officeDocument/2006/relationships/hyperlink" Target="https://drive.google.com/drive/folders/19IZdqBhSZYhkSvrjdFI7ozgBVBoHEsYJ" TargetMode="External"/><Relationship Id="rId1938" Type="http://schemas.openxmlformats.org/officeDocument/2006/relationships/hyperlink" Target="https://mail.google.com/mail?extsrc=sync&amp;client=docs&amp;plid=ACUX6DOddSB3rTjQY65vcegYI6xFbjDIkjhhDMQ" TargetMode="External"/><Relationship Id="rId1939" Type="http://schemas.openxmlformats.org/officeDocument/2006/relationships/hyperlink" Target="https://drive.google.com/drive/folders/1WaEHQu3ezq7bApowJ1nOpw1KsiVybGhf" TargetMode="External"/><Relationship Id="rId1920" Type="http://schemas.openxmlformats.org/officeDocument/2006/relationships/hyperlink" Target="https://mail.google.com/mail?extsrc=sync&amp;client=docs&amp;plid=ACUX6DObYHmnCD7dIE1xSxG1sFUl-xFBLKtLiBs" TargetMode="External"/><Relationship Id="rId1921" Type="http://schemas.openxmlformats.org/officeDocument/2006/relationships/hyperlink" Target="https://drive.google.com/drive/folders/1uZfAQbSQ1_z5Q7Ypm7oYhqhx_ABIkfk2" TargetMode="External"/><Relationship Id="rId1922" Type="http://schemas.openxmlformats.org/officeDocument/2006/relationships/hyperlink" Target="https://mail.google.com/mail?extsrc=sync&amp;client=docs&amp;plid=ACUX6DOKGYRAkUS334KBCgP58CgSk-n7GPR4Gmw" TargetMode="External"/><Relationship Id="rId1923" Type="http://schemas.openxmlformats.org/officeDocument/2006/relationships/hyperlink" Target="https://drive.google.com/drive/folders/1tLF2zPEhZBldkBG2TGd9ewyiiysGP6Rp" TargetMode="External"/><Relationship Id="rId1924" Type="http://schemas.openxmlformats.org/officeDocument/2006/relationships/hyperlink" Target="https://mail.google.com/mail?extsrc=sync&amp;client=docs&amp;plid=ACUX6DNAZMKx8lBoQE1SF6I4rz28norHMW_uXb8" TargetMode="External"/><Relationship Id="rId1925" Type="http://schemas.openxmlformats.org/officeDocument/2006/relationships/hyperlink" Target="https://drive.google.com/drive/folders/1AQYMbtNe4vCeYC4YBrYe-d6gkfmngpIL" TargetMode="External"/><Relationship Id="rId1926" Type="http://schemas.openxmlformats.org/officeDocument/2006/relationships/hyperlink" Target="https://mail.google.com/mail?extsrc=sync&amp;client=docs&amp;plid=ACUX6DMbaAE8kNvTmeraSQE5dU3HSfuZo80pvcI" TargetMode="External"/><Relationship Id="rId1927" Type="http://schemas.openxmlformats.org/officeDocument/2006/relationships/hyperlink" Target="https://drive.google.com/drive/folders/1-FzAF3A1AMOg_iXsHwaDIAupqsA6bk_9" TargetMode="External"/><Relationship Id="rId1928" Type="http://schemas.openxmlformats.org/officeDocument/2006/relationships/hyperlink" Target="https://mail.google.com/mail?extsrc=sync&amp;client=docs&amp;plid=ACUX6DPUJ-PjgMCqY45eilV_7EDAQIlJYp1oZU4" TargetMode="External"/><Relationship Id="rId1929" Type="http://schemas.openxmlformats.org/officeDocument/2006/relationships/hyperlink" Target="https://drive.google.com/drive/folders/18qjzmXO5u9gJlgu6it-Ff8I7nim7D20i" TargetMode="External"/><Relationship Id="rId1950" Type="http://schemas.openxmlformats.org/officeDocument/2006/relationships/hyperlink" Target="https://mail.google.com/mail?extsrc=sync&amp;client=docs&amp;plid=ACUX6DNiJXG7uLMss4bWlKrEcsUGJj9xUbhOtVc" TargetMode="External"/><Relationship Id="rId1951" Type="http://schemas.openxmlformats.org/officeDocument/2006/relationships/hyperlink" Target="https://drive.google.com/drive/folders/1Ds-jPDnx7HWC1tv2B9Cd8yVWfpYkBwid" TargetMode="External"/><Relationship Id="rId1952" Type="http://schemas.openxmlformats.org/officeDocument/2006/relationships/hyperlink" Target="https://mail.google.com/mail?extsrc=sync&amp;client=docs&amp;plid=ACUX6DPDLf9Ah08wxmwU0I7JN_CGosV3fRv7k8M" TargetMode="External"/><Relationship Id="rId1953" Type="http://schemas.openxmlformats.org/officeDocument/2006/relationships/hyperlink" Target="https://drive.google.com/drive/folders/10YLV0nYpF8KAjlCApd4q1sIlZIi8YfZt" TargetMode="External"/><Relationship Id="rId1954" Type="http://schemas.openxmlformats.org/officeDocument/2006/relationships/hyperlink" Target="https://mail.google.com/mail?extsrc=sync&amp;client=docs&amp;plid=ACUX6DPNroU3syJHw6NBC2c4GYTuN9ICl6uNMeg" TargetMode="External"/><Relationship Id="rId1955" Type="http://schemas.openxmlformats.org/officeDocument/2006/relationships/hyperlink" Target="https://drive.google.com/drive/folders/1a8_Zw4zX6ESK97U1zlW_oMyM7nk1x927" TargetMode="External"/><Relationship Id="rId1956" Type="http://schemas.openxmlformats.org/officeDocument/2006/relationships/hyperlink" Target="https://mail.google.com/mail?extsrc=sync&amp;client=docs&amp;plid=ACUX6DOBT1iMpIZmw3DADw7kmAxXKhnuzEV8EoE" TargetMode="External"/><Relationship Id="rId1957" Type="http://schemas.openxmlformats.org/officeDocument/2006/relationships/hyperlink" Target="https://drive.google.com/drive/folders/17Qwimq0Ytoz66Dx3wt-SdzLLXqwIpSUE" TargetMode="External"/><Relationship Id="rId1958" Type="http://schemas.openxmlformats.org/officeDocument/2006/relationships/hyperlink" Target="https://mail.google.com/mail?extsrc=sync&amp;client=docs&amp;plid=ACUX6DPht83riuTExP66ahznuTMTBY6bLZk8oRw" TargetMode="External"/><Relationship Id="rId1959" Type="http://schemas.openxmlformats.org/officeDocument/2006/relationships/hyperlink" Target="https://drive.google.com/drive/folders/1NWqAIPTFA9wphMDjhS9IFj_LchktypRL" TargetMode="External"/><Relationship Id="rId1940" Type="http://schemas.openxmlformats.org/officeDocument/2006/relationships/hyperlink" Target="https://mail.google.com/mail?extsrc=sync&amp;client=docs&amp;plid=ACUX6DPEdypUnu7KtvbZCgDvLokq2WyHIPPkdTQ" TargetMode="External"/><Relationship Id="rId1941" Type="http://schemas.openxmlformats.org/officeDocument/2006/relationships/hyperlink" Target="https://drive.google.com/drive/folders/1TsKTlEy4tgHgtkd7qZwdH2B1jtHzg4qM" TargetMode="External"/><Relationship Id="rId1942" Type="http://schemas.openxmlformats.org/officeDocument/2006/relationships/hyperlink" Target="https://mail.google.com/mail?extsrc=sync&amp;client=docs&amp;plid=ACUX6DPJY5-dVQb8uIO5zSH0l3_Yh7-7C2vwCIw" TargetMode="External"/><Relationship Id="rId1943" Type="http://schemas.openxmlformats.org/officeDocument/2006/relationships/hyperlink" Target="https://drive.google.com/drive/folders/1zMPmiRZfxWvxxVwKwVNLYSB31eGJQllm" TargetMode="External"/><Relationship Id="rId1944" Type="http://schemas.openxmlformats.org/officeDocument/2006/relationships/hyperlink" Target="https://mail.google.com/mail?extsrc=sync&amp;client=docs&amp;plid=ACUX6DN8kMsUH7RKZTYHOc4iZtVsCbIahs7fYDU" TargetMode="External"/><Relationship Id="rId1945" Type="http://schemas.openxmlformats.org/officeDocument/2006/relationships/hyperlink" Target="https://drive.google.com/drive/folders/1e2moUhDxem7S-l7GSa3oKgOT5tn0AZ-j" TargetMode="External"/><Relationship Id="rId1946" Type="http://schemas.openxmlformats.org/officeDocument/2006/relationships/hyperlink" Target="https://mail.google.com/mail?extsrc=sync&amp;client=docs&amp;plid=ACUX6DOmaUtI9nRkzb8pPhpUfUWDjxh3Mz0jkLw" TargetMode="External"/><Relationship Id="rId1947" Type="http://schemas.openxmlformats.org/officeDocument/2006/relationships/hyperlink" Target="https://drive.google.com/drive/folders/1cX37C3NtdAH-s6Ej8XV9zD1CkhAXsv3Y" TargetMode="External"/><Relationship Id="rId1948" Type="http://schemas.openxmlformats.org/officeDocument/2006/relationships/hyperlink" Target="https://mail.google.com/mail?extsrc=sync&amp;client=docs&amp;plid=ACUX6DPtskUQZzJlF_qGaFO4vU9tEnVDLd7qhaI" TargetMode="External"/><Relationship Id="rId1949" Type="http://schemas.openxmlformats.org/officeDocument/2006/relationships/hyperlink" Target="https://drive.google.com/drive/folders/1EAraMG6O12mU_SIOh0e0ZkWiVuJlBm5B" TargetMode="External"/><Relationship Id="rId1576" Type="http://schemas.openxmlformats.org/officeDocument/2006/relationships/hyperlink" Target="https://mail.google.com/mail?extsrc=sync&amp;client=docs&amp;plid=ACUX6DNyN7RPEtAkn3jmR6DVBW4tRbw1wnfDmU0" TargetMode="External"/><Relationship Id="rId1577" Type="http://schemas.openxmlformats.org/officeDocument/2006/relationships/hyperlink" Target="https://drive.google.com/drive/folders/10wITA7OHlBK4gSbQOX8v2y8PuhmAGCPT" TargetMode="External"/><Relationship Id="rId1578" Type="http://schemas.openxmlformats.org/officeDocument/2006/relationships/hyperlink" Target="https://mail.google.com/mail?extsrc=sync&amp;client=docs&amp;plid=ACUX6DP3ayVqjLUhj4y5Orv0486jUNZJVD0tW2Y" TargetMode="External"/><Relationship Id="rId1579" Type="http://schemas.openxmlformats.org/officeDocument/2006/relationships/hyperlink" Target="https://drive.google.com/drive/folders/14DSc3L36z0bMLelvnutIzKxlLQ2YhQT_" TargetMode="External"/><Relationship Id="rId509" Type="http://schemas.openxmlformats.org/officeDocument/2006/relationships/hyperlink" Target="https://drive.google.com/drive/folders/1hrEYNZPnSJk8hCe0bzvZJnmwNdw43Z6s" TargetMode="External"/><Relationship Id="rId508" Type="http://schemas.openxmlformats.org/officeDocument/2006/relationships/hyperlink" Target="https://mail.google.com/mail?extsrc=sync&amp;client=docs&amp;plid=ACUX6DPtfIdE1zDszT40mKtoYiY5RqNsmSBAgzM" TargetMode="External"/><Relationship Id="rId503" Type="http://schemas.openxmlformats.org/officeDocument/2006/relationships/hyperlink" Target="https://drive.google.com/drive/folders/1JF8uz9OofNYeOmRMk1JU6tnbAw754dw2" TargetMode="External"/><Relationship Id="rId987" Type="http://schemas.openxmlformats.org/officeDocument/2006/relationships/hyperlink" Target="https://mail.google.com/mail?extsrc=sync&amp;client=docs&amp;plid=ACUX6DNXYW-U4Ig7xt381aFoQGlrrbvNcoP4cPE" TargetMode="External"/><Relationship Id="rId502" Type="http://schemas.openxmlformats.org/officeDocument/2006/relationships/hyperlink" Target="https://mail.google.com/mail?extsrc=sync&amp;client=docs&amp;plid=ACUX6DOzOABTKYTeOJbc9VARUccRppmeWcahClM" TargetMode="External"/><Relationship Id="rId986" Type="http://schemas.openxmlformats.org/officeDocument/2006/relationships/hyperlink" Target="https://drive.google.com/drive/folders/1tUW22PFWBUKsjRzW6wf3to-ythYujwAU" TargetMode="External"/><Relationship Id="rId501" Type="http://schemas.openxmlformats.org/officeDocument/2006/relationships/hyperlink" Target="https://drive.google.com/drive/folders/1hhHRQPqK8_pIAD3ncORUaPx6ki8xxvwn" TargetMode="External"/><Relationship Id="rId985" Type="http://schemas.openxmlformats.org/officeDocument/2006/relationships/hyperlink" Target="https://mail.google.com/mail?extsrc=sync&amp;client=docs&amp;plid=ACUX6DMN-Ik0D58Jf1pduKY7q_krNn-tNx2KLoU" TargetMode="External"/><Relationship Id="rId500" Type="http://schemas.openxmlformats.org/officeDocument/2006/relationships/hyperlink" Target="https://mail.google.com/mail?extsrc=sync&amp;client=docs&amp;plid=ACUX6DPb-Q4vT09D1LrFfbIDft1AbA_TPGxogbE" TargetMode="External"/><Relationship Id="rId984" Type="http://schemas.openxmlformats.org/officeDocument/2006/relationships/hyperlink" Target="https://drive.google.com/drive/folders/1_zVPEAs7GrN6MXxOYn2mbY0ok7EhUMbY" TargetMode="External"/><Relationship Id="rId507" Type="http://schemas.openxmlformats.org/officeDocument/2006/relationships/hyperlink" Target="https://drive.google.com/drive/folders/1iDtXCHpM2O5nx4Un0HCKIBt5VhVAE-wZ" TargetMode="External"/><Relationship Id="rId506" Type="http://schemas.openxmlformats.org/officeDocument/2006/relationships/hyperlink" Target="https://mail.google.com/mail?extsrc=sync&amp;client=docs&amp;plid=ACUX6DMLMqkW4VdqApUwTAdbt_GRAzqjeXKFaOk" TargetMode="External"/><Relationship Id="rId505" Type="http://schemas.openxmlformats.org/officeDocument/2006/relationships/hyperlink" Target="https://drive.google.com/drive/folders/1e3UNJYB3O-gXGmihlUEL-8ZaMXojAwYK" TargetMode="External"/><Relationship Id="rId989" Type="http://schemas.openxmlformats.org/officeDocument/2006/relationships/hyperlink" Target="https://mail.google.com/mail?extsrc=sync&amp;client=docs&amp;plid=ACUX6DMGPTGZw367qEKtjPtdfUUY3ZE783PGSMY" TargetMode="External"/><Relationship Id="rId504" Type="http://schemas.openxmlformats.org/officeDocument/2006/relationships/hyperlink" Target="https://mail.google.com/mail?extsrc=sync&amp;client=docs&amp;plid=ACUX6DMAML5mjtTkHi63AxNzdomHxjZfcS-mhM8" TargetMode="External"/><Relationship Id="rId988" Type="http://schemas.openxmlformats.org/officeDocument/2006/relationships/hyperlink" Target="https://drive.google.com/drive/folders/1vIy7DuVyesZ0cIXF3dK63clUsjhDYInF" TargetMode="External"/><Relationship Id="rId1570" Type="http://schemas.openxmlformats.org/officeDocument/2006/relationships/hyperlink" Target="https://mail.google.com/mail?extsrc=sync&amp;client=docs&amp;plid=ACUX6DNSgTlJ9X6dWTvgBstRKlYJ20HjtaA6MWE" TargetMode="External"/><Relationship Id="rId1571" Type="http://schemas.openxmlformats.org/officeDocument/2006/relationships/hyperlink" Target="https://drive.google.com/drive/folders/1sVVShFhIPzv10DRFx_4WL1rDKtcbtFwp" TargetMode="External"/><Relationship Id="rId983" Type="http://schemas.openxmlformats.org/officeDocument/2006/relationships/hyperlink" Target="https://mail.google.com/mail?extsrc=sync&amp;client=docs&amp;plid=ACUX6DPBLsLgyl-haxB25uWG4wUDg6lFuW-yuYE" TargetMode="External"/><Relationship Id="rId1572" Type="http://schemas.openxmlformats.org/officeDocument/2006/relationships/hyperlink" Target="https://mail.google.com/mail?extsrc=sync&amp;client=docs&amp;plid=ACUX6DM-Uwcof4s4ug6DgYaZLNjrbXEGJbmkuzQ" TargetMode="External"/><Relationship Id="rId982" Type="http://schemas.openxmlformats.org/officeDocument/2006/relationships/hyperlink" Target="https://drive.google.com/drive/folders/1-gpKpZvW9CSl0F8goz4IhqVwu9Ezs9-J" TargetMode="External"/><Relationship Id="rId1573" Type="http://schemas.openxmlformats.org/officeDocument/2006/relationships/hyperlink" Target="https://drive.google.com/drive/folders/1SCTLYOwitEOublZCOJdSAindHPCHuVye" TargetMode="External"/><Relationship Id="rId981" Type="http://schemas.openxmlformats.org/officeDocument/2006/relationships/hyperlink" Target="https://mail.google.com/mail?extsrc=sync&amp;client=docs&amp;plid=ACUX6DNOaETjlsz8TSwd-al01mFS9XGjwmNzSTg" TargetMode="External"/><Relationship Id="rId1574" Type="http://schemas.openxmlformats.org/officeDocument/2006/relationships/hyperlink" Target="https://mail.google.com/mail?extsrc=sync&amp;client=docs&amp;plid=ACUX6DNP61bqxHVBcXnzjcIn5xYRifCihwE_oio" TargetMode="External"/><Relationship Id="rId980" Type="http://schemas.openxmlformats.org/officeDocument/2006/relationships/hyperlink" Target="https://drive.google.com/drive/folders/1EsC2UVKKY4rNA83xKRTTMwYvatWg85kz" TargetMode="External"/><Relationship Id="rId1575" Type="http://schemas.openxmlformats.org/officeDocument/2006/relationships/hyperlink" Target="https://drive.google.com/drive/folders/1__vUEagDdd5fo-j8YtZkEyTd_qG-q3p_" TargetMode="External"/><Relationship Id="rId1565" Type="http://schemas.openxmlformats.org/officeDocument/2006/relationships/hyperlink" Target="https://drive.google.com/drive/folders/13lQly181plwLXTCUXVR44QQlbcZThoZr" TargetMode="External"/><Relationship Id="rId1566" Type="http://schemas.openxmlformats.org/officeDocument/2006/relationships/hyperlink" Target="https://mail.google.com/mail?extsrc=sync&amp;client=docs&amp;plid=ACUX6DPhJeZ1JCU-x1_aEX9nKMmCtXMXho-4k8o" TargetMode="External"/><Relationship Id="rId1567" Type="http://schemas.openxmlformats.org/officeDocument/2006/relationships/hyperlink" Target="https://drive.google.com/drive/folders/11P2W8VXQ9raYyOlk7joiC_4k37vz38ca" TargetMode="External"/><Relationship Id="rId1568" Type="http://schemas.openxmlformats.org/officeDocument/2006/relationships/hyperlink" Target="https://mail.google.com/mail?extsrc=sync&amp;client=docs&amp;plid=ACUX6DMLm0ZmTn4VDgt5OtefCNIQboCm8MAOfCA" TargetMode="External"/><Relationship Id="rId1569" Type="http://schemas.openxmlformats.org/officeDocument/2006/relationships/hyperlink" Target="https://drive.google.com/drive/folders/1MneGkXE_VAEbPH8lO2nQRCLwi2jWSTf2" TargetMode="External"/><Relationship Id="rId976" Type="http://schemas.openxmlformats.org/officeDocument/2006/relationships/hyperlink" Target="https://drive.google.com/drive/folders/1m8o1AAi1hiritRvAs0jaiWpM_rWJHSd-" TargetMode="External"/><Relationship Id="rId975" Type="http://schemas.openxmlformats.org/officeDocument/2006/relationships/hyperlink" Target="https://mail.google.com/mail?extsrc=sync&amp;client=docs&amp;plid=ACUX6DPibs2NQd3MdHP7blCmIHjd3CuZZnWDcS4" TargetMode="External"/><Relationship Id="rId974" Type="http://schemas.openxmlformats.org/officeDocument/2006/relationships/hyperlink" Target="https://drive.google.com/drive/folders/1PHdilzouMbqkpmz7ehpZnqrAzxCqbCHH" TargetMode="External"/><Relationship Id="rId973" Type="http://schemas.openxmlformats.org/officeDocument/2006/relationships/hyperlink" Target="https://mail.google.com/mail?extsrc=sync&amp;client=docs&amp;plid=ACUX6DNyrVyuURyGVXwkRnBmAe2pedX_B1JHzHM" TargetMode="External"/><Relationship Id="rId979" Type="http://schemas.openxmlformats.org/officeDocument/2006/relationships/hyperlink" Target="https://mail.google.com/mail?extsrc=sync&amp;client=docs&amp;plid=ACUX6DMwPrvHZHIwKKKPwrSYr4HXh2VxJQ79MWY" TargetMode="External"/><Relationship Id="rId978" Type="http://schemas.openxmlformats.org/officeDocument/2006/relationships/hyperlink" Target="https://drive.google.com/drive/folders/1Y9Er1eYPaJgEQN2dvZIbZzx_9qT-ISA0" TargetMode="External"/><Relationship Id="rId977" Type="http://schemas.openxmlformats.org/officeDocument/2006/relationships/hyperlink" Target="https://mail.google.com/mail?extsrc=sync&amp;client=docs&amp;plid=ACUX6DNIugLkf9t8quLVeb3zRSnfn2lsa4RY5DE" TargetMode="External"/><Relationship Id="rId1560" Type="http://schemas.openxmlformats.org/officeDocument/2006/relationships/hyperlink" Target="https://mail.google.com/mail?extsrc=sync&amp;client=docs&amp;plid=ACUX6DOu7wML5hR-KoNPVQdBhk8M8NrvjX3Bwkc" TargetMode="External"/><Relationship Id="rId972" Type="http://schemas.openxmlformats.org/officeDocument/2006/relationships/hyperlink" Target="https://drive.google.com/drive/folders/10Sh4tBS_TxP7WGr4nshEDqhBC7nJvcUU" TargetMode="External"/><Relationship Id="rId1561" Type="http://schemas.openxmlformats.org/officeDocument/2006/relationships/hyperlink" Target="https://drive.google.com/drive/folders/1noZ3wBvM3jDsffO-P5asxxVtbAi7pCsp" TargetMode="External"/><Relationship Id="rId971" Type="http://schemas.openxmlformats.org/officeDocument/2006/relationships/hyperlink" Target="https://mail.google.com/mail?extsrc=sync&amp;client=docs&amp;plid=ACUX6DNLRqwc1A1OWCknabbbY0-fbaDVPRcfQSQ" TargetMode="External"/><Relationship Id="rId1562" Type="http://schemas.openxmlformats.org/officeDocument/2006/relationships/hyperlink" Target="https://mail.google.com/mail?extsrc=sync&amp;client=docs&amp;plid=ACUX6DPO0LMqsbyrNLpILSXNPyq4AYHrecQ_i0U" TargetMode="External"/><Relationship Id="rId970" Type="http://schemas.openxmlformats.org/officeDocument/2006/relationships/hyperlink" Target="https://drive.google.com/drive/folders/1yIttJher3FAhOnBOZD_81BjbRiAtC7dn" TargetMode="External"/><Relationship Id="rId1563" Type="http://schemas.openxmlformats.org/officeDocument/2006/relationships/hyperlink" Target="https://drive.google.com/drive/folders/1eaKGCoM87Iq1OZt5U4hCiIDe1nDiIJ01" TargetMode="External"/><Relationship Id="rId1564" Type="http://schemas.openxmlformats.org/officeDocument/2006/relationships/hyperlink" Target="https://mail.google.com/mail?extsrc=sync&amp;client=docs&amp;plid=ACUX6DPsW6TEQ7eJQgAeJApqekAI98R14BviYrM" TargetMode="External"/><Relationship Id="rId1114" Type="http://schemas.openxmlformats.org/officeDocument/2006/relationships/hyperlink" Target="https://drive.google.com/drive/folders/1X_9qtaUlttYhJiJb17g3y_hHAP9UHesK" TargetMode="External"/><Relationship Id="rId1598" Type="http://schemas.openxmlformats.org/officeDocument/2006/relationships/hyperlink" Target="https://mail.google.com/mail?extsrc=sync&amp;client=docs&amp;plid=ACUX6DPEGWao6qtRrnuxFPbESP3nfCZlY_dE_vY" TargetMode="External"/><Relationship Id="rId1115" Type="http://schemas.openxmlformats.org/officeDocument/2006/relationships/hyperlink" Target="https://mail.google.com/mail?extsrc=sync&amp;client=docs&amp;plid=ACUX6DP3pCREiFad2zg-9PYqNF2vm6S3SL3RwZQ" TargetMode="External"/><Relationship Id="rId1599" Type="http://schemas.openxmlformats.org/officeDocument/2006/relationships/hyperlink" Target="https://drive.google.com/drive/folders/1eSee3GqSEJdtR1TgmGhBzKcYsCY14Pkn" TargetMode="External"/><Relationship Id="rId1116" Type="http://schemas.openxmlformats.org/officeDocument/2006/relationships/hyperlink" Target="https://drive.google.com/drive/folders/1tUyHEURgqJMvNmZEz8Wp8gfRSvFKH35d" TargetMode="External"/><Relationship Id="rId1117" Type="http://schemas.openxmlformats.org/officeDocument/2006/relationships/hyperlink" Target="https://mail.google.com/mail?extsrc=sync&amp;client=docs&amp;plid=ACUX6DMRbrpjtEhQkpBU0Ki0okod1zHN-lODLbs" TargetMode="External"/><Relationship Id="rId1118" Type="http://schemas.openxmlformats.org/officeDocument/2006/relationships/hyperlink" Target="https://drive.google.com/drive/folders/1Ypdh3MJ5Lhqnc2Ge7Uc03TKJ0FFJlZ6c" TargetMode="External"/><Relationship Id="rId1119" Type="http://schemas.openxmlformats.org/officeDocument/2006/relationships/hyperlink" Target="https://mail.google.com/mail?extsrc=sync&amp;client=docs&amp;plid=ACUX6DMwtg8nuP85nOqpgQ57u377_Nc5Eje2Kp4" TargetMode="External"/><Relationship Id="rId525" Type="http://schemas.openxmlformats.org/officeDocument/2006/relationships/hyperlink" Target="https://drive.google.com/drive/folders/1BcqCVJhb7Itu_AvXhYD89EiSjfzEypqp" TargetMode="External"/><Relationship Id="rId524" Type="http://schemas.openxmlformats.org/officeDocument/2006/relationships/hyperlink" Target="https://mail.google.com/mail?extsrc=sync&amp;client=docs&amp;plid=ACUX6DP80NVWTM0v8y42pe16sl0ZpAA39m3LXfI" TargetMode="External"/><Relationship Id="rId523" Type="http://schemas.openxmlformats.org/officeDocument/2006/relationships/hyperlink" Target="https://drive.google.com/drive/folders/103OBKvgc8vTqUMoiSiuEyN5gAGoVfumh" TargetMode="External"/><Relationship Id="rId522" Type="http://schemas.openxmlformats.org/officeDocument/2006/relationships/hyperlink" Target="https://mail.google.com/mail?extsrc=sync&amp;client=docs&amp;plid=ACUX6DOPUoBWUmo6hU3qYrrRiZncRLXK3Gff5gM" TargetMode="External"/><Relationship Id="rId529" Type="http://schemas.openxmlformats.org/officeDocument/2006/relationships/hyperlink" Target="https://drive.google.com/drive/folders/1uFNXIOwqu4uBioMUuX7ByTHyetMqYOMW" TargetMode="External"/><Relationship Id="rId528" Type="http://schemas.openxmlformats.org/officeDocument/2006/relationships/hyperlink" Target="https://mail.google.com/mail?extsrc=sync&amp;client=docs&amp;plid=ACUX6DOE4-7H3uJ30uSkrcZz629m5U1-V-BGJx4" TargetMode="External"/><Relationship Id="rId527" Type="http://schemas.openxmlformats.org/officeDocument/2006/relationships/hyperlink" Target="https://drive.google.com/drive/folders/1gOiTltkUWVOr1pVu92N19xx_M8kmlS46" TargetMode="External"/><Relationship Id="rId526" Type="http://schemas.openxmlformats.org/officeDocument/2006/relationships/hyperlink" Target="https://mail.google.com/mail?extsrc=sync&amp;client=docs&amp;plid=ACUX6DMqcQ8h3xTrVlY0miKuHVzZAkYpi34G2ls" TargetMode="External"/><Relationship Id="rId1590" Type="http://schemas.openxmlformats.org/officeDocument/2006/relationships/hyperlink" Target="https://mail.google.com/mail?extsrc=sync&amp;client=docs&amp;plid=ACUX6DPvakklFFmPvimmSXgYC6mYrm7lWfXRyPQ" TargetMode="External"/><Relationship Id="rId1591" Type="http://schemas.openxmlformats.org/officeDocument/2006/relationships/hyperlink" Target="https://drive.google.com/drive/folders/19jjRUhmKXq4GpiV2kZeEryB7K5juiIW3" TargetMode="External"/><Relationship Id="rId1592" Type="http://schemas.openxmlformats.org/officeDocument/2006/relationships/hyperlink" Target="https://mail.google.com/mail?extsrc=sync&amp;client=docs&amp;plid=ACUX6DNCvKJj06XqbF0vzJ_h29rBlMb1XxSYcjM" TargetMode="External"/><Relationship Id="rId1593" Type="http://schemas.openxmlformats.org/officeDocument/2006/relationships/hyperlink" Target="https://drive.google.com/drive/folders/1wY9iyv9rqr1c8ez6yXe8mAVLd06CztY-" TargetMode="External"/><Relationship Id="rId521" Type="http://schemas.openxmlformats.org/officeDocument/2006/relationships/hyperlink" Target="https://drive.google.com/drive/folders/1j5aOel3AWHu_jRagQKqo0uOSmpom5wHB" TargetMode="External"/><Relationship Id="rId1110" Type="http://schemas.openxmlformats.org/officeDocument/2006/relationships/hyperlink" Target="https://drive.google.com/drive/folders/1Qrzzk4Ryp7rDiop926jZ-YBeVNVzRU0f" TargetMode="External"/><Relationship Id="rId1594" Type="http://schemas.openxmlformats.org/officeDocument/2006/relationships/hyperlink" Target="https://mail.google.com/mail?extsrc=sync&amp;client=docs&amp;plid=ACUX6DN4ch7AYP3vZjmDsqvqMc3jkT80FHZHW-0" TargetMode="External"/><Relationship Id="rId520" Type="http://schemas.openxmlformats.org/officeDocument/2006/relationships/hyperlink" Target="https://mail.google.com/mail?extsrc=sync&amp;client=docs&amp;plid=ACUX6DPr0XBJ_ZAPT4KVk4oeB1IQVXL8x_MFaUg" TargetMode="External"/><Relationship Id="rId1111" Type="http://schemas.openxmlformats.org/officeDocument/2006/relationships/hyperlink" Target="https://mail.google.com/mail?extsrc=sync&amp;client=docs&amp;plid=ACUX6DPSMaM9XO6MAZb_cuZmKhFQkKOgZ2ehxvk" TargetMode="External"/><Relationship Id="rId1595" Type="http://schemas.openxmlformats.org/officeDocument/2006/relationships/hyperlink" Target="https://drive.google.com/drive/folders/1eB2YHwtJiGN_zJHTw90KlZD8UK-eyF4m" TargetMode="External"/><Relationship Id="rId1112" Type="http://schemas.openxmlformats.org/officeDocument/2006/relationships/hyperlink" Target="https://drive.google.com/drive/folders/1bfWnNjqjBf0gnjN9tiT2tYg3ZMRFxdhj" TargetMode="External"/><Relationship Id="rId1596" Type="http://schemas.openxmlformats.org/officeDocument/2006/relationships/hyperlink" Target="https://mail.google.com/mail?extsrc=sync&amp;client=docs&amp;plid=ACUX6DPfRAZkVbMQZe6SjxkCK0UoPAIXZe4ShqI" TargetMode="External"/><Relationship Id="rId1113" Type="http://schemas.openxmlformats.org/officeDocument/2006/relationships/hyperlink" Target="https://mail.google.com/mail?extsrc=sync&amp;client=docs&amp;plid=ACUX6DOYgLS2RE8H2tbyh_Bo-F21rnRKVSoMOn0" TargetMode="External"/><Relationship Id="rId1597" Type="http://schemas.openxmlformats.org/officeDocument/2006/relationships/hyperlink" Target="https://drive.google.com/drive/folders/1TpROnNXsjldQqNnrouUnDWg1guTvYfJZ" TargetMode="External"/><Relationship Id="rId1103" Type="http://schemas.openxmlformats.org/officeDocument/2006/relationships/hyperlink" Target="https://mail.google.com/mail?extsrc=sync&amp;client=docs&amp;plid=ACUX6DO6WIsHX82EHIe8vJToyN-ULBbx-kRC4Yc" TargetMode="External"/><Relationship Id="rId1587" Type="http://schemas.openxmlformats.org/officeDocument/2006/relationships/hyperlink" Target="https://drive.google.com/drive/folders/1WZAH1XRjIXb1-NIyxgxVK4tzoaNAOGik" TargetMode="External"/><Relationship Id="rId1104" Type="http://schemas.openxmlformats.org/officeDocument/2006/relationships/hyperlink" Target="https://drive.google.com/drive/folders/1ih2oGs2KtDJeGlIMXGoqO-wOjuJiqN5S" TargetMode="External"/><Relationship Id="rId1588" Type="http://schemas.openxmlformats.org/officeDocument/2006/relationships/hyperlink" Target="https://mail.google.com/mail?extsrc=sync&amp;client=docs&amp;plid=ACUX6DP7D5ID7g9zh_P8bvy2kDAVTdJ3jPiZgM0" TargetMode="External"/><Relationship Id="rId1105" Type="http://schemas.openxmlformats.org/officeDocument/2006/relationships/hyperlink" Target="https://mail.google.com/mail?extsrc=sync&amp;client=docs&amp;plid=ACUX6DNhegtB34S2MFXxv5mP1Xy-h_yZ9w18N8A" TargetMode="External"/><Relationship Id="rId1589" Type="http://schemas.openxmlformats.org/officeDocument/2006/relationships/hyperlink" Target="https://drive.google.com/drive/folders/19lwewe6roUxt1H8NHP78-d8o-pqRa2kr" TargetMode="External"/><Relationship Id="rId1106" Type="http://schemas.openxmlformats.org/officeDocument/2006/relationships/hyperlink" Target="https://drive.google.com/drive/folders/1HfahUnc_ycTSfk0cpcHDybuxQqFDV6BT" TargetMode="External"/><Relationship Id="rId1107" Type="http://schemas.openxmlformats.org/officeDocument/2006/relationships/hyperlink" Target="https://mail.google.com/mail?extsrc=sync&amp;client=docs&amp;plid=ACUX6DOb4z-Rs-_GQxCz-XbC9SJ8RjAR0rMdJDc" TargetMode="External"/><Relationship Id="rId1108" Type="http://schemas.openxmlformats.org/officeDocument/2006/relationships/hyperlink" Target="https://drive.google.com/drive/folders/1q0SK6hxKPH5mQCrCq6oGzuwAKuGUSvQc" TargetMode="External"/><Relationship Id="rId1109" Type="http://schemas.openxmlformats.org/officeDocument/2006/relationships/hyperlink" Target="https://mail.google.com/mail?extsrc=sync&amp;client=docs&amp;plid=ACUX6DPRh06WGDE7Jc2uvPC3ZJ1yHxQnLrlTNmQ" TargetMode="External"/><Relationship Id="rId519" Type="http://schemas.openxmlformats.org/officeDocument/2006/relationships/hyperlink" Target="https://drive.google.com/drive/folders/1b806U_HWEi7u55CN5NSzBOAQUMG2RpPN" TargetMode="External"/><Relationship Id="rId514" Type="http://schemas.openxmlformats.org/officeDocument/2006/relationships/hyperlink" Target="https://mail.google.com/mail?extsrc=sync&amp;client=docs&amp;plid=ACUX6DOpxluaCEzUTdjhoqVIKoByIFgzdSkt7Xs" TargetMode="External"/><Relationship Id="rId998" Type="http://schemas.openxmlformats.org/officeDocument/2006/relationships/hyperlink" Target="https://drive.google.com/drive/folders/1ZekSFf4ttl6PCOmGckaM4RwNHTzMKtdp" TargetMode="External"/><Relationship Id="rId513" Type="http://schemas.openxmlformats.org/officeDocument/2006/relationships/hyperlink" Target="https://drive.google.com/drive/folders/1odVqNOtsU9b0TgEmp6L7PRHEB29kiNQK" TargetMode="External"/><Relationship Id="rId997" Type="http://schemas.openxmlformats.org/officeDocument/2006/relationships/hyperlink" Target="https://mail.google.com/mail?extsrc=sync&amp;client=docs&amp;plid=ACUX6DN9f7ooTqpmzoRK9hWttrkiiAMir3Zz_2A" TargetMode="External"/><Relationship Id="rId512" Type="http://schemas.openxmlformats.org/officeDocument/2006/relationships/hyperlink" Target="https://mail.google.com/mail?extsrc=sync&amp;client=docs&amp;plid=ACUX6DOKdlguqXdyT-bhBM3OGbS0Du_9VrZ0-PI" TargetMode="External"/><Relationship Id="rId996" Type="http://schemas.openxmlformats.org/officeDocument/2006/relationships/hyperlink" Target="https://drive.google.com/drive/folders/1xH9dn_gZ8HfIsOC6XhLEQHnFtxl25IQH" TargetMode="External"/><Relationship Id="rId511" Type="http://schemas.openxmlformats.org/officeDocument/2006/relationships/hyperlink" Target="https://drive.google.com/drive/folders/10krGM9B1Z63mIaqnG55_E2bO0xmNuNr5" TargetMode="External"/><Relationship Id="rId995" Type="http://schemas.openxmlformats.org/officeDocument/2006/relationships/hyperlink" Target="https://mail.google.com/mail?extsrc=sync&amp;client=docs&amp;plid=ACUX6DNNTt4xFOlRuW9YPqS0ZsTIftAMQ67XyR0" TargetMode="External"/><Relationship Id="rId518" Type="http://schemas.openxmlformats.org/officeDocument/2006/relationships/hyperlink" Target="https://mail.google.com/mail?extsrc=sync&amp;client=docs&amp;plid=ACUX6DPsqq6vAQCPPn19JF6rMkSvdJqA2Ja-ME4" TargetMode="External"/><Relationship Id="rId517" Type="http://schemas.openxmlformats.org/officeDocument/2006/relationships/hyperlink" Target="https://drive.google.com/drive/folders/1FDIEI_otDQM3iZaSBLEFQfceN47IY726" TargetMode="External"/><Relationship Id="rId516" Type="http://schemas.openxmlformats.org/officeDocument/2006/relationships/hyperlink" Target="https://mail.google.com/mail?extsrc=sync&amp;client=docs&amp;plid=ACUX6DOvg58kARE16dgLiJk_xKygeZGASTwiCCU" TargetMode="External"/><Relationship Id="rId515" Type="http://schemas.openxmlformats.org/officeDocument/2006/relationships/hyperlink" Target="https://drive.google.com/drive/folders/18mxgB3ULqyPnhuWmSRzCe8wbi3a1bqvL" TargetMode="External"/><Relationship Id="rId999" Type="http://schemas.openxmlformats.org/officeDocument/2006/relationships/hyperlink" Target="https://mail.google.com/mail?extsrc=sync&amp;client=docs&amp;plid=ACUX6DOtaaOd-hV5mIlGRWQM9RpZwdeR7085kBg" TargetMode="External"/><Relationship Id="rId990" Type="http://schemas.openxmlformats.org/officeDocument/2006/relationships/hyperlink" Target="https://drive.google.com/drive/folders/1rZG3TYM-KB-XfAO5_pXU0AGk4DlakOio" TargetMode="External"/><Relationship Id="rId1580" Type="http://schemas.openxmlformats.org/officeDocument/2006/relationships/hyperlink" Target="https://mail.google.com/mail?extsrc=sync&amp;client=docs&amp;plid=ACUX6DPci-1aGMKcyJsvBBN1L5-HwrlENhtMHIY" TargetMode="External"/><Relationship Id="rId1581" Type="http://schemas.openxmlformats.org/officeDocument/2006/relationships/hyperlink" Target="https://drive.google.com/drive/folders/1m-GofHRNoNkBQbPb-Z3ir8TdMxPbhzHL" TargetMode="External"/><Relationship Id="rId1582" Type="http://schemas.openxmlformats.org/officeDocument/2006/relationships/hyperlink" Target="https://mail.google.com/mail?extsrc=sync&amp;client=docs&amp;plid=ACUX6DOg--GYtGExkIajDmZLwg-_kGu_uXDvMnw" TargetMode="External"/><Relationship Id="rId510" Type="http://schemas.openxmlformats.org/officeDocument/2006/relationships/hyperlink" Target="https://mail.google.com/mail?extsrc=sync&amp;client=docs&amp;plid=ACUX6DOqg5AMsctqieg_gPv6hcWbZScq4wlyHss" TargetMode="External"/><Relationship Id="rId994" Type="http://schemas.openxmlformats.org/officeDocument/2006/relationships/hyperlink" Target="https://drive.google.com/drive/folders/1GzKvtu0nAX9NRkOcfRBoK1RGbYGAtbnJ" TargetMode="External"/><Relationship Id="rId1583" Type="http://schemas.openxmlformats.org/officeDocument/2006/relationships/hyperlink" Target="https://drive.google.com/drive/folders/1qoSY3em8puxhSJytVcqAkWoiMyBzgceV" TargetMode="External"/><Relationship Id="rId993" Type="http://schemas.openxmlformats.org/officeDocument/2006/relationships/hyperlink" Target="https://mail.google.com/mail?extsrc=sync&amp;client=docs&amp;plid=ACUX6DOMsSNZ1-xyc8t_1bXV8lwTdfXMfko41UE" TargetMode="External"/><Relationship Id="rId1100" Type="http://schemas.openxmlformats.org/officeDocument/2006/relationships/hyperlink" Target="https://drive.google.com/drive/folders/1PqaZlfZNCNKaMPOBs3ouM9QD3Q56Efat" TargetMode="External"/><Relationship Id="rId1584" Type="http://schemas.openxmlformats.org/officeDocument/2006/relationships/hyperlink" Target="https://mail.google.com/mail?extsrc=sync&amp;client=docs&amp;plid=ACUX6DNdrLy31izm_GyqsSGXDIAS6drEulo2qws" TargetMode="External"/><Relationship Id="rId992" Type="http://schemas.openxmlformats.org/officeDocument/2006/relationships/hyperlink" Target="https://drive.google.com/drive/folders/1FgWeVRxlH1LQt6Srlzm9_n9lWUmaSMQn" TargetMode="External"/><Relationship Id="rId1101" Type="http://schemas.openxmlformats.org/officeDocument/2006/relationships/hyperlink" Target="https://mail.google.com/mail?extsrc=sync&amp;client=docs&amp;plid=ACUX6DMCOsQhSxRgIwKBrVsYKQ0_hKWwSaoBkaE" TargetMode="External"/><Relationship Id="rId1585" Type="http://schemas.openxmlformats.org/officeDocument/2006/relationships/hyperlink" Target="https://drive.google.com/drive/folders/1iT6ePV5g8arTireGZAMJQ6Wkl8DSneO6" TargetMode="External"/><Relationship Id="rId991" Type="http://schemas.openxmlformats.org/officeDocument/2006/relationships/hyperlink" Target="https://mail.google.com/mail?extsrc=sync&amp;client=docs&amp;plid=ACUX6DNeDoK6RMbCx7DCANGIFcp3IBzH6adwl9A" TargetMode="External"/><Relationship Id="rId1102" Type="http://schemas.openxmlformats.org/officeDocument/2006/relationships/hyperlink" Target="https://drive.google.com/drive/folders/1zLbFArc7hDLevDS8Hqrpnezf1ahZC7pM" TargetMode="External"/><Relationship Id="rId1586" Type="http://schemas.openxmlformats.org/officeDocument/2006/relationships/hyperlink" Target="https://mail.google.com/mail?extsrc=sync&amp;client=docs&amp;plid=ACUX6DMXu-H6iUlJPtpD1xoCZOI53_nIhlGD1z8" TargetMode="External"/><Relationship Id="rId1532" Type="http://schemas.openxmlformats.org/officeDocument/2006/relationships/hyperlink" Target="https://mail.google.com/mail?extsrc=sync&amp;client=docs&amp;plid=ACUX6DMfbSTb2hj7a6AlmyemPOuD2tHeb304ajg" TargetMode="External"/><Relationship Id="rId1533" Type="http://schemas.openxmlformats.org/officeDocument/2006/relationships/hyperlink" Target="https://drive.google.com/drive/folders/1ZHbp2OhZdMAT_WsSfM1fIDblyQYvQMce" TargetMode="External"/><Relationship Id="rId1534" Type="http://schemas.openxmlformats.org/officeDocument/2006/relationships/hyperlink" Target="https://mail.google.com/mail?extsrc=sync&amp;client=docs&amp;plid=ACUX6DOf1Us2GaNppiBKjDmY5S5lsx6QvVK7Gp0" TargetMode="External"/><Relationship Id="rId1535" Type="http://schemas.openxmlformats.org/officeDocument/2006/relationships/hyperlink" Target="https://drive.google.com/drive/folders/1ZZe-33HsLIYdcjJoc1o0v1kE1cfSVNAk" TargetMode="External"/><Relationship Id="rId1536" Type="http://schemas.openxmlformats.org/officeDocument/2006/relationships/hyperlink" Target="https://mail.google.com/mail?extsrc=sync&amp;client=docs&amp;plid=ACUX6DOklGm1bbLodcz61eiNOzsytFYXBi74DDA" TargetMode="External"/><Relationship Id="rId1537" Type="http://schemas.openxmlformats.org/officeDocument/2006/relationships/hyperlink" Target="https://drive.google.com/drive/folders/1w30j2_denBO-YpSp0UhGdktPzLWGXpcB" TargetMode="External"/><Relationship Id="rId1538" Type="http://schemas.openxmlformats.org/officeDocument/2006/relationships/hyperlink" Target="https://mail.google.com/mail?extsrc=sync&amp;client=docs&amp;plid=ACUX6DM7-mhD_gkxdpvt4ujFByt9K3P4_Isa9bA" TargetMode="External"/><Relationship Id="rId1539" Type="http://schemas.openxmlformats.org/officeDocument/2006/relationships/hyperlink" Target="https://drive.google.com/drive/folders/1BW8n1EwGd8_oQgy_uGuWCo8qbC956AZP" TargetMode="External"/><Relationship Id="rId949" Type="http://schemas.openxmlformats.org/officeDocument/2006/relationships/hyperlink" Target="https://mail.google.com/mail?extsrc=sync&amp;client=docs&amp;plid=ACUX6DMxMaEBUWwPy8P-zGzzKAJyDBpfPa_peOI" TargetMode="External"/><Relationship Id="rId948" Type="http://schemas.openxmlformats.org/officeDocument/2006/relationships/hyperlink" Target="https://drive.google.com/drive/folders/1LcfMOxCtZ6FUHiAY--rUNo0JYJhU4RuO" TargetMode="External"/><Relationship Id="rId943" Type="http://schemas.openxmlformats.org/officeDocument/2006/relationships/hyperlink" Target="https://mail.google.com/mail?extsrc=sync&amp;client=docs&amp;plid=ACUX6DNfmmKAnVMHBwAbIfku4_pO37ZISmbear4" TargetMode="External"/><Relationship Id="rId942" Type="http://schemas.openxmlformats.org/officeDocument/2006/relationships/hyperlink" Target="https://drive.google.com/drive/folders/1683ccQRcgNBI8WICa6uaCDZBv7M651gu" TargetMode="External"/><Relationship Id="rId941" Type="http://schemas.openxmlformats.org/officeDocument/2006/relationships/hyperlink" Target="https://mail.google.com/mail?extsrc=sync&amp;client=docs&amp;plid=ACUX6DNY0btVG5hzfgpxtJfWXHAz0Io5NuagM4o" TargetMode="External"/><Relationship Id="rId940" Type="http://schemas.openxmlformats.org/officeDocument/2006/relationships/hyperlink" Target="https://drive.google.com/drive/folders/1xK-i69WcPje_m4RM6SM03jYv4rvDS7Ah" TargetMode="External"/><Relationship Id="rId947" Type="http://schemas.openxmlformats.org/officeDocument/2006/relationships/hyperlink" Target="https://mail.google.com/mail?extsrc=sync&amp;client=docs&amp;plid=ACUX6DOuOCQwJqPdkSejNyygIQhCaXxjaqD5Mv0" TargetMode="External"/><Relationship Id="rId946" Type="http://schemas.openxmlformats.org/officeDocument/2006/relationships/hyperlink" Target="https://drive.google.com/drive/folders/1FY7CM6TByZIN7m_SjiuBQJLzLKp2Sn2h" TargetMode="External"/><Relationship Id="rId945" Type="http://schemas.openxmlformats.org/officeDocument/2006/relationships/hyperlink" Target="https://mail.google.com/mail?extsrc=sync&amp;client=docs&amp;plid=ACUX6DPXwr4Pc7fHgWFc-5t7jWUzFiIvlgu4lu8" TargetMode="External"/><Relationship Id="rId944" Type="http://schemas.openxmlformats.org/officeDocument/2006/relationships/hyperlink" Target="https://drive.google.com/drive/folders/1MwDFX8FdveIbNe72Ee7cQ4nFCNt0rFcs" TargetMode="External"/><Relationship Id="rId1530" Type="http://schemas.openxmlformats.org/officeDocument/2006/relationships/hyperlink" Target="https://mail.google.com/mail?extsrc=sync&amp;client=docs&amp;plid=ACUX6DNgK3es3VTkaEwD7cui_vaPekdxdJ7mdKk" TargetMode="External"/><Relationship Id="rId1531" Type="http://schemas.openxmlformats.org/officeDocument/2006/relationships/hyperlink" Target="https://drive.google.com/drive/folders/1FDyX4z9OLY4tdQ9jwLBRnrFh8_6qpPsG" TargetMode="External"/><Relationship Id="rId1521" Type="http://schemas.openxmlformats.org/officeDocument/2006/relationships/hyperlink" Target="https://drive.google.com/drive/folders/1UHCM3jDikNRDhR9g72IDGPFf92FEeNpB" TargetMode="External"/><Relationship Id="rId1522" Type="http://schemas.openxmlformats.org/officeDocument/2006/relationships/hyperlink" Target="https://mail.google.com/mail?extsrc=sync&amp;client=docs&amp;plid=ACUX6DNjH9pVEXrb8bOTgUX341J0OOjWTgXdvO8" TargetMode="External"/><Relationship Id="rId1523" Type="http://schemas.openxmlformats.org/officeDocument/2006/relationships/hyperlink" Target="https://drive.google.com/drive/folders/19k3ailjZeaOSedJilOKRoVNDhknGdoMo" TargetMode="External"/><Relationship Id="rId1524" Type="http://schemas.openxmlformats.org/officeDocument/2006/relationships/hyperlink" Target="https://mail.google.com/mail?extsrc=sync&amp;client=docs&amp;plid=ACUX6DPTBPzdOzi8IH4CooEM6QeofUKzA5Buiok" TargetMode="External"/><Relationship Id="rId1525" Type="http://schemas.openxmlformats.org/officeDocument/2006/relationships/hyperlink" Target="https://drive.google.com/drive/folders/1Je-6bngdUkVMw4g7JWoJGKb6LKvASaBp" TargetMode="External"/><Relationship Id="rId1526" Type="http://schemas.openxmlformats.org/officeDocument/2006/relationships/hyperlink" Target="https://mail.google.com/mail?extsrc=sync&amp;client=docs&amp;plid=ACUX6DMpRu7prIZE8vmYe0FReshJ6OKRLQ8HCFw" TargetMode="External"/><Relationship Id="rId1527" Type="http://schemas.openxmlformats.org/officeDocument/2006/relationships/hyperlink" Target="https://drive.google.com/drive/folders/1pMks4l6CQdiHtdqpvlpu1A1EQzGFj0Oz" TargetMode="External"/><Relationship Id="rId1528" Type="http://schemas.openxmlformats.org/officeDocument/2006/relationships/hyperlink" Target="https://mail.google.com/mail?extsrc=sync&amp;client=docs&amp;plid=ACUX6DPR2lxIQR6POc9HtwImu8n0cjI3IWMgJ_g" TargetMode="External"/><Relationship Id="rId1529" Type="http://schemas.openxmlformats.org/officeDocument/2006/relationships/hyperlink" Target="https://drive.google.com/drive/folders/1W4OLAkqwU92dldPnmgv2HxxeyOfEhny1" TargetMode="External"/><Relationship Id="rId939" Type="http://schemas.openxmlformats.org/officeDocument/2006/relationships/hyperlink" Target="https://mail.google.com/mail?extsrc=sync&amp;client=docs&amp;plid=ACUX6DNPl-o2nGNe6KCv0oL6pdpokvQ_50HYxvk" TargetMode="External"/><Relationship Id="rId938" Type="http://schemas.openxmlformats.org/officeDocument/2006/relationships/hyperlink" Target="https://drive.google.com/drive/folders/1lzlsASsqBfVmadM44L-VCaf9zq5h1Q42" TargetMode="External"/><Relationship Id="rId937" Type="http://schemas.openxmlformats.org/officeDocument/2006/relationships/hyperlink" Target="https://mail.google.com/mail?extsrc=sync&amp;client=docs&amp;plid=ACUX6DModlq4-02dsj6eLXkk5sDwIRqy8PfaLec" TargetMode="External"/><Relationship Id="rId932" Type="http://schemas.openxmlformats.org/officeDocument/2006/relationships/hyperlink" Target="https://drive.google.com/drive/folders/1KP-uk6kNoZcvY_HK-jqTRFneA6_dLbSq" TargetMode="External"/><Relationship Id="rId931" Type="http://schemas.openxmlformats.org/officeDocument/2006/relationships/hyperlink" Target="https://mail.google.com/mail?extsrc=sync&amp;client=docs&amp;plid=ACUX6DNyhfyvg69ZRxDiDeKGsPNxIx9TavGMCmE" TargetMode="External"/><Relationship Id="rId930" Type="http://schemas.openxmlformats.org/officeDocument/2006/relationships/hyperlink" Target="https://drive.google.com/drive/folders/1sm98ri5VFtn_zGMWQZcWoax9S7UanJIk" TargetMode="External"/><Relationship Id="rId936" Type="http://schemas.openxmlformats.org/officeDocument/2006/relationships/hyperlink" Target="https://drive.google.com/drive/folders/1mGw4_DCpKuolPeMVps1qHV6tROXhF5Rh" TargetMode="External"/><Relationship Id="rId935" Type="http://schemas.openxmlformats.org/officeDocument/2006/relationships/hyperlink" Target="https://mail.google.com/mail?extsrc=sync&amp;client=docs&amp;plid=ACUX6DNqsreOiyYRggwPcWTXEhGwWyc3AQ5uGFU" TargetMode="External"/><Relationship Id="rId934" Type="http://schemas.openxmlformats.org/officeDocument/2006/relationships/hyperlink" Target="https://drive.google.com/drive/folders/1E_73VRiPmVKEjsg9a1VvsYwFnCduHOgN" TargetMode="External"/><Relationship Id="rId933" Type="http://schemas.openxmlformats.org/officeDocument/2006/relationships/hyperlink" Target="https://mail.google.com/mail?extsrc=sync&amp;client=docs&amp;plid=ACUX6DOxhzo_xoKBpyGCIHPghkuBZxoFLr45zHw" TargetMode="External"/><Relationship Id="rId1520" Type="http://schemas.openxmlformats.org/officeDocument/2006/relationships/hyperlink" Target="https://mail.google.com/mail?extsrc=sync&amp;client=docs&amp;plid=ACUX6DMjfpwQIRtDaOTRO_BHiQRbWE9_uW6a_WE" TargetMode="External"/><Relationship Id="rId1554" Type="http://schemas.openxmlformats.org/officeDocument/2006/relationships/hyperlink" Target="https://mail.google.com/mail?extsrc=sync&amp;client=docs&amp;plid=ACUX6DM597jxkRaVLZltE2Av5GMs9qztg1NjGbo" TargetMode="External"/><Relationship Id="rId1555" Type="http://schemas.openxmlformats.org/officeDocument/2006/relationships/hyperlink" Target="https://drive.google.com/drive/folders/1FM0tdQneLl0V5t5HQFD8zLRlDJYI1Zjt" TargetMode="External"/><Relationship Id="rId1556" Type="http://schemas.openxmlformats.org/officeDocument/2006/relationships/hyperlink" Target="https://mail.google.com/mail?extsrc=sync&amp;client=docs&amp;plid=ACUX6DNW0B2VNG9lpsaehNrzxptQdymPgrm2nZ0" TargetMode="External"/><Relationship Id="rId1557" Type="http://schemas.openxmlformats.org/officeDocument/2006/relationships/hyperlink" Target="https://drive.google.com/drive/folders/1dA_XAYZLULBa2F-Mk7q1oJ3H8t2CBSIo" TargetMode="External"/><Relationship Id="rId1558" Type="http://schemas.openxmlformats.org/officeDocument/2006/relationships/hyperlink" Target="https://mail.google.com/mail?extsrc=sync&amp;client=docs&amp;plid=ACUX6DPLByjM27UUXGfBUWfvGnPxGgpHfgxYFvw" TargetMode="External"/><Relationship Id="rId1559" Type="http://schemas.openxmlformats.org/officeDocument/2006/relationships/hyperlink" Target="https://drive.google.com/drive/folders/1tHRzr7l4OXgxMxNa_Vwk4cyuT2reaLsG" TargetMode="External"/><Relationship Id="rId965" Type="http://schemas.openxmlformats.org/officeDocument/2006/relationships/hyperlink" Target="https://mail.google.com/mail?extsrc=sync&amp;client=docs&amp;plid=ACUX6DPeYQA7BhRmOsrzQCJxFqyZ1oOby6MNgE4" TargetMode="External"/><Relationship Id="rId964" Type="http://schemas.openxmlformats.org/officeDocument/2006/relationships/hyperlink" Target="https://drive.google.com/drive/folders/142Tudfbzbd27gYIN_ja4S9WbytouW3bU" TargetMode="External"/><Relationship Id="rId963" Type="http://schemas.openxmlformats.org/officeDocument/2006/relationships/hyperlink" Target="https://mail.google.com/mail?extsrc=sync&amp;client=docs&amp;plid=ACUX6DOB-WyUYxPoWanN_W_UgDdyeIM6ZDMecms" TargetMode="External"/><Relationship Id="rId962" Type="http://schemas.openxmlformats.org/officeDocument/2006/relationships/hyperlink" Target="https://drive.google.com/drive/folders/1Qoz4olIKn5TqfzUDnS2IbdPeWmQjZukq" TargetMode="External"/><Relationship Id="rId969" Type="http://schemas.openxmlformats.org/officeDocument/2006/relationships/hyperlink" Target="https://mail.google.com/mail?extsrc=sync&amp;client=docs&amp;plid=ACUX6DPq3A2en3nclvChDCQODw2Ik2rL18FNEBU" TargetMode="External"/><Relationship Id="rId968" Type="http://schemas.openxmlformats.org/officeDocument/2006/relationships/hyperlink" Target="https://drive.google.com/drive/folders/1WYr7l8oRlq0_YbdVIkGj2ZEaK04OSdoH" TargetMode="External"/><Relationship Id="rId967" Type="http://schemas.openxmlformats.org/officeDocument/2006/relationships/hyperlink" Target="https://mail.google.com/mail?extsrc=sync&amp;client=docs&amp;plid=ACUX6DM84jQH_die6dzktPdWA1_Dtr4FjyWPH4M" TargetMode="External"/><Relationship Id="rId966" Type="http://schemas.openxmlformats.org/officeDocument/2006/relationships/hyperlink" Target="https://drive.google.com/drive/folders/1b9FrHhWoKXbTabDGoynV2jxz8xnr7kWR" TargetMode="External"/><Relationship Id="rId961" Type="http://schemas.openxmlformats.org/officeDocument/2006/relationships/hyperlink" Target="https://mail.google.com/mail?extsrc=sync&amp;client=docs&amp;plid=ACUX6DO51oRGJeuXDqloe8nQMxQZ8IHzkCalPK0" TargetMode="External"/><Relationship Id="rId1550" Type="http://schemas.openxmlformats.org/officeDocument/2006/relationships/hyperlink" Target="https://mail.google.com/mail?extsrc=sync&amp;client=docs&amp;plid=ACUX6DM2LKEjjSeDoFiN4jWOCsm0l77mHnNfhH4" TargetMode="External"/><Relationship Id="rId960" Type="http://schemas.openxmlformats.org/officeDocument/2006/relationships/hyperlink" Target="https://drive.google.com/drive/folders/1FEVPH21AUaWF_eqMgy0Z8GyLFbhz8fzS" TargetMode="External"/><Relationship Id="rId1551" Type="http://schemas.openxmlformats.org/officeDocument/2006/relationships/hyperlink" Target="https://drive.google.com/drive/folders/17QEF0FVzQB2OhHDYR8A08UhDOpStXwLb" TargetMode="External"/><Relationship Id="rId1552" Type="http://schemas.openxmlformats.org/officeDocument/2006/relationships/hyperlink" Target="https://mail.google.com/mail?extsrc=sync&amp;client=docs&amp;plid=ACUX6DP-ojCnl_Ky2uVxOI7_g9jOrowLOXsCf6s" TargetMode="External"/><Relationship Id="rId1553" Type="http://schemas.openxmlformats.org/officeDocument/2006/relationships/hyperlink" Target="https://drive.google.com/drive/folders/1bhfZrgg59l5Snc449xVmq1k1_1ma3Gnf" TargetMode="External"/><Relationship Id="rId1543" Type="http://schemas.openxmlformats.org/officeDocument/2006/relationships/hyperlink" Target="https://drive.google.com/drive/folders/1zr9mu2Fhf8HAvvQ4jM3ZgpFwaBqwp3Hp" TargetMode="External"/><Relationship Id="rId1544" Type="http://schemas.openxmlformats.org/officeDocument/2006/relationships/hyperlink" Target="https://mail.google.com/mail?extsrc=sync&amp;client=docs&amp;plid=ACUX6DNcBIIHyYErbevP5a4lDbXYZYndaduF7Rw" TargetMode="External"/><Relationship Id="rId1545" Type="http://schemas.openxmlformats.org/officeDocument/2006/relationships/hyperlink" Target="https://drive.google.com/drive/folders/1pbNMzZJUDWVsWzME7VQBg5_9vutRiVBw" TargetMode="External"/><Relationship Id="rId1546" Type="http://schemas.openxmlformats.org/officeDocument/2006/relationships/hyperlink" Target="https://mail.google.com/mail?extsrc=sync&amp;client=docs&amp;plid=ACUX6DMatf_XmsQo4Vr00zyiRrz3ChiM9IQ28ys" TargetMode="External"/><Relationship Id="rId1547" Type="http://schemas.openxmlformats.org/officeDocument/2006/relationships/hyperlink" Target="https://drive.google.com/drive/folders/1Pi43cRYpGNTTi_V91xgmiPcVsi7F9QFe" TargetMode="External"/><Relationship Id="rId1548" Type="http://schemas.openxmlformats.org/officeDocument/2006/relationships/hyperlink" Target="https://mail.google.com/mail?extsrc=sync&amp;client=docs&amp;plid=ACUX6DNtTPFAwYHkiu9EPt4G_TSJEV_NnrCWxTw" TargetMode="External"/><Relationship Id="rId1549" Type="http://schemas.openxmlformats.org/officeDocument/2006/relationships/hyperlink" Target="https://drive.google.com/drive/folders/1flCWGs5iHuWAxzMwfLYcZ2A8lAUf1z0H" TargetMode="External"/><Relationship Id="rId959" Type="http://schemas.openxmlformats.org/officeDocument/2006/relationships/hyperlink" Target="https://mail.google.com/mail?extsrc=sync&amp;client=docs&amp;plid=ACUX6DOHs8GJDjNjdMnflim9A8CvL8EakpDL31g" TargetMode="External"/><Relationship Id="rId954" Type="http://schemas.openxmlformats.org/officeDocument/2006/relationships/hyperlink" Target="https://drive.google.com/drive/folders/1T-GV80Z8qStTU4uX2sEctUq7fNdWa25A" TargetMode="External"/><Relationship Id="rId953" Type="http://schemas.openxmlformats.org/officeDocument/2006/relationships/hyperlink" Target="https://mail.google.com/mail?extsrc=sync&amp;client=docs&amp;plid=ACUX6DMTBYLS9PwtjNAQKmimXqxn35qq7Q6JCQk" TargetMode="External"/><Relationship Id="rId952" Type="http://schemas.openxmlformats.org/officeDocument/2006/relationships/hyperlink" Target="https://drive.google.com/drive/folders/1IdOCGMZl3f_WhbqZWWhR_Ep6lcg7XdyD" TargetMode="External"/><Relationship Id="rId951" Type="http://schemas.openxmlformats.org/officeDocument/2006/relationships/hyperlink" Target="https://mail.google.com/mail?extsrc=sync&amp;client=docs&amp;plid=ACUX6DNwlJfbZ5hUKZE9qLfjG6P4i70BGqHlQsc" TargetMode="External"/><Relationship Id="rId958" Type="http://schemas.openxmlformats.org/officeDocument/2006/relationships/hyperlink" Target="https://drive.google.com/drive/folders/1BeLXccAywWf8Gwa97Vq44o_0zQjsK0qc" TargetMode="External"/><Relationship Id="rId957" Type="http://schemas.openxmlformats.org/officeDocument/2006/relationships/hyperlink" Target="https://mail.google.com/mail?extsrc=sync&amp;client=docs&amp;plid=ACUX6DOOD9kBzOGFZ8TIU5w7DhwxpyO6HPgF4zo" TargetMode="External"/><Relationship Id="rId956" Type="http://schemas.openxmlformats.org/officeDocument/2006/relationships/hyperlink" Target="https://drive.google.com/drive/folders/1vj52-vZKAyJ5hljX8NSJQe_8S5ZnLe43" TargetMode="External"/><Relationship Id="rId955" Type="http://schemas.openxmlformats.org/officeDocument/2006/relationships/hyperlink" Target="https://mail.google.com/mail?extsrc=sync&amp;client=docs&amp;plid=ACUX6DNmmZ08OuWq3Z2FCjaOp0YcN5HF1HjjNx4" TargetMode="External"/><Relationship Id="rId950" Type="http://schemas.openxmlformats.org/officeDocument/2006/relationships/hyperlink" Target="https://drive.google.com/drive/folders/1xDnyKqCI0zNpm2BmdJ1myabkYUl6DNh7" TargetMode="External"/><Relationship Id="rId1540" Type="http://schemas.openxmlformats.org/officeDocument/2006/relationships/hyperlink" Target="https://mail.google.com/mail?extsrc=sync&amp;client=docs&amp;plid=ACUX6DNro4OhRbhp_y7En4OVXQm9qHC6fOp0OyE" TargetMode="External"/><Relationship Id="rId1541" Type="http://schemas.openxmlformats.org/officeDocument/2006/relationships/hyperlink" Target="https://drive.google.com/drive/folders/1uK-DrqtMkLGuVHfR_oxVju3oIaAnaQq9" TargetMode="External"/><Relationship Id="rId1542" Type="http://schemas.openxmlformats.org/officeDocument/2006/relationships/hyperlink" Target="https://mail.google.com/mail?extsrc=sync&amp;client=docs&amp;plid=ACUX6DNt0_Wul4EOoh8NSODi0p_fOhd7-dcGk-w" TargetMode="External"/><Relationship Id="rId2027" Type="http://schemas.openxmlformats.org/officeDocument/2006/relationships/hyperlink" Target="https://drive.google.com/drive/folders/15-H7LwTxJJ28RhdUnqm0fQVt3wriTkoY" TargetMode="External"/><Relationship Id="rId2028" Type="http://schemas.openxmlformats.org/officeDocument/2006/relationships/hyperlink" Target="https://mail.google.com/mail?extsrc=sync&amp;client=docs&amp;plid=ACUX6DO2FDkRNTYvMhzBbKbqVQoYKe8wW0m28Vo" TargetMode="External"/><Relationship Id="rId2029" Type="http://schemas.openxmlformats.org/officeDocument/2006/relationships/hyperlink" Target="https://drive.google.com/drive/folders/1A1cv8wCDB-ErfeHB04evhGZIRSw8I40L" TargetMode="External"/><Relationship Id="rId590" Type="http://schemas.openxmlformats.org/officeDocument/2006/relationships/hyperlink" Target="https://mail.google.com/mail?extsrc=sync&amp;client=docs&amp;plid=ACUX6DOUKK9M68rItFvaOVfTe-6_f76uUWdSAs4" TargetMode="External"/><Relationship Id="rId107" Type="http://schemas.openxmlformats.org/officeDocument/2006/relationships/hyperlink" Target="https://drive.google.com/drive/folders/1EyXpEcaGoyy4vWdFpSP7sz80t2h-njLV" TargetMode="External"/><Relationship Id="rId106" Type="http://schemas.openxmlformats.org/officeDocument/2006/relationships/hyperlink" Target="https://mail.google.com/mail?extsrc=sync&amp;client=docs&amp;plid=ACUX6DOKw4kzk8cZJSCztwjJJ_PTMr9d2s675GQ" TargetMode="External"/><Relationship Id="rId105" Type="http://schemas.openxmlformats.org/officeDocument/2006/relationships/hyperlink" Target="https://drive.google.com/drive/folders/1T3q3L9h9TSD4SbYmyDUvFIlpC5Hh9gFU" TargetMode="External"/><Relationship Id="rId589" Type="http://schemas.openxmlformats.org/officeDocument/2006/relationships/hyperlink" Target="https://drive.google.com/drive/folders/1062jM2yZkZ9d26_XTmuR1Xl8v6zHVuWu" TargetMode="External"/><Relationship Id="rId104" Type="http://schemas.openxmlformats.org/officeDocument/2006/relationships/hyperlink" Target="https://mail.google.com/mail?extsrc=sync&amp;client=docs&amp;plid=ACUX6DM9RAPcoC20ygh3LATSksJhrd66CCab10Q" TargetMode="External"/><Relationship Id="rId588" Type="http://schemas.openxmlformats.org/officeDocument/2006/relationships/hyperlink" Target="https://mail.google.com/mail?extsrc=sync&amp;client=docs&amp;plid=ACUX6DNiKdOFTVfMkxKt3Zz6B_t_V2-UHZZIEiw" TargetMode="External"/><Relationship Id="rId109" Type="http://schemas.openxmlformats.org/officeDocument/2006/relationships/hyperlink" Target="https://drive.google.com/drive/folders/1FS7y79DZzDH8jG-jl0zaZpSQU6lqXGmr" TargetMode="External"/><Relationship Id="rId1170" Type="http://schemas.openxmlformats.org/officeDocument/2006/relationships/hyperlink" Target="https://drive.google.com/drive/folders/1tLpMCiM48yLwPID0VtS3HEYan7-P4wHa" TargetMode="External"/><Relationship Id="rId108" Type="http://schemas.openxmlformats.org/officeDocument/2006/relationships/hyperlink" Target="https://mail.google.com/mail?extsrc=sync&amp;client=docs&amp;plid=ACUX6DPdlPJGo7WPA8dcpJSV3gObLKuWdJ1GMFA" TargetMode="External"/><Relationship Id="rId1171" Type="http://schemas.openxmlformats.org/officeDocument/2006/relationships/hyperlink" Target="https://mail.google.com/mail?extsrc=sync&amp;client=docs&amp;plid=ACUX6DOCCWj87xqI__c_RJ0c5h4I0IKJOOMSomk" TargetMode="External"/><Relationship Id="rId583" Type="http://schemas.openxmlformats.org/officeDocument/2006/relationships/hyperlink" Target="https://drive.google.com/drive/folders/1Mmyf1ZwB7nbgvXHYPnF2oLZ9OWuV-zb7" TargetMode="External"/><Relationship Id="rId1172" Type="http://schemas.openxmlformats.org/officeDocument/2006/relationships/hyperlink" Target="https://drive.google.com/drive/folders/1bEVTGZ3VJ0PL5_JwNxkkfr4IYzGWKwBV" TargetMode="External"/><Relationship Id="rId582" Type="http://schemas.openxmlformats.org/officeDocument/2006/relationships/hyperlink" Target="https://mail.google.com/mail?extsrc=sync&amp;client=docs&amp;plid=ACUX6DPjLHf2XfC6Fxti6h4K18IBqOoR3Vpjulo" TargetMode="External"/><Relationship Id="rId1173" Type="http://schemas.openxmlformats.org/officeDocument/2006/relationships/hyperlink" Target="https://mail.google.com/mail?extsrc=sync&amp;client=docs&amp;plid=ACUX6DMZxu63v5FkFLmto-EtBy6zpGXpPSQ6AlE" TargetMode="External"/><Relationship Id="rId2020" Type="http://schemas.openxmlformats.org/officeDocument/2006/relationships/hyperlink" Target="https://mail.google.com/mail?extsrc=sync&amp;client=docs&amp;plid=ACUX6DPwaKpxoHJNymuT74tJZCjcZoPt4GNkDeA" TargetMode="External"/><Relationship Id="rId581" Type="http://schemas.openxmlformats.org/officeDocument/2006/relationships/hyperlink" Target="https://drive.google.com/drive/folders/1nv7XysVqLJI552XH5fso5MqYMmI2TDfX" TargetMode="External"/><Relationship Id="rId1174" Type="http://schemas.openxmlformats.org/officeDocument/2006/relationships/hyperlink" Target="https://drive.google.com/drive/folders/1jvMGi6TkE4EecxGaaZZNf-B1vLR1pmc2" TargetMode="External"/><Relationship Id="rId2021" Type="http://schemas.openxmlformats.org/officeDocument/2006/relationships/hyperlink" Target="https://drive.google.com/drive/folders/1xEYxgK8JKtdPH8U5YhUbxl1xmd1GRNQP" TargetMode="External"/><Relationship Id="rId580" Type="http://schemas.openxmlformats.org/officeDocument/2006/relationships/hyperlink" Target="https://mail.google.com/mail?extsrc=sync&amp;client=docs&amp;plid=ACUX6DPTLwETAomLomTA-SO-SQ4i-zXVijNiNxI" TargetMode="External"/><Relationship Id="rId1175" Type="http://schemas.openxmlformats.org/officeDocument/2006/relationships/hyperlink" Target="https://mail.google.com/mail?extsrc=sync&amp;client=docs&amp;plid=ACUX6DMnk0-UqozMO-tT1-PrObZSVEETCnZi6mk" TargetMode="External"/><Relationship Id="rId2022" Type="http://schemas.openxmlformats.org/officeDocument/2006/relationships/hyperlink" Target="https://mail.google.com/mail?extsrc=sync&amp;client=docs&amp;plid=ACUX6DPTRJ6rvGDYxSu2yNEeCPmTCqZiOu9orMA" TargetMode="External"/><Relationship Id="rId103" Type="http://schemas.openxmlformats.org/officeDocument/2006/relationships/hyperlink" Target="https://drive.google.com/drive/folders/1T1I4e76uZvhpCXeptG44LEN33DE6PIeH" TargetMode="External"/><Relationship Id="rId587" Type="http://schemas.openxmlformats.org/officeDocument/2006/relationships/hyperlink" Target="https://drive.google.com/drive/folders/1HMeAex-2Uyv-a72uJ7QooUfD030kVuRE" TargetMode="External"/><Relationship Id="rId1176" Type="http://schemas.openxmlformats.org/officeDocument/2006/relationships/hyperlink" Target="https://drive.google.com/drive/folders/1zIMSWMNpyEs26GoG3qPnl6Q7GJXEKG-B" TargetMode="External"/><Relationship Id="rId2023" Type="http://schemas.openxmlformats.org/officeDocument/2006/relationships/hyperlink" Target="https://drive.google.com/drive/folders/1ZezEoWKHc2jBuj3rnUS4JaBVeEIw8iuc" TargetMode="External"/><Relationship Id="rId102" Type="http://schemas.openxmlformats.org/officeDocument/2006/relationships/hyperlink" Target="https://mail.google.com/mail?extsrc=sync&amp;client=docs&amp;plid=ACUX6DPlxKeRxEnoAIsB55MBZ6zoJJAB8jtCJ84" TargetMode="External"/><Relationship Id="rId586" Type="http://schemas.openxmlformats.org/officeDocument/2006/relationships/hyperlink" Target="https://mail.google.com/mail?extsrc=sync&amp;client=docs&amp;plid=ACUX6DM5O-H1LeBSa2p5X9pMM42VtXXPRJJMNZo" TargetMode="External"/><Relationship Id="rId1177" Type="http://schemas.openxmlformats.org/officeDocument/2006/relationships/hyperlink" Target="https://mail.google.com/mail?extsrc=sync&amp;client=docs&amp;plid=ACUX6DOgPYQdIhrP_r2MHBV9EOppGiKzP-4WPtc" TargetMode="External"/><Relationship Id="rId2024" Type="http://schemas.openxmlformats.org/officeDocument/2006/relationships/hyperlink" Target="https://mail.google.com/mail?extsrc=sync&amp;client=docs&amp;plid=ACUX6DOWEGSgfZby5vy_bRoiesMHsJjUWIqq4nI" TargetMode="External"/><Relationship Id="rId101" Type="http://schemas.openxmlformats.org/officeDocument/2006/relationships/hyperlink" Target="https://drive.google.com/drive/folders/1SulIxNWJa8C2rz0Lzv_sgRtbRp2kdDyi" TargetMode="External"/><Relationship Id="rId585" Type="http://schemas.openxmlformats.org/officeDocument/2006/relationships/hyperlink" Target="https://drive.google.com/drive/folders/1tkXKlYWpDIvlV4pg3QLxYd5q56XZDszx" TargetMode="External"/><Relationship Id="rId1178" Type="http://schemas.openxmlformats.org/officeDocument/2006/relationships/hyperlink" Target="https://drive.google.com/drive/folders/14Gh7-XwmWJthENW51tqPlUxkty1aU5v6" TargetMode="External"/><Relationship Id="rId2025" Type="http://schemas.openxmlformats.org/officeDocument/2006/relationships/hyperlink" Target="https://drive.google.com/drive/folders/1KRKJAVssUq8KgsXOo07lWn174ADhGY5O" TargetMode="External"/><Relationship Id="rId100" Type="http://schemas.openxmlformats.org/officeDocument/2006/relationships/hyperlink" Target="https://mail.google.com/mail?extsrc=sync&amp;client=docs&amp;plid=ACUX6DP1oDIrMup9iqXxafcwDix3jZac8lVeOYM" TargetMode="External"/><Relationship Id="rId584" Type="http://schemas.openxmlformats.org/officeDocument/2006/relationships/hyperlink" Target="https://mail.google.com/mail?extsrc=sync&amp;client=docs&amp;plid=ACUX6DMMoFclZGGlKYVZPK0m2wTcZ9yqQdJ1er4" TargetMode="External"/><Relationship Id="rId1179" Type="http://schemas.openxmlformats.org/officeDocument/2006/relationships/hyperlink" Target="https://mail.google.com/mail?extsrc=sync&amp;client=docs&amp;plid=ACUX6DPWGonmr6uGyz8eT4aehadmgNFV-PUSt9M" TargetMode="External"/><Relationship Id="rId2026" Type="http://schemas.openxmlformats.org/officeDocument/2006/relationships/hyperlink" Target="https://mail.google.com/mail?extsrc=sync&amp;client=docs&amp;plid=ACUX6DPuZ9GZ9ESV-RXume-0_-3PAS-KZBpMv7U" TargetMode="External"/><Relationship Id="rId1169" Type="http://schemas.openxmlformats.org/officeDocument/2006/relationships/hyperlink" Target="https://mail.google.com/mail?extsrc=sync&amp;client=docs&amp;plid=ACUX6DPlsKwO4mVYgJmscvk7-ZxlPIamhtDyC68" TargetMode="External"/><Relationship Id="rId2016" Type="http://schemas.openxmlformats.org/officeDocument/2006/relationships/hyperlink" Target="https://mail.google.com/mail?extsrc=sync&amp;client=docs&amp;plid=ACUX6DPpmvc-BX3DMoMKB2MdK7Ea6ib4cIAnNoA" TargetMode="External"/><Relationship Id="rId2017" Type="http://schemas.openxmlformats.org/officeDocument/2006/relationships/hyperlink" Target="https://drive.google.com/drive/folders/1CYOGjsjHYcwOpcq0KuQHtSyXK-Jzy-ig" TargetMode="External"/><Relationship Id="rId2018" Type="http://schemas.openxmlformats.org/officeDocument/2006/relationships/hyperlink" Target="https://mail.google.com/mail?extsrc=sync&amp;client=docs&amp;plid=ACUX6DPnTMAZxvYkTFQAfhckYZt_6Y6xKcOtCvI" TargetMode="External"/><Relationship Id="rId2019" Type="http://schemas.openxmlformats.org/officeDocument/2006/relationships/hyperlink" Target="https://drive.google.com/drive/folders/1C6PImwLmZmImg2vy7ByGpnMX5MkfWQ4L" TargetMode="External"/><Relationship Id="rId579" Type="http://schemas.openxmlformats.org/officeDocument/2006/relationships/hyperlink" Target="https://drive.google.com/drive/folders/1yQAgINIDdus7kq0kwL8_1JnF_4lgSZXq" TargetMode="External"/><Relationship Id="rId578" Type="http://schemas.openxmlformats.org/officeDocument/2006/relationships/hyperlink" Target="https://mail.google.com/mail?extsrc=sync&amp;client=docs&amp;plid=ACUX6DNmsVQLwbst07QCG99Q3Fkn7rGuwzZ4BDM" TargetMode="External"/><Relationship Id="rId577" Type="http://schemas.openxmlformats.org/officeDocument/2006/relationships/hyperlink" Target="https://drive.google.com/drive/folders/13jGj-w6ADOtjlCR_GMkznuVhy2LcVA6b" TargetMode="External"/><Relationship Id="rId1160" Type="http://schemas.openxmlformats.org/officeDocument/2006/relationships/hyperlink" Target="https://drive.google.com/drive/folders/1H8Osbdg4ABY6JbHrWHHkQ2jGNsESpyUR" TargetMode="External"/><Relationship Id="rId572" Type="http://schemas.openxmlformats.org/officeDocument/2006/relationships/hyperlink" Target="https://mail.google.com/mail?extsrc=sync&amp;client=docs&amp;plid=ACUX6DMx8VzmD7Q5rQkx07fqfygqOXsexLvh0DU" TargetMode="External"/><Relationship Id="rId1161" Type="http://schemas.openxmlformats.org/officeDocument/2006/relationships/hyperlink" Target="https://mail.google.com/mail?extsrc=sync&amp;client=docs&amp;plid=ACUX6DNFOFzSGegxPYEPzaKy4BN9F18-nrSAr94" TargetMode="External"/><Relationship Id="rId571" Type="http://schemas.openxmlformats.org/officeDocument/2006/relationships/hyperlink" Target="https://drive.google.com/drive/folders/15m07VgOpTbw4nrhO6PKpBF-CYtRJzaiJ" TargetMode="External"/><Relationship Id="rId1162" Type="http://schemas.openxmlformats.org/officeDocument/2006/relationships/hyperlink" Target="https://drive.google.com/drive/folders/1Y_1hpIGj2xO4ESz637XOrWjnnW96oGCk" TargetMode="External"/><Relationship Id="rId570" Type="http://schemas.openxmlformats.org/officeDocument/2006/relationships/hyperlink" Target="https://mail.google.com/mail?extsrc=sync&amp;client=docs&amp;plid=ACUX6DN3APcu3ZaTH3Vq5y4dptY90ykyCNdC4oc" TargetMode="External"/><Relationship Id="rId1163" Type="http://schemas.openxmlformats.org/officeDocument/2006/relationships/hyperlink" Target="https://mail.google.com/mail?extsrc=sync&amp;client=docs&amp;plid=ACUX6DNiQdUiJDUI2LdiccnNtDOZ20BwG8x8ZSA" TargetMode="External"/><Relationship Id="rId2010" Type="http://schemas.openxmlformats.org/officeDocument/2006/relationships/hyperlink" Target="https://mail.google.com/mail?extsrc=sync&amp;client=docs&amp;plid=ACUX6DM3W0fLU8_IAGQeKp7CFw3nM85msqeFTBw" TargetMode="External"/><Relationship Id="rId1164" Type="http://schemas.openxmlformats.org/officeDocument/2006/relationships/hyperlink" Target="https://drive.google.com/drive/folders/1iSgIDZyZY1_cYzkV9W7Wy1xMZIbFuCjG" TargetMode="External"/><Relationship Id="rId2011" Type="http://schemas.openxmlformats.org/officeDocument/2006/relationships/hyperlink" Target="https://drive.google.com/drive/folders/1m3Ohj_bU0FYbK4wSFD6axeqkKHE9UozQ" TargetMode="External"/><Relationship Id="rId576" Type="http://schemas.openxmlformats.org/officeDocument/2006/relationships/hyperlink" Target="https://mail.google.com/mail?extsrc=sync&amp;client=docs&amp;plid=ACUX6DNQoBfAQM9VxUBHRng86OwO-DRsIzGJD0I" TargetMode="External"/><Relationship Id="rId1165" Type="http://schemas.openxmlformats.org/officeDocument/2006/relationships/hyperlink" Target="https://mail.google.com/mail?extsrc=sync&amp;client=docs&amp;plid=ACUX6DNb-oppVu39R__PmKL7oT-sZq8IWKKk8SM" TargetMode="External"/><Relationship Id="rId2012" Type="http://schemas.openxmlformats.org/officeDocument/2006/relationships/hyperlink" Target="https://mail.google.com/mail?extsrc=sync&amp;client=docs&amp;plid=ACUX6DPRJ76Ej94mwYxz91_DyleUD7CxddObg_o" TargetMode="External"/><Relationship Id="rId575" Type="http://schemas.openxmlformats.org/officeDocument/2006/relationships/hyperlink" Target="https://drive.google.com/drive/folders/1vbQhkqPSTTE02dYQ2OAOyPmcPXbbE740" TargetMode="External"/><Relationship Id="rId1166" Type="http://schemas.openxmlformats.org/officeDocument/2006/relationships/hyperlink" Target="https://drive.google.com/drive/folders/1PU0jiwbalavYnCIoDyJ5iLVneuZpmNhY" TargetMode="External"/><Relationship Id="rId2013" Type="http://schemas.openxmlformats.org/officeDocument/2006/relationships/hyperlink" Target="https://drive.google.com/drive/folders/1HjrytmVo9fYgpPXFbJbB7qhK0NVbyTzw" TargetMode="External"/><Relationship Id="rId574" Type="http://schemas.openxmlformats.org/officeDocument/2006/relationships/hyperlink" Target="https://mail.google.com/mail?extsrc=sync&amp;client=docs&amp;plid=ACUX6DPHVx6KF8LTdQ9nIQHXwHX85mZCXtwPNzM" TargetMode="External"/><Relationship Id="rId1167" Type="http://schemas.openxmlformats.org/officeDocument/2006/relationships/hyperlink" Target="https://mail.google.com/mail?extsrc=sync&amp;client=docs&amp;plid=ACUX6DPyqWCn_9anNumbFrPyhZSkdzv8Sfy1ABk" TargetMode="External"/><Relationship Id="rId2014" Type="http://schemas.openxmlformats.org/officeDocument/2006/relationships/hyperlink" Target="https://mail.google.com/mail?extsrc=sync&amp;client=docs&amp;plid=ACUX6DP8DgEJGVkgCK_QfxG7AIHg-ZfX9_vzqs8" TargetMode="External"/><Relationship Id="rId573" Type="http://schemas.openxmlformats.org/officeDocument/2006/relationships/hyperlink" Target="https://drive.google.com/drive/folders/1nbl6vES7NIM0Cv8njAJZoZEeOPxZxZWj" TargetMode="External"/><Relationship Id="rId1168" Type="http://schemas.openxmlformats.org/officeDocument/2006/relationships/hyperlink" Target="https://drive.google.com/drive/folders/12HkTbrp94Q5kWYcXgrve4Eg9g__5tpnf" TargetMode="External"/><Relationship Id="rId2015" Type="http://schemas.openxmlformats.org/officeDocument/2006/relationships/hyperlink" Target="https://drive.google.com/drive/folders/1s_QOSQbVhq9nV09j9YaNlAt0ffpDV-cl" TargetMode="External"/><Relationship Id="rId2049" Type="http://schemas.openxmlformats.org/officeDocument/2006/relationships/hyperlink" Target="https://drive.google.com/drive/folders/1Alk_eq92Gd9x6LfPL7AwDOMTK5L94VHh" TargetMode="External"/><Relationship Id="rId129" Type="http://schemas.openxmlformats.org/officeDocument/2006/relationships/hyperlink" Target="https://drive.google.com/drive/folders/1AoJuGrnZNOO-TuiQ6oDIGb0Q63j8oJvb" TargetMode="External"/><Relationship Id="rId128" Type="http://schemas.openxmlformats.org/officeDocument/2006/relationships/hyperlink" Target="https://mail.google.com/mail?extsrc=sync&amp;client=docs&amp;plid=ACUX6DPbCOvXAQwp306rJ-EobV0sZoBtK1P7tdI" TargetMode="External"/><Relationship Id="rId127" Type="http://schemas.openxmlformats.org/officeDocument/2006/relationships/hyperlink" Target="https://drive.google.com/drive/folders/1BFDxWjYD-Dgl1KJWDKvSe7kIWsBt4yRN" TargetMode="External"/><Relationship Id="rId126" Type="http://schemas.openxmlformats.org/officeDocument/2006/relationships/hyperlink" Target="https://mail.google.com/mail?extsrc=sync&amp;client=docs&amp;plid=ACUX6DOaPz3BZnDj5x2dBggcoti-D7n79dp6F74" TargetMode="External"/><Relationship Id="rId1190" Type="http://schemas.openxmlformats.org/officeDocument/2006/relationships/hyperlink" Target="https://drive.google.com/drive/folders/1DYJE3oyZWsOadcNe6JzN0Pqt4UZPIIMQ" TargetMode="External"/><Relationship Id="rId1191" Type="http://schemas.openxmlformats.org/officeDocument/2006/relationships/hyperlink" Target="https://mail.google.com/mail?extsrc=sync&amp;client=docs&amp;plid=ACUX6DOYs-ZLaAXPmDLwPW0LAOiBK6gKKW5KJ2E" TargetMode="External"/><Relationship Id="rId1192" Type="http://schemas.openxmlformats.org/officeDocument/2006/relationships/hyperlink" Target="https://drive.google.com/drive/folders/1BnJ25oIcxf82nGRqnVjcPk6Su9Cm2OiB" TargetMode="External"/><Relationship Id="rId1193" Type="http://schemas.openxmlformats.org/officeDocument/2006/relationships/hyperlink" Target="https://mail.google.com/mail?extsrc=sync&amp;client=docs&amp;plid=ACUX6DMsyqx7HDXCtJSzkAZxCSf3W-D4qgfC1u0" TargetMode="External"/><Relationship Id="rId2040" Type="http://schemas.openxmlformats.org/officeDocument/2006/relationships/hyperlink" Target="https://mail.google.com/mail?extsrc=sync&amp;client=docs&amp;plid=ACUX6DMfiq4B4ZrShpScup1iHyNgPt23iUq45r0" TargetMode="External"/><Relationship Id="rId121" Type="http://schemas.openxmlformats.org/officeDocument/2006/relationships/hyperlink" Target="https://drive.google.com/drive/folders/1IXORKsSgTHjtQFeLbx4_gfNTWiyGaQAQ" TargetMode="External"/><Relationship Id="rId1194" Type="http://schemas.openxmlformats.org/officeDocument/2006/relationships/hyperlink" Target="https://drive.google.com/drive/folders/15vuVAkYor9OjWtf5LJMP2EYj40HxPBDQ" TargetMode="External"/><Relationship Id="rId2041" Type="http://schemas.openxmlformats.org/officeDocument/2006/relationships/hyperlink" Target="https://drive.google.com/drive/folders/1xt9QHZS-IRDfgytQQ9mI7o9-vQ-BIt-c" TargetMode="External"/><Relationship Id="rId120" Type="http://schemas.openxmlformats.org/officeDocument/2006/relationships/hyperlink" Target="https://mail.google.com/mail?extsrc=sync&amp;client=docs&amp;plid=ACUX6DOpSYVTNTrpjZLtAmQAN504YiiOuqygBmI" TargetMode="External"/><Relationship Id="rId1195" Type="http://schemas.openxmlformats.org/officeDocument/2006/relationships/hyperlink" Target="https://mail.google.com/mail?extsrc=sync&amp;client=docs&amp;plid=ACUX6DOSxWiYOmD0GTexTMGC6ms_Q7Z8D48xilY" TargetMode="External"/><Relationship Id="rId2042" Type="http://schemas.openxmlformats.org/officeDocument/2006/relationships/hyperlink" Target="https://mail.google.com/mail?extsrc=sync&amp;client=docs&amp;plid=ACUX6DNJygOo53eW0XJOzS6j1wPW_ighs6F0sRs" TargetMode="External"/><Relationship Id="rId1196" Type="http://schemas.openxmlformats.org/officeDocument/2006/relationships/hyperlink" Target="https://drive.google.com/drive/folders/1SDgZtXBLHm_tz-tpxrz2ClEpQmghnG8j" TargetMode="External"/><Relationship Id="rId2043" Type="http://schemas.openxmlformats.org/officeDocument/2006/relationships/hyperlink" Target="https://drive.google.com/drive/folders/1mHa2eFm7uscci-KpPFExfY129IUjrOiw" TargetMode="External"/><Relationship Id="rId1197" Type="http://schemas.openxmlformats.org/officeDocument/2006/relationships/hyperlink" Target="https://mail.google.com/mail?extsrc=sync&amp;client=docs&amp;plid=ACUX6DP9U1M2E4fylGiH2_fzlA0q8dLvJixc3rY" TargetMode="External"/><Relationship Id="rId2044" Type="http://schemas.openxmlformats.org/officeDocument/2006/relationships/hyperlink" Target="https://mail.google.com/mail?extsrc=sync&amp;client=docs&amp;plid=ACUX6DOfSRne02bnyTFFNXfiaISqLfco4bp5yIc" TargetMode="External"/><Relationship Id="rId125" Type="http://schemas.openxmlformats.org/officeDocument/2006/relationships/hyperlink" Target="https://drive.google.com/drive/folders/1IahNN3XigWifFALp0MejByQS0sL1AqmH" TargetMode="External"/><Relationship Id="rId1198" Type="http://schemas.openxmlformats.org/officeDocument/2006/relationships/hyperlink" Target="https://drive.google.com/drive/folders/1RZ48wBsNCZbbnYCGY5QbKfxzmGJTSm8G" TargetMode="External"/><Relationship Id="rId2045" Type="http://schemas.openxmlformats.org/officeDocument/2006/relationships/hyperlink" Target="https://drive.google.com/drive/folders/1oNAuaQ05ptpwAZUk0-1AaiMzB4_ndPer" TargetMode="External"/><Relationship Id="rId124" Type="http://schemas.openxmlformats.org/officeDocument/2006/relationships/hyperlink" Target="https://mail.google.com/mail?extsrc=sync&amp;client=docs&amp;plid=ACUX6DNXg_gfEuSjAUm11oM_J9q4IsWtdpuTle0" TargetMode="External"/><Relationship Id="rId1199" Type="http://schemas.openxmlformats.org/officeDocument/2006/relationships/hyperlink" Target="https://mail.google.com/mail?extsrc=sync&amp;client=docs&amp;plid=ACUX6DMAqYn-um2bgknT1e1YTvK4_fsVZ0VKq58" TargetMode="External"/><Relationship Id="rId2046" Type="http://schemas.openxmlformats.org/officeDocument/2006/relationships/hyperlink" Target="https://mail.google.com/mail?extsrc=sync&amp;client=docs&amp;plid=ACUX6DPa5iYpPlTIRSAp9KJm3K3gOA2Kxky6lLM" TargetMode="External"/><Relationship Id="rId123" Type="http://schemas.openxmlformats.org/officeDocument/2006/relationships/hyperlink" Target="https://drive.google.com/drive/folders/1Fb_1sPYUCii6yg_YLh4uKOH9WOtN1mpS" TargetMode="External"/><Relationship Id="rId2047" Type="http://schemas.openxmlformats.org/officeDocument/2006/relationships/hyperlink" Target="https://drive.google.com/drive/folders/1Tw_GNh4lZFMygvJg7Ylh3wwcre4VrF6U" TargetMode="External"/><Relationship Id="rId122" Type="http://schemas.openxmlformats.org/officeDocument/2006/relationships/hyperlink" Target="https://mail.google.com/mail?extsrc=sync&amp;client=docs&amp;plid=ACUX6DNxtXuDLYlUGYVndDb4rAhoVX2mXTZCAcg" TargetMode="External"/><Relationship Id="rId2048" Type="http://schemas.openxmlformats.org/officeDocument/2006/relationships/hyperlink" Target="https://mail.google.com/mail?extsrc=sync&amp;client=docs&amp;plid=ACUX6DN_SEp8c1rqlPW-YmxbgfdAhuVRNN6bM8U" TargetMode="External"/><Relationship Id="rId2038" Type="http://schemas.openxmlformats.org/officeDocument/2006/relationships/hyperlink" Target="https://mail.google.com/mail?extsrc=sync&amp;client=docs&amp;plid=ACUX6DPoHfRh-E2UJ2RgMofq0weqZleKlXu99r8" TargetMode="External"/><Relationship Id="rId2039" Type="http://schemas.openxmlformats.org/officeDocument/2006/relationships/hyperlink" Target="https://drive.google.com/drive/folders/1EcupwUKUCZTq1ygPEZeel8pEE-6h9EE5" TargetMode="External"/><Relationship Id="rId118" Type="http://schemas.openxmlformats.org/officeDocument/2006/relationships/hyperlink" Target="https://mail.google.com/mail?extsrc=sync&amp;client=docs&amp;plid=ACUX6DMKrbH87T_lRmOSEeGCZLoKdMnSZaHwbLE" TargetMode="External"/><Relationship Id="rId117" Type="http://schemas.openxmlformats.org/officeDocument/2006/relationships/hyperlink" Target="https://drive.google.com/drive/folders/1h2UgCS25mXu_4CU3sVuJx01t-f15jWQg" TargetMode="External"/><Relationship Id="rId116" Type="http://schemas.openxmlformats.org/officeDocument/2006/relationships/hyperlink" Target="https://mail.google.com/mail?extsrc=sync&amp;client=docs&amp;plid=ACUX6DOawjMYNYpiZ7yv7K4tJ8H2VSe1ZmueNAc" TargetMode="External"/><Relationship Id="rId115" Type="http://schemas.openxmlformats.org/officeDocument/2006/relationships/hyperlink" Target="https://drive.google.com/drive/folders/1HSkOqSicU8GR5WSrPVPtAviI62bQUHCc" TargetMode="External"/><Relationship Id="rId599" Type="http://schemas.openxmlformats.org/officeDocument/2006/relationships/hyperlink" Target="https://drive.google.com/drive/folders/1S5Z6W984AN4pepcbfAKFy4rrlfxkQhrm" TargetMode="External"/><Relationship Id="rId1180" Type="http://schemas.openxmlformats.org/officeDocument/2006/relationships/hyperlink" Target="https://drive.google.com/drive/folders/1Hrzc0U2EIe5Ilp4J_Ms_ueqoa3UzosNr" TargetMode="External"/><Relationship Id="rId1181" Type="http://schemas.openxmlformats.org/officeDocument/2006/relationships/hyperlink" Target="https://mail.google.com/mail?extsrc=sync&amp;client=docs&amp;plid=ACUX6DOKPAHnOTerPnD0e_rnBPPwqwqhaAT7TZ4" TargetMode="External"/><Relationship Id="rId119" Type="http://schemas.openxmlformats.org/officeDocument/2006/relationships/hyperlink" Target="https://drive.google.com/drive/folders/1IFgq-LD7NvAj20MHRt8Xmk8ZQdA-6nfm" TargetMode="External"/><Relationship Id="rId1182" Type="http://schemas.openxmlformats.org/officeDocument/2006/relationships/hyperlink" Target="https://drive.google.com/drive/folders/1lSfLnBgdGmPQqhm8bwV1QNjN8eN86dbr" TargetMode="External"/><Relationship Id="rId110" Type="http://schemas.openxmlformats.org/officeDocument/2006/relationships/hyperlink" Target="https://mail.google.com/mail?extsrc=sync&amp;client=docs&amp;plid=ACUX6DOLOJ2WMUUh6K4GUeCDrMcwlnaNcNw-Aj0" TargetMode="External"/><Relationship Id="rId594" Type="http://schemas.openxmlformats.org/officeDocument/2006/relationships/hyperlink" Target="https://mail.google.com/mail?extsrc=sync&amp;client=docs&amp;plid=ACUX6DMuc7jEXOV4zs8BlNt84_oe8N39NP2horA" TargetMode="External"/><Relationship Id="rId1183" Type="http://schemas.openxmlformats.org/officeDocument/2006/relationships/hyperlink" Target="https://mail.google.com/mail?extsrc=sync&amp;client=docs&amp;plid=ACUX6DPeuD2ymv4jfZuxEXMROpfZPfPC3mwtEgE" TargetMode="External"/><Relationship Id="rId2030" Type="http://schemas.openxmlformats.org/officeDocument/2006/relationships/hyperlink" Target="https://mail.google.com/mail?extsrc=sync&amp;client=docs&amp;plid=ACUX6DP8F9M96a3a93P42MgwdAjToaz-p8PGLfc" TargetMode="External"/><Relationship Id="rId593" Type="http://schemas.openxmlformats.org/officeDocument/2006/relationships/hyperlink" Target="https://drive.google.com/drive/folders/1tWyAFiqEsIaH4zDx--7LJjtdPQQNwcCm" TargetMode="External"/><Relationship Id="rId1184" Type="http://schemas.openxmlformats.org/officeDocument/2006/relationships/hyperlink" Target="https://drive.google.com/drive/folders/1d7gK-2mefD216YMO7KzQCsqNWVKWo9EJ" TargetMode="External"/><Relationship Id="rId2031" Type="http://schemas.openxmlformats.org/officeDocument/2006/relationships/hyperlink" Target="https://drive.google.com/drive/folders/189W2fpqof_kyhVQyr8DCVl-EQY6BEF9H" TargetMode="External"/><Relationship Id="rId592" Type="http://schemas.openxmlformats.org/officeDocument/2006/relationships/hyperlink" Target="https://mail.google.com/mail?extsrc=sync&amp;client=docs&amp;plid=ACUX6DOxrGZDKmJAjq4I0C0HbpQAD7kmR2b6xs4" TargetMode="External"/><Relationship Id="rId1185" Type="http://schemas.openxmlformats.org/officeDocument/2006/relationships/hyperlink" Target="https://mail.google.com/mail?extsrc=sync&amp;client=docs&amp;plid=ACUX6DO2lxSyg7TC21OW5xnYA6y9bvNIOcTSwuA" TargetMode="External"/><Relationship Id="rId2032" Type="http://schemas.openxmlformats.org/officeDocument/2006/relationships/hyperlink" Target="https://mail.google.com/mail?extsrc=sync&amp;client=docs&amp;plid=ACUX6DNOz7PND__TQJZ7k5Wl0hEnTJ8jceKcwpI" TargetMode="External"/><Relationship Id="rId591" Type="http://schemas.openxmlformats.org/officeDocument/2006/relationships/hyperlink" Target="https://drive.google.com/drive/folders/1Kw4lzdlHB8OaY4xXLm7DmKGVdU2Y07xN" TargetMode="External"/><Relationship Id="rId1186" Type="http://schemas.openxmlformats.org/officeDocument/2006/relationships/hyperlink" Target="https://drive.google.com/drive/folders/1EwLb9Vz_kAmtHlX0geMZ7awooDGKCRkR" TargetMode="External"/><Relationship Id="rId2033" Type="http://schemas.openxmlformats.org/officeDocument/2006/relationships/hyperlink" Target="https://drive.google.com/drive/folders/1Ef6WZI3spZJ2wPZJonK8zCpHBbd-VKcU" TargetMode="External"/><Relationship Id="rId114" Type="http://schemas.openxmlformats.org/officeDocument/2006/relationships/hyperlink" Target="https://mail.google.com/mail?extsrc=sync&amp;client=docs&amp;plid=ACUX6DPxNSFRPwv_H8Dt0R-Bl8F-ZPA1VuYnMhg" TargetMode="External"/><Relationship Id="rId598" Type="http://schemas.openxmlformats.org/officeDocument/2006/relationships/hyperlink" Target="https://mail.google.com/mail?extsrc=sync&amp;client=docs&amp;plid=ACUX6DO3ou5AEKaUJDsF_orsqCity1EwlELLj9c" TargetMode="External"/><Relationship Id="rId1187" Type="http://schemas.openxmlformats.org/officeDocument/2006/relationships/hyperlink" Target="https://mail.google.com/mail?extsrc=sync&amp;client=docs&amp;plid=ACUX6DMImpon0lZ-p4GoMLk3B9cnMtIkez-UWLA" TargetMode="External"/><Relationship Id="rId2034" Type="http://schemas.openxmlformats.org/officeDocument/2006/relationships/hyperlink" Target="https://mail.google.com/mail?extsrc=sync&amp;client=docs&amp;plid=ACUX6DMMUHGICbiTW5e1I9ddoXOS0Zozfc4B7Ig" TargetMode="External"/><Relationship Id="rId113" Type="http://schemas.openxmlformats.org/officeDocument/2006/relationships/hyperlink" Target="https://drive.google.com/drive/folders/1qapXD8YWRSlQtpdgqjWDqC48Rw5zH7VV" TargetMode="External"/><Relationship Id="rId597" Type="http://schemas.openxmlformats.org/officeDocument/2006/relationships/hyperlink" Target="https://drive.google.com/drive/folders/1EHCPTuegGLmfaKMQbScbx-zELZbIkiGY" TargetMode="External"/><Relationship Id="rId1188" Type="http://schemas.openxmlformats.org/officeDocument/2006/relationships/hyperlink" Target="https://drive.google.com/drive/folders/1Iu1Cytzf1O2zo7ECI-6eZWliddBkEXPK" TargetMode="External"/><Relationship Id="rId2035" Type="http://schemas.openxmlformats.org/officeDocument/2006/relationships/hyperlink" Target="https://drive.google.com/drive/folders/134aFNTjcGw4M6DVJP5hyASjOSR4FHxRZ" TargetMode="External"/><Relationship Id="rId112" Type="http://schemas.openxmlformats.org/officeDocument/2006/relationships/hyperlink" Target="https://mail.google.com/mail?extsrc=sync&amp;client=docs&amp;plid=ACUX6DOkK9WRtcU000N0NR01NomKKaVjmIfL7oA" TargetMode="External"/><Relationship Id="rId596" Type="http://schemas.openxmlformats.org/officeDocument/2006/relationships/hyperlink" Target="https://mail.google.com/mail/u/1/" TargetMode="External"/><Relationship Id="rId1189" Type="http://schemas.openxmlformats.org/officeDocument/2006/relationships/hyperlink" Target="https://mail.google.com/mail?extsrc=sync&amp;client=docs&amp;plid=ACUX6DO0aFxluEMC0BmySyHRST6sd50UEkGhzxk" TargetMode="External"/><Relationship Id="rId2036" Type="http://schemas.openxmlformats.org/officeDocument/2006/relationships/hyperlink" Target="https://mail.google.com/mail?extsrc=sync&amp;client=docs&amp;plid=ACUX6DN_4Foh6J8Z2A72WU1tSaJbWXHGKHkU7kk" TargetMode="External"/><Relationship Id="rId111" Type="http://schemas.openxmlformats.org/officeDocument/2006/relationships/hyperlink" Target="https://drive.google.com/drive/folders/1WLo8Vb5hNGA2KeIULuKvAa68rRgU-tY4" TargetMode="External"/><Relationship Id="rId595" Type="http://schemas.openxmlformats.org/officeDocument/2006/relationships/hyperlink" Target="https://drive.google.com/drive/folders/1wRZwJnWv5F1tiSm1PTDowonPbSzSIly_" TargetMode="External"/><Relationship Id="rId2037" Type="http://schemas.openxmlformats.org/officeDocument/2006/relationships/hyperlink" Target="https://drive.google.com/drive/folders/1KVlsCFd9mMRgC8lOMxvvGv_WIGdOCaYz" TargetMode="External"/><Relationship Id="rId1136" Type="http://schemas.openxmlformats.org/officeDocument/2006/relationships/hyperlink" Target="https://drive.google.com/drive/folders/1482e25mVoBPbpdRV8buAYzuGGwP7zUJu" TargetMode="External"/><Relationship Id="rId1137" Type="http://schemas.openxmlformats.org/officeDocument/2006/relationships/hyperlink" Target="https://mail.google.com/mail?extsrc=sync&amp;client=docs&amp;plid=ACUX6DOEHjBpD-AqVO1JxUZfEs6OV2FvAkt0atA" TargetMode="External"/><Relationship Id="rId1138" Type="http://schemas.openxmlformats.org/officeDocument/2006/relationships/hyperlink" Target="https://drive.google.com/drive/folders/1c-v1JJUUKnQ3EQ3VzrOXIRNRd-6Bjav9" TargetMode="External"/><Relationship Id="rId1139" Type="http://schemas.openxmlformats.org/officeDocument/2006/relationships/hyperlink" Target="https://mail.google.com/mail?extsrc=sync&amp;client=docs&amp;plid=ACUX6DNjuQKP4gRsEqv3O4YvTyC1gU8xzxndIUU" TargetMode="External"/><Relationship Id="rId547" Type="http://schemas.openxmlformats.org/officeDocument/2006/relationships/hyperlink" Target="https://drive.google.com/drive/folders/1Gi2vLVwyTp3nfZGSPMVbpYu3BzPmuyHc" TargetMode="External"/><Relationship Id="rId546" Type="http://schemas.openxmlformats.org/officeDocument/2006/relationships/hyperlink" Target="https://mail.google.com/mail?extsrc=sync&amp;client=docs&amp;plid=ACUX6DMl25XupIzoc6R-GjkrezRMhT3CJhaIs1w" TargetMode="External"/><Relationship Id="rId545" Type="http://schemas.openxmlformats.org/officeDocument/2006/relationships/hyperlink" Target="https://drive.google.com/drive/folders/1YcXvahJN1mqdz-hmd38cQjzajegr-qBl" TargetMode="External"/><Relationship Id="rId544" Type="http://schemas.openxmlformats.org/officeDocument/2006/relationships/hyperlink" Target="https://mail.google.com/mail?extsrc=sync&amp;client=docs&amp;plid=ACUX6DN3husKKWoSAOKVjdrK7HQAqn3lqF5VkHM" TargetMode="External"/><Relationship Id="rId549" Type="http://schemas.openxmlformats.org/officeDocument/2006/relationships/hyperlink" Target="https://drive.google.com/drive/folders/1Ijmfj-fqEI8IdzWULCBTVEQCvOkbOGhl" TargetMode="External"/><Relationship Id="rId548" Type="http://schemas.openxmlformats.org/officeDocument/2006/relationships/hyperlink" Target="https://mail.google.com/mail?extsrc=sync&amp;client=docs&amp;plid=ACUX6DOdDlPVf7jyPuMj6NX-ejfuFXy_yM0dMtg" TargetMode="External"/><Relationship Id="rId1130" Type="http://schemas.openxmlformats.org/officeDocument/2006/relationships/hyperlink" Target="https://drive.google.com/drive/folders/1zvejv0ds3PURJ0AH0Lj2crUJPmcncPAD" TargetMode="External"/><Relationship Id="rId1131" Type="http://schemas.openxmlformats.org/officeDocument/2006/relationships/hyperlink" Target="https://mail.google.com/mail?extsrc=sync&amp;client=docs&amp;plid=ACUX6DOT8X1mPohiqDR7dfY4lytpjUfX95s1-dw" TargetMode="External"/><Relationship Id="rId543" Type="http://schemas.openxmlformats.org/officeDocument/2006/relationships/hyperlink" Target="https://drive.google.com/drive/folders/1cqjIeM6T2Zship7UfCppMB1C4jyC5Dl6" TargetMode="External"/><Relationship Id="rId1132" Type="http://schemas.openxmlformats.org/officeDocument/2006/relationships/hyperlink" Target="https://drive.google.com/drive/folders/1BEehkD7gPHMDi2lU3bXqJ4h79inqoVgp" TargetMode="External"/><Relationship Id="rId542" Type="http://schemas.openxmlformats.org/officeDocument/2006/relationships/hyperlink" Target="https://mail.google.com/mail?extsrc=sync&amp;client=docs&amp;plid=ACUX6DNecBzbxVQ4xWqsqCXiYFucU85paPywo7k" TargetMode="External"/><Relationship Id="rId1133" Type="http://schemas.openxmlformats.org/officeDocument/2006/relationships/hyperlink" Target="https://mail.google.com/mail?extsrc=sync&amp;client=docs&amp;plid=ACUX6DP0BTolV1ndj3_OLAOO5HG0e07F5v6PcSQ" TargetMode="External"/><Relationship Id="rId541" Type="http://schemas.openxmlformats.org/officeDocument/2006/relationships/hyperlink" Target="https://drive.google.com/drive/u/1/folders/12IuV2AX_MSh6hyuRvZpPg5LzquDlL9XO" TargetMode="External"/><Relationship Id="rId1134" Type="http://schemas.openxmlformats.org/officeDocument/2006/relationships/hyperlink" Target="https://drive.google.com/drive/folders/18Hg6FiO95jT18s15SbYFTSeyxom8jaOA" TargetMode="External"/><Relationship Id="rId540" Type="http://schemas.openxmlformats.org/officeDocument/2006/relationships/hyperlink" Target="https://mail.google.com/mail?extsrc=sync&amp;client=docs&amp;plid=ACUX6DNmpiin6lOOn2b5YwczAu8mexXZdXB4wdo" TargetMode="External"/><Relationship Id="rId1135" Type="http://schemas.openxmlformats.org/officeDocument/2006/relationships/hyperlink" Target="https://mail.google.com/mail?extsrc=sync&amp;client=docs&amp;plid=ACUX6DNG58RzeB5h3kNvgZ90ogHCz0TpUI-xINs" TargetMode="External"/><Relationship Id="rId1125" Type="http://schemas.openxmlformats.org/officeDocument/2006/relationships/hyperlink" Target="https://mail.google.com/mail?extsrc=sync&amp;client=docs&amp;plid=ACUX6DNTbGBgmqOwqhUQgna_viyEUIEIsrmesig" TargetMode="External"/><Relationship Id="rId1126" Type="http://schemas.openxmlformats.org/officeDocument/2006/relationships/hyperlink" Target="https://drive.google.com/drive/folders/1hIYQspbBxP1yS1O5Z_fO28fae-bQbXEf" TargetMode="External"/><Relationship Id="rId1127" Type="http://schemas.openxmlformats.org/officeDocument/2006/relationships/hyperlink" Target="https://mail.google.com/mail?extsrc=sync&amp;client=docs&amp;plid=ACUX6DOK1VAFq34okB_zGNvk4G_doqF9cUdvUM0" TargetMode="External"/><Relationship Id="rId1128" Type="http://schemas.openxmlformats.org/officeDocument/2006/relationships/hyperlink" Target="https://drive.google.com/drive/folders/1dLl_VW8i1CwOU_ecSmc6g9j9dy_I1hgM" TargetMode="External"/><Relationship Id="rId1129" Type="http://schemas.openxmlformats.org/officeDocument/2006/relationships/hyperlink" Target="https://mail.google.com/mail?extsrc=sync&amp;client=docs&amp;plid=ACUX6DNL8pY_TFtTT4hCY_pjawKUCA5SA3zGFsw" TargetMode="External"/><Relationship Id="rId536" Type="http://schemas.openxmlformats.org/officeDocument/2006/relationships/hyperlink" Target="https://mail.google.com/mail?extsrc=sync&amp;client=docs&amp;plid=ACUX6DNhwMpSlprSXXVz9zuQxVOlY9qFCO1R850" TargetMode="External"/><Relationship Id="rId535" Type="http://schemas.openxmlformats.org/officeDocument/2006/relationships/hyperlink" Target="https://drive.google.com/drive/folders/1PtVbXkkJs_QZfELr4xKIyJX5S5zWTKs7" TargetMode="External"/><Relationship Id="rId534" Type="http://schemas.openxmlformats.org/officeDocument/2006/relationships/hyperlink" Target="https://mail.google.com/mail?extsrc=sync&amp;client=docs&amp;plid=ACUX6DMKwblm17gaYQkKnhprIMWaQFe7b1koh6U" TargetMode="External"/><Relationship Id="rId533" Type="http://schemas.openxmlformats.org/officeDocument/2006/relationships/hyperlink" Target="https://drive.google.com/drive/folders/1xkmTQilL9clj-JQbX1DVB9c8hTdh76qi" TargetMode="External"/><Relationship Id="rId539" Type="http://schemas.openxmlformats.org/officeDocument/2006/relationships/hyperlink" Target="https://drive.google.com/drive/folders/1rpGYE-fJ5_tCJN4_a-Fobqb5aHcuPZhL" TargetMode="External"/><Relationship Id="rId538" Type="http://schemas.openxmlformats.org/officeDocument/2006/relationships/hyperlink" Target="https://mail.google.com/mail?extsrc=sync&amp;client=docs&amp;plid=ACUX6DMo-ZkVVUybjBzvu2z35k0Wloyso2dWXmk" TargetMode="External"/><Relationship Id="rId537" Type="http://schemas.openxmlformats.org/officeDocument/2006/relationships/hyperlink" Target="https://drive.google.com/drive/folders/1JxiDHbIRw0jF3d8jr7Ukz-fzcgM-U_ri" TargetMode="External"/><Relationship Id="rId1120" Type="http://schemas.openxmlformats.org/officeDocument/2006/relationships/hyperlink" Target="https://drive.google.com/drive/folders/1I_KZO0e4nepL9YZVNb6Zxlijq8ZbpuJx" TargetMode="External"/><Relationship Id="rId532" Type="http://schemas.openxmlformats.org/officeDocument/2006/relationships/hyperlink" Target="https://mail.google.com/mail?extsrc=sync&amp;client=docs&amp;plid=ACUX6DOedA7r1T5SaKs8zRGT1ahOaIk5k8dlZM0" TargetMode="External"/><Relationship Id="rId1121" Type="http://schemas.openxmlformats.org/officeDocument/2006/relationships/hyperlink" Target="https://mail.google.com/mail?extsrc=sync&amp;client=docs&amp;plid=ACUX6DNXjZfeJ0ypZmxE-wxEfOUq_2ZWw51JZ18" TargetMode="External"/><Relationship Id="rId531" Type="http://schemas.openxmlformats.org/officeDocument/2006/relationships/hyperlink" Target="https://drive.google.com/drive/folders/1i7WKG0UTw_mokDhesysdA03TQgI73ACo" TargetMode="External"/><Relationship Id="rId1122" Type="http://schemas.openxmlformats.org/officeDocument/2006/relationships/hyperlink" Target="https://drive.google.com/drive/folders/1MyNd21WmHa8Xs5AOen6XtX3FokZIVbkV" TargetMode="External"/><Relationship Id="rId530" Type="http://schemas.openxmlformats.org/officeDocument/2006/relationships/hyperlink" Target="https://mail.google.com/mail?extsrc=sync&amp;client=docs&amp;plid=ACUX6DOghlYNiwIjNl2NQobnMegq1HP4SI_eT8g" TargetMode="External"/><Relationship Id="rId1123" Type="http://schemas.openxmlformats.org/officeDocument/2006/relationships/hyperlink" Target="https://mail.google.com/mail?extsrc=sync&amp;client=docs&amp;plid=ACUX6DMw6dyUe3akXcx7wdYC0Wr9QnolUnxukfU" TargetMode="External"/><Relationship Id="rId1124" Type="http://schemas.openxmlformats.org/officeDocument/2006/relationships/hyperlink" Target="https://drive.google.com/drive/folders/170Q7dJrkadd4hBPVPDaEi5_kgGfXsub8" TargetMode="External"/><Relationship Id="rId1158" Type="http://schemas.openxmlformats.org/officeDocument/2006/relationships/hyperlink" Target="https://drive.google.com/drive/folders/1XT0rdek-YvTjlVqvmcZlp6h2ap5SPOqP" TargetMode="External"/><Relationship Id="rId2005" Type="http://schemas.openxmlformats.org/officeDocument/2006/relationships/hyperlink" Target="https://drive.google.com/drive/folders/1CmQMmL1Pccl9jMIFtKZXlBemcLN-zwwE" TargetMode="External"/><Relationship Id="rId1159" Type="http://schemas.openxmlformats.org/officeDocument/2006/relationships/hyperlink" Target="https://mail.google.com/mail?extsrc=sync&amp;client=docs&amp;plid=ACUX6DOaJyfIeNGNvgv2Hq_Qmg91l7t5dTxmU9I" TargetMode="External"/><Relationship Id="rId2006" Type="http://schemas.openxmlformats.org/officeDocument/2006/relationships/hyperlink" Target="https://mail.google.com/mail?extsrc=sync&amp;client=docs&amp;plid=ACUX6DNIReGhoqyU6KRFXSWGwpcIcG9vMiCVyfY" TargetMode="External"/><Relationship Id="rId2007" Type="http://schemas.openxmlformats.org/officeDocument/2006/relationships/hyperlink" Target="https://drive.google.com/drive/folders/17YT1TeFq-4tb4xXdDksaA3M-8euCk1uN" TargetMode="External"/><Relationship Id="rId2008" Type="http://schemas.openxmlformats.org/officeDocument/2006/relationships/hyperlink" Target="https://mail.google.com/mail?extsrc=sync&amp;client=docs&amp;plid=ACUX6DMJeb8WNo0C8z4-Pp78qX-HiYqn4OG2xNs" TargetMode="External"/><Relationship Id="rId2009" Type="http://schemas.openxmlformats.org/officeDocument/2006/relationships/hyperlink" Target="https://drive.google.com/drive/folders/1BClbaNAbG-7-DKov87nJjPNydxRkR7o2" TargetMode="External"/><Relationship Id="rId569" Type="http://schemas.openxmlformats.org/officeDocument/2006/relationships/hyperlink" Target="https://drive.google.com/drive/folders/1riKSzSShCZh4BbqOSCPwEYUxt0ylYwYL" TargetMode="External"/><Relationship Id="rId568" Type="http://schemas.openxmlformats.org/officeDocument/2006/relationships/hyperlink" Target="https://mail.google.com/mail?extsrc=sync&amp;client=docs&amp;plid=ACUX6DOff7zsYPDvk7qXXTdEivtf8_XoCx7pab4" TargetMode="External"/><Relationship Id="rId567" Type="http://schemas.openxmlformats.org/officeDocument/2006/relationships/hyperlink" Target="https://drive.google.com/drive/folders/1zzy9A4s3atsq9bnia4SkfLfO4onU8D1Z" TargetMode="External"/><Relationship Id="rId566" Type="http://schemas.openxmlformats.org/officeDocument/2006/relationships/hyperlink" Target="https://mail.google.com/mail?extsrc=sync&amp;client=docs&amp;plid=ACUX6DPiWhtuK-tdUUrwRtmCgCHF1V7fGgGp8fk" TargetMode="External"/><Relationship Id="rId561" Type="http://schemas.openxmlformats.org/officeDocument/2006/relationships/hyperlink" Target="https://drive.google.com/drive/folders/1ciQjhi4ZG0-Jx2vbrPb0Hm27gyxdUmHR" TargetMode="External"/><Relationship Id="rId1150" Type="http://schemas.openxmlformats.org/officeDocument/2006/relationships/hyperlink" Target="https://drive.google.com/drive/folders/1hJSi0_l6g7q0tadzZopJnGpouh0XOkd8" TargetMode="External"/><Relationship Id="rId560" Type="http://schemas.openxmlformats.org/officeDocument/2006/relationships/hyperlink" Target="https://mail.google.com/mail?extsrc=sync&amp;client=docs&amp;plid=ACUX6DNEy3P9K0cuLyTAib9nvqYCbgQf9m-yxdk" TargetMode="External"/><Relationship Id="rId1151" Type="http://schemas.openxmlformats.org/officeDocument/2006/relationships/hyperlink" Target="https://mail.google.com/mail?extsrc=sync&amp;client=docs&amp;plid=ACUX6DPT-eefOnVerf_ly8x2FM-hO4ye-NVsByI" TargetMode="External"/><Relationship Id="rId1152" Type="http://schemas.openxmlformats.org/officeDocument/2006/relationships/hyperlink" Target="https://drive.google.com/drive/folders/1vcuTxiON4zzVs6LWMF21o23pfPlfDeDM" TargetMode="External"/><Relationship Id="rId1153" Type="http://schemas.openxmlformats.org/officeDocument/2006/relationships/hyperlink" Target="https://mail.google.com/mail?extsrc=sync&amp;client=docs&amp;plid=ACUX6DMoJ33XubcSiHxEAMxn9hreB-gdDNlnhY4" TargetMode="External"/><Relationship Id="rId2000" Type="http://schemas.openxmlformats.org/officeDocument/2006/relationships/hyperlink" Target="https://mail.google.com/mail?extsrc=sync&amp;client=docs&amp;plid=ACUX6DMzGEplNk1OvJXb_Ow1DNkl5dXfW-i2Utg" TargetMode="External"/><Relationship Id="rId565" Type="http://schemas.openxmlformats.org/officeDocument/2006/relationships/hyperlink" Target="https://drive.google.com/drive/folders/1QTuAzFj69rUxk65GxfzsYW5WPLX8IEYm" TargetMode="External"/><Relationship Id="rId1154" Type="http://schemas.openxmlformats.org/officeDocument/2006/relationships/hyperlink" Target="https://drive.google.com/drive/folders/1u1NffzR1YvmtM3SMiTxiEWVoOYUcwWI_" TargetMode="External"/><Relationship Id="rId2001" Type="http://schemas.openxmlformats.org/officeDocument/2006/relationships/hyperlink" Target="https://drive.google.com/drive/folders/1Sp32yUzO-W-szBZyMCu-GooVZPuYIqVo" TargetMode="External"/><Relationship Id="rId564" Type="http://schemas.openxmlformats.org/officeDocument/2006/relationships/hyperlink" Target="https://mail.google.com/mail?extsrc=sync&amp;client=docs&amp;plid=ACUX6DP-FQAL-LECYaz8S6gcLEkptHt3CjYHdcA" TargetMode="External"/><Relationship Id="rId1155" Type="http://schemas.openxmlformats.org/officeDocument/2006/relationships/hyperlink" Target="https://mail.google.com/mail?extsrc=sync&amp;client=docs&amp;plid=ACUX6DMi_DYmZ6BdF1uWyS3YnewYeT8GgXcUHxo" TargetMode="External"/><Relationship Id="rId2002" Type="http://schemas.openxmlformats.org/officeDocument/2006/relationships/hyperlink" Target="https://mail.google.com/mail?extsrc=sync&amp;client=docs&amp;plid=ACUX6DPlf23O4AYXpQ36KVlGi2KWJbbJ1iWtpeg" TargetMode="External"/><Relationship Id="rId563" Type="http://schemas.openxmlformats.org/officeDocument/2006/relationships/hyperlink" Target="https://drive.google.com/drive/folders/1ReG-pfKFn8Vsm1IweWNM1Cmyb3bIV4qH" TargetMode="External"/><Relationship Id="rId1156" Type="http://schemas.openxmlformats.org/officeDocument/2006/relationships/hyperlink" Target="https://drive.google.com/drive/folders/1jM9mV6bgmfm4tlA7b9zTY3PN5jsMlc3d" TargetMode="External"/><Relationship Id="rId2003" Type="http://schemas.openxmlformats.org/officeDocument/2006/relationships/hyperlink" Target="https://drive.google.com/drive/folders/1cMLcpujFIx4QnaPxzfUfLcF4s26nc3GS" TargetMode="External"/><Relationship Id="rId562" Type="http://schemas.openxmlformats.org/officeDocument/2006/relationships/hyperlink" Target="https://mail.google.com/mail?extsrc=sync&amp;client=docs&amp;plid=ACUX6DO8jW2nQcmqWsgb3rwmhaSsI_zwehIJ6XI" TargetMode="External"/><Relationship Id="rId1157" Type="http://schemas.openxmlformats.org/officeDocument/2006/relationships/hyperlink" Target="https://mail.google.com/mail?extsrc=sync&amp;client=docs&amp;plid=ACUX6DP17xlthz7fBheExntNTKg-fbXfV9EL-t0" TargetMode="External"/><Relationship Id="rId2004" Type="http://schemas.openxmlformats.org/officeDocument/2006/relationships/hyperlink" Target="https://mail.google.com/mail?extsrc=sync&amp;client=docs&amp;plid=ACUX6DOwlOwiEaxKYhzmG2s9nxOljbusFH0WIFo" TargetMode="External"/><Relationship Id="rId1147" Type="http://schemas.openxmlformats.org/officeDocument/2006/relationships/hyperlink" Target="https://mail.google.com/mail?extsrc=sync&amp;client=docs&amp;plid=ACUX6DMoolZFVax2Znq4ZCrFSAp0g4Nl30pImfk" TargetMode="External"/><Relationship Id="rId1148" Type="http://schemas.openxmlformats.org/officeDocument/2006/relationships/hyperlink" Target="https://drive.google.com/drive/folders/1FPq94nGgl54z7MB7dDxpkZK57jJ2xIPw" TargetMode="External"/><Relationship Id="rId1149" Type="http://schemas.openxmlformats.org/officeDocument/2006/relationships/hyperlink" Target="https://mail.google.com/mail?extsrc=sync&amp;client=docs&amp;plid=ACUX6DP1ROEAVahXM5jwSK2Zxs0yLaZjoxIx76k" TargetMode="External"/><Relationship Id="rId558" Type="http://schemas.openxmlformats.org/officeDocument/2006/relationships/hyperlink" Target="https://mail.google.com/mail?extsrc=sync&amp;client=docs&amp;plid=ACUX6DPipzWAbpQP35mrt31rZhtPSv4Blw3Sr9s" TargetMode="External"/><Relationship Id="rId557" Type="http://schemas.openxmlformats.org/officeDocument/2006/relationships/hyperlink" Target="https://drive.google.com/drive/folders/1O4bbqFe1UmcCl3Wy9-wbE93gk43kfsMK" TargetMode="External"/><Relationship Id="rId556" Type="http://schemas.openxmlformats.org/officeDocument/2006/relationships/hyperlink" Target="https://mail.google.com/mail?extsrc=sync&amp;client=docs&amp;plid=ACUX6DN8EEDECKZODeZxxsh-bSrzXNmOGOTNTTI" TargetMode="External"/><Relationship Id="rId555" Type="http://schemas.openxmlformats.org/officeDocument/2006/relationships/hyperlink" Target="https://drive.google.com/drive/folders/1XGFXzSU34FXluu9PvPuVM7D5PqTrxqqW" TargetMode="External"/><Relationship Id="rId559" Type="http://schemas.openxmlformats.org/officeDocument/2006/relationships/hyperlink" Target="https://drive.google.com/drive/folders/1IOIbdTWpXaFTpxyzXaBt3TcMyrlqJWo5" TargetMode="External"/><Relationship Id="rId550" Type="http://schemas.openxmlformats.org/officeDocument/2006/relationships/hyperlink" Target="https://mail.google.com/mail?extsrc=sync&amp;client=docs&amp;plid=ACUX6DO8iZ7CAWK4DtJAOWKCY89COgOEOdldPA0" TargetMode="External"/><Relationship Id="rId1140" Type="http://schemas.openxmlformats.org/officeDocument/2006/relationships/hyperlink" Target="https://drive.google.com/drive/folders/1KSPRneuAs-vxlkS-wZi6iWW34htuD6n2" TargetMode="External"/><Relationship Id="rId1141" Type="http://schemas.openxmlformats.org/officeDocument/2006/relationships/hyperlink" Target="https://mail.google.com/mail?extsrc=sync&amp;client=docs&amp;plid=ACUX6DOlbiLXtrIY-e85t-LBfSZJYA5BrcCJuk0" TargetMode="External"/><Relationship Id="rId1142" Type="http://schemas.openxmlformats.org/officeDocument/2006/relationships/hyperlink" Target="https://drive.google.com/drive/folders/1RElmM-d4dm9OGkZk3BjkKmUKvwHIZSTf" TargetMode="External"/><Relationship Id="rId554" Type="http://schemas.openxmlformats.org/officeDocument/2006/relationships/hyperlink" Target="https://mail.google.com/mail?extsrc=sync&amp;client=docs&amp;plid=ACUX6DPuKBzWl3MUSmB4HyS8GSeoFYch8kHro-Q" TargetMode="External"/><Relationship Id="rId1143" Type="http://schemas.openxmlformats.org/officeDocument/2006/relationships/hyperlink" Target="https://mail.google.com/mail?extsrc=sync&amp;client=docs&amp;plid=ACUX6DM72MKV5aAYtKbyKvFAzNeiJaEgG-fQCGM" TargetMode="External"/><Relationship Id="rId553" Type="http://schemas.openxmlformats.org/officeDocument/2006/relationships/hyperlink" Target="https://drive.google.com/drive/folders/11lnd1tGobBjuUhdNyVRGw3VNKadA1zX_" TargetMode="External"/><Relationship Id="rId1144" Type="http://schemas.openxmlformats.org/officeDocument/2006/relationships/hyperlink" Target="https://drive.google.com/drive/folders/1BmJLBvAgcUJrAt_Ar8zNb5ODF0kQDC9Q" TargetMode="External"/><Relationship Id="rId552" Type="http://schemas.openxmlformats.org/officeDocument/2006/relationships/hyperlink" Target="https://mail.google.com/mail?extsrc=sync&amp;client=docs&amp;plid=ACUX6DNUJkkkfIhfBVavbwBAjkWqiKVjRNybicI" TargetMode="External"/><Relationship Id="rId1145" Type="http://schemas.openxmlformats.org/officeDocument/2006/relationships/hyperlink" Target="https://mail.google.com/mail?extsrc=sync&amp;client=docs&amp;plid=ACUX6DO3_SfR_VE03aJTi7wiPrnZl1TD4MJ2Z6o" TargetMode="External"/><Relationship Id="rId551" Type="http://schemas.openxmlformats.org/officeDocument/2006/relationships/hyperlink" Target="https://drive.google.com/drive/folders/1xMelup93CZ1GRmXl9gYLMTu19yTrzWXH" TargetMode="External"/><Relationship Id="rId1146" Type="http://schemas.openxmlformats.org/officeDocument/2006/relationships/hyperlink" Target="https://drive.google.com/drive/folders/1HmCBs_QM8zQOVSVPsaV3xMQtJT8Zs2fp" TargetMode="External"/><Relationship Id="rId2090" Type="http://schemas.openxmlformats.org/officeDocument/2006/relationships/hyperlink" Target="https://drive.google.com/drive/folders/1qwS_6JuEXfpkZ8-VRZKEYmDAjJlcUOnc" TargetMode="External"/><Relationship Id="rId2091" Type="http://schemas.openxmlformats.org/officeDocument/2006/relationships/hyperlink" Target="https://mail.google.com/mail?extsrc=sync&amp;client=docs&amp;plid=ACUX6DPhDrj1cbDq3GUTS6iogNfLII54wCLNIW4" TargetMode="External"/><Relationship Id="rId2092" Type="http://schemas.openxmlformats.org/officeDocument/2006/relationships/hyperlink" Target="https://drive.google.com/drive/folders/1X37VF2aw6rxyWZgPJaBFitNdNYZ-K_bW" TargetMode="External"/><Relationship Id="rId2093" Type="http://schemas.openxmlformats.org/officeDocument/2006/relationships/hyperlink" Target="https://mail.google.com/mail?extsrc=sync&amp;client=docs&amp;plid=ACUX6DP67-IpjTAw5FoYuhrQSZjXDa4MgaVO5SM" TargetMode="External"/><Relationship Id="rId2094" Type="http://schemas.openxmlformats.org/officeDocument/2006/relationships/hyperlink" Target="https://drive.google.com/drive/folders/1RGT3aNsegusQSvXWrKg4WufXGhmPWfpC" TargetMode="External"/><Relationship Id="rId2095" Type="http://schemas.openxmlformats.org/officeDocument/2006/relationships/hyperlink" Target="https://mail.google.com/mail?extsrc=sync&amp;client=docs&amp;plid=ACUX6DPzLzk8sZVyHNqHnZ67o9t8IZL3fjfbYIo" TargetMode="External"/><Relationship Id="rId2096" Type="http://schemas.openxmlformats.org/officeDocument/2006/relationships/hyperlink" Target="https://drive.google.com/drive/folders/1v6s0hKYAGL3BbsTyAqZlgxRXR4kYFltX" TargetMode="External"/><Relationship Id="rId2097" Type="http://schemas.openxmlformats.org/officeDocument/2006/relationships/hyperlink" Target="https://mail.google.com/mail?extsrc=sync&amp;client=docs&amp;plid=ACUX6DOIr7XOKRDgZFahnzkokXf90CQ1l8Q-wl8" TargetMode="External"/><Relationship Id="rId2098" Type="http://schemas.openxmlformats.org/officeDocument/2006/relationships/hyperlink" Target="https://drive.google.com/drive/folders/1RXlbP8D7ChvjI3T-nLNBguVa2AWRKiMc" TargetMode="External"/><Relationship Id="rId2099" Type="http://schemas.openxmlformats.org/officeDocument/2006/relationships/hyperlink" Target="https://mail.google.com/mail?extsrc=sync&amp;client=docs&amp;plid=ACUX6DMNCsT4b2tj0K6hBwLSMZw5JVnFHDK3GIU" TargetMode="External"/><Relationship Id="rId2060" Type="http://schemas.openxmlformats.org/officeDocument/2006/relationships/hyperlink" Target="https://drive.google.com/drive/folders/1BSv1b48vraDIgM5FeRRTJFy-bUJ8hR4j" TargetMode="External"/><Relationship Id="rId2061" Type="http://schemas.openxmlformats.org/officeDocument/2006/relationships/hyperlink" Target="https://mail.google.com/mail?extsrc=sync&amp;client=docs&amp;plid=ACUX6DO2zzrm-TrWgiQ8gYuKdec5FdEuLZZabw8" TargetMode="External"/><Relationship Id="rId2062" Type="http://schemas.openxmlformats.org/officeDocument/2006/relationships/hyperlink" Target="https://drive.google.com/drive/folders/1oZcERC6Q5rzLzwwQQPesbmztup433N0d" TargetMode="External"/><Relationship Id="rId2063" Type="http://schemas.openxmlformats.org/officeDocument/2006/relationships/hyperlink" Target="https://mail.google.com/mail?extsrc=sync&amp;client=docs&amp;plid=ACUX6DPXl5m0OoEm4FNDAbGxNFCrFqQIfzh5CoM" TargetMode="External"/><Relationship Id="rId2064" Type="http://schemas.openxmlformats.org/officeDocument/2006/relationships/hyperlink" Target="https://drive.google.com/drive/folders/1M_DMQEuHMGzty-lc_1SLnrL4pO5677za" TargetMode="External"/><Relationship Id="rId2065" Type="http://schemas.openxmlformats.org/officeDocument/2006/relationships/hyperlink" Target="https://mail.google.com/mail?extsrc=sync&amp;client=docs&amp;plid=ACUX6DOdNpb2CFoJSYikaxV_z2bQGqDfCHXBc_o" TargetMode="External"/><Relationship Id="rId2066" Type="http://schemas.openxmlformats.org/officeDocument/2006/relationships/hyperlink" Target="https://drive.google.com/drive/folders/1T0MxEDu0zDgtqYwLZQH5N1gW1F3-1DIE" TargetMode="External"/><Relationship Id="rId2067" Type="http://schemas.openxmlformats.org/officeDocument/2006/relationships/hyperlink" Target="https://mail.google.com/mail?extsrc=sync&amp;client=docs&amp;plid=ACUX6DPCsCfISQzfQ-yfLc5-4IBpTPFhWu9Wphw" TargetMode="External"/><Relationship Id="rId2068" Type="http://schemas.openxmlformats.org/officeDocument/2006/relationships/hyperlink" Target="https://drive.google.com/drive/folders/1IzGiYp8EsTV5X6hWJP_OyXoqp4zz6bJy" TargetMode="External"/><Relationship Id="rId2069" Type="http://schemas.openxmlformats.org/officeDocument/2006/relationships/hyperlink" Target="https://mail.google.com/mail?extsrc=sync&amp;client=docs&amp;plid=ACUX6DMxKLHbxNjophGioN8DUGOcuz9m3Kszj4U" TargetMode="External"/><Relationship Id="rId2050" Type="http://schemas.openxmlformats.org/officeDocument/2006/relationships/hyperlink" Target="https://mail.google.com/mail?extsrc=sync&amp;client=docs&amp;plid=ACUX6DO_bykaCfhtXJdeYrpXLx5QpLglpZ_WKBs" TargetMode="External"/><Relationship Id="rId2051" Type="http://schemas.openxmlformats.org/officeDocument/2006/relationships/hyperlink" Target="https://drive.google.com/drive/folders/1_WbwMAE5YoQOUL84TDhzAPpV9IPSC4Wz" TargetMode="External"/><Relationship Id="rId495" Type="http://schemas.openxmlformats.org/officeDocument/2006/relationships/hyperlink" Target="https://drive.google.com/drive/u/1/folders/1A-3H7zKPV_qozAC1qjL_TPkWUxd6OIdi" TargetMode="External"/><Relationship Id="rId2052" Type="http://schemas.openxmlformats.org/officeDocument/2006/relationships/hyperlink" Target="https://drive.google.com/drive/folders/1eV6rVuyKeDM02qM1jFoKAej3WpzqM6rT" TargetMode="External"/><Relationship Id="rId494" Type="http://schemas.openxmlformats.org/officeDocument/2006/relationships/hyperlink" Target="https://mail.google.com/mail?extsrc=sync&amp;client=docs&amp;plid=ACUX6DPrNdjBc-h25IZrYpOQlgKu_-Bq6O8497o" TargetMode="External"/><Relationship Id="rId2053" Type="http://schemas.openxmlformats.org/officeDocument/2006/relationships/hyperlink" Target="https://mail.google.com/mail?extsrc=sync&amp;client=docs&amp;plid=ACUX6DNC3nE9vu2Cbck84dms_DNcu7cEFFmekeQ" TargetMode="External"/><Relationship Id="rId493" Type="http://schemas.openxmlformats.org/officeDocument/2006/relationships/hyperlink" Target="https://drive.google.com/drive/folders/1Au_he1oqC2FdszRH2UyluTIrtIgPVzXr" TargetMode="External"/><Relationship Id="rId2054" Type="http://schemas.openxmlformats.org/officeDocument/2006/relationships/hyperlink" Target="https://drive.google.com/drive/folders/1dTEEg-BpA-SKhhyoNO1pTtg3zGpM9sMT" TargetMode="External"/><Relationship Id="rId492" Type="http://schemas.openxmlformats.org/officeDocument/2006/relationships/hyperlink" Target="https://mail.google.com/mail?extsrc=sync&amp;client=docs&amp;plid=ACUX6DNuKor6D-6v9Hl80CktR9Xjc3u1kh2lpFE" TargetMode="External"/><Relationship Id="rId2055" Type="http://schemas.openxmlformats.org/officeDocument/2006/relationships/hyperlink" Target="https://mail.google.com/mail?extsrc=sync&amp;client=docs&amp;plid=ACUX6DNCsdty76unQBkioNTfFSPeYsWG_LBA2jU" TargetMode="External"/><Relationship Id="rId499" Type="http://schemas.openxmlformats.org/officeDocument/2006/relationships/hyperlink" Target="https://drive.google.com/drive/folders/1ewq1gLCwRqkBHWsRYqGTjLJEHWZmnwpQ" TargetMode="External"/><Relationship Id="rId2056" Type="http://schemas.openxmlformats.org/officeDocument/2006/relationships/hyperlink" Target="https://drive.google.com/drive/folders/1FpzfXEx_01g258x05fxJyQQ-g8i96VjD" TargetMode="External"/><Relationship Id="rId498" Type="http://schemas.openxmlformats.org/officeDocument/2006/relationships/hyperlink" Target="https://mail.google.com/mail?extsrc=sync&amp;client=docs&amp;plid=ACUX6DPH0LJwKCkolmQPYXiOnmDyJ9lBDfFx64I" TargetMode="External"/><Relationship Id="rId2057" Type="http://schemas.openxmlformats.org/officeDocument/2006/relationships/hyperlink" Target="https://mail.google.com/mail?extsrc=sync&amp;client=docs&amp;plid=ACUX6DO949ueuRqw9b17VT5WVYhY_VQpoMbe7T8" TargetMode="External"/><Relationship Id="rId497" Type="http://schemas.openxmlformats.org/officeDocument/2006/relationships/hyperlink" Target="https://drive.google.com/drive/folders/1OjpPLwpJn945aVE8ar0JFfs6_y_1snQ9" TargetMode="External"/><Relationship Id="rId2058" Type="http://schemas.openxmlformats.org/officeDocument/2006/relationships/hyperlink" Target="https://drive.google.com/drive/folders/1sQk_miAQJYOquJWMp0hGFoI7sHCSl3rh" TargetMode="External"/><Relationship Id="rId496" Type="http://schemas.openxmlformats.org/officeDocument/2006/relationships/hyperlink" Target="https://mail.google.com/mail?extsrc=sync&amp;client=docs&amp;plid=ACUX6DPNjXQnKs0GvEX-cMNHJtcpJwr-yPdh578" TargetMode="External"/><Relationship Id="rId2059" Type="http://schemas.openxmlformats.org/officeDocument/2006/relationships/hyperlink" Target="https://mail.google.com/mail?extsrc=sync&amp;client=docs&amp;plid=ACUX6DPCvuQauUjjipZK8QS_AIfsmtdvvuE2blU" TargetMode="External"/><Relationship Id="rId2080" Type="http://schemas.openxmlformats.org/officeDocument/2006/relationships/hyperlink" Target="https://drive.google.com/drive/folders/1JHwDAB5MFPFe8KQg1m7D5kKhqbyArs7s" TargetMode="External"/><Relationship Id="rId2081" Type="http://schemas.openxmlformats.org/officeDocument/2006/relationships/hyperlink" Target="https://mail.google.com/mail?extsrc=sync&amp;client=docs&amp;plid=ACUX6DOJ2As6N-FLpM0gTVY0j6001RopGKAZXDE" TargetMode="External"/><Relationship Id="rId2082" Type="http://schemas.openxmlformats.org/officeDocument/2006/relationships/hyperlink" Target="https://drive.google.com/drive/folders/1cgXswAMmY6tJQZnxfhTTdtU9_wXczUH7" TargetMode="External"/><Relationship Id="rId2083" Type="http://schemas.openxmlformats.org/officeDocument/2006/relationships/hyperlink" Target="https://mail.google.com/mail?extsrc=sync&amp;client=docs&amp;plid=ACUX6DMPARLZy6AlnBzOWi9JdhYwIMP1zA2l5WE" TargetMode="External"/><Relationship Id="rId2084" Type="http://schemas.openxmlformats.org/officeDocument/2006/relationships/hyperlink" Target="https://drive.google.com/drive/folders/1MIKE8-Ij3Z0ELyBbGGpcobuBt_JCgnMS" TargetMode="External"/><Relationship Id="rId2085" Type="http://schemas.openxmlformats.org/officeDocument/2006/relationships/hyperlink" Target="https://mail.google.com/mail?extsrc=sync&amp;client=docs&amp;plid=ACUX6DPIK3aq9WC4IsUHmalk_4dVgbmmfi4lcm4" TargetMode="External"/><Relationship Id="rId2086" Type="http://schemas.openxmlformats.org/officeDocument/2006/relationships/hyperlink" Target="https://drive.google.com/drive/folders/1X7Cxs8lu9itcfHeyRgK2vnoFThzw8h_b" TargetMode="External"/><Relationship Id="rId2087" Type="http://schemas.openxmlformats.org/officeDocument/2006/relationships/hyperlink" Target="https://mail.google.com/mail?extsrc=sync&amp;client=docs&amp;plid=ACUX6DO-0NhRhVHGhsT3q3ZORbBleumahaOBjg8" TargetMode="External"/><Relationship Id="rId2088" Type="http://schemas.openxmlformats.org/officeDocument/2006/relationships/hyperlink" Target="https://drive.google.com/drive/folders/1u__-iNXhWCXf1A2pQBnuHj0SJDnSxEBA" TargetMode="External"/><Relationship Id="rId2089" Type="http://schemas.openxmlformats.org/officeDocument/2006/relationships/hyperlink" Target="https://mail.google.com/mail?extsrc=sync&amp;client=docs&amp;plid=ACUX6DP5kCjHoaCPzoi8RLvPtyXGaHs9G8HoFNc" TargetMode="External"/><Relationship Id="rId2070" Type="http://schemas.openxmlformats.org/officeDocument/2006/relationships/hyperlink" Target="https://drive.google.com/drive/folders/1_wvs0LpsXgWGk_N1qi9VY15CNnXTWDFW" TargetMode="External"/><Relationship Id="rId2071" Type="http://schemas.openxmlformats.org/officeDocument/2006/relationships/hyperlink" Target="https://mail.google.com/mail?extsrc=sync&amp;client=docs&amp;plid=ACUX6DNMlULVkGWZ8hLyNkBXAyXr2Ib172gWQXM" TargetMode="External"/><Relationship Id="rId2072" Type="http://schemas.openxmlformats.org/officeDocument/2006/relationships/hyperlink" Target="https://drive.google.com/drive/folders/12TvzT7CjDfRgF3pvTgnNXozx0eE-zptF" TargetMode="External"/><Relationship Id="rId2073" Type="http://schemas.openxmlformats.org/officeDocument/2006/relationships/hyperlink" Target="https://mail.google.com/mail?extsrc=sync&amp;client=docs&amp;plid=ACUX6DNvTQDOMfSocyIKDttFo3jS8h_YAMwfdDU" TargetMode="External"/><Relationship Id="rId2074" Type="http://schemas.openxmlformats.org/officeDocument/2006/relationships/hyperlink" Target="https://drive.google.com/drive/folders/1XUmZ7w9ZUJUQJFqg3i2QmW6042OtctPt" TargetMode="External"/><Relationship Id="rId2075" Type="http://schemas.openxmlformats.org/officeDocument/2006/relationships/hyperlink" Target="https://mail.google.com/mail?extsrc=sync&amp;client=docs&amp;plid=ACUX6DNGFTs5ix3NZVozDDF5J2DdM5ihSu4CqEw" TargetMode="External"/><Relationship Id="rId2076" Type="http://schemas.openxmlformats.org/officeDocument/2006/relationships/hyperlink" Target="https://drive.google.com/drive/folders/1FROCRWP5FOeJWJJRlaY8f3TIkOO3ST-e" TargetMode="External"/><Relationship Id="rId2077" Type="http://schemas.openxmlformats.org/officeDocument/2006/relationships/hyperlink" Target="https://mail.google.com/mail?extsrc=sync&amp;client=docs&amp;plid=ACUX6DMV7QfEILOUBTgPmrjs091Z0zkT1imf3zk" TargetMode="External"/><Relationship Id="rId2078" Type="http://schemas.openxmlformats.org/officeDocument/2006/relationships/hyperlink" Target="https://drive.google.com/drive/folders/1E_t0VxSSwqoAUTbVNG3TTF9CFp23Zz42" TargetMode="External"/><Relationship Id="rId2079" Type="http://schemas.openxmlformats.org/officeDocument/2006/relationships/hyperlink" Target="https://mail.google.com/mail?extsrc=sync&amp;client=docs&amp;plid=ACUX6DMjG4bvUIg1bE_X_2VoHPisgPN9ZL4a8lI" TargetMode="External"/><Relationship Id="rId1610" Type="http://schemas.openxmlformats.org/officeDocument/2006/relationships/hyperlink" Target="https://mail.google.com/mail?extsrc=sync&amp;client=docs&amp;plid=ACUX6DMit0-wwigo9yzslyfpFABzOuRYMVteT-g" TargetMode="External"/><Relationship Id="rId1611" Type="http://schemas.openxmlformats.org/officeDocument/2006/relationships/hyperlink" Target="https://drive.google.com/drive/folders/17aHeJIui-OptXuD6XfFn0QxRyk2jiwYQ" TargetMode="External"/><Relationship Id="rId1612" Type="http://schemas.openxmlformats.org/officeDocument/2006/relationships/hyperlink" Target="https://mail.google.com/mail?extsrc=sync&amp;client=docs&amp;plid=ACUX6DNnCNaSQz0quv05ZBTgLodROvDhE0fqXW0" TargetMode="External"/><Relationship Id="rId1613" Type="http://schemas.openxmlformats.org/officeDocument/2006/relationships/hyperlink" Target="https://drive.google.com/drive/folders/1IevQcPsy8ciGY_xCBRwkVh45mD_7VKjI" TargetMode="External"/><Relationship Id="rId1614" Type="http://schemas.openxmlformats.org/officeDocument/2006/relationships/hyperlink" Target="https://mail.google.com/mail?extsrc=sync&amp;client=docs&amp;plid=ACUX6DMAxBDFVGn3AZ-lvOCQUYxMtTnJjrEOz_w" TargetMode="External"/><Relationship Id="rId1615" Type="http://schemas.openxmlformats.org/officeDocument/2006/relationships/hyperlink" Target="https://drive.google.com/drive/folders/1B8ym4k0hkbjvXVNgw_W2CBodQ-IuLFZQ" TargetMode="External"/><Relationship Id="rId1616" Type="http://schemas.openxmlformats.org/officeDocument/2006/relationships/hyperlink" Target="https://mail.google.com/mail?extsrc=sync&amp;client=docs&amp;plid=ACUX6DPI4mQRNfSD4kA4fRdlTdzqQorppm43Puc" TargetMode="External"/><Relationship Id="rId907" Type="http://schemas.openxmlformats.org/officeDocument/2006/relationships/hyperlink" Target="https://drive.google.com/drive/folders/15jAF6aOp_u17e7OwuCvru2u1VCZHq68l" TargetMode="External"/><Relationship Id="rId1617" Type="http://schemas.openxmlformats.org/officeDocument/2006/relationships/hyperlink" Target="https://drive.google.com/drive/folders/1noIFa-DL-24yEqZHeJNosTRn_RkXR5uE" TargetMode="External"/><Relationship Id="rId906" Type="http://schemas.openxmlformats.org/officeDocument/2006/relationships/hyperlink" Target="https://mail.google.com/mail?extsrc=sync&amp;client=docs&amp;plid=ACUX6DMbp18jjEXslziy2uPF596JJh_R5txBdK0" TargetMode="External"/><Relationship Id="rId1618" Type="http://schemas.openxmlformats.org/officeDocument/2006/relationships/hyperlink" Target="https://mail.google.com/mail?extsrc=sync&amp;client=docs&amp;plid=ACUX6DNpleyESMAlYoAvsy3xXciS7nnwlUvn4V8" TargetMode="External"/><Relationship Id="rId905" Type="http://schemas.openxmlformats.org/officeDocument/2006/relationships/hyperlink" Target="https://drive.google.com/drive/folders/13BUgnU1JzqYhHovcSeLg20G2j_oSn08N" TargetMode="External"/><Relationship Id="rId1619" Type="http://schemas.openxmlformats.org/officeDocument/2006/relationships/hyperlink" Target="https://drive.google.com/drive/folders/10W4pI6hQ3-n6Y88mLrphoG_PoHr0-RsF" TargetMode="External"/><Relationship Id="rId904" Type="http://schemas.openxmlformats.org/officeDocument/2006/relationships/hyperlink" Target="https://mail.google.com/mail?extsrc=sync&amp;client=docs&amp;plid=ACUX6DOKJyZt6kwWCwkkOnPbVcGteCcpRdF4NY8" TargetMode="External"/><Relationship Id="rId909" Type="http://schemas.openxmlformats.org/officeDocument/2006/relationships/hyperlink" Target="https://drive.google.com/drive/folders/1jh7apFDX6sOHxMvYtxo_uiaNWvsd8lEs" TargetMode="External"/><Relationship Id="rId908" Type="http://schemas.openxmlformats.org/officeDocument/2006/relationships/hyperlink" Target="https://mail.google.com/mail?extsrc=sync&amp;client=docs&amp;plid=ACUX6DOhmIlwqbWwutXtNLJI5NqKBELAZtkdbn4" TargetMode="External"/><Relationship Id="rId903" Type="http://schemas.openxmlformats.org/officeDocument/2006/relationships/hyperlink" Target="https://drive.google.com/drive/folders/1pF9zcaospxsgGPvXBvAeS0lTFyb8raq5" TargetMode="External"/><Relationship Id="rId902" Type="http://schemas.openxmlformats.org/officeDocument/2006/relationships/hyperlink" Target="https://mail.google.com/mail?extsrc=sync&amp;client=docs&amp;plid=ACUX6DOpbTZVjHQkum3cff-10J7wbzqfql8pZgA" TargetMode="External"/><Relationship Id="rId901" Type="http://schemas.openxmlformats.org/officeDocument/2006/relationships/hyperlink" Target="https://drive.google.com/drive/folders/1yD2FnT9DtFTPovHZR79F6LtfKiPGnvYk" TargetMode="External"/><Relationship Id="rId900" Type="http://schemas.openxmlformats.org/officeDocument/2006/relationships/hyperlink" Target="https://mail.google.com/mail?extsrc=sync&amp;client=docs&amp;plid=ACUX6DMnSrigyHwCJDOtk-xwEgSulXefxt-E5-I" TargetMode="External"/><Relationship Id="rId1600" Type="http://schemas.openxmlformats.org/officeDocument/2006/relationships/hyperlink" Target="https://mail.google.com/mail?extsrc=sync&amp;client=docs&amp;plid=ACUX6DPUaQc2nd6vv1pCs-OxWvPLf3-OQiuUAVw" TargetMode="External"/><Relationship Id="rId1601" Type="http://schemas.openxmlformats.org/officeDocument/2006/relationships/hyperlink" Target="https://drive.google.com/drive/folders/1DDdo-bQ-7rJp3PkvTWFeIK_yGrgpOnZ_" TargetMode="External"/><Relationship Id="rId1602" Type="http://schemas.openxmlformats.org/officeDocument/2006/relationships/hyperlink" Target="https://mail.google.com/mail?extsrc=sync&amp;client=docs&amp;plid=ACUX6DNcaCVNIQ68gQ8ipP40F48TuEpN0qTQf2I" TargetMode="External"/><Relationship Id="rId1603" Type="http://schemas.openxmlformats.org/officeDocument/2006/relationships/hyperlink" Target="https://drive.google.com/drive/folders/14P9ksQ9r3stNOztgEbd8Lpr-lNpjct5m" TargetMode="External"/><Relationship Id="rId1604" Type="http://schemas.openxmlformats.org/officeDocument/2006/relationships/hyperlink" Target="https://mail.google.com/mail?extsrc=sync&amp;client=docs&amp;plid=ACUX6DNKgheqKibNUsrukOnvldgIS1il_uZ3bFc" TargetMode="External"/><Relationship Id="rId1605" Type="http://schemas.openxmlformats.org/officeDocument/2006/relationships/hyperlink" Target="https://drive.google.com/drive/folders/1rPLPYUtJ8_Cx2t5ge_uQCZ6o6gE_V_dd" TargetMode="External"/><Relationship Id="rId1606" Type="http://schemas.openxmlformats.org/officeDocument/2006/relationships/hyperlink" Target="https://mail.google.com/mail?extsrc=sync&amp;client=docs&amp;plid=ACUX6DOn01VGPP-h38fibLW21w-BBz-ZbI2bDxI" TargetMode="External"/><Relationship Id="rId1607" Type="http://schemas.openxmlformats.org/officeDocument/2006/relationships/hyperlink" Target="https://drive.google.com/drive/folders/1rc2LELKAaT_yljXuOqkG1tjY8MN0HZDP" TargetMode="External"/><Relationship Id="rId1608" Type="http://schemas.openxmlformats.org/officeDocument/2006/relationships/hyperlink" Target="https://mail.google.com/mail?extsrc=sync&amp;client=docs&amp;plid=ACUX6DMW9R7QxgaKwEI1PYA9o1ubN8V6bwVTUaA" TargetMode="External"/><Relationship Id="rId1609" Type="http://schemas.openxmlformats.org/officeDocument/2006/relationships/hyperlink" Target="https://drive.google.com/drive/folders/1UbMOLlF7spGvhkNeEdNFgCAgrA0jCwYG" TargetMode="External"/><Relationship Id="rId1631" Type="http://schemas.openxmlformats.org/officeDocument/2006/relationships/hyperlink" Target="https://mail.google.com/mail?extsrc=sync&amp;client=docs&amp;plid=ACUX6DN5n2MV0n7dyddNg4AE2MHE2Ob5FJa65Ac" TargetMode="External"/><Relationship Id="rId1632" Type="http://schemas.openxmlformats.org/officeDocument/2006/relationships/hyperlink" Target="https://drive.google.com/drive/folders/1EzEOQxC4EOBNZoyYYTpm04W9nrdNmDLf" TargetMode="External"/><Relationship Id="rId1633" Type="http://schemas.openxmlformats.org/officeDocument/2006/relationships/hyperlink" Target="https://mail.google.com/mail?extsrc=sync&amp;client=docs&amp;plid=ACUX6DNlQgBQ2imxBqWrIgmFLuPeiFuRCfXR28s" TargetMode="External"/><Relationship Id="rId1634" Type="http://schemas.openxmlformats.org/officeDocument/2006/relationships/hyperlink" Target="https://drive.google.com/drive/folders/1NtBMVmGQTXbg812fizYM2u6D1vCFve2T" TargetMode="External"/><Relationship Id="rId1635" Type="http://schemas.openxmlformats.org/officeDocument/2006/relationships/hyperlink" Target="https://mail.google.com/mail?extsrc=sync&amp;client=docs&amp;plid=ACUX6DM9DhdD09NURjCafxbCsCurTVS9o7CAW-Q" TargetMode="External"/><Relationship Id="rId1636" Type="http://schemas.openxmlformats.org/officeDocument/2006/relationships/hyperlink" Target="https://drive.google.com/drive/folders/1mGHHJ2hrzsxSfgxw9EX-RvNTKmOYtOde" TargetMode="External"/><Relationship Id="rId1637" Type="http://schemas.openxmlformats.org/officeDocument/2006/relationships/hyperlink" Target="https://mail.google.com/mail?extsrc=sync&amp;client=docs&amp;plid=ACUX6DNyBukMsD93n1_akxEWP-BBfDQ2GIjx2Iw" TargetMode="External"/><Relationship Id="rId1638" Type="http://schemas.openxmlformats.org/officeDocument/2006/relationships/hyperlink" Target="https://drive.google.com/drive/folders/1HNksMZrjTvUOQBM28ksUbH4Tc2rQjmg2" TargetMode="External"/><Relationship Id="rId929" Type="http://schemas.openxmlformats.org/officeDocument/2006/relationships/hyperlink" Target="https://drive.google.com/drive/folders/1tKmqFb2_gNJLNYgMpD_v_VcxSnAIN4cb" TargetMode="External"/><Relationship Id="rId1639" Type="http://schemas.openxmlformats.org/officeDocument/2006/relationships/hyperlink" Target="https://mail.google.com/mail?extsrc=sync&amp;client=docs&amp;plid=ACUX6DPz3mzls4jm1snNhYYjsycwaCe2IW7krkM" TargetMode="External"/><Relationship Id="rId928" Type="http://schemas.openxmlformats.org/officeDocument/2006/relationships/hyperlink" Target="https://mail.google.com/mail?extsrc=sync&amp;client=docs&amp;plid=ACUX6DMpKXYmQp265eq9RG1O2UTWd8ZdBkJn62w" TargetMode="External"/><Relationship Id="rId927" Type="http://schemas.openxmlformats.org/officeDocument/2006/relationships/hyperlink" Target="https://drive.google.com/drive/folders/18lgZu8fvKg75AasI06vRi1OeGM7c_XbP" TargetMode="External"/><Relationship Id="rId926" Type="http://schemas.openxmlformats.org/officeDocument/2006/relationships/hyperlink" Target="https://mail.google.com/mail?extsrc=sync&amp;client=docs&amp;plid=ACUX6DMSJEMG8veoyArimw1Xh0lGSEaTry0hCZg" TargetMode="External"/><Relationship Id="rId921" Type="http://schemas.openxmlformats.org/officeDocument/2006/relationships/hyperlink" Target="https://drive.google.com/drive/folders/1kMnqzGBhnMIL4vs_PQ6Mgrji2108XUu-" TargetMode="External"/><Relationship Id="rId920" Type="http://schemas.openxmlformats.org/officeDocument/2006/relationships/hyperlink" Target="https://mail.google.com/mail?extsrc=sync&amp;client=docs&amp;plid=ACUX6DMx8A7VhiziXNIZN6sFy33dc_m3AbkvhsY" TargetMode="External"/><Relationship Id="rId925" Type="http://schemas.openxmlformats.org/officeDocument/2006/relationships/hyperlink" Target="https://drive.google.com/drive/folders/13TtNHQo0nICzff8Y3gb6qNl8IWjU12uw" TargetMode="External"/><Relationship Id="rId924" Type="http://schemas.openxmlformats.org/officeDocument/2006/relationships/hyperlink" Target="https://mail.google.com/mail?extsrc=sync&amp;client=docs&amp;plid=ACUX6DNuVfHc2QIeVqhMz8aPyl1Tor7fs-hBi98" TargetMode="External"/><Relationship Id="rId923" Type="http://schemas.openxmlformats.org/officeDocument/2006/relationships/hyperlink" Target="https://drive.google.com/drive/folders/1gJVGDoxA2FbALea2_tYMi-QXM5B8q_HV" TargetMode="External"/><Relationship Id="rId922" Type="http://schemas.openxmlformats.org/officeDocument/2006/relationships/hyperlink" Target="https://mail.google.com/mail?extsrc=sync&amp;client=docs&amp;plid=ACUX6DMOuPej2KdSKOronH0FP5kk26NkYKBUWHM" TargetMode="External"/><Relationship Id="rId1630" Type="http://schemas.openxmlformats.org/officeDocument/2006/relationships/hyperlink" Target="https://drive.google.com/drive/folders/1VGlMhs4TrWJB0ewkptHaF3yBF7lp9NuG" TargetMode="External"/><Relationship Id="rId1620" Type="http://schemas.openxmlformats.org/officeDocument/2006/relationships/hyperlink" Target="https://mail.google.com/mail?extsrc=sync&amp;client=docs&amp;plid=ACUX6DNklaj7ioS5Rfa4UPkDergTqhcHa8UksG4" TargetMode="External"/><Relationship Id="rId1621" Type="http://schemas.openxmlformats.org/officeDocument/2006/relationships/hyperlink" Target="https://drive.google.com/drive/folders/1XD_-JjuE8qP_cwx8PcEuuxgf5232PqtE" TargetMode="External"/><Relationship Id="rId1622" Type="http://schemas.openxmlformats.org/officeDocument/2006/relationships/hyperlink" Target="https://mail.google.com/mail?extsrc=sync&amp;client=docs&amp;plid=ACUX6DOSF0tDjzHKOAzeugMRRLa7fFilciocIjY" TargetMode="External"/><Relationship Id="rId1623" Type="http://schemas.openxmlformats.org/officeDocument/2006/relationships/hyperlink" Target="https://drive.google.com/drive/folders/1mF1I1blzqltytjmFgxHvQffEw6LULtR9" TargetMode="External"/><Relationship Id="rId1624" Type="http://schemas.openxmlformats.org/officeDocument/2006/relationships/hyperlink" Target="https://mail.google.com/mail?extsrc=sync&amp;client=docs&amp;plid=ACUX6DOqUF5m7pMKI7wpnIFpt1ZelkkTHy0YhCs" TargetMode="External"/><Relationship Id="rId1625" Type="http://schemas.openxmlformats.org/officeDocument/2006/relationships/hyperlink" Target="https://drive.google.com/drive/folders/1iQNeASK5tduI-HvFgEqi5F7pNcNfxTZD" TargetMode="External"/><Relationship Id="rId1626" Type="http://schemas.openxmlformats.org/officeDocument/2006/relationships/hyperlink" Target="https://mail.google.com/mail?extsrc=sync&amp;client=docs&amp;plid=ACUX6DO2Q2T_SBwpZpgaV-Uvd6MVoZjbjiil3t4" TargetMode="External"/><Relationship Id="rId1627" Type="http://schemas.openxmlformats.org/officeDocument/2006/relationships/hyperlink" Target="https://drive.google.com/drive/folders/1HzORzHrL7z6V5HwA7E0ED9bi6Ym7TzUC" TargetMode="External"/><Relationship Id="rId918" Type="http://schemas.openxmlformats.org/officeDocument/2006/relationships/hyperlink" Target="https://mail.google.com/mail?extsrc=sync&amp;client=docs&amp;plid=ACUX6DPfdMiaJN3l0ZeDN4Trmrws-6oPzNPLKsI" TargetMode="External"/><Relationship Id="rId1628" Type="http://schemas.openxmlformats.org/officeDocument/2006/relationships/hyperlink" Target="https://mail.google.com/mail?extsrc=sync&amp;client=docs&amp;plid=ACUX6DP7mYKRicPcf6VDNoxoCV-z9DNvvJzTdHM" TargetMode="External"/><Relationship Id="rId917" Type="http://schemas.openxmlformats.org/officeDocument/2006/relationships/hyperlink" Target="https://drive.google.com/drive/folders/1N2XifFZqigSdnB_c9nuzPhP2hKj7g_5A" TargetMode="External"/><Relationship Id="rId1629" Type="http://schemas.openxmlformats.org/officeDocument/2006/relationships/hyperlink" Target="https://drive.google.com/drive/folders/1oixrUWguzQLqowhW178CY5xjCi_8SJ8M" TargetMode="External"/><Relationship Id="rId916" Type="http://schemas.openxmlformats.org/officeDocument/2006/relationships/hyperlink" Target="https://mail.google.com/mail?extsrc=sync&amp;client=docs&amp;plid=ACUX6DPzGuM9km3Mqh0S8ICGOTJYhjhDpE51cC4" TargetMode="External"/><Relationship Id="rId915" Type="http://schemas.openxmlformats.org/officeDocument/2006/relationships/hyperlink" Target="https://drive.google.com/drive/folders/1T9Zzar3zJ9SJkCCJkdEJ9DZREBj2jBtI" TargetMode="External"/><Relationship Id="rId919" Type="http://schemas.openxmlformats.org/officeDocument/2006/relationships/hyperlink" Target="https://drive.google.com/drive/folders/1V-ZdLWZUypesUh40WwuTfg4kxx3I6KQs" TargetMode="External"/><Relationship Id="rId910" Type="http://schemas.openxmlformats.org/officeDocument/2006/relationships/hyperlink" Target="https://mail.google.com/mail?extsrc=sync&amp;client=docs&amp;plid=ACUX6DM62o9M0pHBEXGC0DpA4olMjlWY5LNZR6c" TargetMode="External"/><Relationship Id="rId914" Type="http://schemas.openxmlformats.org/officeDocument/2006/relationships/hyperlink" Target="https://mail.google.com/mail?extsrc=sync&amp;client=docs&amp;plid=ACUX6DPA6ArgRZA8rVizzk0_4haQWyyFODuK4_I" TargetMode="External"/><Relationship Id="rId913" Type="http://schemas.openxmlformats.org/officeDocument/2006/relationships/hyperlink" Target="https://drive.google.com/drive/folders/1fTdx2_EgSOBZnwgUNnJkSih9kzhWDJwo" TargetMode="External"/><Relationship Id="rId912" Type="http://schemas.openxmlformats.org/officeDocument/2006/relationships/hyperlink" Target="https://mail.google.com/mail?extsrc=sync&amp;client=docs&amp;plid=ACUX6DPEpY-viZvXhU9fEUOIjBny_4LcneYe_14" TargetMode="External"/><Relationship Id="rId911" Type="http://schemas.openxmlformats.org/officeDocument/2006/relationships/hyperlink" Target="https://drive.google.com/drive/folders/1inI10Ou5aST96ovgLVhZjl2sdmNs9h-2" TargetMode="External"/><Relationship Id="rId1213" Type="http://schemas.openxmlformats.org/officeDocument/2006/relationships/hyperlink" Target="https://mail.google.com/mail?extsrc=sync&amp;client=docs&amp;plid=ACUX6DOeL7fCQOufePxWRAubSnsxFZhAoDvMbU0" TargetMode="External"/><Relationship Id="rId1697" Type="http://schemas.openxmlformats.org/officeDocument/2006/relationships/hyperlink" Target="https://mail.google.com/mail?extsrc=sync&amp;client=docs&amp;plid=ACUX6DMXe3qmF-FfxDkkdXEcXQIcCRkQ8u21UE0" TargetMode="External"/><Relationship Id="rId1214" Type="http://schemas.openxmlformats.org/officeDocument/2006/relationships/hyperlink" Target="https://drive.google.com/drive/folders/16jSZAHoUx9O6Ja6U_NZwbiwBB3f-JGQB" TargetMode="External"/><Relationship Id="rId1698" Type="http://schemas.openxmlformats.org/officeDocument/2006/relationships/hyperlink" Target="https://drive.google.com/drive/folders/1BukWZYUOOGusktdXVmZLU-UCMaKNJK2_" TargetMode="External"/><Relationship Id="rId1215" Type="http://schemas.openxmlformats.org/officeDocument/2006/relationships/hyperlink" Target="https://mail.google.com/mail?extsrc=sync&amp;client=docs&amp;plid=ACUX6DNzd-GfCVkBsKE58rk03va464AiN_2iHOk" TargetMode="External"/><Relationship Id="rId1699" Type="http://schemas.openxmlformats.org/officeDocument/2006/relationships/hyperlink" Target="https://mail.google.com/mail?extsrc=sync&amp;client=docs&amp;plid=ACUX6DPDQVy7joqesaSgKfGyYqIjUGDwpESI0qU" TargetMode="External"/><Relationship Id="rId1216" Type="http://schemas.openxmlformats.org/officeDocument/2006/relationships/hyperlink" Target="https://drive.google.com/drive/folders/17kApPrVnwVg75jTOxsbVo8gQr_rpOnKR" TargetMode="External"/><Relationship Id="rId1217" Type="http://schemas.openxmlformats.org/officeDocument/2006/relationships/hyperlink" Target="https://mail.google.com/mail?extsrc=sync&amp;client=docs&amp;plid=ACUX6DPoC7BLAtUDTThlxZyq2RAP4Hd-La50eJE" TargetMode="External"/><Relationship Id="rId1218" Type="http://schemas.openxmlformats.org/officeDocument/2006/relationships/hyperlink" Target="https://drive.google.com/drive/folders/1WPnUJmGb0kK2D1gZ-SDgFRqDIkUER0v6" TargetMode="External"/><Relationship Id="rId1219" Type="http://schemas.openxmlformats.org/officeDocument/2006/relationships/hyperlink" Target="https://mail.google.com/mail?extsrc=sync&amp;client=docs&amp;plid=ACUX6DMSoP8dfDUxmqO2lbuzZL8MKo_OHeaHNf0" TargetMode="External"/><Relationship Id="rId866" Type="http://schemas.openxmlformats.org/officeDocument/2006/relationships/hyperlink" Target="https://mail.google.com/mail?extsrc=sync&amp;client=docs&amp;plid=ACUX6DNVzQ-bqk1Zyqyx9TIg7Lma-xTQvpNaCtM" TargetMode="External"/><Relationship Id="rId865" Type="http://schemas.openxmlformats.org/officeDocument/2006/relationships/hyperlink" Target="https://drive.google.com/drive/folders/17PoJF3R3V-digr6_8M6jZ5Dz4KrLjoHJ" TargetMode="External"/><Relationship Id="rId864" Type="http://schemas.openxmlformats.org/officeDocument/2006/relationships/hyperlink" Target="https://mail.google.com/mail?extsrc=sync&amp;client=docs&amp;plid=ACUX6DO4W9O_sQgzzoN6cJslAkR44PBZlzSmnmo" TargetMode="External"/><Relationship Id="rId863" Type="http://schemas.openxmlformats.org/officeDocument/2006/relationships/hyperlink" Target="https://drive.google.com/drive/folders/1CcjJZLefm-8Tin7JNzTFwYrItd4LXEiB" TargetMode="External"/><Relationship Id="rId869" Type="http://schemas.openxmlformats.org/officeDocument/2006/relationships/hyperlink" Target="https://drive.google.com/drive/folders/1lDSG-wf_zNJTizAI6IK12NVJs8dCdsJ0" TargetMode="External"/><Relationship Id="rId868" Type="http://schemas.openxmlformats.org/officeDocument/2006/relationships/hyperlink" Target="https://mail.google.com/mail?extsrc=sync&amp;client=docs&amp;plid=ACUX6DOLm25J5lpKD2wa7AQ7ZIos34F8wtAj2g8" TargetMode="External"/><Relationship Id="rId867" Type="http://schemas.openxmlformats.org/officeDocument/2006/relationships/hyperlink" Target="https://drive.google.com/drive/folders/1sQGDKREx0TIFoEUcoHFjqMg3piuBOBWb" TargetMode="External"/><Relationship Id="rId1690" Type="http://schemas.openxmlformats.org/officeDocument/2006/relationships/hyperlink" Target="https://drive.google.com/drive/folders/1EC7tF5w_2mQDoLUcANBSCjQzWJzXm6ll" TargetMode="External"/><Relationship Id="rId1691" Type="http://schemas.openxmlformats.org/officeDocument/2006/relationships/hyperlink" Target="https://mail.google.com/mail?extsrc=sync&amp;client=docs&amp;plid=ACUX6DPIp92BzMJZeY9m9ZQfO1hbZLYZyUhFUg0" TargetMode="External"/><Relationship Id="rId1692" Type="http://schemas.openxmlformats.org/officeDocument/2006/relationships/hyperlink" Target="https://drive.google.com/drive/folders/1gfBapkN7TFSHnPkwP51XpO8GvhT3azpE" TargetMode="External"/><Relationship Id="rId862" Type="http://schemas.openxmlformats.org/officeDocument/2006/relationships/hyperlink" Target="https://mail.google.com/mail?extsrc=sync&amp;client=docs&amp;plid=ACUX6DMgjLzrtrRR7Cj4RMvaeSKBzruUFshgoIU" TargetMode="External"/><Relationship Id="rId1693" Type="http://schemas.openxmlformats.org/officeDocument/2006/relationships/hyperlink" Target="https://mail.google.com/mail?extsrc=sync&amp;client=docs&amp;plid=ACUX6DNLa4qyIBK6WXXVxPe28FF7d25yNeFcOOI" TargetMode="External"/><Relationship Id="rId861" Type="http://schemas.openxmlformats.org/officeDocument/2006/relationships/hyperlink" Target="https://drive.google.com/drive/folders/1Fe0D8lBV9hMGAQI-pGHGpgQzyIyqqpoj" TargetMode="External"/><Relationship Id="rId1210" Type="http://schemas.openxmlformats.org/officeDocument/2006/relationships/hyperlink" Target="https://drive.google.com/drive/folders/1M17CRqNR43Wzus7FaASPspCSMWQooAgh" TargetMode="External"/><Relationship Id="rId1694" Type="http://schemas.openxmlformats.org/officeDocument/2006/relationships/hyperlink" Target="https://drive.google.com/drive/folders/1z6aAgf7aKLLsYy_EzeSKe_I2fYZiiqGz" TargetMode="External"/><Relationship Id="rId860" Type="http://schemas.openxmlformats.org/officeDocument/2006/relationships/hyperlink" Target="https://mail.google.com/mail?extsrc=sync&amp;client=docs&amp;plid=ACUX6DMMrolFhQaahut4sH6-F_648GJDqUf-yEM" TargetMode="External"/><Relationship Id="rId1211" Type="http://schemas.openxmlformats.org/officeDocument/2006/relationships/hyperlink" Target="https://mail.google.com/mail?extsrc=sync&amp;client=docs&amp;plid=ACUX6DPVpg5PDGSaJEZcWHXm6Qp8PGFYIqaDKLE" TargetMode="External"/><Relationship Id="rId1695" Type="http://schemas.openxmlformats.org/officeDocument/2006/relationships/hyperlink" Target="https://mail.google.com/mail?extsrc=sync&amp;client=docs&amp;plid=ACUX6DMTZ4PKSaJXUShdcB4DnjEf4cLWapXzOoU" TargetMode="External"/><Relationship Id="rId1212" Type="http://schemas.openxmlformats.org/officeDocument/2006/relationships/hyperlink" Target="https://drive.google.com/drive/folders/1rlIdvBvov24Cktc0FWrUWZsiQefimMd9" TargetMode="External"/><Relationship Id="rId1696" Type="http://schemas.openxmlformats.org/officeDocument/2006/relationships/hyperlink" Target="https://drive.google.com/drive/folders/1LgbDuPaKJeXECu91kfyNz-8t8hRwlVwL" TargetMode="External"/><Relationship Id="rId1202" Type="http://schemas.openxmlformats.org/officeDocument/2006/relationships/hyperlink" Target="https://drive.google.com/drive/folders/1cvYW9hJcbGfPSbYBq2EqK8JkSkNXpUww" TargetMode="External"/><Relationship Id="rId1686" Type="http://schemas.openxmlformats.org/officeDocument/2006/relationships/hyperlink" Target="https://drive.google.com/drive/folders/1XTZHyvZbzDxXccewCPeSvvHB77aUWlNf" TargetMode="External"/><Relationship Id="rId1203" Type="http://schemas.openxmlformats.org/officeDocument/2006/relationships/hyperlink" Target="https://mail.google.com/mail?extsrc=sync&amp;client=docs&amp;plid=ACUX6DP_TXH6YqxaYBusNBifDIoixmodBCjy4_8" TargetMode="External"/><Relationship Id="rId1687" Type="http://schemas.openxmlformats.org/officeDocument/2006/relationships/hyperlink" Target="https://mail.google.com/mail?extsrc=sync&amp;client=docs&amp;plid=ACUX6DNNuDt5e_xydgLnBjus1sx6vL2VBRQTQ-I" TargetMode="External"/><Relationship Id="rId1204" Type="http://schemas.openxmlformats.org/officeDocument/2006/relationships/hyperlink" Target="https://drive.google.com/drive/folders/1BrUcCnGvb4nOTGHq7xhqICwkuioWv0pl" TargetMode="External"/><Relationship Id="rId1688" Type="http://schemas.openxmlformats.org/officeDocument/2006/relationships/hyperlink" Target="https://drive.google.com/drive/folders/1c3pj4jEmVkP1NoaXKyotO-duD7Yn80qG" TargetMode="External"/><Relationship Id="rId1205" Type="http://schemas.openxmlformats.org/officeDocument/2006/relationships/hyperlink" Target="https://mail.google.com/mail?extsrc=sync&amp;client=docs&amp;plid=ACUX6DOcaDhcvu6tpbl5PgMbdyixbY3bnFVP0Io" TargetMode="External"/><Relationship Id="rId1689" Type="http://schemas.openxmlformats.org/officeDocument/2006/relationships/hyperlink" Target="https://mail.google.com/mail?extsrc=sync&amp;client=docs&amp;plid=ACUX6DOFFbCUrJ590Z94e4Fs2wd64tBbryM08JM" TargetMode="External"/><Relationship Id="rId1206" Type="http://schemas.openxmlformats.org/officeDocument/2006/relationships/hyperlink" Target="https://drive.google.com/drive/folders/1KHIOcUsTtsKDufS1DOj-44aHDtFNSwAU" TargetMode="External"/><Relationship Id="rId1207" Type="http://schemas.openxmlformats.org/officeDocument/2006/relationships/hyperlink" Target="https://mail.google.com/mail?extsrc=sync&amp;client=docs&amp;plid=ACUX6DOT43N7HbeItcTEu8t6FUzsmmNwmoPTDCI" TargetMode="External"/><Relationship Id="rId1208" Type="http://schemas.openxmlformats.org/officeDocument/2006/relationships/hyperlink" Target="https://drive.google.com/drive/folders/19SkIRuygCnKuUPlPQjfxalkspl1AVNFS" TargetMode="External"/><Relationship Id="rId1209" Type="http://schemas.openxmlformats.org/officeDocument/2006/relationships/hyperlink" Target="https://mail.google.com/mail?extsrc=sync&amp;client=docs&amp;plid=ACUX6DO_hNYOsnRS_trPYIqblypBVLrOdQLziy0" TargetMode="External"/><Relationship Id="rId855" Type="http://schemas.openxmlformats.org/officeDocument/2006/relationships/hyperlink" Target="https://drive.google.com/drive/folders/1FZFwDUSXvb4XlscfMOKf3pFpbZcVGrdY" TargetMode="External"/><Relationship Id="rId854" Type="http://schemas.openxmlformats.org/officeDocument/2006/relationships/hyperlink" Target="https://mail.google.com/mail?extsrc=sync&amp;client=docs&amp;plid=ACUX6DMn1tWj4FftEZmYk3kDf3WYNIwkvG_qm88" TargetMode="External"/><Relationship Id="rId853" Type="http://schemas.openxmlformats.org/officeDocument/2006/relationships/hyperlink" Target="https://drive.google.com/drive/folders/1avozLPL8d606HCy04lMdbYYIcYRZm5cJ" TargetMode="External"/><Relationship Id="rId852" Type="http://schemas.openxmlformats.org/officeDocument/2006/relationships/hyperlink" Target="https://mail.google.com/mail?extsrc=sync&amp;client=docs&amp;plid=ACUX6DP7czQ8cHhzBJa-PEIyDV3LXGMQQm0AZow" TargetMode="External"/><Relationship Id="rId859" Type="http://schemas.openxmlformats.org/officeDocument/2006/relationships/hyperlink" Target="https://drive.google.com/drive/folders/1jvX6mc6b0uU6JeiopZXdgeaauzaltRIH" TargetMode="External"/><Relationship Id="rId858" Type="http://schemas.openxmlformats.org/officeDocument/2006/relationships/hyperlink" Target="https://mail.google.com/mail?extsrc=sync&amp;client=docs&amp;plid=ACUX6DPpLMUflhUi4GL5NLKta0PLDZbAsp3sZEE" TargetMode="External"/><Relationship Id="rId857" Type="http://schemas.openxmlformats.org/officeDocument/2006/relationships/hyperlink" Target="https://drive.google.com/drive/folders/1WcGm4gde7zI6D7WZlpnm1r5R0531iwxc" TargetMode="External"/><Relationship Id="rId856" Type="http://schemas.openxmlformats.org/officeDocument/2006/relationships/hyperlink" Target="https://mail.google.com/mail?extsrc=sync&amp;client=docs&amp;plid=ACUX6DMabxk39cVFa10L9yTMva-k1mLOJTQwm4g" TargetMode="External"/><Relationship Id="rId1680" Type="http://schemas.openxmlformats.org/officeDocument/2006/relationships/hyperlink" Target="https://drive.google.com/drive/folders/1ZXdXzrHvhLF0GcyXpy3jEnC7_gIvAukY" TargetMode="External"/><Relationship Id="rId1681" Type="http://schemas.openxmlformats.org/officeDocument/2006/relationships/hyperlink" Target="https://mail.google.com/mail?extsrc=sync&amp;client=docs&amp;plid=ACUX6DP0rRDOxcuJNHjbtAGs0fEg21_AL-yT86o" TargetMode="External"/><Relationship Id="rId851" Type="http://schemas.openxmlformats.org/officeDocument/2006/relationships/hyperlink" Target="https://drive.google.com/drive/folders/1iRyAtMwpQfzpvKnp1HobEc9Aog7n1kIH" TargetMode="External"/><Relationship Id="rId1682" Type="http://schemas.openxmlformats.org/officeDocument/2006/relationships/hyperlink" Target="https://drive.google.com/drive/folders/1W9VeflKy-zkrg9klCAbZkvqX4Wkp4YtR" TargetMode="External"/><Relationship Id="rId850" Type="http://schemas.openxmlformats.org/officeDocument/2006/relationships/hyperlink" Target="https://mail.google.com/mail?extsrc=sync&amp;client=docs&amp;plid=ACUX6DOjqQmL0DeHKyn4hnILCVpbTqOg72i78EY" TargetMode="External"/><Relationship Id="rId1683" Type="http://schemas.openxmlformats.org/officeDocument/2006/relationships/hyperlink" Target="https://mail.google.com/mail?extsrc=sync&amp;client=docs&amp;plid=ACUX6DPQKWyuDxiYI8UtV_xSUXzku-4kiE9_u4I" TargetMode="External"/><Relationship Id="rId1200" Type="http://schemas.openxmlformats.org/officeDocument/2006/relationships/hyperlink" Target="https://drive.google.com/drive/folders/1QyL5Kh_CW4CLNqBOxjSsxeFd5LQ8VTY2" TargetMode="External"/><Relationship Id="rId1684" Type="http://schemas.openxmlformats.org/officeDocument/2006/relationships/hyperlink" Target="https://drive.google.com/drive/folders/1X2cuZYfwXfLQfbLFOOcx3h1a6Cf9gsHl" TargetMode="External"/><Relationship Id="rId1201" Type="http://schemas.openxmlformats.org/officeDocument/2006/relationships/hyperlink" Target="https://mail.google.com/mail?extsrc=sync&amp;client=docs&amp;plid=ACUX6DMfU5x208GAuJG9ug8idkNS-DgyS6tvm1s" TargetMode="External"/><Relationship Id="rId1685" Type="http://schemas.openxmlformats.org/officeDocument/2006/relationships/hyperlink" Target="https://mail.google.com/mail?extsrc=sync&amp;client=docs&amp;plid=ACUX6DMCyjbXBUDS5aUQuTNwgvakiDdUvFEqygg" TargetMode="External"/><Relationship Id="rId1235" Type="http://schemas.openxmlformats.org/officeDocument/2006/relationships/hyperlink" Target="https://mail.google.com/mail?extsrc=sync&amp;client=docs&amp;plid=ACUX6DOQhlAB_LQA6NpQGCL-Qn4ALZrTFBEKVWQ" TargetMode="External"/><Relationship Id="rId1236" Type="http://schemas.openxmlformats.org/officeDocument/2006/relationships/hyperlink" Target="https://drive.google.com/drive/folders/1qJ_NUSi2wVVRB5cCjXQEk9RqIhLydM5E" TargetMode="External"/><Relationship Id="rId1237" Type="http://schemas.openxmlformats.org/officeDocument/2006/relationships/hyperlink" Target="https://mail.google.com/mail?extsrc=sync&amp;client=docs&amp;plid=ACUX6DODBTuoLwyXzMaxmJbK-9UzfuOBPZtkeR0" TargetMode="External"/><Relationship Id="rId1238" Type="http://schemas.openxmlformats.org/officeDocument/2006/relationships/hyperlink" Target="https://drive.google.com/drive/folders/14ljCWrWUoMeZxUfmgTseQS8XFfpVxv0A" TargetMode="External"/><Relationship Id="rId1239" Type="http://schemas.openxmlformats.org/officeDocument/2006/relationships/hyperlink" Target="https://mail.google.com/mail?extsrc=sync&amp;client=docs&amp;plid=ACUX6DPyKgw6cCj21W7PkJxlBVNNoWwpLxaljYE" TargetMode="External"/><Relationship Id="rId409" Type="http://schemas.openxmlformats.org/officeDocument/2006/relationships/hyperlink" Target="https://mail.google.com/mail?extsrc=sync&amp;client=docs&amp;plid=ACUX6DNRURlP9MjJU-guCeS7YyiYnoonkSjw6CU" TargetMode="External"/><Relationship Id="rId404" Type="http://schemas.openxmlformats.org/officeDocument/2006/relationships/hyperlink" Target="https://drive.google.com/drive/folders/1P1zTstxfLCt1wRCFRZIVybFG0hLoNKoA" TargetMode="External"/><Relationship Id="rId888" Type="http://schemas.openxmlformats.org/officeDocument/2006/relationships/hyperlink" Target="https://mail.google.com/mail?extsrc=sync&amp;client=docs&amp;plid=ACUX6DM6f4JqSXLT1rdC6XenQr6ZVdpP9MT8fw8" TargetMode="External"/><Relationship Id="rId403" Type="http://schemas.openxmlformats.org/officeDocument/2006/relationships/hyperlink" Target="https://mail.google.com/mail?extsrc=sync&amp;client=docs&amp;plid=ACUX6DM1cyaYyiWxTC6EcOyrq_niTpa2Go_6vjw" TargetMode="External"/><Relationship Id="rId887" Type="http://schemas.openxmlformats.org/officeDocument/2006/relationships/hyperlink" Target="https://drive.google.com/drive/folders/19ehZj5nY5kJpyYeoo-UAb8LsDyANVHUZ" TargetMode="External"/><Relationship Id="rId402" Type="http://schemas.openxmlformats.org/officeDocument/2006/relationships/hyperlink" Target="https://drive.google.com/drive/folders/1tcWu9FelAMLFxpjk-8_xl1hdxax_EISz" TargetMode="External"/><Relationship Id="rId886" Type="http://schemas.openxmlformats.org/officeDocument/2006/relationships/hyperlink" Target="https://mail.google.com/mail?extsrc=sync&amp;client=docs&amp;plid=ACUX6DOIVkP7htpGZ_X-JLRaZ1J36EGDViQ9I_4" TargetMode="External"/><Relationship Id="rId401" Type="http://schemas.openxmlformats.org/officeDocument/2006/relationships/hyperlink" Target="https://mail.google.com/mail?extsrc=sync&amp;client=docs&amp;plid=ACUX6DPiCQPS47xJECiJGNHgSftNaGvIOG2VtUM" TargetMode="External"/><Relationship Id="rId885" Type="http://schemas.openxmlformats.org/officeDocument/2006/relationships/hyperlink" Target="https://drive.google.com/drive/folders/1sKnCnVmkBGW142pdfFS8TkFXei8K1NYv" TargetMode="External"/><Relationship Id="rId408" Type="http://schemas.openxmlformats.org/officeDocument/2006/relationships/hyperlink" Target="https://drive.google.com/drive/folders/1YCXQxEJ_Bs5dQT2JZUqQip6Y0gpGIBL1" TargetMode="External"/><Relationship Id="rId407" Type="http://schemas.openxmlformats.org/officeDocument/2006/relationships/hyperlink" Target="https://mail.google.com/mail?extsrc=sync&amp;client=docs&amp;plid=ACUX6DP_m7S2aXoxN-Xo7kJTbbHZsoqeM4Hhr7s" TargetMode="External"/><Relationship Id="rId406" Type="http://schemas.openxmlformats.org/officeDocument/2006/relationships/hyperlink" Target="https://drive.google.com/drive/folders/1S_50G4c2JsdfF1kFSOC3a2TfFw1Cp3mo" TargetMode="External"/><Relationship Id="rId405" Type="http://schemas.openxmlformats.org/officeDocument/2006/relationships/hyperlink" Target="https://mail.google.com/mail?extsrc=sync&amp;client=docs&amp;plid=ACUX6DOBQsBhr-q830BxM4ViswlWdPXqhVyeEg0" TargetMode="External"/><Relationship Id="rId889" Type="http://schemas.openxmlformats.org/officeDocument/2006/relationships/hyperlink" Target="https://drive.google.com/drive/folders/11BiHZRU64QGL7Vo-YmLJEonVgY1pZqpp" TargetMode="External"/><Relationship Id="rId880" Type="http://schemas.openxmlformats.org/officeDocument/2006/relationships/hyperlink" Target="https://mail.google.com/mail?extsrc=sync&amp;client=docs&amp;plid=ACUX6DNw2HD8BzhuwAUMBbJO8_HGV4xVKjZPSlw" TargetMode="External"/><Relationship Id="rId1230" Type="http://schemas.openxmlformats.org/officeDocument/2006/relationships/hyperlink" Target="https://drive.google.com/drive/folders/1SKieNjibGdGASp8TydlhgDi44LMJxx61" TargetMode="External"/><Relationship Id="rId400" Type="http://schemas.openxmlformats.org/officeDocument/2006/relationships/hyperlink" Target="https://drive.google.com/drive/folders/1H6XoAUGCKIqvA7kWrl_f0w6wVJ1g7Mct" TargetMode="External"/><Relationship Id="rId884" Type="http://schemas.openxmlformats.org/officeDocument/2006/relationships/hyperlink" Target="https://mail.google.com/mail?extsrc=sync&amp;client=docs&amp;plid=ACUX6DMdQat3Vvzi85aGz3mXvn28HxxJvfV6AEc" TargetMode="External"/><Relationship Id="rId1231" Type="http://schemas.openxmlformats.org/officeDocument/2006/relationships/hyperlink" Target="https://mail.google.com/mail?extsrc=sync&amp;client=docs&amp;plid=ACUX6DNuYnYrJM-LCXaNDE2XgJY4R6rMCr12sgo" TargetMode="External"/><Relationship Id="rId883" Type="http://schemas.openxmlformats.org/officeDocument/2006/relationships/hyperlink" Target="https://drive.google.com/drive/folders/1PxVfzdDG6z12azDqbkgGfj_Aw7CoE0xM" TargetMode="External"/><Relationship Id="rId1232" Type="http://schemas.openxmlformats.org/officeDocument/2006/relationships/hyperlink" Target="https://drive.google.com/drive/folders/1EEysJoPkuqkWVyP9ybLdya0pT19sf85c" TargetMode="External"/><Relationship Id="rId882" Type="http://schemas.openxmlformats.org/officeDocument/2006/relationships/hyperlink" Target="https://mail.google.com/mail?extsrc=sync&amp;client=docs&amp;plid=ACUX6DN1N9P5q2QGagLnYCXX3jrO3aN5khl1fQY" TargetMode="External"/><Relationship Id="rId1233" Type="http://schemas.openxmlformats.org/officeDocument/2006/relationships/hyperlink" Target="https://mail.google.com/mail?extsrc=sync&amp;client=docs&amp;plid=ACUX6DP1xGW_HoxgbxPqV9gn0QdW9O68bR_4qXU" TargetMode="External"/><Relationship Id="rId881" Type="http://schemas.openxmlformats.org/officeDocument/2006/relationships/hyperlink" Target="https://drive.google.com/drive/folders/1le55VLKE2e5jqHSb4wYjqHqQbSgiUWN_" TargetMode="External"/><Relationship Id="rId1234" Type="http://schemas.openxmlformats.org/officeDocument/2006/relationships/hyperlink" Target="https://drive.google.com/drive/folders/1PX2boopvEU1kDKu6KDAqCIAR1WKqtZCu" TargetMode="External"/><Relationship Id="rId1224" Type="http://schemas.openxmlformats.org/officeDocument/2006/relationships/hyperlink" Target="https://drive.google.com/drive/folders/1z7wjw3Tprgl6nl0DaMU1g7o9XWvyk9aI" TargetMode="External"/><Relationship Id="rId1225" Type="http://schemas.openxmlformats.org/officeDocument/2006/relationships/hyperlink" Target="https://mail.google.com/mail?extsrc=sync&amp;client=docs&amp;plid=ACUX6DPiRCJ43B436dQHG9e5NqFZ0KK-x7dm0e8" TargetMode="External"/><Relationship Id="rId1226" Type="http://schemas.openxmlformats.org/officeDocument/2006/relationships/hyperlink" Target="https://drive.google.com/drive/folders/1RiofQ-Ek2a5dK7lgDb-zHUcgo7ujGl1B" TargetMode="External"/><Relationship Id="rId1227" Type="http://schemas.openxmlformats.org/officeDocument/2006/relationships/hyperlink" Target="https://mail.google.com/mail?extsrc=sync&amp;client=docs&amp;plid=ACUX6DORgQAW29LSK13l57bDtJGJNf6yCk7CAKg" TargetMode="External"/><Relationship Id="rId1228" Type="http://schemas.openxmlformats.org/officeDocument/2006/relationships/hyperlink" Target="https://drive.google.com/drive/folders/1aEiC4XwAQ6KmYoERSzKjpEt1LVZq6aWB" TargetMode="External"/><Relationship Id="rId1229" Type="http://schemas.openxmlformats.org/officeDocument/2006/relationships/hyperlink" Target="https://mail.google.com/mail?extsrc=sync&amp;client=docs&amp;plid=ACUX6DNuidKQERAe4qHU5K03WAHcAdXw_0VWQmw" TargetMode="External"/><Relationship Id="rId877" Type="http://schemas.openxmlformats.org/officeDocument/2006/relationships/hyperlink" Target="https://drive.google.com/drive/folders/1cFp8K228mvbcqvY-OyBTyZvdkQSWM6-o" TargetMode="External"/><Relationship Id="rId876" Type="http://schemas.openxmlformats.org/officeDocument/2006/relationships/hyperlink" Target="https://mail.google.com/mail?extsrc=sync&amp;client=docs&amp;plid=ACUX6DOnphPGFLxFin0GmXy1Iqf-1w2knkxVL8Y" TargetMode="External"/><Relationship Id="rId875" Type="http://schemas.openxmlformats.org/officeDocument/2006/relationships/hyperlink" Target="https://drive.google.com/drive/folders/1KMDzyOPwubjQAL3RQznsNjej2ZaDj0By" TargetMode="External"/><Relationship Id="rId874" Type="http://schemas.openxmlformats.org/officeDocument/2006/relationships/hyperlink" Target="https://mail.google.com/mail?extsrc=sync&amp;client=docs&amp;plid=ACUX6DMrb7Do2GXA7BsCpPN5N9oP6Nbsru-Ptpo" TargetMode="External"/><Relationship Id="rId879" Type="http://schemas.openxmlformats.org/officeDocument/2006/relationships/hyperlink" Target="https://drive.google.com/drive/folders/1IOOhDHXemMrDu8jdeSUQ9nUUNjn7lTS1" TargetMode="External"/><Relationship Id="rId878" Type="http://schemas.openxmlformats.org/officeDocument/2006/relationships/hyperlink" Target="https://mail.google.com/mail?extsrc=sync&amp;client=docs&amp;plid=ACUX6DMMCNrjtYD4zWTfZ8ajQy7891HN2I0LsnU" TargetMode="External"/><Relationship Id="rId873" Type="http://schemas.openxmlformats.org/officeDocument/2006/relationships/hyperlink" Target="https://drive.google.com/drive/folders/1lRziB05BRylHdg6SA_7WwwR2LjiWuwwq" TargetMode="External"/><Relationship Id="rId1220" Type="http://schemas.openxmlformats.org/officeDocument/2006/relationships/hyperlink" Target="https://drive.google.com/drive/folders/13UR-G-DEajre3xTIs67bNPgg593mrj7n" TargetMode="External"/><Relationship Id="rId872" Type="http://schemas.openxmlformats.org/officeDocument/2006/relationships/hyperlink" Target="https://mail.google.com/mail?extsrc=sync&amp;client=docs&amp;plid=ACUX6DO8NDASTbrLOfSG2-3XeNj-pdzPXSRzTL4" TargetMode="External"/><Relationship Id="rId1221" Type="http://schemas.openxmlformats.org/officeDocument/2006/relationships/hyperlink" Target="https://mail.google.com/mail?extsrc=sync&amp;client=docs&amp;plid=ACUX6DM7lRfHa51mz1nWoVEYb1TW_6RHs9DJ5TI" TargetMode="External"/><Relationship Id="rId871" Type="http://schemas.openxmlformats.org/officeDocument/2006/relationships/hyperlink" Target="https://drive.google.com/drive/folders/1K636p-FtgzU9UmdPhtEDTYTBiI4bBdhC" TargetMode="External"/><Relationship Id="rId1222" Type="http://schemas.openxmlformats.org/officeDocument/2006/relationships/hyperlink" Target="https://drive.google.com/drive/folders/1udVLwIW-7YWCQCcwjLZXV6SRtB3XsJGD" TargetMode="External"/><Relationship Id="rId870" Type="http://schemas.openxmlformats.org/officeDocument/2006/relationships/hyperlink" Target="https://mail.google.com/mail?extsrc=sync&amp;client=docs&amp;plid=ACUX6DPSY9rbCri9ZCJEBhAZ_W4Nm-fkP0DdqKA" TargetMode="External"/><Relationship Id="rId1223" Type="http://schemas.openxmlformats.org/officeDocument/2006/relationships/hyperlink" Target="https://mail.google.com/mail?extsrc=sync&amp;client=docs&amp;plid=ACUX6DN4g3pOm13gidd1qOLtWU4j2No5u9kXpVI" TargetMode="External"/><Relationship Id="rId1653" Type="http://schemas.openxmlformats.org/officeDocument/2006/relationships/hyperlink" Target="https://mail.google.com/mail?extsrc=sync&amp;client=docs&amp;plid=ACUX6DMM_rTq0aO6mRvCvWGmKcDS1TVmGTN8uLg" TargetMode="External"/><Relationship Id="rId1654" Type="http://schemas.openxmlformats.org/officeDocument/2006/relationships/hyperlink" Target="https://drive.google.com/drive/folders/15xcIb6PKor7LykgvBH3lTdg8SuE3EvNO" TargetMode="External"/><Relationship Id="rId1655" Type="http://schemas.openxmlformats.org/officeDocument/2006/relationships/hyperlink" Target="https://mail.google.com/mail?extsrc=sync&amp;client=docs&amp;plid=ACUX6DPfWFJvW-R2eWwZLg5-LrZUtrouWC54GjQ" TargetMode="External"/><Relationship Id="rId1656" Type="http://schemas.openxmlformats.org/officeDocument/2006/relationships/hyperlink" Target="https://drive.google.com/drive/folders/1LnxSch0RXbbSotg2zP19yq5vT1LT9YVy" TargetMode="External"/><Relationship Id="rId1657" Type="http://schemas.openxmlformats.org/officeDocument/2006/relationships/hyperlink" Target="https://mail.google.com/mail?extsrc=sync&amp;client=docs&amp;plid=ACUX6DPLyJiiDRxTi-aakKGhbzlMlZ46dmzFmA0" TargetMode="External"/><Relationship Id="rId1658" Type="http://schemas.openxmlformats.org/officeDocument/2006/relationships/hyperlink" Target="https://drive.google.com/drive/folders/1B53ZeBpcvoagC-APvCsrjhu7_XFCUW75" TargetMode="External"/><Relationship Id="rId1659" Type="http://schemas.openxmlformats.org/officeDocument/2006/relationships/hyperlink" Target="https://mail.google.com/mail?extsrc=sync&amp;client=docs&amp;plid=ACUX6DNFIhhr2VAwT6lVmOBTfLfqP87GIWitlmE" TargetMode="External"/><Relationship Id="rId829" Type="http://schemas.openxmlformats.org/officeDocument/2006/relationships/hyperlink" Target="https://drive.google.com/drive/folders/1eAIC4Xi0CC5mm2ma8BDzh1KbDcqU4CLH" TargetMode="External"/><Relationship Id="rId828" Type="http://schemas.openxmlformats.org/officeDocument/2006/relationships/hyperlink" Target="https://mail.google.com/mail?extsrc=sync&amp;client=docs&amp;plid=ACUX6DNFfSuEYXDLaR9WucLmXDvYqbqW_POTOa8" TargetMode="External"/><Relationship Id="rId827" Type="http://schemas.openxmlformats.org/officeDocument/2006/relationships/hyperlink" Target="https://drive.google.com/drive/folders/1REv66iNu-dteedJ2R3_5JaAwGBbfBbLT" TargetMode="External"/><Relationship Id="rId822" Type="http://schemas.openxmlformats.org/officeDocument/2006/relationships/hyperlink" Target="https://mail.google.com/mail?extsrc=sync&amp;client=docs&amp;plid=ACUX6DPstPKlbIcUM-jrHbAkiPw8CTDP1urCF0M" TargetMode="External"/><Relationship Id="rId821" Type="http://schemas.openxmlformats.org/officeDocument/2006/relationships/hyperlink" Target="https://drive.google.com/drive/folders/13W8N_50PoQZK_BLnvaq-auEMlRBBahCL" TargetMode="External"/><Relationship Id="rId820" Type="http://schemas.openxmlformats.org/officeDocument/2006/relationships/hyperlink" Target="https://mail.google.com/mail?extsrc=sync&amp;client=docs&amp;plid=ACUX6DOy3K9b-EnDRMpnunu-UQ2JaMGIhz6HGd8" TargetMode="External"/><Relationship Id="rId826" Type="http://schemas.openxmlformats.org/officeDocument/2006/relationships/hyperlink" Target="https://mail.google.com/mail?extsrc=sync&amp;client=docs&amp;plid=ACUX6DMB2NJVInDvHMMM5jbx2-nmZWP3ZbR_djg" TargetMode="External"/><Relationship Id="rId825" Type="http://schemas.openxmlformats.org/officeDocument/2006/relationships/hyperlink" Target="https://drive.google.com/drive/folders/1-7iK4SElgue_7M8WRkQ58W_wF4EHVmPm" TargetMode="External"/><Relationship Id="rId824" Type="http://schemas.openxmlformats.org/officeDocument/2006/relationships/hyperlink" Target="https://mail.google.com/mail?extsrc=sync&amp;client=docs&amp;plid=ACUX6DOVzi9kdCsuXxvpQ3ye9kavcV2PI25GZrE" TargetMode="External"/><Relationship Id="rId823" Type="http://schemas.openxmlformats.org/officeDocument/2006/relationships/hyperlink" Target="https://drive.google.com/drive/folders/1GCfWGIen8TUBuw0uSc0uGuZBoxVxhNCT" TargetMode="External"/><Relationship Id="rId1650" Type="http://schemas.openxmlformats.org/officeDocument/2006/relationships/hyperlink" Target="https://drive.google.com/drive/folders/1fUqbjXXH4IaKN94BxrqgaCc9NoM3Kq7B" TargetMode="External"/><Relationship Id="rId1651" Type="http://schemas.openxmlformats.org/officeDocument/2006/relationships/hyperlink" Target="https://mail.google.com/mail?extsrc=sync&amp;client=docs&amp;plid=ACUX6DN11v6L8HP2B58tr1JLVWDEk4qVJG_pN0w" TargetMode="External"/><Relationship Id="rId1652" Type="http://schemas.openxmlformats.org/officeDocument/2006/relationships/hyperlink" Target="https://drive.google.com/drive/folders/15gS4irItVnLaRRNJ3lse0RM-w2hsFGpW" TargetMode="External"/><Relationship Id="rId1642" Type="http://schemas.openxmlformats.org/officeDocument/2006/relationships/hyperlink" Target="https://drive.google.com/drive/folders/1DfPHMErJmRT4LMrm93O3zcdvN7LGUeEC" TargetMode="External"/><Relationship Id="rId1643" Type="http://schemas.openxmlformats.org/officeDocument/2006/relationships/hyperlink" Target="https://mail.google.com/mail?extsrc=sync&amp;client=docs&amp;plid=ACUX6DO42VAxaZkig0v29-NO1Ee-o4N4OZLIFZc" TargetMode="External"/><Relationship Id="rId1644" Type="http://schemas.openxmlformats.org/officeDocument/2006/relationships/hyperlink" Target="https://drive.google.com/drive/folders/1_ORbMiAk8izzinAgWBcrXCv5OHLy7t1C" TargetMode="External"/><Relationship Id="rId1645" Type="http://schemas.openxmlformats.org/officeDocument/2006/relationships/hyperlink" Target="https://mail.google.com/mail?extsrc=sync&amp;client=docs&amp;plid=ACUX6DM82VzpDtMg72JS-f0_EQjL2BcdvS8jf0E" TargetMode="External"/><Relationship Id="rId1646" Type="http://schemas.openxmlformats.org/officeDocument/2006/relationships/hyperlink" Target="https://drive.google.com/drive/folders/1hwIgZIXo-0sYhDqicbkegKbvIAUJlAj4" TargetMode="External"/><Relationship Id="rId1647" Type="http://schemas.openxmlformats.org/officeDocument/2006/relationships/hyperlink" Target="https://mail.google.com/mail?extsrc=sync&amp;client=docs&amp;plid=ACUX6DMJJK1ykhpk5sCk749ixk41DziQXvyS4MQ" TargetMode="External"/><Relationship Id="rId1648" Type="http://schemas.openxmlformats.org/officeDocument/2006/relationships/hyperlink" Target="https://drive.google.com/drive/folders/18FnFhyO8HYUYY1TOOmRROpu3b3jKc8PG" TargetMode="External"/><Relationship Id="rId1649" Type="http://schemas.openxmlformats.org/officeDocument/2006/relationships/hyperlink" Target="https://mail.google.com/mail?extsrc=sync&amp;client=docs&amp;plid=ACUX6DPaVUNHyyr80BcUhj-e-5rjibTarZIirS0" TargetMode="External"/><Relationship Id="rId819" Type="http://schemas.openxmlformats.org/officeDocument/2006/relationships/hyperlink" Target="https://drive.google.com/drive/folders/1urb4DTenE0LqjrIXs_9mrU8UGUCO4-3s" TargetMode="External"/><Relationship Id="rId818" Type="http://schemas.openxmlformats.org/officeDocument/2006/relationships/hyperlink" Target="https://mail.google.com/mail?extsrc=sync&amp;client=docs&amp;plid=ACUX6DOUgWdGC7pZfvLqcEejgvQWqq8mNzqfdsg" TargetMode="External"/><Relationship Id="rId817" Type="http://schemas.openxmlformats.org/officeDocument/2006/relationships/hyperlink" Target="https://drive.google.com/drive/folders/1sRohvOXR88DBbQdwQNWk5aV-7g5bPfBs" TargetMode="External"/><Relationship Id="rId816" Type="http://schemas.openxmlformats.org/officeDocument/2006/relationships/hyperlink" Target="https://mail.google.com/mail?extsrc=sync&amp;client=docs&amp;plid=ACUX6DOmZWePXh0goiOh3LAk8cR_4dmZ7jM0Gdo" TargetMode="External"/><Relationship Id="rId811" Type="http://schemas.openxmlformats.org/officeDocument/2006/relationships/hyperlink" Target="https://drive.google.com/drive/folders/1A-BOz8jcXhJeTSc_BWdjDSHq4h__MDVD" TargetMode="External"/><Relationship Id="rId810" Type="http://schemas.openxmlformats.org/officeDocument/2006/relationships/hyperlink" Target="https://mail.google.com/mail?extsrc=sync&amp;client=docs&amp;plid=ACUX6DOEzhX-B6sC6WFCj_K2CO-Ac6fMswNKMVA" TargetMode="External"/><Relationship Id="rId815" Type="http://schemas.openxmlformats.org/officeDocument/2006/relationships/hyperlink" Target="https://drive.google.com/drive/folders/19xbTae6j6s2Gv-FTWncjjcdXvJNyrWm8" TargetMode="External"/><Relationship Id="rId814" Type="http://schemas.openxmlformats.org/officeDocument/2006/relationships/hyperlink" Target="https://mail.google.com/mail?extsrc=sync&amp;client=docs&amp;plid=ACUX6DOWrftB29zOo5uZMttRs17XoEkaEFr2ITg" TargetMode="External"/><Relationship Id="rId813" Type="http://schemas.openxmlformats.org/officeDocument/2006/relationships/hyperlink" Target="https://drive.google.com/drive/folders/16rMLQAzZJWGmOgOnJenphv8FHT6epcVP" TargetMode="External"/><Relationship Id="rId812" Type="http://schemas.openxmlformats.org/officeDocument/2006/relationships/hyperlink" Target="https://mail.google.com/mail?extsrc=sync&amp;client=docs&amp;plid=ACUX6DML7B7ny0izRn9Kx1H7ELoR9Tnsf7V0j_U" TargetMode="External"/><Relationship Id="rId1640" Type="http://schemas.openxmlformats.org/officeDocument/2006/relationships/hyperlink" Target="https://drive.google.com/drive/folders/1ju8xflSNbBg6IIr1x5BpK8f_Pyd61PjG" TargetMode="External"/><Relationship Id="rId1641" Type="http://schemas.openxmlformats.org/officeDocument/2006/relationships/hyperlink" Target="https://mail.google.com/mail?extsrc=sync&amp;client=docs&amp;plid=ACUX6DMuU5l5JcuavwmIvDnRf0efZtj5jLW3N_M" TargetMode="External"/><Relationship Id="rId1675" Type="http://schemas.openxmlformats.org/officeDocument/2006/relationships/hyperlink" Target="https://mail.google.com/mail?extsrc=sync&amp;client=docs&amp;plid=ACUX6DMhTln6Mb59Byj6BHQO31aL2sI05r5cku4" TargetMode="External"/><Relationship Id="rId1676" Type="http://schemas.openxmlformats.org/officeDocument/2006/relationships/hyperlink" Target="https://drive.google.com/drive/folders/1PEY4AfmCHu2MBDwb4UF60B4MEXz-JKa7" TargetMode="External"/><Relationship Id="rId1677" Type="http://schemas.openxmlformats.org/officeDocument/2006/relationships/hyperlink" Target="https://mail.google.com/mail?extsrc=sync&amp;client=docs&amp;plid=ACUX6DPeqnn7S1lgRRtrhQM3mru8IrAvQhW0OQw" TargetMode="External"/><Relationship Id="rId1678" Type="http://schemas.openxmlformats.org/officeDocument/2006/relationships/hyperlink" Target="https://drive.google.com/drive/folders/1JWUUZadG-WcQilIV3SN35mEmV7X40vqt" TargetMode="External"/><Relationship Id="rId1679" Type="http://schemas.openxmlformats.org/officeDocument/2006/relationships/hyperlink" Target="https://mail.google.com/mail?extsrc=sync&amp;client=docs&amp;plid=ACUX6DOWCjoaWAbhGwrsxjQxvYWz5PHyX6EtOH0" TargetMode="External"/><Relationship Id="rId849" Type="http://schemas.openxmlformats.org/officeDocument/2006/relationships/hyperlink" Target="https://drive.google.com/drive/folders/1FkROk_yzfuVsSamyWF94WnswYenSUEbv" TargetMode="External"/><Relationship Id="rId844" Type="http://schemas.openxmlformats.org/officeDocument/2006/relationships/hyperlink" Target="https://mail.google.com/mail?extsrc=sync&amp;client=docs&amp;plid=ACUX6DN9KoP3Bt82AyWPD8bgtkAwDIGQgU4INw0" TargetMode="External"/><Relationship Id="rId843" Type="http://schemas.openxmlformats.org/officeDocument/2006/relationships/hyperlink" Target="https://drive.google.com/drive/folders/1DV0eO6o_9JqD59G0NY8N6SzLJePGtrI6" TargetMode="External"/><Relationship Id="rId842" Type="http://schemas.openxmlformats.org/officeDocument/2006/relationships/hyperlink" Target="https://mail.google.com/mail?extsrc=sync&amp;client=docs&amp;plid=ACUX6DN4groqbXMdrQtM7RrU2u5aK6-j38o3txE" TargetMode="External"/><Relationship Id="rId841" Type="http://schemas.openxmlformats.org/officeDocument/2006/relationships/hyperlink" Target="https://drive.google.com/drive/folders/1g7VIbkMTVbz-EvBoOyrTFkIRjKVPCpQ8" TargetMode="External"/><Relationship Id="rId848" Type="http://schemas.openxmlformats.org/officeDocument/2006/relationships/hyperlink" Target="https://mail.google.com/mail?extsrc=sync&amp;client=docs&amp;plid=ACUX6DN3mRNWmW1sSvz3UPWhIjImZ-hWRJXE74g" TargetMode="External"/><Relationship Id="rId847" Type="http://schemas.openxmlformats.org/officeDocument/2006/relationships/hyperlink" Target="https://drive.google.com/drive/folders/1z9-2hB-vfMp5R326mszxVYt7FhaVFKLp" TargetMode="External"/><Relationship Id="rId846" Type="http://schemas.openxmlformats.org/officeDocument/2006/relationships/hyperlink" Target="https://mail.google.com/mail?extsrc=sync&amp;client=docs&amp;plid=ACUX6DPODuwFvLjvjoQFIbMtnxHV0POIqcFvvZM" TargetMode="External"/><Relationship Id="rId845" Type="http://schemas.openxmlformats.org/officeDocument/2006/relationships/hyperlink" Target="https://drive.google.com/drive/folders/11QoNe0TT2yMzuS8m_6mAXipOTka5I67O" TargetMode="External"/><Relationship Id="rId1670" Type="http://schemas.openxmlformats.org/officeDocument/2006/relationships/hyperlink" Target="https://drive.google.com/drive/folders/1MiJUGqjOt79Lox5Az3aAUYhle91CjLZ1" TargetMode="External"/><Relationship Id="rId840" Type="http://schemas.openxmlformats.org/officeDocument/2006/relationships/hyperlink" Target="https://mail.google.com/mail?extsrc=sync&amp;client=docs&amp;plid=ACUX6DPvl8JhHvO62y1xWlpyfAgOaaDSPKxAnGo" TargetMode="External"/><Relationship Id="rId1671" Type="http://schemas.openxmlformats.org/officeDocument/2006/relationships/hyperlink" Target="https://mail.google.com/mail?extsrc=sync&amp;client=docs&amp;plid=ACUX6DMT6WiWJjo6oTgUkLEPAc-G1y-lXP-tiCw" TargetMode="External"/><Relationship Id="rId1672" Type="http://schemas.openxmlformats.org/officeDocument/2006/relationships/hyperlink" Target="https://drive.google.com/drive/folders/1hiHS_qvKeeIbR2hcv97bHw8EueU36tvE" TargetMode="External"/><Relationship Id="rId1673" Type="http://schemas.openxmlformats.org/officeDocument/2006/relationships/hyperlink" Target="https://mail.google.com/mail?extsrc=sync&amp;client=docs&amp;plid=ACUX6DP2IHcpEWNzsQgihx_bLDpMiZOn1QvreB4" TargetMode="External"/><Relationship Id="rId1674" Type="http://schemas.openxmlformats.org/officeDocument/2006/relationships/hyperlink" Target="https://drive.google.com/drive/folders/10ZRvZKsuTOXcWT0PosB2VHqB0lvbzbal" TargetMode="External"/><Relationship Id="rId1664" Type="http://schemas.openxmlformats.org/officeDocument/2006/relationships/hyperlink" Target="https://drive.google.com/drive/folders/1qZGyI1Fs4x2NmNm_qwhkjT00tTY3pLI3" TargetMode="External"/><Relationship Id="rId1665" Type="http://schemas.openxmlformats.org/officeDocument/2006/relationships/hyperlink" Target="https://mail.google.com/mail?extsrc=sync&amp;client=docs&amp;plid=ACUX6DNuD2ZSkyvQZ5caUZZiCi3EDMXI8YBNEU0" TargetMode="External"/><Relationship Id="rId1666" Type="http://schemas.openxmlformats.org/officeDocument/2006/relationships/hyperlink" Target="https://drive.google.com/drive/folders/1OleHQyZEOZivkKb6fHUaTl_oMxx-RAfx" TargetMode="External"/><Relationship Id="rId1667" Type="http://schemas.openxmlformats.org/officeDocument/2006/relationships/hyperlink" Target="https://mail.google.com/mail?extsrc=sync&amp;client=docs&amp;plid=ACUX6DNI8r1F3gEhm2ERzryLFgnG7Pe0R8vpZOw" TargetMode="External"/><Relationship Id="rId1668" Type="http://schemas.openxmlformats.org/officeDocument/2006/relationships/hyperlink" Target="https://drive.google.com/drive/folders/1ZwMiXSHOaEuaiubgqSsXsuQu1kIxPCeF" TargetMode="External"/><Relationship Id="rId1669" Type="http://schemas.openxmlformats.org/officeDocument/2006/relationships/hyperlink" Target="https://mail.google.com/mail?extsrc=sync&amp;client=docs&amp;plid=ACUX6DNbBJtfbfoRchZSKtCb4wMl_rquzcXTCZI" TargetMode="External"/><Relationship Id="rId839" Type="http://schemas.openxmlformats.org/officeDocument/2006/relationships/hyperlink" Target="https://drive.google.com/drive/folders/1WBGMJuEEUw4r6XLtvjLZND2vLCdgodbp" TargetMode="External"/><Relationship Id="rId838" Type="http://schemas.openxmlformats.org/officeDocument/2006/relationships/hyperlink" Target="https://mail.google.com/mail?extsrc=sync&amp;client=docs&amp;plid=ACUX6DNcMVMX45xvm3kGAth11jmb6wfOXpuJ9CE" TargetMode="External"/><Relationship Id="rId833" Type="http://schemas.openxmlformats.org/officeDocument/2006/relationships/hyperlink" Target="https://drive.google.com/drive/folders/1PsjpeaXoX1jWNwrp7XaxFQ7kp9kD7tgg" TargetMode="External"/><Relationship Id="rId832" Type="http://schemas.openxmlformats.org/officeDocument/2006/relationships/hyperlink" Target="https://mail.google.com/mail?extsrc=sync&amp;client=docs&amp;plid=ACUX6DMVMq3SlBJ7EbpJHTxrvTtsxUHMyuDag8I" TargetMode="External"/><Relationship Id="rId831" Type="http://schemas.openxmlformats.org/officeDocument/2006/relationships/hyperlink" Target="https://drive.google.com/drive/folders/1flxlhg8vOvoRNbbVViVgFvb1RoSTAPdP" TargetMode="External"/><Relationship Id="rId830" Type="http://schemas.openxmlformats.org/officeDocument/2006/relationships/hyperlink" Target="https://mail.google.com/mail?extsrc=sync&amp;client=docs&amp;plid=ACUX6DMCRbxQqCzYeFHdyN1vseb5Xe14A_mrC50" TargetMode="External"/><Relationship Id="rId837" Type="http://schemas.openxmlformats.org/officeDocument/2006/relationships/hyperlink" Target="https://drive.google.com/drive/folders/1gvx458RJg1MvsgNVRX9ONH5EtfSCu7X1" TargetMode="External"/><Relationship Id="rId836" Type="http://schemas.openxmlformats.org/officeDocument/2006/relationships/hyperlink" Target="https://mail.google.com/mail?extsrc=sync&amp;client=docs&amp;plid=ACUX6DONESBOaaS5qMoooZbDDaFR-iHRm6Dni7U" TargetMode="External"/><Relationship Id="rId835" Type="http://schemas.openxmlformats.org/officeDocument/2006/relationships/hyperlink" Target="https://drive.google.com/drive/folders/1mN2HIrNC1K99_U8P0q33-LdML1iIYmOW" TargetMode="External"/><Relationship Id="rId834" Type="http://schemas.openxmlformats.org/officeDocument/2006/relationships/hyperlink" Target="https://mail.google.com/mail?extsrc=sync&amp;client=docs&amp;plid=ACUX6DPQxc5-aO11Psbxr01yIHCqxOT_bHrNatg" TargetMode="External"/><Relationship Id="rId1660" Type="http://schemas.openxmlformats.org/officeDocument/2006/relationships/hyperlink" Target="https://drive.google.com/drive/folders/14vOxOvJWG4LJIuKh93Vc9_XxBMYVZIEE" TargetMode="External"/><Relationship Id="rId1661" Type="http://schemas.openxmlformats.org/officeDocument/2006/relationships/hyperlink" Target="https://mail.google.com/mail?extsrc=sync&amp;client=docs&amp;plid=ACUX6DMM_DAS54ENnbUuh5RyWJqVJqNvp-J6Yeo" TargetMode="External"/><Relationship Id="rId1662" Type="http://schemas.openxmlformats.org/officeDocument/2006/relationships/hyperlink" Target="https://drive.google.com/drive/folders/13oSZcUrwPQ50y5p3RE9lXh5_mgvf_xYi" TargetMode="External"/><Relationship Id="rId1663" Type="http://schemas.openxmlformats.org/officeDocument/2006/relationships/hyperlink" Target="https://mail.google.com/mail?extsrc=sync&amp;client=docs&amp;plid=ACUX6DOVHM-Dmeho-CzUykiQdV2auQrSGmoK5ww" TargetMode="External"/><Relationship Id="rId2148" Type="http://schemas.openxmlformats.org/officeDocument/2006/relationships/hyperlink" Target="https://drive.google.com/drive/folders/1LJ44YfbucVLfLmPhopEPgG3mh5peMoxX" TargetMode="External"/><Relationship Id="rId2149" Type="http://schemas.openxmlformats.org/officeDocument/2006/relationships/drawing" Target="../drawings/drawing1.xml"/><Relationship Id="rId469" Type="http://schemas.openxmlformats.org/officeDocument/2006/relationships/hyperlink" Target="https://mail.google.com/mail?extsrc=sync&amp;client=docs&amp;plid=ACUX6DNx1P2zqMwcnlP2vhe35GqAbDjtOlTGkNY" TargetMode="External"/><Relationship Id="rId468" Type="http://schemas.openxmlformats.org/officeDocument/2006/relationships/hyperlink" Target="https://drive.google.com/drive/folders/1mUiHeTg0cT-wjEKZohX4pn2yiH86SScw" TargetMode="External"/><Relationship Id="rId467" Type="http://schemas.openxmlformats.org/officeDocument/2006/relationships/hyperlink" Target="https://mail.google.com/mail?extsrc=sync&amp;client=docs&amp;plid=ACUX6DPAt2FBoz2JUqtIbbo_mKRHZNWBxWmTPj8" TargetMode="External"/><Relationship Id="rId1290" Type="http://schemas.openxmlformats.org/officeDocument/2006/relationships/hyperlink" Target="https://drive.google.com/drive/folders/1EOyQ_ZYt6sdZOK1eh2oyKzvyZSfSoFzv" TargetMode="External"/><Relationship Id="rId1291" Type="http://schemas.openxmlformats.org/officeDocument/2006/relationships/hyperlink" Target="https://mail.google.com/mail?extsrc=sync&amp;client=docs&amp;plid=ACUX6DNqAbIGDf6o9aUVsL2sDYOQeYkjlItSsTQ" TargetMode="External"/><Relationship Id="rId1292" Type="http://schemas.openxmlformats.org/officeDocument/2006/relationships/hyperlink" Target="https://drive.google.com/drive/folders/1JrMHV5OdGUztTGJ5KdwXepyCAl6yNumg" TargetMode="External"/><Relationship Id="rId462" Type="http://schemas.openxmlformats.org/officeDocument/2006/relationships/hyperlink" Target="https://drive.google.com/drive/folders/1Z3iIoCg4sMa667UkmRZQcROmn8i5lgQH" TargetMode="External"/><Relationship Id="rId1293" Type="http://schemas.openxmlformats.org/officeDocument/2006/relationships/hyperlink" Target="https://mail.google.com/mail?extsrc=sync&amp;client=docs&amp;plid=ACUX6DOEpqAR0sWj8ZK8F5xUcI0V1_D9epFP_uc" TargetMode="External"/><Relationship Id="rId2140" Type="http://schemas.openxmlformats.org/officeDocument/2006/relationships/hyperlink" Target="https://mail.google.com/mail?extsrc=sync&amp;client=docs&amp;plid=ACUX6DMbBG2xsRHfaXdGpDpiYjRlgnQd-yk92SE" TargetMode="External"/><Relationship Id="rId461" Type="http://schemas.openxmlformats.org/officeDocument/2006/relationships/hyperlink" Target="https://mail.google.com/mail?extsrc=sync&amp;client=docs&amp;plid=ACUX6DNPVZjal48PhRtNosYCI-UDTidukGPMJ18" TargetMode="External"/><Relationship Id="rId1294" Type="http://schemas.openxmlformats.org/officeDocument/2006/relationships/hyperlink" Target="https://drive.google.com/drive/folders/19NvMWUczJETCSck4B-qovdPbHx07-aJj" TargetMode="External"/><Relationship Id="rId2141" Type="http://schemas.openxmlformats.org/officeDocument/2006/relationships/hyperlink" Target="https://drive.google.com/drive/folders/1p74wHSH-Xrd7QV9E97GdkGMcNCkLr2WJ" TargetMode="External"/><Relationship Id="rId460" Type="http://schemas.openxmlformats.org/officeDocument/2006/relationships/hyperlink" Target="https://drive.google.com/drive/folders/1SPnFaxpMokuKhVuLLvbYUGeYTvDuKEVm" TargetMode="External"/><Relationship Id="rId1295" Type="http://schemas.openxmlformats.org/officeDocument/2006/relationships/hyperlink" Target="https://mail.google.com/mail?extsrc=sync&amp;client=docs&amp;plid=ACUX6DMgcDBjegO7MsvVpILP2FgulLjqpRayTVc" TargetMode="External"/><Relationship Id="rId2142" Type="http://schemas.openxmlformats.org/officeDocument/2006/relationships/hyperlink" Target="https://mail.google.com/mail?extsrc=sync&amp;client=docs&amp;plid=ACUX6DPof5GLmhARsRAwQIoa9nQ-XCOi9WYq3mk" TargetMode="External"/><Relationship Id="rId1296" Type="http://schemas.openxmlformats.org/officeDocument/2006/relationships/hyperlink" Target="https://drive.google.com/drive/folders/1FAFkvbRsZU25ie46pWP34B-WU4IRjVpt" TargetMode="External"/><Relationship Id="rId2143" Type="http://schemas.openxmlformats.org/officeDocument/2006/relationships/hyperlink" Target="https://drive.google.com/drive/folders/118QcAgG0kfE_kFT4wlYtovm_bUrHXiyu" TargetMode="External"/><Relationship Id="rId466" Type="http://schemas.openxmlformats.org/officeDocument/2006/relationships/hyperlink" Target="https://drive.google.com/drive/folders/1bXEknLFYDk15N2SObg_HvOABNK0_F5pt" TargetMode="External"/><Relationship Id="rId1297" Type="http://schemas.openxmlformats.org/officeDocument/2006/relationships/hyperlink" Target="https://mail.google.com/mail?extsrc=sync&amp;client=docs&amp;plid=ACUX6DNHCTbKB2pEYquDRWz9H2dQAwbzbnEeOM8" TargetMode="External"/><Relationship Id="rId2144" Type="http://schemas.openxmlformats.org/officeDocument/2006/relationships/hyperlink" Target="https://mail.google.com/mail?extsrc=sync&amp;client=docs&amp;plid=ACUX6DMR3QDRUoemAZvp1lYlRrD5zbn3uec_z7I" TargetMode="External"/><Relationship Id="rId465" Type="http://schemas.openxmlformats.org/officeDocument/2006/relationships/hyperlink" Target="https://mail.google.com/mail?extsrc=sync&amp;client=docs&amp;plid=ACUX6DM3XJCmNB4YzS6GqR1-3IQpD2HpfiiNhvA" TargetMode="External"/><Relationship Id="rId1298" Type="http://schemas.openxmlformats.org/officeDocument/2006/relationships/hyperlink" Target="https://drive.google.com/drive/folders/1rwT22zdMCHfHQ9AuRn3mZtzRlaNSggkj" TargetMode="External"/><Relationship Id="rId2145" Type="http://schemas.openxmlformats.org/officeDocument/2006/relationships/hyperlink" Target="https://drive.google.com/drive/folders/1WKskB6A3ICYVb4wHbVtBsOGW1KjRhiOe" TargetMode="External"/><Relationship Id="rId464" Type="http://schemas.openxmlformats.org/officeDocument/2006/relationships/hyperlink" Target="https://drive.google.com/drive/folders/1dtq_PeC7Z3U5791R9UsEubRLf8PeSaWS" TargetMode="External"/><Relationship Id="rId1299" Type="http://schemas.openxmlformats.org/officeDocument/2006/relationships/hyperlink" Target="https://mail.google.com/mail?extsrc=sync&amp;client=docs&amp;plid=ACUX6DMtMZ8UOmKHX78tlOClkDO5mRwBw_NjQDY" TargetMode="External"/><Relationship Id="rId2146" Type="http://schemas.openxmlformats.org/officeDocument/2006/relationships/hyperlink" Target="https://mail.google.com/mail?extsrc=sync&amp;client=docs&amp;plid=ACUX6DNokA3ryk16Mprm23biQFEG6aWvMuVoYf4" TargetMode="External"/><Relationship Id="rId463" Type="http://schemas.openxmlformats.org/officeDocument/2006/relationships/hyperlink" Target="https://mail.google.com/mail?extsrc=sync&amp;client=docs&amp;plid=ACUX6DMpEWQUSkiWUdQhBacWDIBhYoU_3DeKQiY" TargetMode="External"/><Relationship Id="rId2147" Type="http://schemas.openxmlformats.org/officeDocument/2006/relationships/hyperlink" Target="https://drive.google.com/drive/folders/1errqRELxVweEP8-Skbey4q4xC1L1QXB3" TargetMode="External"/><Relationship Id="rId2137" Type="http://schemas.openxmlformats.org/officeDocument/2006/relationships/hyperlink" Target="https://drive.google.com/drive/folders/11ASEhGL4NjgdDG8UAXAVOzb-MQhyG59Y" TargetMode="External"/><Relationship Id="rId2138" Type="http://schemas.openxmlformats.org/officeDocument/2006/relationships/hyperlink" Target="https://mail.google.com/mail?extsrc=sync&amp;client=docs&amp;plid=ACUX6DN2h-4XRSIW2UhJKu_1ANkDOIOfIepDj-Y" TargetMode="External"/><Relationship Id="rId2139" Type="http://schemas.openxmlformats.org/officeDocument/2006/relationships/hyperlink" Target="https://drive.google.com/drive/folders/1eFKDTPSlsRoIXEtolDiFSRd6vm6xDeU8" TargetMode="External"/><Relationship Id="rId459" Type="http://schemas.openxmlformats.org/officeDocument/2006/relationships/hyperlink" Target="https://mail.google.com/mail?extsrc=sync&amp;client=docs&amp;plid=ACUX6DP6dekvfRDUcPVB0nNYNBpF6_-vw3sH7D0" TargetMode="External"/><Relationship Id="rId458" Type="http://schemas.openxmlformats.org/officeDocument/2006/relationships/hyperlink" Target="https://drive.google.com/drive/folders/1y3mMufXt-yhuAprSEW4_CsD70WDhzjuc" TargetMode="External"/><Relationship Id="rId457" Type="http://schemas.openxmlformats.org/officeDocument/2006/relationships/hyperlink" Target="https://mail.google.com/mail?extsrc=sync&amp;client=docs&amp;plid=ACUX6DMm7OkyxIdUi_xgF7dTGd-5iF7cvcGNOlw" TargetMode="External"/><Relationship Id="rId456" Type="http://schemas.openxmlformats.org/officeDocument/2006/relationships/hyperlink" Target="https://drive.google.com/drive/folders/1gCleRRM4qSR3KvADDqkXt-UlC71hDFOu" TargetMode="External"/><Relationship Id="rId1280" Type="http://schemas.openxmlformats.org/officeDocument/2006/relationships/hyperlink" Target="https://drive.google.com/drive/folders/1IY7_BX4lytGqiOzwW2VcCyvgeJVnvn_P" TargetMode="External"/><Relationship Id="rId1281" Type="http://schemas.openxmlformats.org/officeDocument/2006/relationships/hyperlink" Target="https://mail.google.com/mail?extsrc=sync&amp;client=docs&amp;plid=ACUX6DOc8fVuckMvG70b7DcZuzX6RXnpnj6-P_Q" TargetMode="External"/><Relationship Id="rId451" Type="http://schemas.openxmlformats.org/officeDocument/2006/relationships/hyperlink" Target="https://mail.google.com/mail?extsrc=sync&amp;client=docs&amp;plid=ACUX6DMcJA_FyHDJM2cstKw_sJRqPHH37a2Rjco" TargetMode="External"/><Relationship Id="rId1282" Type="http://schemas.openxmlformats.org/officeDocument/2006/relationships/hyperlink" Target="https://drive.google.com/drive/folders/1RvS2-kYSyN0AubsoXcKzYhmwj0kVIm9S" TargetMode="External"/><Relationship Id="rId450" Type="http://schemas.openxmlformats.org/officeDocument/2006/relationships/hyperlink" Target="https://drive.google.com/drive/folders/1KZERJIttFYLXZtn3MfqfaZ-YO9qsAa0a" TargetMode="External"/><Relationship Id="rId1283" Type="http://schemas.openxmlformats.org/officeDocument/2006/relationships/hyperlink" Target="https://mail.google.com/mail?extsrc=sync&amp;client=docs&amp;plid=ACUX6DOonucyUwcGP4Z9UWLGrQa-DF6sm5GkvKI" TargetMode="External"/><Relationship Id="rId2130" Type="http://schemas.openxmlformats.org/officeDocument/2006/relationships/hyperlink" Target="https://mail.google.com/mail?extsrc=sync&amp;client=docs&amp;plid=ACUX6DOv1c_FrWzgariNAXEbheC2Ji9RzJcT45c" TargetMode="External"/><Relationship Id="rId1284" Type="http://schemas.openxmlformats.org/officeDocument/2006/relationships/hyperlink" Target="https://drive.google.com/drive/folders/1EKta2k-BZ-EZY0WInrzm8q1KiQ1cm4_v" TargetMode="External"/><Relationship Id="rId2131" Type="http://schemas.openxmlformats.org/officeDocument/2006/relationships/hyperlink" Target="https://drive.google.com/drive/folders/1bxrzGWRYRGBWPoENjavfvoRmRyr1RS5H" TargetMode="External"/><Relationship Id="rId1285" Type="http://schemas.openxmlformats.org/officeDocument/2006/relationships/hyperlink" Target="https://mail.google.com/mail?extsrc=sync&amp;client=docs&amp;plid=ACUX6DN8ksZcNnJIy--G7-bb0z0lHFyg4n6fUDY" TargetMode="External"/><Relationship Id="rId2132" Type="http://schemas.openxmlformats.org/officeDocument/2006/relationships/hyperlink" Target="https://mail.google.com/mail?extsrc=sync&amp;client=docs&amp;plid=ACUX6DNFwUoXFQswUUHJ5hKmg3S082rvgx1n-No" TargetMode="External"/><Relationship Id="rId455" Type="http://schemas.openxmlformats.org/officeDocument/2006/relationships/hyperlink" Target="https://mail.google.com/mail?extsrc=sync&amp;client=docs&amp;plid=ACUX6DOd0Nc23yA1RM9uCujFY60MdQ8d_sFtaKQ" TargetMode="External"/><Relationship Id="rId1286" Type="http://schemas.openxmlformats.org/officeDocument/2006/relationships/hyperlink" Target="https://drive.google.com/drive/folders/1PPEHiFBJrZ3SgXlZtOCJsSuBgPQTE3JO" TargetMode="External"/><Relationship Id="rId2133" Type="http://schemas.openxmlformats.org/officeDocument/2006/relationships/hyperlink" Target="https://drive.google.com/drive/folders/18os0NVAKRDRRIjGZ1QwVhdR9SQ_j9edA" TargetMode="External"/><Relationship Id="rId454" Type="http://schemas.openxmlformats.org/officeDocument/2006/relationships/hyperlink" Target="https://drive.google.com/drive/folders/1SZj2lx2joE40aL60erGta9K0eRbHSb20" TargetMode="External"/><Relationship Id="rId1287" Type="http://schemas.openxmlformats.org/officeDocument/2006/relationships/hyperlink" Target="https://mail.google.com/mail?extsrc=sync&amp;client=docs&amp;plid=ACUX6DPBbdATt8qbT_b-YJCew7wZHakAJYdMerk" TargetMode="External"/><Relationship Id="rId2134" Type="http://schemas.openxmlformats.org/officeDocument/2006/relationships/hyperlink" Target="https://mail.google.com/mail?extsrc=sync&amp;client=docs&amp;plid=ACUX6DPw9eBt8vcB83ocJXZ5zS9xL05JF0-UqDo" TargetMode="External"/><Relationship Id="rId453" Type="http://schemas.openxmlformats.org/officeDocument/2006/relationships/hyperlink" Target="https://mail.google.com/mail?extsrc=sync&amp;client=docs&amp;plid=ACUX6DOMTMOtVSCWpEBMQmA00p4YxDOn0rlhD9s" TargetMode="External"/><Relationship Id="rId1288" Type="http://schemas.openxmlformats.org/officeDocument/2006/relationships/hyperlink" Target="https://drive.google.com/drive/folders/1fQEZyWD3yYXhrFHSXrQaNPm3juDx2-9l" TargetMode="External"/><Relationship Id="rId2135" Type="http://schemas.openxmlformats.org/officeDocument/2006/relationships/hyperlink" Target="https://drive.google.com/drive/folders/1Nblot_im1KcoQ2Oq28XuFpzcX84U0pOO" TargetMode="External"/><Relationship Id="rId452" Type="http://schemas.openxmlformats.org/officeDocument/2006/relationships/hyperlink" Target="https://drive.google.com/drive/folders/1g7mjQz1OOYWGqW2iDCwzuNkAtlTe4IWs" TargetMode="External"/><Relationship Id="rId1289" Type="http://schemas.openxmlformats.org/officeDocument/2006/relationships/hyperlink" Target="https://mail.google.com/mail?extsrc=sync&amp;client=docs&amp;plid=ACUX6DNmSzai0uurnr9AaNVSOJSQjeV8BVtJ_Ec" TargetMode="External"/><Relationship Id="rId2136" Type="http://schemas.openxmlformats.org/officeDocument/2006/relationships/hyperlink" Target="https://mail.google.com/mail?extsrc=sync&amp;client=docs&amp;plid=ACUX6DOD8PjwQ1Nf8AnPE-jCyWlxr0XpURcd9qg" TargetMode="External"/><Relationship Id="rId491" Type="http://schemas.openxmlformats.org/officeDocument/2006/relationships/hyperlink" Target="https://drive.google.com/drive/folders/1udGTM3yojZh79QJt_bdmhdB4tJyklJWQ" TargetMode="External"/><Relationship Id="rId490" Type="http://schemas.openxmlformats.org/officeDocument/2006/relationships/hyperlink" Target="https://drive.google.com/drive/folders/1KJAHlgWZp5BAPyrzs7FPx4msZM3uo2mu" TargetMode="External"/><Relationship Id="rId489" Type="http://schemas.openxmlformats.org/officeDocument/2006/relationships/hyperlink" Target="https://mail.google.com/mail?extsrc=sync&amp;client=docs&amp;plid=ACUX6DP-gbIvag4v_ATR45tpDbsGw7EnhL0qjyw" TargetMode="External"/><Relationship Id="rId484" Type="http://schemas.openxmlformats.org/officeDocument/2006/relationships/hyperlink" Target="https://drive.google.com/drive/folders/1sBuw_qYBXQagJAi7pAXCs7GDCE9s2rGv" TargetMode="External"/><Relationship Id="rId483" Type="http://schemas.openxmlformats.org/officeDocument/2006/relationships/hyperlink" Target="https://mail.google.com/mail?extsrc=sync&amp;client=docs&amp;plid=ACUX6DNRzxDs1vMN5DpgSNZiNmRwkWjVbSifsn4" TargetMode="External"/><Relationship Id="rId482" Type="http://schemas.openxmlformats.org/officeDocument/2006/relationships/hyperlink" Target="https://drive.google.com/drive/folders/1Lhzoq470moCoocaHCXAg98P8CPrDkwTi" TargetMode="External"/><Relationship Id="rId481" Type="http://schemas.openxmlformats.org/officeDocument/2006/relationships/hyperlink" Target="https://mail.google.com/mail?extsrc=sync&amp;client=docs&amp;plid=ACUX6DNqJXnWiGZv9zYamhLqsWyDioTjSuIvt58" TargetMode="External"/><Relationship Id="rId488" Type="http://schemas.openxmlformats.org/officeDocument/2006/relationships/hyperlink" Target="https://drive.google.com/drive/folders/1cJjNalfXSQOz84MOrQI5WTlj9bQDMVCK" TargetMode="External"/><Relationship Id="rId487" Type="http://schemas.openxmlformats.org/officeDocument/2006/relationships/hyperlink" Target="https://mail.google.com/mail?extsrc=sync&amp;client=docs&amp;plid=ACUX6DMx2ZZpoR3Jfn9eQNvyTk6imwuxAtIW93o" TargetMode="External"/><Relationship Id="rId486" Type="http://schemas.openxmlformats.org/officeDocument/2006/relationships/hyperlink" Target="https://drive.google.com/drive/folders/11BK156VddTSA1QtcXclEW05p5Kc8Li3E" TargetMode="External"/><Relationship Id="rId485" Type="http://schemas.openxmlformats.org/officeDocument/2006/relationships/hyperlink" Target="https://mail.google.com/mail?extsrc=sync&amp;client=docs&amp;plid=ACUX6DMlKshswZWd7xOU50xLESDUcmO7zu37No0" TargetMode="External"/><Relationship Id="rId480" Type="http://schemas.openxmlformats.org/officeDocument/2006/relationships/hyperlink" Target="https://drive.google.com/drive/folders/1FWOxmYxGV_OcE5phaEQkopFhORSRg4wq" TargetMode="External"/><Relationship Id="rId479" Type="http://schemas.openxmlformats.org/officeDocument/2006/relationships/hyperlink" Target="https://mail.google.com/mail?extsrc=sync&amp;client=docs&amp;plid=ACUX6DNsLqX3XgLf6kxLsIKQFgOYBf1LjaDpy-w" TargetMode="External"/><Relationship Id="rId478" Type="http://schemas.openxmlformats.org/officeDocument/2006/relationships/hyperlink" Target="https://drive.google.com/drive/folders/1Vd-KoeHe-vFytF14hapf9zyBDu_JUVxo" TargetMode="External"/><Relationship Id="rId473" Type="http://schemas.openxmlformats.org/officeDocument/2006/relationships/hyperlink" Target="https://mail.google.com/mail?extsrc=sync&amp;client=docs&amp;plid=ACUX6DMrftUHhVILuMQa1PM5rziEn0v-R05xJas" TargetMode="External"/><Relationship Id="rId472" Type="http://schemas.openxmlformats.org/officeDocument/2006/relationships/hyperlink" Target="https://drive.google.com/drive/folders/1qvgd40DqqIAEmFP6bRmBp0ixT-VwTKf8" TargetMode="External"/><Relationship Id="rId471" Type="http://schemas.openxmlformats.org/officeDocument/2006/relationships/hyperlink" Target="https://mail.google.com/mail?extsrc=sync&amp;client=docs&amp;plid=ACUX6DNIQzYPsUJQqhGooR-veyzr5MtSyEP6_9U" TargetMode="External"/><Relationship Id="rId470" Type="http://schemas.openxmlformats.org/officeDocument/2006/relationships/hyperlink" Target="https://drive.google.com/drive/folders/12zRaJ8gVtLy6PINRZE2o5neYAU0-JUoO" TargetMode="External"/><Relationship Id="rId477" Type="http://schemas.openxmlformats.org/officeDocument/2006/relationships/hyperlink" Target="https://mail.google.com/mail?extsrc=sync&amp;client=docs&amp;plid=ACUX6DNduxyNbXFm-3gVEFXoy8awJLVgFhWSf64" TargetMode="External"/><Relationship Id="rId476" Type="http://schemas.openxmlformats.org/officeDocument/2006/relationships/hyperlink" Target="https://drive.google.com/drive/folders/1zNf3u_VymVLDobbOQVu7KHBFr-RRNbUR" TargetMode="External"/><Relationship Id="rId475" Type="http://schemas.openxmlformats.org/officeDocument/2006/relationships/hyperlink" Target="https://mail.google.com/mail/u/0/?fs=1&amp;th=%23thread-f:1823294269314438130&amp;search=all&amp;tf=cv" TargetMode="External"/><Relationship Id="rId474" Type="http://schemas.openxmlformats.org/officeDocument/2006/relationships/hyperlink" Target="https://drive.google.com/drive/folders/1qvgd40DqqIAEmFP6bRmBp0ixT-VwTKf8" TargetMode="External"/><Relationship Id="rId1257" Type="http://schemas.openxmlformats.org/officeDocument/2006/relationships/hyperlink" Target="https://mail.google.com/mail?extsrc=sync&amp;client=docs&amp;plid=ACUX6DNpl_5Ut3ESdJovIFuXj894GbiidEhTMGQ" TargetMode="External"/><Relationship Id="rId2104" Type="http://schemas.openxmlformats.org/officeDocument/2006/relationships/hyperlink" Target="https://drive.google.com/drive/folders/1UryzGc4Hy0vjWoI9Mu3YEcgyRoBSxeN_" TargetMode="External"/><Relationship Id="rId1258" Type="http://schemas.openxmlformats.org/officeDocument/2006/relationships/hyperlink" Target="https://drive.google.com/drive/folders/1IQVsD-EVwiLIJkRgCOysxgIZ5wQUFr-z" TargetMode="External"/><Relationship Id="rId2105" Type="http://schemas.openxmlformats.org/officeDocument/2006/relationships/hyperlink" Target="https://mail.google.com/mail?extsrc=sync&amp;client=docs&amp;plid=ACUX6DNUGK1TG9sUUetZDOTAww0oeVkflseMBrA" TargetMode="External"/><Relationship Id="rId1259" Type="http://schemas.openxmlformats.org/officeDocument/2006/relationships/hyperlink" Target="https://mail.google.com/mail?extsrc=sync&amp;client=docs&amp;plid=ACUX6DNv5PF-SBv8l-X5kwVHMDxYxNoc2ohoC6U" TargetMode="External"/><Relationship Id="rId2106" Type="http://schemas.openxmlformats.org/officeDocument/2006/relationships/hyperlink" Target="https://drive.google.com/drive/folders/1XPlvAHoCtHF1TAmrTska3wnEeWECi70t" TargetMode="External"/><Relationship Id="rId2107" Type="http://schemas.openxmlformats.org/officeDocument/2006/relationships/hyperlink" Target="https://mail.google.com/mail?extsrc=sync&amp;client=docs&amp;plid=ACUX6DOo6o_ol8WjC1yYtNjA6CNIiueFbCO316I" TargetMode="External"/><Relationship Id="rId2108" Type="http://schemas.openxmlformats.org/officeDocument/2006/relationships/hyperlink" Target="https://drive.google.com/drive/folders/1kiktPrdmtpNCW2_ytAoaOQgCoaCtnsLq" TargetMode="External"/><Relationship Id="rId2109" Type="http://schemas.openxmlformats.org/officeDocument/2006/relationships/hyperlink" Target="https://drive.google.com/drive/folders/19BuZFzYSBi_eEpzb5Qv29P8nW0YjEnPD" TargetMode="External"/><Relationship Id="rId426" Type="http://schemas.openxmlformats.org/officeDocument/2006/relationships/hyperlink" Target="https://drive.google.com/drive/folders/1T-_YHfuw-X-x6abFraSXLl4EHyeGNJhR" TargetMode="External"/><Relationship Id="rId425" Type="http://schemas.openxmlformats.org/officeDocument/2006/relationships/hyperlink" Target="https://mail.google.com/mail?extsrc=sync&amp;client=docs&amp;plid=ACUX6DN765VpBwKxG-gdt3XgzvRQHxhN7t4-YIk" TargetMode="External"/><Relationship Id="rId424" Type="http://schemas.openxmlformats.org/officeDocument/2006/relationships/hyperlink" Target="https://drive.google.com/drive/folders/1eyESnWmvG9TuEpt1sD_LK3ErxAMd3xY8" TargetMode="External"/><Relationship Id="rId423" Type="http://schemas.openxmlformats.org/officeDocument/2006/relationships/hyperlink" Target="https://mail.google.com/mail?extsrc=sync&amp;client=docs&amp;plid=ACUX6DPKYZTXbXjQtBJ2rqsbDspqtNqZHyRO_WQ" TargetMode="External"/><Relationship Id="rId429" Type="http://schemas.openxmlformats.org/officeDocument/2006/relationships/hyperlink" Target="https://mail.google.com/mail?extsrc=sync&amp;client=docs&amp;plid=ACUX6DN2iSFlyKF37oSQyx2aMv1qn_6iZhlloUw" TargetMode="External"/><Relationship Id="rId428" Type="http://schemas.openxmlformats.org/officeDocument/2006/relationships/hyperlink" Target="https://drive.google.com/drive/folders/1UNLLgK7KIid_IJIWL14Lp_c29VS6FQkm" TargetMode="External"/><Relationship Id="rId427" Type="http://schemas.openxmlformats.org/officeDocument/2006/relationships/hyperlink" Target="https://mail.google.com/mail?extsrc=sync&amp;client=docs&amp;plid=ACUX6DMERQ5drx2pOVZJ_VBA4-PKKWxENPr0CMQ" TargetMode="External"/><Relationship Id="rId1250" Type="http://schemas.openxmlformats.org/officeDocument/2006/relationships/hyperlink" Target="https://drive.google.com/drive/folders/1G_b47o5zN-3YSrkR8lR_kyteIzevfQ5e" TargetMode="External"/><Relationship Id="rId1251" Type="http://schemas.openxmlformats.org/officeDocument/2006/relationships/hyperlink" Target="https://mail.google.com/mail?extsrc=sync&amp;client=docs&amp;plid=ACUX6DMpYXX4TLFt_srBygdxNVJ5-Ph7ADUSW4Y" TargetMode="External"/><Relationship Id="rId1252" Type="http://schemas.openxmlformats.org/officeDocument/2006/relationships/hyperlink" Target="https://drive.google.com/drive/folders/1etLplr-sIFyxuOt2rBBn3iTDsYN2Kzvl" TargetMode="External"/><Relationship Id="rId422" Type="http://schemas.openxmlformats.org/officeDocument/2006/relationships/hyperlink" Target="https://drive.google.com/drive/folders/1poVfKgcZRzqdWYUiKi9idM3vKAb93H9w" TargetMode="External"/><Relationship Id="rId1253" Type="http://schemas.openxmlformats.org/officeDocument/2006/relationships/hyperlink" Target="https://mail.google.com/mail?extsrc=sync&amp;client=docs&amp;plid=ACUX6DOxpL7BmYrotIgdiOVqXWAn0j6ybZjEx9M" TargetMode="External"/><Relationship Id="rId2100" Type="http://schemas.openxmlformats.org/officeDocument/2006/relationships/hyperlink" Target="https://drive.google.com/drive/folders/14saeNLGJoX_-_H9PsomQz3lMClpo8jU9" TargetMode="External"/><Relationship Id="rId421" Type="http://schemas.openxmlformats.org/officeDocument/2006/relationships/hyperlink" Target="https://mail.google.com/mail?extsrc=sync&amp;client=docs&amp;plid=ACUX6DOeOhfKGFFV5rNgprnYgt2YzCd4URftleU" TargetMode="External"/><Relationship Id="rId1254" Type="http://schemas.openxmlformats.org/officeDocument/2006/relationships/hyperlink" Target="https://drive.google.com/drive/folders/1hwjYYGcGS2stVKgEqkvePqWnT8rqrfuV" TargetMode="External"/><Relationship Id="rId2101" Type="http://schemas.openxmlformats.org/officeDocument/2006/relationships/hyperlink" Target="https://mail.google.com/mail?extsrc=sync&amp;client=docs&amp;plid=ACUX6DPAPyolTU-hSEsdtL_owK1nQt7w5eB4hbQ" TargetMode="External"/><Relationship Id="rId420" Type="http://schemas.openxmlformats.org/officeDocument/2006/relationships/hyperlink" Target="https://drive.google.com/drive/folders/1ojrWMW4eQD1TtbtemxEnG4W9-pQUPaqR" TargetMode="External"/><Relationship Id="rId1255" Type="http://schemas.openxmlformats.org/officeDocument/2006/relationships/hyperlink" Target="https://mail.google.com/mail?extsrc=sync&amp;client=docs&amp;plid=ACUX6DMuBC2ryUt1zWx70TbS0AbEgtaWoy4uZkA" TargetMode="External"/><Relationship Id="rId2102" Type="http://schemas.openxmlformats.org/officeDocument/2006/relationships/hyperlink" Target="https://drive.google.com/drive/folders/1zXv96eOfG9ds77eOQTLVpL7M99IcjhCC" TargetMode="External"/><Relationship Id="rId1256" Type="http://schemas.openxmlformats.org/officeDocument/2006/relationships/hyperlink" Target="https://drive.google.com/drive/folders/1liLNDzatYU0Kw86p-uxo-7kwKSdrN64x" TargetMode="External"/><Relationship Id="rId2103" Type="http://schemas.openxmlformats.org/officeDocument/2006/relationships/hyperlink" Target="https://mail.google.com/mail?extsrc=sync&amp;client=docs&amp;plid=ACUX6DOr7K2Y6e5AGF161PPzKkflp-GG2F-KOXk" TargetMode="External"/><Relationship Id="rId1246" Type="http://schemas.openxmlformats.org/officeDocument/2006/relationships/hyperlink" Target="https://drive.google.com/drive/folders/1SuRkMTNx4FuII2OFdk6zo0twg9dVFb01" TargetMode="External"/><Relationship Id="rId1247" Type="http://schemas.openxmlformats.org/officeDocument/2006/relationships/hyperlink" Target="https://mail.google.com/mail?extsrc=sync&amp;client=docs&amp;plid=ACUX6DOtqyvDAwzv267Qn1laGJraGhfIXqjQRTs" TargetMode="External"/><Relationship Id="rId1248" Type="http://schemas.openxmlformats.org/officeDocument/2006/relationships/hyperlink" Target="https://drive.google.com/drive/folders/1FIut95aAY0OdBAmnPsPd2E5xvcJPyI1T" TargetMode="External"/><Relationship Id="rId1249" Type="http://schemas.openxmlformats.org/officeDocument/2006/relationships/hyperlink" Target="https://mail.google.com/mail?extsrc=sync&amp;client=docs&amp;plid=ACUX6DOHHUG7yqpU1dschIFMBn0puSGMFmgIiFw" TargetMode="External"/><Relationship Id="rId415" Type="http://schemas.openxmlformats.org/officeDocument/2006/relationships/hyperlink" Target="https://mail.google.com/mail?extsrc=sync&amp;client=docs&amp;plid=ACUX6DO_qVpS78pQLvfCKhY3OqOr5fFz39Poo9U" TargetMode="External"/><Relationship Id="rId899" Type="http://schemas.openxmlformats.org/officeDocument/2006/relationships/hyperlink" Target="https://drive.google.com/drive/folders/1Bk3kRQUwVDlMn6BRwmfe9wDYLMU85LZW" TargetMode="External"/><Relationship Id="rId414" Type="http://schemas.openxmlformats.org/officeDocument/2006/relationships/hyperlink" Target="https://drive.google.com/drive/folders/1i4H6tawKHVPEvRdkXFGLOQev-oPe21hz" TargetMode="External"/><Relationship Id="rId898" Type="http://schemas.openxmlformats.org/officeDocument/2006/relationships/hyperlink" Target="https://mail.google.com/mail?extsrc=sync&amp;client=docs&amp;plid=ACUX6DPbge2WdWhzSnnEc4WpaRnU3rc1rlaPCGo" TargetMode="External"/><Relationship Id="rId413" Type="http://schemas.openxmlformats.org/officeDocument/2006/relationships/hyperlink" Target="https://mail.google.com/mail?extsrc=sync&amp;client=docs&amp;plid=ACUX6DN0CC3NfXb0OpUahmbExNuWR63pf1xXxLA" TargetMode="External"/><Relationship Id="rId897" Type="http://schemas.openxmlformats.org/officeDocument/2006/relationships/hyperlink" Target="https://drive.google.com/drive/folders/1eBHGhlSdx1ldrQFt5zfOJ0HgWZjOQRvZ" TargetMode="External"/><Relationship Id="rId412" Type="http://schemas.openxmlformats.org/officeDocument/2006/relationships/hyperlink" Target="https://drive.google.com/drive/folders/1FJ4UcSNwwJjTYR4Xp7s_TdAyBwCVoLSB" TargetMode="External"/><Relationship Id="rId896" Type="http://schemas.openxmlformats.org/officeDocument/2006/relationships/hyperlink" Target="https://mail.google.com/mail?extsrc=sync&amp;client=docs&amp;plid=ACUX6DNhUoJLYwUHkDVVU49K5G24bMI2-woP4mk" TargetMode="External"/><Relationship Id="rId419" Type="http://schemas.openxmlformats.org/officeDocument/2006/relationships/hyperlink" Target="https://mail.google.com/mail?extsrc=sync&amp;client=docs&amp;plid=ACUX6DMZv25ktn90yuaoiMmAAWu4i82wAu5dNW0" TargetMode="External"/><Relationship Id="rId418" Type="http://schemas.openxmlformats.org/officeDocument/2006/relationships/hyperlink" Target="https://drive.google.com/drive/folders/1Qqd2NSUVihCrBtDV84b7Mse-TOA0w0xh" TargetMode="External"/><Relationship Id="rId417" Type="http://schemas.openxmlformats.org/officeDocument/2006/relationships/hyperlink" Target="https://mail.google.com/mail?extsrc=sync&amp;client=docs&amp;plid=ACUX6DOxeQ5M9nGTPRhWQuCAupP4vsf4LwXzOYI" TargetMode="External"/><Relationship Id="rId416" Type="http://schemas.openxmlformats.org/officeDocument/2006/relationships/hyperlink" Target="https://drive.google.com/drive/folders/1xWg2YXjgMrDe9b28fdAFq2BjtwhiYqiJ" TargetMode="External"/><Relationship Id="rId891" Type="http://schemas.openxmlformats.org/officeDocument/2006/relationships/hyperlink" Target="https://drive.google.com/drive/folders/1w-pqg_r9DfqtsanxhUmRtOv_ynAAdGFF" TargetMode="External"/><Relationship Id="rId890" Type="http://schemas.openxmlformats.org/officeDocument/2006/relationships/hyperlink" Target="https://mail.google.com/mail?extsrc=sync&amp;client=docs&amp;plid=ACUX6DO1Fi8xv0HlRujz1W54-_ypLK5KS4NsUes" TargetMode="External"/><Relationship Id="rId1240" Type="http://schemas.openxmlformats.org/officeDocument/2006/relationships/hyperlink" Target="https://drive.google.com/drive/folders/1SAHTFSJZtsEQxZIsz1sFEHoR2CHtDnIb" TargetMode="External"/><Relationship Id="rId1241" Type="http://schemas.openxmlformats.org/officeDocument/2006/relationships/hyperlink" Target="https://mail.google.com/mail?extsrc=sync&amp;client=docs&amp;plid=ACUX6DPAY2UbUaRMKhuk4OH_Ti0R3OBkhbBYOpk" TargetMode="External"/><Relationship Id="rId411" Type="http://schemas.openxmlformats.org/officeDocument/2006/relationships/hyperlink" Target="https://mail.google.com/mail?extsrc=sync&amp;client=docs&amp;plid=ACUX6DPwmTX1US9aVTMOwkxzEcfsw-m1R3Vn3rw" TargetMode="External"/><Relationship Id="rId895" Type="http://schemas.openxmlformats.org/officeDocument/2006/relationships/hyperlink" Target="https://drive.google.com/drive/folders/1jUR6NZOttHp4utXcwggl-B9P_ThIFPRR" TargetMode="External"/><Relationship Id="rId1242" Type="http://schemas.openxmlformats.org/officeDocument/2006/relationships/hyperlink" Target="https://drive.google.com/drive/folders/1vp7Bp0W-r07xn5l67lt73SwpoCKTKnQb" TargetMode="External"/><Relationship Id="rId410" Type="http://schemas.openxmlformats.org/officeDocument/2006/relationships/hyperlink" Target="https://drive.google.com/drive/folders/1dEbYhmbAxwC0Rv6Vne45NMOeYIv2Q1fj" TargetMode="External"/><Relationship Id="rId894" Type="http://schemas.openxmlformats.org/officeDocument/2006/relationships/hyperlink" Target="https://mail.google.com/mail?extsrc=sync&amp;client=docs&amp;plid=ACUX6DNTRfwzQEm6a6OWlZwSQGK8kKIUstzHizo" TargetMode="External"/><Relationship Id="rId1243" Type="http://schemas.openxmlformats.org/officeDocument/2006/relationships/hyperlink" Target="https://mail.google.com/mail?extsrc=sync&amp;client=docs&amp;plid=ACUX6DNcT6LMRlO4Dr3R7B5JingJfpZWdVB9tSw" TargetMode="External"/><Relationship Id="rId893" Type="http://schemas.openxmlformats.org/officeDocument/2006/relationships/hyperlink" Target="https://drive.google.com/drive/folders/12hmvNpvctRUidxzNBCJbblPO0J2oCPfb" TargetMode="External"/><Relationship Id="rId1244" Type="http://schemas.openxmlformats.org/officeDocument/2006/relationships/hyperlink" Target="https://drive.google.com/drive/folders/1n_XpR2LFrNxDORLnCA_lqyJME7r72zOh" TargetMode="External"/><Relationship Id="rId892" Type="http://schemas.openxmlformats.org/officeDocument/2006/relationships/hyperlink" Target="https://mail.google.com/mail?extsrc=sync&amp;client=docs&amp;plid=ACUX6DPYLy0gmuBFq2ZUu0hU_mLcAIl_hLLAAIM" TargetMode="External"/><Relationship Id="rId1245" Type="http://schemas.openxmlformats.org/officeDocument/2006/relationships/hyperlink" Target="https://mail.google.com/mail?extsrc=sync&amp;client=docs&amp;plid=ACUX6DNViHMycw7O6f12X7fbJaPNlfea3i1a-KA" TargetMode="External"/><Relationship Id="rId1279" Type="http://schemas.openxmlformats.org/officeDocument/2006/relationships/hyperlink" Target="https://mail.google.com/mail?extsrc=sync&amp;client=docs&amp;plid=ACUX6DP-bz9ZA_O_Nswp5tcYgijg02xOO3qsEK8" TargetMode="External"/><Relationship Id="rId2126" Type="http://schemas.openxmlformats.org/officeDocument/2006/relationships/hyperlink" Target="https://mail.google.com/mail?extsrc=sync&amp;client=docs&amp;plid=ACUX6DMMLWzF7iOJubIW-IKBD5txr15r3JaRMFo" TargetMode="External"/><Relationship Id="rId2127" Type="http://schemas.openxmlformats.org/officeDocument/2006/relationships/hyperlink" Target="https://drive.google.com/drive/folders/19pyEjnpLAeeofISEnH6MaFwWywDOMVb8" TargetMode="External"/><Relationship Id="rId2128" Type="http://schemas.openxmlformats.org/officeDocument/2006/relationships/hyperlink" Target="https://mail.google.com/mail?extsrc=sync&amp;client=docs&amp;plid=ACUX6DN1N8AzBZ-BURWROXookYFMDXkBQgX3f0o" TargetMode="External"/><Relationship Id="rId2129" Type="http://schemas.openxmlformats.org/officeDocument/2006/relationships/hyperlink" Target="https://drive.google.com/drive/folders/1tnAJKX1XNRdTVifeMdHpv1F6ydHbDRBG" TargetMode="External"/><Relationship Id="rId448" Type="http://schemas.openxmlformats.org/officeDocument/2006/relationships/hyperlink" Target="https://drive.google.com/drive/folders/1d4jHM2KLL8U7eoKX5vNYkXUeYJ33l7BM" TargetMode="External"/><Relationship Id="rId447" Type="http://schemas.openxmlformats.org/officeDocument/2006/relationships/hyperlink" Target="https://mail.google.com/mail?extsrc=sync&amp;client=docs&amp;plid=ACUX6DP3PxjNlJdlezoMzKvTeBQUgBP_qI3GDr0" TargetMode="External"/><Relationship Id="rId446" Type="http://schemas.openxmlformats.org/officeDocument/2006/relationships/hyperlink" Target="https://drive.google.com/drive/folders/12JQV5ncmGn5q27Z519K9lb_dXkFA8m44" TargetMode="External"/><Relationship Id="rId445" Type="http://schemas.openxmlformats.org/officeDocument/2006/relationships/hyperlink" Target="https://mail.google.com/mail?extsrc=sync&amp;client=docs&amp;plid=ACUX6DNWI-5j0l_1Jj-ihUJz8LYauEo9eS0ujbY" TargetMode="External"/><Relationship Id="rId449" Type="http://schemas.openxmlformats.org/officeDocument/2006/relationships/hyperlink" Target="https://mail.google.com/mail?extsrc=sync&amp;client=docs&amp;plid=ACUX6DMI-RTYlHxmByLv6Fqmify3kNr3aoUNq58" TargetMode="External"/><Relationship Id="rId1270" Type="http://schemas.openxmlformats.org/officeDocument/2006/relationships/hyperlink" Target="https://drive.google.com/drive/folders/1qNX6LIBknFs8lc2pvAOoMLMaD-9B4uv1" TargetMode="External"/><Relationship Id="rId440" Type="http://schemas.openxmlformats.org/officeDocument/2006/relationships/hyperlink" Target="https://drive.google.com/drive/folders/1qChPN2yw4VWePWrHWDXQzsqkskLU8H1c" TargetMode="External"/><Relationship Id="rId1271" Type="http://schemas.openxmlformats.org/officeDocument/2006/relationships/hyperlink" Target="https://mail.google.com/mail?extsrc=sync&amp;client=docs&amp;plid=ACUX6DP8YbL8whj4YY8PWPuiyezNWwncGUgED0c" TargetMode="External"/><Relationship Id="rId1272" Type="http://schemas.openxmlformats.org/officeDocument/2006/relationships/hyperlink" Target="https://drive.google.com/drive/folders/1J0awodU3Ch7LYv_fAwxGv9uvoNvuxZe6" TargetMode="External"/><Relationship Id="rId1273" Type="http://schemas.openxmlformats.org/officeDocument/2006/relationships/hyperlink" Target="https://mail.google.com/mail?extsrc=sync&amp;client=docs&amp;plid=ACUX6DOD_x0cWB8lM9iTp4XTXuKj40fXjwxz38k" TargetMode="External"/><Relationship Id="rId2120" Type="http://schemas.openxmlformats.org/officeDocument/2006/relationships/hyperlink" Target="https://mail.google.com/mail?extsrc=sync&amp;client=docs&amp;plid=ACUX6DNa3NSChnlUicV79mA5L2UdwD1AnRzSEqU" TargetMode="External"/><Relationship Id="rId1274" Type="http://schemas.openxmlformats.org/officeDocument/2006/relationships/hyperlink" Target="https://drive.google.com/drive/folders/1qnZJt16KZlmc6r1ZcJOAYGWbm3CFKCNH" TargetMode="External"/><Relationship Id="rId2121" Type="http://schemas.openxmlformats.org/officeDocument/2006/relationships/hyperlink" Target="https://drive.google.com/drive/folders/1-frVeyahv-vdcKTHLsVE_cUYgUe2ualf" TargetMode="External"/><Relationship Id="rId444" Type="http://schemas.openxmlformats.org/officeDocument/2006/relationships/hyperlink" Target="https://drive.google.com/drive/folders/1tCpqRR6Ydork_rWynT7mtTOQdxhDIiqL" TargetMode="External"/><Relationship Id="rId1275" Type="http://schemas.openxmlformats.org/officeDocument/2006/relationships/hyperlink" Target="https://mail.google.com/mail?extsrc=sync&amp;client=docs&amp;plid=ACUX6DP9rSvmhaHPzh6EhheN6Q8asdWXDmrXtmw" TargetMode="External"/><Relationship Id="rId2122" Type="http://schemas.openxmlformats.org/officeDocument/2006/relationships/hyperlink" Target="https://mail.google.com/mail?extsrc=sync&amp;client=docs&amp;plid=ACUX6DOy6vOh1gtBVYFzvgmROI36-0dhoaeqsNI" TargetMode="External"/><Relationship Id="rId443" Type="http://schemas.openxmlformats.org/officeDocument/2006/relationships/hyperlink" Target="https://mail.google.com/mail?extsrc=sync&amp;client=docs&amp;plid=ACUX6DMvaGt9uUs3Hgbr4-gKQsmZ0VEwA4b419w" TargetMode="External"/><Relationship Id="rId1276" Type="http://schemas.openxmlformats.org/officeDocument/2006/relationships/hyperlink" Target="https://drive.google.com/drive/folders/1wy_z2xj2QITw5uIdvlQgD3_dTCIb9Cd3" TargetMode="External"/><Relationship Id="rId2123" Type="http://schemas.openxmlformats.org/officeDocument/2006/relationships/hyperlink" Target="https://drive.google.com/drive/folders/17feuyOHcgVh2MDnjwt72ib7OYG5eMdAN" TargetMode="External"/><Relationship Id="rId442" Type="http://schemas.openxmlformats.org/officeDocument/2006/relationships/hyperlink" Target="https://drive.google.com/drive/folders/1qslmkeRUNnZSoTeGKV1_C_-aR9cfLmEK" TargetMode="External"/><Relationship Id="rId1277" Type="http://schemas.openxmlformats.org/officeDocument/2006/relationships/hyperlink" Target="https://mail.google.com/mail?extsrc=sync&amp;client=docs&amp;plid=ACUX6DN_oV5cwvvVrzO6TzwBdmjbClXOVFsZhe8" TargetMode="External"/><Relationship Id="rId2124" Type="http://schemas.openxmlformats.org/officeDocument/2006/relationships/hyperlink" Target="https://mail.google.com/mail?extsrc=sync&amp;client=docs&amp;plid=ACUX6DMB7_XzmJvPvGLaQr9mSiuf1heE4S__Nqo" TargetMode="External"/><Relationship Id="rId441" Type="http://schemas.openxmlformats.org/officeDocument/2006/relationships/hyperlink" Target="https://mail.google.com/mail?extsrc=sync&amp;client=docs&amp;plid=ACUX6DPkF-6GqKXAXlEcT6iFVlAIuBmNKjTWilQ" TargetMode="External"/><Relationship Id="rId1278" Type="http://schemas.openxmlformats.org/officeDocument/2006/relationships/hyperlink" Target="https://drive.google.com/drive/folders/1Ak76tyUnwrEguHiqpXn0pYWHjqD-Qyb2" TargetMode="External"/><Relationship Id="rId2125" Type="http://schemas.openxmlformats.org/officeDocument/2006/relationships/hyperlink" Target="https://drive.google.com/drive/folders/1mICYbT_Ld-ruKGXVTC2AXkASksnvD8Px" TargetMode="External"/><Relationship Id="rId1268" Type="http://schemas.openxmlformats.org/officeDocument/2006/relationships/hyperlink" Target="https://drive.google.com/drive/folders/128zXLs4Dqpk9sq8T0h7L67toHHbee9Du" TargetMode="External"/><Relationship Id="rId2115" Type="http://schemas.openxmlformats.org/officeDocument/2006/relationships/hyperlink" Target="https://drive.google.com/drive/folders/1pOBQiJaZU_IaLQsMbZGzBAj0Qf5UNx4n" TargetMode="External"/><Relationship Id="rId1269" Type="http://schemas.openxmlformats.org/officeDocument/2006/relationships/hyperlink" Target="https://mail.google.com/mail?extsrc=sync&amp;client=docs&amp;plid=ACUX6DOPSx5uEDmAYlQPWNdnqc3m_h-CEYFLG4A" TargetMode="External"/><Relationship Id="rId2116" Type="http://schemas.openxmlformats.org/officeDocument/2006/relationships/hyperlink" Target="https://mail.google.com/mail?extsrc=sync&amp;client=docs&amp;plid=ACUX6DP-Pr1m3j0By3NLVe9AbCOAVxha0oBRQ74" TargetMode="External"/><Relationship Id="rId2117" Type="http://schemas.openxmlformats.org/officeDocument/2006/relationships/hyperlink" Target="https://drive.google.com/drive/folders/1AOnNO0j_kjz7rFbtqTbPrSNsxe47Qt8V" TargetMode="External"/><Relationship Id="rId2118" Type="http://schemas.openxmlformats.org/officeDocument/2006/relationships/hyperlink" Target="https://mail.google.com/mail?extsrc=sync&amp;client=docs&amp;plid=ACUX6DM1sWoGdXJYC7kW26oU2qrCjT_R8UV1V10" TargetMode="External"/><Relationship Id="rId2119" Type="http://schemas.openxmlformats.org/officeDocument/2006/relationships/hyperlink" Target="https://drive.google.com/drive/folders/1UVjV33OxDcnp3tATbox7G_l8uuNcuWoi" TargetMode="External"/><Relationship Id="rId437" Type="http://schemas.openxmlformats.org/officeDocument/2006/relationships/hyperlink" Target="https://mail.google.com/mail?extsrc=sync&amp;client=docs&amp;plid=ACUX6DPVR0dTEkgou3o2af5RwJxWhX6D2Hnd_eY" TargetMode="External"/><Relationship Id="rId436" Type="http://schemas.openxmlformats.org/officeDocument/2006/relationships/hyperlink" Target="https://drive.google.com/drive/folders/1T2dSx5pZKP6ZlCmL8BjkxSJfYny8Qk3a" TargetMode="External"/><Relationship Id="rId435" Type="http://schemas.openxmlformats.org/officeDocument/2006/relationships/hyperlink" Target="https://mail.google.com/mail?extsrc=sync&amp;client=docs&amp;plid=ACUX6DMIB4QU1mdfJcA45DVZtFKY7g8MU4MPJN8" TargetMode="External"/><Relationship Id="rId434" Type="http://schemas.openxmlformats.org/officeDocument/2006/relationships/hyperlink" Target="https://drive.google.com/drive/folders/1bFh9LatTkt6AriThxOiMbf2ruChqQaUP" TargetMode="External"/><Relationship Id="rId439" Type="http://schemas.openxmlformats.org/officeDocument/2006/relationships/hyperlink" Target="https://mail.google.com/mail?extsrc=sync&amp;client=docs&amp;plid=ACUX6DMNssAANbkABHCXdb8ZejoQWGIwRbDTNPo" TargetMode="External"/><Relationship Id="rId438" Type="http://schemas.openxmlformats.org/officeDocument/2006/relationships/hyperlink" Target="https://drive.google.com/drive/folders/1Nae77o8rqoUMDMVycLtY_hGttEnrXtap" TargetMode="External"/><Relationship Id="rId1260" Type="http://schemas.openxmlformats.org/officeDocument/2006/relationships/hyperlink" Target="https://drive.google.com/drive/folders/1Z5Hrrx1E2lhrLp3PXk1Meb9oTCLv_Bu0" TargetMode="External"/><Relationship Id="rId1261" Type="http://schemas.openxmlformats.org/officeDocument/2006/relationships/hyperlink" Target="https://mail.google.com/mail?extsrc=sync&amp;client=docs&amp;plid=ACUX6DP14q2DYCUmo1QMiL_xIzXOrW22EI6vnME" TargetMode="External"/><Relationship Id="rId1262" Type="http://schemas.openxmlformats.org/officeDocument/2006/relationships/hyperlink" Target="https://drive.google.com/drive/folders/1l79vMtNG-FOj19BGJD_PmUKVuSdLDrEW" TargetMode="External"/><Relationship Id="rId1263" Type="http://schemas.openxmlformats.org/officeDocument/2006/relationships/hyperlink" Target="https://mail.google.com/mail?extsrc=sync&amp;client=docs&amp;plid=ACUX6DM_G5bDi_kr_uXW9VkB6wXwFJL09WWrLb8" TargetMode="External"/><Relationship Id="rId2110" Type="http://schemas.openxmlformats.org/officeDocument/2006/relationships/hyperlink" Target="https://mail.google.com/mail?extsrc=sync&amp;client=docs&amp;plid=ACUX6DN6Vt5Eech4mD9_dFk7p7uz_53bkovM-W0" TargetMode="External"/><Relationship Id="rId433" Type="http://schemas.openxmlformats.org/officeDocument/2006/relationships/hyperlink" Target="https://mail.google.com/mail?extsrc=sync&amp;client=docs&amp;plid=ACUX6DOsXarnBdipkKVZKM7CZ2LbzOW94Ec8UhE" TargetMode="External"/><Relationship Id="rId1264" Type="http://schemas.openxmlformats.org/officeDocument/2006/relationships/hyperlink" Target="https://drive.google.com/drive/folders/1MLFdXWgPhVF63-QuS4L7uHxfYGe_22x0" TargetMode="External"/><Relationship Id="rId2111" Type="http://schemas.openxmlformats.org/officeDocument/2006/relationships/hyperlink" Target="https://drive.google.com/drive/folders/1uvC2ufdXSnPE8VQSAuvuU-ZHngNroWMX" TargetMode="External"/><Relationship Id="rId432" Type="http://schemas.openxmlformats.org/officeDocument/2006/relationships/hyperlink" Target="https://drive.google.com/drive/folders/14p4yba-ia9v7B5c-MJhwNvTSH6LTB9E9" TargetMode="External"/><Relationship Id="rId1265" Type="http://schemas.openxmlformats.org/officeDocument/2006/relationships/hyperlink" Target="https://mail.google.com/mail?extsrc=sync&amp;client=docs&amp;plid=ACUX6DM-Dc6eaOUBkjOD1GNK7VYOFLt55g_PUrQ" TargetMode="External"/><Relationship Id="rId2112" Type="http://schemas.openxmlformats.org/officeDocument/2006/relationships/hyperlink" Target="https://mail.google.com/mail?extsrc=sync&amp;client=docs&amp;plid=ACUX6DOimunL2nIy0OynxgvcdHkbrZUcv9daq6Y" TargetMode="External"/><Relationship Id="rId431" Type="http://schemas.openxmlformats.org/officeDocument/2006/relationships/hyperlink" Target="https://mail.google.com/mail?extsrc=sync&amp;client=docs&amp;plid=ACUX6DNXBzZBz4WNjHiVm7toXOZB4IjFsx0GMgs" TargetMode="External"/><Relationship Id="rId1266" Type="http://schemas.openxmlformats.org/officeDocument/2006/relationships/hyperlink" Target="https://drive.google.com/drive/folders/10Ot2clhhCdHVZcgdSZCsAjrPEcO69itX" TargetMode="External"/><Relationship Id="rId2113" Type="http://schemas.openxmlformats.org/officeDocument/2006/relationships/hyperlink" Target="https://drive.google.com/drive/folders/1f0Wr7p573_M22Ro8Eq72M0azh-lLEi8H" TargetMode="External"/><Relationship Id="rId430" Type="http://schemas.openxmlformats.org/officeDocument/2006/relationships/hyperlink" Target="https://drive.google.com/drive/folders/1LkgYiadXxBgeikvhvXQX9bqzIwRR1thy" TargetMode="External"/><Relationship Id="rId1267" Type="http://schemas.openxmlformats.org/officeDocument/2006/relationships/hyperlink" Target="https://mail.google.com/mail?extsrc=sync&amp;client=docs&amp;plid=ACUX6DOM3aGaOcPyi0kNjRgQtOAlhzR3qxMtZ6E" TargetMode="External"/><Relationship Id="rId2114" Type="http://schemas.openxmlformats.org/officeDocument/2006/relationships/hyperlink" Target="https://mail.google.com/mail?extsrc=sync&amp;client=docs&amp;plid=ACUX6DPPHy19WJxUFJpiu1s6b-H4sN0vtiHXmIU" TargetMode="Externa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drive.google.com/drive/folders/1SHJE21UHkOJhc-cHwJ8ILU4aarxWoFVT" TargetMode="External"/><Relationship Id="rId391" Type="http://schemas.openxmlformats.org/officeDocument/2006/relationships/hyperlink" Target="https://mail.google.com/mail?extsrc=sync&amp;client=docs&amp;plid=ACUX6DPObo_Ddxf1v8E67g_U8KKhhvsi07hCQaw" TargetMode="External"/><Relationship Id="rId390" Type="http://schemas.openxmlformats.org/officeDocument/2006/relationships/hyperlink" Target="https://drive.google.com/drive/folders/1Ww5BLvNkzoJVoVfHHDeWTqChyvES5jUK" TargetMode="External"/><Relationship Id="rId1" Type="http://schemas.openxmlformats.org/officeDocument/2006/relationships/hyperlink" Target="https://drive.google.com/drive/folders/1eGtCKVE_gva9qeT5MPzKFp7wqPF6UpmJ" TargetMode="External"/><Relationship Id="rId2" Type="http://schemas.openxmlformats.org/officeDocument/2006/relationships/hyperlink" Target="https://mail.google.com/mail?extsrc=sync&amp;client=docs&amp;plid=ACUX6DPr0jKER5FhLrTyse4K1o862Aem42VwVYw" TargetMode="External"/><Relationship Id="rId3" Type="http://schemas.openxmlformats.org/officeDocument/2006/relationships/hyperlink" Target="https://drive.google.com/drive/folders/1NiNeNxvZ-EXGR_ycIW8dlBixq-ZORKOZ" TargetMode="External"/><Relationship Id="rId4" Type="http://schemas.openxmlformats.org/officeDocument/2006/relationships/hyperlink" Target="https://mail.google.com/mail?extsrc=sync&amp;client=docs&amp;plid=ACUX6DN3aBLQyDBboGHRKUl-k9tFo7zilmLa_5c" TargetMode="External"/><Relationship Id="rId9" Type="http://schemas.openxmlformats.org/officeDocument/2006/relationships/hyperlink" Target="https://drive.google.com/drive/folders/17Bh9ImAJsfUEM8C81imf7axE-zCUFtdu" TargetMode="External"/><Relationship Id="rId385" Type="http://schemas.openxmlformats.org/officeDocument/2006/relationships/hyperlink" Target="https://mail.google.com/mail?extsrc=sync&amp;client=docs&amp;plid=ACUX6DM3fxenijenUg69DW2GPDoxYgrQIdeywKg" TargetMode="External"/><Relationship Id="rId384" Type="http://schemas.openxmlformats.org/officeDocument/2006/relationships/hyperlink" Target="https://drive.google.com/drive/folders/1MU9d_j-uK2aMbpIcnH_5OlhJLJ12On9-" TargetMode="External"/><Relationship Id="rId383" Type="http://schemas.openxmlformats.org/officeDocument/2006/relationships/hyperlink" Target="https://mail.google.com/mail?extsrc=sync&amp;client=docs&amp;plid=ACUX6DOMS-sTobWKyDunlDk59VBYrJdUhWTDPXU" TargetMode="External"/><Relationship Id="rId382" Type="http://schemas.openxmlformats.org/officeDocument/2006/relationships/hyperlink" Target="https://drive.google.com/drive/folders/1z_9-4y2wB1gOCFXbZB4sXvkATN5Cefw7" TargetMode="External"/><Relationship Id="rId5" Type="http://schemas.openxmlformats.org/officeDocument/2006/relationships/hyperlink" Target="https://drive.google.com/drive/folders/17ckPrQ4cow2VzJpJZA3K4b3TfyiT4DKR" TargetMode="External"/><Relationship Id="rId389" Type="http://schemas.openxmlformats.org/officeDocument/2006/relationships/hyperlink" Target="https://mail.google.com/mail?extsrc=sync&amp;client=docs&amp;plid=ACUX6DOVsLyJWtMaBXUf2rHRVh5iQOS_0RCVwUI" TargetMode="External"/><Relationship Id="rId6" Type="http://schemas.openxmlformats.org/officeDocument/2006/relationships/hyperlink" Target="https://mail.google.com/mail?extsrc=sync&amp;client=docs&amp;plid=ACUX6DMW_mDuzKSFWgcHk1Njb2mvLM46eaBoy2M" TargetMode="External"/><Relationship Id="rId388" Type="http://schemas.openxmlformats.org/officeDocument/2006/relationships/hyperlink" Target="https://drive.google.com/drive/folders/1i76eFLaXbAlNIBaOD3hIcWdzKMy7Fjfr" TargetMode="External"/><Relationship Id="rId7" Type="http://schemas.openxmlformats.org/officeDocument/2006/relationships/hyperlink" Target="https://drive.google.com/drive/folders/1osXhkbLK2ZvRjS3E7fb0u4iwdTInRCLR" TargetMode="External"/><Relationship Id="rId387" Type="http://schemas.openxmlformats.org/officeDocument/2006/relationships/hyperlink" Target="https://mail.google.com/mail?extsrc=sync&amp;client=docs&amp;plid=ACUX6DMrhLASQk0E6O4M3ufdo8dJo-cXcODzRjI" TargetMode="External"/><Relationship Id="rId8" Type="http://schemas.openxmlformats.org/officeDocument/2006/relationships/hyperlink" Target="https://mail.google.com/mail?extsrc=sync&amp;client=docs&amp;plid=ACUX6DNG4YU2f1oZwb1ahJnqs4zAgIJesPVyTfw" TargetMode="External"/><Relationship Id="rId386" Type="http://schemas.openxmlformats.org/officeDocument/2006/relationships/hyperlink" Target="https://drive.google.com/drive/folders/1h2EEHFHlugrK-xMIDiZ66X4du41-n-E7" TargetMode="External"/><Relationship Id="rId381" Type="http://schemas.openxmlformats.org/officeDocument/2006/relationships/hyperlink" Target="https://mail.google.com/mail?extsrc=sync&amp;client=docs&amp;plid=ACUX6DP2x6hAWVPINL9OzhDh6SyMNhBzgVNTA2g" TargetMode="External"/><Relationship Id="rId380" Type="http://schemas.openxmlformats.org/officeDocument/2006/relationships/hyperlink" Target="https://drive.google.com/drive/folders/1-BC5UyLoMafxyBuH1BJR-QfXE_yZWoN3" TargetMode="External"/><Relationship Id="rId379" Type="http://schemas.openxmlformats.org/officeDocument/2006/relationships/hyperlink" Target="https://mail.google.com/mail?extsrc=sync&amp;client=docs&amp;plid=ACUX6DOOk0qAM4IbDmJwQE-lSEBKbtkJb0HDzqo" TargetMode="External"/><Relationship Id="rId374" Type="http://schemas.openxmlformats.org/officeDocument/2006/relationships/hyperlink" Target="https://drive.google.com/drive/folders/1keEEqRVTGz4kouhwGJrJ1qeAOHHunBHi" TargetMode="External"/><Relationship Id="rId373" Type="http://schemas.openxmlformats.org/officeDocument/2006/relationships/hyperlink" Target="https://mail.google.com/mail?extsrc=sync&amp;client=docs&amp;plid=ACUX6DONtguDRHtaYveeRD8CSU3JkpP-0FRxSPc" TargetMode="External"/><Relationship Id="rId372" Type="http://schemas.openxmlformats.org/officeDocument/2006/relationships/hyperlink" Target="https://drive.google.com/drive/folders/1NVCzvp88zD94YyKWNWO3opCeBM7wGPI8" TargetMode="External"/><Relationship Id="rId371" Type="http://schemas.openxmlformats.org/officeDocument/2006/relationships/hyperlink" Target="https://mail.google.com/mail?extsrc=sync&amp;client=docs&amp;plid=ACUX6DNmLETmoJ9-7m3IUdE7Wp5UR9-8sf-Rlgc" TargetMode="External"/><Relationship Id="rId378" Type="http://schemas.openxmlformats.org/officeDocument/2006/relationships/hyperlink" Target="https://drive.google.com/drive/folders/1tchaSfSHBfZ9owjXwp9777yPGoZIwK-u" TargetMode="External"/><Relationship Id="rId377" Type="http://schemas.openxmlformats.org/officeDocument/2006/relationships/hyperlink" Target="https://mail.google.com/mail?extsrc=sync&amp;client=docs&amp;plid=ACUX6DPe29Zwq8q96yzKlarNiBcsJEmQqFKtmuA" TargetMode="External"/><Relationship Id="rId376" Type="http://schemas.openxmlformats.org/officeDocument/2006/relationships/hyperlink" Target="https://drive.google.com/drive/u/1/folders/1HqcDJbeUTZ1AY38tvEaafHyc6g02a5_X" TargetMode="External"/><Relationship Id="rId375" Type="http://schemas.openxmlformats.org/officeDocument/2006/relationships/hyperlink" Target="https://mail.google.com/mail?extsrc=sync&amp;client=docs&amp;plid=ACUX6DPkvZV-2Gj1_Zrgq5z4qkeJvMVnybX0pn0" TargetMode="External"/><Relationship Id="rId396" Type="http://schemas.openxmlformats.org/officeDocument/2006/relationships/hyperlink" Target="https://drive.google.com/drive/folders/1Jnc-shjf_Hu_Po1tjGLBx06uP9kTfMru" TargetMode="External"/><Relationship Id="rId395" Type="http://schemas.openxmlformats.org/officeDocument/2006/relationships/hyperlink" Target="https://mail.google.com/mail?extsrc=sync&amp;client=docs&amp;plid=ACUX6DNHAIldpJIeWwWjZABKRit7_7MZJqSdUMw" TargetMode="External"/><Relationship Id="rId394" Type="http://schemas.openxmlformats.org/officeDocument/2006/relationships/hyperlink" Target="https://drive.google.com/drive/folders/1hbaE-xkegJDz_xLZVHRz26iC7w6kLacP" TargetMode="External"/><Relationship Id="rId393" Type="http://schemas.openxmlformats.org/officeDocument/2006/relationships/hyperlink" Target="https://mail.google.com/mail?extsrc=sync&amp;client=docs&amp;plid=ACUX6DPzSAa7x7pvA0v3IhlzwIprurEMaXZnLxI" TargetMode="External"/><Relationship Id="rId399" Type="http://schemas.openxmlformats.org/officeDocument/2006/relationships/hyperlink" Target="https://mail.google.com/mail?extsrc=sync&amp;client=docs&amp;plid=ACUX6DMsTVwQK6Fxm3KKZMrkVfDnZsEvkCjAP8U" TargetMode="External"/><Relationship Id="rId398" Type="http://schemas.openxmlformats.org/officeDocument/2006/relationships/hyperlink" Target="https://drive.google.com/drive/folders/1a0OITcD9gctL3HJsUJxOvabUN_HW6Q4L" TargetMode="External"/><Relationship Id="rId397" Type="http://schemas.openxmlformats.org/officeDocument/2006/relationships/hyperlink" Target="https://mail.google.com/mail?extsrc=sync&amp;client=docs&amp;plid=ACUX6DNXPt1uT9Jagt6pTwGCIaJMj6xjNBXkAa8" TargetMode="External"/><Relationship Id="rId1730" Type="http://schemas.openxmlformats.org/officeDocument/2006/relationships/hyperlink" Target="https://drive.google.com/drive/folders/1-Jj0XCnCL_We4uTTLGHBToXUqdoZfeu9" TargetMode="External"/><Relationship Id="rId1731" Type="http://schemas.openxmlformats.org/officeDocument/2006/relationships/hyperlink" Target="https://mail.google.com/mail?extsrc=sync&amp;client=docs&amp;plid=ACUX6DMx9by1zF4a6fh1K-GKokAfRrP6EqFYMEw" TargetMode="External"/><Relationship Id="rId1732" Type="http://schemas.openxmlformats.org/officeDocument/2006/relationships/hyperlink" Target="https://drive.google.com/drive/folders/1ORWGGnmwJhq7pOjVlrGrqO-srDZkW9dI" TargetMode="External"/><Relationship Id="rId1733" Type="http://schemas.openxmlformats.org/officeDocument/2006/relationships/hyperlink" Target="https://mail.google.com/mail?extsrc=sync&amp;client=docs&amp;plid=ACUX6DOE9AvFVARX8lbUV6UXBH8zewJ0gnnCsXI" TargetMode="External"/><Relationship Id="rId1734" Type="http://schemas.openxmlformats.org/officeDocument/2006/relationships/hyperlink" Target="https://drive.google.com/drive/folders/1GxTNZh7KrxLn6JgQuz5i9bEvidJSJu5T" TargetMode="External"/><Relationship Id="rId1735" Type="http://schemas.openxmlformats.org/officeDocument/2006/relationships/hyperlink" Target="https://mail.google.com/mail?extsrc=sync&amp;client=docs&amp;plid=ACUX6DPfwZ4DpVJCJt7JHslAzuR8sTFha6oiBS0" TargetMode="External"/><Relationship Id="rId1736" Type="http://schemas.openxmlformats.org/officeDocument/2006/relationships/hyperlink" Target="https://drive.google.com/drive/folders/1dHayrO-UHaLHL-NEUb2FEQrrwwPRtbr-" TargetMode="External"/><Relationship Id="rId1737" Type="http://schemas.openxmlformats.org/officeDocument/2006/relationships/hyperlink" Target="https://mail.google.com/mail?extsrc=sync&amp;client=docs&amp;plid=ACUX6DNWrxVu_R1sptn01I6Bj-eYiuS4Ed64Wqg" TargetMode="External"/><Relationship Id="rId1738" Type="http://schemas.openxmlformats.org/officeDocument/2006/relationships/hyperlink" Target="https://drive.google.com/drive/folders/18wBITDdaQuOcd07-KTmFZBA1JEInVCrC" TargetMode="External"/><Relationship Id="rId1739" Type="http://schemas.openxmlformats.org/officeDocument/2006/relationships/hyperlink" Target="https://mail.google.com/mail?extsrc=sync&amp;client=docs&amp;plid=ACUX6DMikL3KzS5O50W4wxgP-mKwEoDzYGdcbBw" TargetMode="External"/><Relationship Id="rId1720" Type="http://schemas.openxmlformats.org/officeDocument/2006/relationships/hyperlink" Target="https://drive.google.com/drive/folders/1tHYs6OtcltqpBS2sNkskdtr--rYz1v6L" TargetMode="External"/><Relationship Id="rId1721" Type="http://schemas.openxmlformats.org/officeDocument/2006/relationships/hyperlink" Target="https://mail.google.com/mail?extsrc=sync&amp;client=docs&amp;plid=ACUX6DMpfGhW0YLFdAXfChgX-y9r9VZf7lVhaJs" TargetMode="External"/><Relationship Id="rId1722" Type="http://schemas.openxmlformats.org/officeDocument/2006/relationships/hyperlink" Target="https://drive.google.com/drive/folders/11l59ZIM7ASwpYD35hX-E_mAUpgsCZV56" TargetMode="External"/><Relationship Id="rId1723" Type="http://schemas.openxmlformats.org/officeDocument/2006/relationships/hyperlink" Target="https://mail.google.com/mail?extsrc=sync&amp;client=docs&amp;plid=ACUX6DPMG6VrZtbS13VG3DZoXEf7pF_VQ5uz6FI" TargetMode="External"/><Relationship Id="rId1724" Type="http://schemas.openxmlformats.org/officeDocument/2006/relationships/hyperlink" Target="https://drive.google.com/drive/folders/1qA_esPmXAFzUKc4T39WaEiUd_Juz-Nnq" TargetMode="External"/><Relationship Id="rId1725" Type="http://schemas.openxmlformats.org/officeDocument/2006/relationships/hyperlink" Target="https://mail.google.com/mail?extsrc=sync&amp;client=docs&amp;plid=ACUX6DMjbIlgjUbQBOAKIWPqGlFX_TsSFnfG6Vg" TargetMode="External"/><Relationship Id="rId1726" Type="http://schemas.openxmlformats.org/officeDocument/2006/relationships/hyperlink" Target="https://drive.google.com/drive/folders/1rvy8z-Wmy8BuT8E1SvV5R9AMX2Lq2yH8" TargetMode="External"/><Relationship Id="rId1727" Type="http://schemas.openxmlformats.org/officeDocument/2006/relationships/hyperlink" Target="https://mail.google.com/mail?extsrc=sync&amp;client=docs&amp;plid=ACUX6DNww7UXpdzevNEKRE0Bai-BccBYxl4gv8A" TargetMode="External"/><Relationship Id="rId1728" Type="http://schemas.openxmlformats.org/officeDocument/2006/relationships/hyperlink" Target="https://drive.google.com/drive/folders/1tYD08cbUtZNiscDUY-HoqltGpRfsbYF5" TargetMode="External"/><Relationship Id="rId1729" Type="http://schemas.openxmlformats.org/officeDocument/2006/relationships/hyperlink" Target="https://mail.google.com/mail?extsrc=sync&amp;client=docs&amp;plid=ACUX6DNFuCLRPX5U9u4pKg3qj3-S1Rh7banF8Kg" TargetMode="External"/><Relationship Id="rId1752" Type="http://schemas.openxmlformats.org/officeDocument/2006/relationships/hyperlink" Target="https://drive.google.com/drive/folders/1QrneFzRQQBbeu0IyPAvS5vfxkIuUCy9C" TargetMode="External"/><Relationship Id="rId1753" Type="http://schemas.openxmlformats.org/officeDocument/2006/relationships/hyperlink" Target="https://mail.google.com/mail?extsrc=sync&amp;client=docs&amp;plid=ACUX6DMSpnDMKsjb3Fy_VLTu-yY3rEmllI30yYM" TargetMode="External"/><Relationship Id="rId1754" Type="http://schemas.openxmlformats.org/officeDocument/2006/relationships/hyperlink" Target="https://drive.google.com/drive/folders/1VB5mBjJSKarNY9f7Lak9dJ3zOGtmk-9D" TargetMode="External"/><Relationship Id="rId1755" Type="http://schemas.openxmlformats.org/officeDocument/2006/relationships/hyperlink" Target="https://mail.google.com/mail?extsrc=sync&amp;client=docs&amp;plid=ACUX6DMGwso6E9xRQL0JDt_JMq-hqENSbuBMGfA" TargetMode="External"/><Relationship Id="rId1756" Type="http://schemas.openxmlformats.org/officeDocument/2006/relationships/hyperlink" Target="https://drive.google.com/drive/folders/1hYnELgXiaNQyo8UmZXS_76GG-Vu8ePjE" TargetMode="External"/><Relationship Id="rId1757" Type="http://schemas.openxmlformats.org/officeDocument/2006/relationships/hyperlink" Target="https://mail.google.com/mail?extsrc=sync&amp;client=docs&amp;plid=ACUX6DMhhZsdRo2xTrjDQN5pn03IACqo7FftPVs" TargetMode="External"/><Relationship Id="rId1758" Type="http://schemas.openxmlformats.org/officeDocument/2006/relationships/hyperlink" Target="https://drive.google.com/drive/folders/1voaAyUE3GzRxyYCNUMGTJSER0MBK-OJZ" TargetMode="External"/><Relationship Id="rId1759" Type="http://schemas.openxmlformats.org/officeDocument/2006/relationships/hyperlink" Target="https://mail.google.com/mail?extsrc=sync&amp;client=docs&amp;plid=ACUX6DOFP648t56v065GKLM1sndSKqFP8KiAwaU" TargetMode="External"/><Relationship Id="rId808" Type="http://schemas.openxmlformats.org/officeDocument/2006/relationships/hyperlink" Target="https://mail.google.com/mail?extsrc=sync&amp;client=docs&amp;plid=ACUX6DN5bTjDmSP_qtefN_3d7hAN6bhByA_FJQ8" TargetMode="External"/><Relationship Id="rId807" Type="http://schemas.openxmlformats.org/officeDocument/2006/relationships/hyperlink" Target="https://drive.google.com/drive/folders/12Akp2vTxijiiR_D5fmVlkEAFYikM7QU-" TargetMode="External"/><Relationship Id="rId806" Type="http://schemas.openxmlformats.org/officeDocument/2006/relationships/hyperlink" Target="https://mail.google.com/mail?extsrc=sync&amp;client=docs&amp;plid=ACUX6DMTeURXlJhB8JiHR1fqp45uB-1lY4rV8E8" TargetMode="External"/><Relationship Id="rId805" Type="http://schemas.openxmlformats.org/officeDocument/2006/relationships/hyperlink" Target="https://drive.google.com/drive/folders/1qnBn-SzzHqYWq36ifJuTLR7co4MO655y" TargetMode="External"/><Relationship Id="rId809" Type="http://schemas.openxmlformats.org/officeDocument/2006/relationships/hyperlink" Target="https://drive.google.com/drive/folders/1r51LqqEKDitYyC4-Vp65nr_mdOMsE2nQ" TargetMode="External"/><Relationship Id="rId800" Type="http://schemas.openxmlformats.org/officeDocument/2006/relationships/hyperlink" Target="https://mail.google.com/mail?extsrc=sync&amp;client=docs&amp;plid=ACUX6DMesiwTt8ER9--lZcAuj5JT7sY-kiC9aRo" TargetMode="External"/><Relationship Id="rId804" Type="http://schemas.openxmlformats.org/officeDocument/2006/relationships/hyperlink" Target="https://mail.google.com/mail?extsrc=sync&amp;client=docs&amp;plid=ACUX6DOoipM0fvkz2iE9po0CLblbhCSPYvDvFgY" TargetMode="External"/><Relationship Id="rId803" Type="http://schemas.openxmlformats.org/officeDocument/2006/relationships/hyperlink" Target="https://drive.google.com/drive/folders/1F0Vlgjr6058AzXacESDRVmlrfU2RAhRY" TargetMode="External"/><Relationship Id="rId802" Type="http://schemas.openxmlformats.org/officeDocument/2006/relationships/hyperlink" Target="https://mail.google.com/mail?extsrc=sync&amp;client=docs&amp;plid=ACUX6DMkLmhu4cK4Zpn5Ih4l42TU77QOHSVomjA" TargetMode="External"/><Relationship Id="rId801" Type="http://schemas.openxmlformats.org/officeDocument/2006/relationships/hyperlink" Target="https://drive.google.com/drive/folders/14C_2hSOeOz12v33tw8S8tt5Yagh3BXBe" TargetMode="External"/><Relationship Id="rId1750" Type="http://schemas.openxmlformats.org/officeDocument/2006/relationships/hyperlink" Target="https://drive.google.com/drive/folders/1wIGYcpZTU-lbGMAf812ZwntWc2NqxCvD" TargetMode="External"/><Relationship Id="rId1751" Type="http://schemas.openxmlformats.org/officeDocument/2006/relationships/hyperlink" Target="https://mail.google.com/mail?extsrc=sync&amp;client=docs&amp;plid=ACUX6DOnXoUC902ImzztmXjJuC1cY_CBocyBjLo" TargetMode="External"/><Relationship Id="rId1741" Type="http://schemas.openxmlformats.org/officeDocument/2006/relationships/hyperlink" Target="https://mail.google.com/mail?extsrc=sync&amp;client=docs&amp;plid=ACUX6DM3tdtnU3We4joJ2jY8ikIT1TAeNb1gyoE" TargetMode="External"/><Relationship Id="rId1742" Type="http://schemas.openxmlformats.org/officeDocument/2006/relationships/hyperlink" Target="https://drive.google.com/drive/folders/17oaMTrW5dRFlh7i75wivgGy_xQj2MQQd" TargetMode="External"/><Relationship Id="rId1743" Type="http://schemas.openxmlformats.org/officeDocument/2006/relationships/hyperlink" Target="https://mail.google.com/mail?extsrc=sync&amp;client=docs&amp;plid=ACUX6DN07JXWX0eTZd-zPWabMhziVW3s_MKYtIw" TargetMode="External"/><Relationship Id="rId1744" Type="http://schemas.openxmlformats.org/officeDocument/2006/relationships/hyperlink" Target="https://drive.google.com/drive/folders/1x8ROdag0AjX7vmFzkFlwf-B-NTr1k9HY" TargetMode="External"/><Relationship Id="rId1745" Type="http://schemas.openxmlformats.org/officeDocument/2006/relationships/hyperlink" Target="https://mail.google.com/mail?extsrc=sync&amp;client=docs&amp;plid=ACUX6DN9mekTBiYsuCMSDX6jXeF5HF9VCSdo4Vc" TargetMode="External"/><Relationship Id="rId1746" Type="http://schemas.openxmlformats.org/officeDocument/2006/relationships/hyperlink" Target="https://drive.google.com/drive/folders/1QrFsD25g8mMHHegJayCPXsddImbHa7ER" TargetMode="External"/><Relationship Id="rId1747" Type="http://schemas.openxmlformats.org/officeDocument/2006/relationships/hyperlink" Target="https://mail.google.com/mail?extsrc=sync&amp;client=docs&amp;plid=ACUX6DMh9Bb5glc_lMGxcIeXNz5WcTXmBUwQrRk" TargetMode="External"/><Relationship Id="rId1748" Type="http://schemas.openxmlformats.org/officeDocument/2006/relationships/hyperlink" Target="https://drive.google.com/drive/folders/1icP_phCG85wFuy_DaRTHO64gfyByu4bk" TargetMode="External"/><Relationship Id="rId1749" Type="http://schemas.openxmlformats.org/officeDocument/2006/relationships/hyperlink" Target="https://mail.google.com/mail?extsrc=sync&amp;client=docs&amp;plid=ACUX6DPBLhAlSCg2aKPCdNwc1OmyXjNzmRqMEUM" TargetMode="External"/><Relationship Id="rId1740" Type="http://schemas.openxmlformats.org/officeDocument/2006/relationships/hyperlink" Target="https://drive.google.com/drive/folders/1RZIxP3QMsPGaq-V5U98SqVuWnKOHR06V" TargetMode="External"/><Relationship Id="rId1710" Type="http://schemas.openxmlformats.org/officeDocument/2006/relationships/hyperlink" Target="https://drive.google.com/drive/folders/1cmi1qDocakogAex1YaqGMQJi4Xai1fJ8" TargetMode="External"/><Relationship Id="rId1711" Type="http://schemas.openxmlformats.org/officeDocument/2006/relationships/hyperlink" Target="https://mail.google.com/mail?extsrc=sync&amp;client=docs&amp;plid=ACUX6DP6IVHYzw8W26FOfMOIfhfAU6dXH2lkuBU" TargetMode="External"/><Relationship Id="rId1712" Type="http://schemas.openxmlformats.org/officeDocument/2006/relationships/hyperlink" Target="https://drive.google.com/drive/folders/19-KBv1dhwWMekEFL2hQQihbSxTSAhq_d" TargetMode="External"/><Relationship Id="rId1713" Type="http://schemas.openxmlformats.org/officeDocument/2006/relationships/hyperlink" Target="https://mail.google.com/mail?extsrc=sync&amp;client=docs&amp;plid=ACUX6DNrOxE0CbMcErQk-IvJsRVUWa1b8oWYbyc" TargetMode="External"/><Relationship Id="rId1714" Type="http://schemas.openxmlformats.org/officeDocument/2006/relationships/hyperlink" Target="https://drive.google.com/drive/folders/1KDkC5P5_FZ3gP6RwjsY0OnnRVEjmZIb_" TargetMode="External"/><Relationship Id="rId1715" Type="http://schemas.openxmlformats.org/officeDocument/2006/relationships/hyperlink" Target="https://mail.google.com/mail?extsrc=sync&amp;client=docs&amp;plid=ACUX6DMx7S7qjcFuT1zbK023oBOmIrCJEiOww_o" TargetMode="External"/><Relationship Id="rId1716" Type="http://schemas.openxmlformats.org/officeDocument/2006/relationships/hyperlink" Target="https://drive.google.com/drive/folders/1bO7-cEc6elIwTOdmPUb4h2jCdolEtyYx" TargetMode="External"/><Relationship Id="rId1717" Type="http://schemas.openxmlformats.org/officeDocument/2006/relationships/hyperlink" Target="https://mail.google.com/mail?extsrc=sync&amp;client=docs&amp;plid=ACUX6DNXn_0nt0iOJkBD26WX5rgs_a4SWtZ4Zk8" TargetMode="External"/><Relationship Id="rId1718" Type="http://schemas.openxmlformats.org/officeDocument/2006/relationships/hyperlink" Target="https://drive.google.com/drive/folders/1oB_-NxYx9og6vHpMMicEVAa0oDqXLA8H" TargetMode="External"/><Relationship Id="rId1719" Type="http://schemas.openxmlformats.org/officeDocument/2006/relationships/hyperlink" Target="https://mail.google.com/mail?extsrc=sync&amp;client=docs&amp;plid=ACUX6DP8nOzrm-0VAdv7HgsKJ8AV7JYctahaOrU" TargetMode="External"/><Relationship Id="rId1700" Type="http://schemas.openxmlformats.org/officeDocument/2006/relationships/hyperlink" Target="https://drive.google.com/drive/folders/1CmvGaodaI0JFSgArIx5cxtj6wa1oqd3d" TargetMode="External"/><Relationship Id="rId1701" Type="http://schemas.openxmlformats.org/officeDocument/2006/relationships/hyperlink" Target="https://mail.google.com/mail?extsrc=sync&amp;client=docs&amp;plid=ACUX6DOq3eDGAsioN4u34WhwI8IGbdAq1zR-C-U" TargetMode="External"/><Relationship Id="rId1702" Type="http://schemas.openxmlformats.org/officeDocument/2006/relationships/hyperlink" Target="https://drive.google.com/drive/folders/1klSprC1OiIJPvOwnZs53-1twG6AdEm6t" TargetMode="External"/><Relationship Id="rId1703" Type="http://schemas.openxmlformats.org/officeDocument/2006/relationships/hyperlink" Target="https://mail.google.com/mail?extsrc=sync&amp;client=docs&amp;plid=ACUX6DNKSasQTDPF-KMFQjqOXXnAKHQPCbmesNc" TargetMode="External"/><Relationship Id="rId1704" Type="http://schemas.openxmlformats.org/officeDocument/2006/relationships/hyperlink" Target="https://drive.google.com/drive/folders/1J61E5uJ1M_F5IO93tW319s07CVk_X40Y" TargetMode="External"/><Relationship Id="rId1705" Type="http://schemas.openxmlformats.org/officeDocument/2006/relationships/hyperlink" Target="https://mail.google.com/mail?extsrc=sync&amp;client=docs&amp;plid=ACUX6DPscL0_9W_LxqWSPDdAYWUS9iWE0BnFNUI" TargetMode="External"/><Relationship Id="rId1706" Type="http://schemas.openxmlformats.org/officeDocument/2006/relationships/hyperlink" Target="https://drive.google.com/drive/folders/1MFaURXuUtt1ZCQZoOoU9vqryRVHVp3P3" TargetMode="External"/><Relationship Id="rId1707" Type="http://schemas.openxmlformats.org/officeDocument/2006/relationships/hyperlink" Target="https://mail.google.com/mail?extsrc=sync&amp;client=docs&amp;plid=ACUX6DM_PjNkxkPckqQtAARFfAyqKOpF4IenOk8" TargetMode="External"/><Relationship Id="rId1708" Type="http://schemas.openxmlformats.org/officeDocument/2006/relationships/hyperlink" Target="https://drive.google.com/drive/folders/19e8Ufjj8g51BqZZgeTs4jD7P8weN-NHT" TargetMode="External"/><Relationship Id="rId1709" Type="http://schemas.openxmlformats.org/officeDocument/2006/relationships/hyperlink" Target="https://mail.google.com/mail?extsrc=sync&amp;client=docs&amp;plid=ACUX6DM7l4ByAACi722l4nFqcuTurFVQHyKuZFg" TargetMode="External"/><Relationship Id="rId40" Type="http://schemas.openxmlformats.org/officeDocument/2006/relationships/hyperlink" Target="https://mail.google.com/mail?extsrc=sync&amp;client=docs&amp;plid=ACUX6DPsgonXI9GKIMGx4UXs8n4eNLENTON0qlc" TargetMode="External"/><Relationship Id="rId1334" Type="http://schemas.openxmlformats.org/officeDocument/2006/relationships/hyperlink" Target="https://drive.google.com/drive/folders/1lNSy56CmiqtYIHUa5ZNZG9rSF1aRXTww" TargetMode="External"/><Relationship Id="rId1335" Type="http://schemas.openxmlformats.org/officeDocument/2006/relationships/hyperlink" Target="https://mail.google.com/mail?extsrc=sync&amp;client=docs&amp;plid=ACUX6DPKY9FJpCNW0Y6xkMiHb8TXGyD3cFcMq90" TargetMode="External"/><Relationship Id="rId42" Type="http://schemas.openxmlformats.org/officeDocument/2006/relationships/hyperlink" Target="https://mail.google.com/mail?extsrc=sync&amp;client=docs&amp;plid=ACUX6DN-AElLHu25ANaJCdZAXSi5kzjVchX_rmk" TargetMode="External"/><Relationship Id="rId1336" Type="http://schemas.openxmlformats.org/officeDocument/2006/relationships/hyperlink" Target="https://drive.google.com/drive/folders/1fHcEqmyfhtFE3K2fe1tfgYiUt7shR1C1" TargetMode="External"/><Relationship Id="rId41" Type="http://schemas.openxmlformats.org/officeDocument/2006/relationships/hyperlink" Target="https://drive.google.com/drive/folders/14AsxH0zfIRfyA8wwqDOY7_thW7oZNiwB" TargetMode="External"/><Relationship Id="rId1337" Type="http://schemas.openxmlformats.org/officeDocument/2006/relationships/hyperlink" Target="https://mail.google.com/mail?extsrc=sync&amp;client=docs&amp;plid=ACUX6DP2FkxGsfZk34GwKczDLEBWj6_M_w2d2-0" TargetMode="External"/><Relationship Id="rId44" Type="http://schemas.openxmlformats.org/officeDocument/2006/relationships/hyperlink" Target="https://mail.google.com/mail?extsrc=sync&amp;client=docs&amp;plid=ACUX6DNlegx5UJ7U08SSHDsaxqc_RUDKJdCGAGM" TargetMode="External"/><Relationship Id="rId1338" Type="http://schemas.openxmlformats.org/officeDocument/2006/relationships/hyperlink" Target="https://drive.google.com/drive/folders/19mSpUZgM-k_JP6aleIN93HXgY-yfgkJi" TargetMode="External"/><Relationship Id="rId43" Type="http://schemas.openxmlformats.org/officeDocument/2006/relationships/hyperlink" Target="https://drive.google.com/drive/folders/1eJHpJKCING_j09RaqRKwNGWLTCgi7OhV" TargetMode="External"/><Relationship Id="rId1339" Type="http://schemas.openxmlformats.org/officeDocument/2006/relationships/hyperlink" Target="https://mail.google.com/mail?extsrc=sync&amp;client=docs&amp;plid=ACUX6DO4OHIYCppM2c4FGIFtiIBfY3iv6Wjl4C8" TargetMode="External"/><Relationship Id="rId46" Type="http://schemas.openxmlformats.org/officeDocument/2006/relationships/hyperlink" Target="https://mail.google.com/mail?extsrc=sync&amp;client=docs&amp;plid=ACUX6DN87c1Zy5w09DE6clfHqJ5hEmzrY8Dup2I" TargetMode="External"/><Relationship Id="rId45" Type="http://schemas.openxmlformats.org/officeDocument/2006/relationships/hyperlink" Target="https://drive.google.com/drive/folders/14NuodEZuhS_snuBHkwM0AZTzEy3Ob4Ie" TargetMode="External"/><Relationship Id="rId745" Type="http://schemas.openxmlformats.org/officeDocument/2006/relationships/hyperlink" Target="https://drive.google.com/drive/folders/19oHg4KcI-dDoblEq1WLY_0XCl_mzZZ_7" TargetMode="External"/><Relationship Id="rId744" Type="http://schemas.openxmlformats.org/officeDocument/2006/relationships/hyperlink" Target="https://mail.google.com/mail?extsrc=sync&amp;client=docs&amp;plid=ACUX6DOKllFeK420tDYQ4Ro096LtxBI6cw6e3JA" TargetMode="External"/><Relationship Id="rId743" Type="http://schemas.openxmlformats.org/officeDocument/2006/relationships/hyperlink" Target="https://drive.google.com/drive/folders/1_bDugVShOaFok8aHOPzfk2HyiotPsCEO" TargetMode="External"/><Relationship Id="rId742" Type="http://schemas.openxmlformats.org/officeDocument/2006/relationships/hyperlink" Target="https://mail.google.com/mail?extsrc=sync&amp;client=docs&amp;plid=ACUX6DNIZgVHz_vh3oytsetmzKn9dzgW0CrXIO4" TargetMode="External"/><Relationship Id="rId749" Type="http://schemas.openxmlformats.org/officeDocument/2006/relationships/hyperlink" Target="https://drive.google.com/drive/folders/1c7OXucjtea1QwVkLDyyv_cTMSW0UR9RP" TargetMode="External"/><Relationship Id="rId748" Type="http://schemas.openxmlformats.org/officeDocument/2006/relationships/hyperlink" Target="https://mail.google.com/mail?extsrc=sync&amp;client=docs&amp;plid=ACUX6DOHDLj26xA7PCLyNdf20SoNVZLC-zO8aYo" TargetMode="External"/><Relationship Id="rId747" Type="http://schemas.openxmlformats.org/officeDocument/2006/relationships/hyperlink" Target="https://drive.google.com/drive/folders/1IaXZDa6Tzf9jE3thStTzoyuRymiwuzXF" TargetMode="External"/><Relationship Id="rId746" Type="http://schemas.openxmlformats.org/officeDocument/2006/relationships/hyperlink" Target="https://mail.google.com/mail?extsrc=sync&amp;client=docs&amp;plid=ACUX6DO9K77hmhUTD_3AgZo9vKCfGFzgwvedFmE" TargetMode="External"/><Relationship Id="rId48" Type="http://schemas.openxmlformats.org/officeDocument/2006/relationships/hyperlink" Target="https://mail.google.com/mail?extsrc=sync&amp;client=docs&amp;plid=ACUX6DP1BZobIy4taGkv8LhoeGhpTx0G7U_9IBE" TargetMode="External"/><Relationship Id="rId47" Type="http://schemas.openxmlformats.org/officeDocument/2006/relationships/hyperlink" Target="https://drive.google.com/drive/folders/1VnMAzzMCfgbpF-X2tXRMCTgUri6cvRI8" TargetMode="External"/><Relationship Id="rId49" Type="http://schemas.openxmlformats.org/officeDocument/2006/relationships/hyperlink" Target="https://drive.google.com/drive/folders/14W6QM74IVtc7E6WBqDvFod0EPYKsyMc2" TargetMode="External"/><Relationship Id="rId741" Type="http://schemas.openxmlformats.org/officeDocument/2006/relationships/hyperlink" Target="https://drive.google.com/drive/folders/1zGNW13eAKT2i63t4VovxhIF8_FdE9Pjg" TargetMode="External"/><Relationship Id="rId1330" Type="http://schemas.openxmlformats.org/officeDocument/2006/relationships/hyperlink" Target="https://drive.google.com/drive/folders/1wRqqc66h515ctPJsYkR64EPZvEOvgYNl" TargetMode="External"/><Relationship Id="rId740" Type="http://schemas.openxmlformats.org/officeDocument/2006/relationships/hyperlink" Target="https://mail.google.com/mail?extsrc=sync&amp;client=docs&amp;plid=ACUX6DMgak16z988LvDWbRC23MYv9ifNWvfzeBI" TargetMode="External"/><Relationship Id="rId1331" Type="http://schemas.openxmlformats.org/officeDocument/2006/relationships/hyperlink" Target="https://mail.google.com/mail?extsrc=sync&amp;client=docs&amp;plid=ACUX6DPOJHulzid5C6pWrURoo7Ttm7Z9LymYLo8" TargetMode="External"/><Relationship Id="rId1332" Type="http://schemas.openxmlformats.org/officeDocument/2006/relationships/hyperlink" Target="https://drive.google.com/drive/folders/1-jyJCJW5b0pTvBOJ_3-W8abkWP2W8G3r" TargetMode="External"/><Relationship Id="rId1333" Type="http://schemas.openxmlformats.org/officeDocument/2006/relationships/hyperlink" Target="https://mail.google.com/mail?extsrc=sync&amp;client=docs&amp;plid=ACUX6DMRs3CvulS-fNPXIUFPhwoVbhmXeS20zLU" TargetMode="External"/><Relationship Id="rId1323" Type="http://schemas.openxmlformats.org/officeDocument/2006/relationships/hyperlink" Target="https://mail.google.com/mail?extsrc=sync&amp;client=docs&amp;plid=ACUX6DO07kXGfypmoHkdW94b_t4U4jpIxi1798g" TargetMode="External"/><Relationship Id="rId1324" Type="http://schemas.openxmlformats.org/officeDocument/2006/relationships/hyperlink" Target="https://drive.google.com/drive/folders/18NRV2li1fEhdoiHl4aywmXY7fkh0uOaz" TargetMode="External"/><Relationship Id="rId31" Type="http://schemas.openxmlformats.org/officeDocument/2006/relationships/hyperlink" Target="https://drive.google.com/drive/folders/12Lrd49av5lS_4ClqmmLhb5NTu6sn-G6R" TargetMode="External"/><Relationship Id="rId1325" Type="http://schemas.openxmlformats.org/officeDocument/2006/relationships/hyperlink" Target="https://mail.google.com/mail?extsrc=sync&amp;client=docs&amp;plid=ACUX6DPYqq0pajtAtb3N98p9EvT9PYQg3NKUk3k" TargetMode="External"/><Relationship Id="rId30" Type="http://schemas.openxmlformats.org/officeDocument/2006/relationships/hyperlink" Target="https://mail.google.com/mail?extsrc=sync&amp;client=docs&amp;plid=ACUX6DPz7q9iqdlgITQdyXXLcTrTdMASh8yVb_0" TargetMode="External"/><Relationship Id="rId1326" Type="http://schemas.openxmlformats.org/officeDocument/2006/relationships/hyperlink" Target="https://drive.google.com/drive/folders/1gtZ82SEcSLGrcLDJQYXk0qrJcKs-upBc" TargetMode="External"/><Relationship Id="rId33" Type="http://schemas.openxmlformats.org/officeDocument/2006/relationships/hyperlink" Target="https://drive.google.com/drive/folders/1Cp9r-lEf6G4QPuoqNGsl3QXU8U08PwLt" TargetMode="External"/><Relationship Id="rId1327" Type="http://schemas.openxmlformats.org/officeDocument/2006/relationships/hyperlink" Target="https://mail.google.com/mail?extsrc=sync&amp;client=docs&amp;plid=ACUX6DPQq5VqPhxljimon8Dc7YLNPWtJYOJRSCo" TargetMode="External"/><Relationship Id="rId32" Type="http://schemas.openxmlformats.org/officeDocument/2006/relationships/hyperlink" Target="https://mail.google.com/mail?extsrc=sync&amp;client=docs&amp;plid=ACUX6DPFTX7TXMbhq3aVVG8B1CIG4sLnnaMqcSE" TargetMode="External"/><Relationship Id="rId1328" Type="http://schemas.openxmlformats.org/officeDocument/2006/relationships/hyperlink" Target="https://drive.google.com/drive/folders/1SYs-Jrg8DLYXuyzRje1kvVf-fARkP4bm" TargetMode="External"/><Relationship Id="rId35" Type="http://schemas.openxmlformats.org/officeDocument/2006/relationships/hyperlink" Target="https://drive.google.com/drive/folders/13B7924WuNKfmQOANoizUbopdebH-ITdD" TargetMode="External"/><Relationship Id="rId1329" Type="http://schemas.openxmlformats.org/officeDocument/2006/relationships/hyperlink" Target="https://mail.google.com/mail?extsrc=sync&amp;client=docs&amp;plid=ACUX6DM1_cIucf9yytHa6fTDfrOTbhwWDT4dgVY" TargetMode="External"/><Relationship Id="rId34" Type="http://schemas.openxmlformats.org/officeDocument/2006/relationships/hyperlink" Target="https://mail.google.com/mail?extsrc=sync&amp;client=docs&amp;plid=ACUX6DPiL3Gp8lSLdrOZM8SW1x-5luJp1VJcL_Q" TargetMode="External"/><Relationship Id="rId739" Type="http://schemas.openxmlformats.org/officeDocument/2006/relationships/hyperlink" Target="https://drive.google.com/drive/folders/1-qZrTBUgdYfTeot4RzdGVII2vykgu78d" TargetMode="External"/><Relationship Id="rId734" Type="http://schemas.openxmlformats.org/officeDocument/2006/relationships/hyperlink" Target="https://mail.google.com/mail?extsrc=sync&amp;client=docs&amp;plid=ACUX6DPxj40LC7z8WUUb6IlTMmUoJqdYgKGn62g" TargetMode="External"/><Relationship Id="rId733" Type="http://schemas.openxmlformats.org/officeDocument/2006/relationships/hyperlink" Target="https://drive.google.com/drive/folders/1NkdUJTN4heIHNhNwsjONULxrgFu3db7f" TargetMode="External"/><Relationship Id="rId732" Type="http://schemas.openxmlformats.org/officeDocument/2006/relationships/hyperlink" Target="https://mail.google.com/mail?extsrc=sync&amp;client=docs&amp;plid=ACUX6DOyJLM7JmcN9AnDBD5OnYYb8GoEqWRgibM" TargetMode="External"/><Relationship Id="rId731" Type="http://schemas.openxmlformats.org/officeDocument/2006/relationships/hyperlink" Target="https://drive.google.com/drive/folders/1C41K9NupFuPqfphpZiGmYgAAgQtacqWS" TargetMode="External"/><Relationship Id="rId738" Type="http://schemas.openxmlformats.org/officeDocument/2006/relationships/hyperlink" Target="https://mail.google.com/mail?extsrc=sync&amp;client=docs&amp;plid=ACUX6DOs94UM_mS09NZrZ_gKdXVKI-cZQ6mc3oA" TargetMode="External"/><Relationship Id="rId737" Type="http://schemas.openxmlformats.org/officeDocument/2006/relationships/hyperlink" Target="https://drive.google.com/drive/folders/1dHtvrHMmmTuZcoPf6KUHscXLM-0hR5qC" TargetMode="External"/><Relationship Id="rId736" Type="http://schemas.openxmlformats.org/officeDocument/2006/relationships/hyperlink" Target="https://mail.google.com/mail?extsrc=sync&amp;client=docs&amp;plid=ACUX6DOgHw_GrR9PTCUEkalDNlbkePINqgI_t64" TargetMode="External"/><Relationship Id="rId735" Type="http://schemas.openxmlformats.org/officeDocument/2006/relationships/hyperlink" Target="https://drive.google.com/drive/folders/1Mn1zTAuJxHhwJ5nUJryQhL_7MlTXE2Fq" TargetMode="External"/><Relationship Id="rId37" Type="http://schemas.openxmlformats.org/officeDocument/2006/relationships/hyperlink" Target="https://drive.google.com/drive/folders/13XHU8PJNCrI1wl1bDk7l9nyNHWaLol9g" TargetMode="External"/><Relationship Id="rId36" Type="http://schemas.openxmlformats.org/officeDocument/2006/relationships/hyperlink" Target="https://mail.google.com/mail?extsrc=sync&amp;client=docs&amp;plid=ACUX6DMjMk5OwXOhDHUDDxnUuTwuMgPwuEhtQc0" TargetMode="External"/><Relationship Id="rId39" Type="http://schemas.openxmlformats.org/officeDocument/2006/relationships/hyperlink" Target="https://drive.google.com/drive/folders/13qx3B8R9tN2gyUSEy7WpAYcMG63cCdnc" TargetMode="External"/><Relationship Id="rId38" Type="http://schemas.openxmlformats.org/officeDocument/2006/relationships/hyperlink" Target="https://mail.google.com/mail?extsrc=sync&amp;client=docs&amp;plid=ACUX6DNWUR-0wMU47RBOGV6uEw1_LTF-g_VAeZg" TargetMode="External"/><Relationship Id="rId730" Type="http://schemas.openxmlformats.org/officeDocument/2006/relationships/hyperlink" Target="https://mail.google.com/mail?extsrc=sync&amp;client=docs&amp;plid=ACUX6DN_Y5svYXcCT7nFGruclw5PdjErB_Oi9Y0" TargetMode="External"/><Relationship Id="rId1320" Type="http://schemas.openxmlformats.org/officeDocument/2006/relationships/hyperlink" Target="https://drive.google.com/drive/folders/14rJ7IBw4tGyGyDknjcDZegFjbHYjwy2f" TargetMode="External"/><Relationship Id="rId1321" Type="http://schemas.openxmlformats.org/officeDocument/2006/relationships/hyperlink" Target="https://mail.google.com/mail?extsrc=sync&amp;client=docs&amp;plid=ACUX6DPEj_NlTTlHsGq_dexw_T83ScWX4Y6yMtg" TargetMode="External"/><Relationship Id="rId1322" Type="http://schemas.openxmlformats.org/officeDocument/2006/relationships/hyperlink" Target="https://drive.google.com/drive/folders/1i2RVBhI_34cJLAOmu9ZYcSp0RsTkoR8p" TargetMode="External"/><Relationship Id="rId1356" Type="http://schemas.openxmlformats.org/officeDocument/2006/relationships/hyperlink" Target="https://drive.google.com/drive/folders/1kULxr1CF6QTgBx1NR__tkf9g4_Vi8C0y" TargetMode="External"/><Relationship Id="rId1357" Type="http://schemas.openxmlformats.org/officeDocument/2006/relationships/hyperlink" Target="https://mail.google.com/mail?extsrc=sync&amp;client=docs&amp;plid=ACUX6DOfs-xgLsWOodVFLRqFk9mx1uQ1r12yNvE" TargetMode="External"/><Relationship Id="rId20" Type="http://schemas.openxmlformats.org/officeDocument/2006/relationships/hyperlink" Target="https://mail.google.com/mail?extsrc=sync&amp;client=docs&amp;plid=ACUX6DN_k2T0gkX0i5WQRh54ejBHvbWUp0P08NI" TargetMode="External"/><Relationship Id="rId1358" Type="http://schemas.openxmlformats.org/officeDocument/2006/relationships/hyperlink" Target="https://drive.google.com/drive/folders/1yorQOcBfRVjmNMPTqKcDS7-8VrWr5bzD" TargetMode="External"/><Relationship Id="rId1359" Type="http://schemas.openxmlformats.org/officeDocument/2006/relationships/hyperlink" Target="https://mail.google.com/mail?extsrc=sync&amp;client=docs&amp;plid=ACUX6DMHBfmD7InLHOucnQ6NLsWpU4Vcq5eV7Kg" TargetMode="External"/><Relationship Id="rId22" Type="http://schemas.openxmlformats.org/officeDocument/2006/relationships/hyperlink" Target="https://mail.google.com/mail?extsrc=sync&amp;client=docs&amp;plid=ACUX6DNTbW7uQRTkgM6g43rESCjZLt1DeM8X-W0" TargetMode="External"/><Relationship Id="rId21" Type="http://schemas.openxmlformats.org/officeDocument/2006/relationships/hyperlink" Target="https://drive.google.com/drive/folders/19VIWVcqGcDMzLP8EtONnoCir-zinXJmN" TargetMode="External"/><Relationship Id="rId24" Type="http://schemas.openxmlformats.org/officeDocument/2006/relationships/hyperlink" Target="https://mail.google.com/mail?extsrc=sync&amp;client=docs&amp;plid=ACUX6DOoDo-M0WKh8Na54JE9B2J0wZ29XiD9i1Q" TargetMode="External"/><Relationship Id="rId23" Type="http://schemas.openxmlformats.org/officeDocument/2006/relationships/hyperlink" Target="https://drive.google.com/drive/folders/19jI6NYGrHbFexntv37vXsZDSOSItSHES" TargetMode="External"/><Relationship Id="rId767" Type="http://schemas.openxmlformats.org/officeDocument/2006/relationships/hyperlink" Target="https://drive.google.com/drive/folders/1fnWCiFxbWXna6wCMgvNkiCsVY-nuem3L" TargetMode="External"/><Relationship Id="rId766" Type="http://schemas.openxmlformats.org/officeDocument/2006/relationships/hyperlink" Target="https://mail.google.com/mail?extsrc=sync&amp;client=docs&amp;plid=ACUX6DMoQGFGMd-thnr5qkxmXAPZh_GU2FjLeWk" TargetMode="External"/><Relationship Id="rId765" Type="http://schemas.openxmlformats.org/officeDocument/2006/relationships/hyperlink" Target="https://drive.google.com/drive/folders/1XmTej-W8zlMuJ2-dszm_NT1Nwv8RHFVG" TargetMode="External"/><Relationship Id="rId764" Type="http://schemas.openxmlformats.org/officeDocument/2006/relationships/hyperlink" Target="https://mail.google.com/mail?extsrc=sync&amp;client=docs&amp;plid=ACUX6DOA28klOYhIUQfz1_yrkp_I4sIlluodjSQ" TargetMode="External"/><Relationship Id="rId769" Type="http://schemas.openxmlformats.org/officeDocument/2006/relationships/hyperlink" Target="https://drive.google.com/drive/folders/1uNThOomhS-7n3_NTRwZwaspHgRQGq2ot" TargetMode="External"/><Relationship Id="rId768" Type="http://schemas.openxmlformats.org/officeDocument/2006/relationships/hyperlink" Target="https://mail.google.com/mail?extsrc=sync&amp;client=docs&amp;plid=ACUX6DNMxch1zuwcosqVzspa-qCobEaw_TskbMk" TargetMode="External"/><Relationship Id="rId26" Type="http://schemas.openxmlformats.org/officeDocument/2006/relationships/hyperlink" Target="https://mail.google.com/mail?extsrc=sync&amp;client=docs&amp;plid=ACUX6DN4_jV3lN-dmX92R1kCm-umFpRpJBYHR20" TargetMode="External"/><Relationship Id="rId25" Type="http://schemas.openxmlformats.org/officeDocument/2006/relationships/hyperlink" Target="https://drive.google.com/drive/folders/12AYYH-1ZYQNezHlf_pgn5LySeyRt5Sdj" TargetMode="External"/><Relationship Id="rId28" Type="http://schemas.openxmlformats.org/officeDocument/2006/relationships/hyperlink" Target="https://mail.google.com/mail?extsrc=sync&amp;client=docs&amp;plid=ACUX6DNcwBNknrxfu2DWhZWzKmgzhBF-LaZKBXc" TargetMode="External"/><Relationship Id="rId1350" Type="http://schemas.openxmlformats.org/officeDocument/2006/relationships/hyperlink" Target="https://drive.google.com/drive/folders/161tnJXLoAy5AUogJC6PUWrTftRK_e-NL" TargetMode="External"/><Relationship Id="rId27" Type="http://schemas.openxmlformats.org/officeDocument/2006/relationships/hyperlink" Target="https://drive.google.com/drive/folders/12IACr2Z787z8Wy2ht4gt7rGEqMtIYl4F" TargetMode="External"/><Relationship Id="rId1351" Type="http://schemas.openxmlformats.org/officeDocument/2006/relationships/hyperlink" Target="https://mail.google.com/mail?extsrc=sync&amp;client=docs&amp;plid=ACUX6DPUWWKHZWkF8naXzkZGtJkOG_ZSyVyPOyo" TargetMode="External"/><Relationship Id="rId763" Type="http://schemas.openxmlformats.org/officeDocument/2006/relationships/hyperlink" Target="https://drive.google.com/drive/folders/1qZjpVfRA92-6zhwPdhz4nE5c1Y8RhpiQ" TargetMode="External"/><Relationship Id="rId1352" Type="http://schemas.openxmlformats.org/officeDocument/2006/relationships/hyperlink" Target="https://drive.google.com/drive/folders/1cqRAR4jM23Nln8WPlghalj2e1g2ss0XD" TargetMode="External"/><Relationship Id="rId29" Type="http://schemas.openxmlformats.org/officeDocument/2006/relationships/hyperlink" Target="https://drive.google.com/drive/folders/12b5FjfsTiZNx9-eDl7GeKrp81j3EHE_p" TargetMode="External"/><Relationship Id="rId762" Type="http://schemas.openxmlformats.org/officeDocument/2006/relationships/hyperlink" Target="https://mail.google.com/mail?extsrc=sync&amp;client=docs&amp;plid=ACUX6DPNO1ZzINaTeWLG8LNqk3fPczgcqHLI2dU" TargetMode="External"/><Relationship Id="rId1353" Type="http://schemas.openxmlformats.org/officeDocument/2006/relationships/hyperlink" Target="https://mail.google.com/mail?extsrc=sync&amp;client=docs&amp;plid=ACUX6DMpzxMNJY9FFR8TkkTUwoRDhRrz0Sv-2Ww" TargetMode="External"/><Relationship Id="rId761" Type="http://schemas.openxmlformats.org/officeDocument/2006/relationships/hyperlink" Target="https://drive.google.com/drive/folders/1pqwleBTI0UrxC8mvwA8VBIuWS_IqHb1S" TargetMode="External"/><Relationship Id="rId1354" Type="http://schemas.openxmlformats.org/officeDocument/2006/relationships/hyperlink" Target="https://drive.google.com/drive/folders/1nFT_c78oK2Lr1xV6gEmTZqTJiwAgHRuU" TargetMode="External"/><Relationship Id="rId760" Type="http://schemas.openxmlformats.org/officeDocument/2006/relationships/hyperlink" Target="https://mail.google.com/mail?extsrc=sync&amp;client=docs&amp;plid=ACUX6DNdw7VY4IgW2ySkaqKM0Yp7Z6PuGkOexcM" TargetMode="External"/><Relationship Id="rId1355" Type="http://schemas.openxmlformats.org/officeDocument/2006/relationships/hyperlink" Target="https://mail.google.com/mail?extsrc=sync&amp;client=docs&amp;plid=ACUX6DNR7DTKhkOfoUO5bi9JlmXYYo0U3RcS3fk" TargetMode="External"/><Relationship Id="rId1345" Type="http://schemas.openxmlformats.org/officeDocument/2006/relationships/hyperlink" Target="https://mail.google.com/mail?extsrc=sync&amp;client=docs&amp;plid=ACUX6DOLit06TIn69Qm5YjtAux5VxYF5WLztPuE" TargetMode="External"/><Relationship Id="rId1346" Type="http://schemas.openxmlformats.org/officeDocument/2006/relationships/hyperlink" Target="https://drive.google.com/drive/folders/10GXmvHsnmlSTshaxlyTu3uAdnzrsLr4S" TargetMode="External"/><Relationship Id="rId1347" Type="http://schemas.openxmlformats.org/officeDocument/2006/relationships/hyperlink" Target="https://mail.google.com/mail?extsrc=sync&amp;client=docs&amp;plid=ACUX6DNPUtQVZOrY8I4ZDxxB54bIJBjWKaZBf2Q" TargetMode="External"/><Relationship Id="rId1348" Type="http://schemas.openxmlformats.org/officeDocument/2006/relationships/hyperlink" Target="https://drive.google.com/drive/folders/1GWjttcVmTK07-CEx4ggyaco0HO_OD41y" TargetMode="External"/><Relationship Id="rId11" Type="http://schemas.openxmlformats.org/officeDocument/2006/relationships/hyperlink" Target="https://drive.google.com/drive/folders/11oGqNFofuMRkBiXGczCCJQBhhhJ-H6Yt" TargetMode="External"/><Relationship Id="rId1349" Type="http://schemas.openxmlformats.org/officeDocument/2006/relationships/hyperlink" Target="https://mail.google.com/mail?extsrc=sync&amp;client=docs&amp;plid=ACUX6DONuOhSD9RHhL_lkcRIjbJWOvMHtqX1CLM" TargetMode="External"/><Relationship Id="rId10" Type="http://schemas.openxmlformats.org/officeDocument/2006/relationships/hyperlink" Target="https://mail.google.com/mail?extsrc=sync&amp;client=docs&amp;plid=ACUX6DPyPr3znQPqjdXeiM6JrTNGbhKtghnFUCc" TargetMode="External"/><Relationship Id="rId13" Type="http://schemas.openxmlformats.org/officeDocument/2006/relationships/hyperlink" Target="https://drive.google.com/drive/folders/159vlopaMgIdJHysQzgJriTsj2zAYrKl2" TargetMode="External"/><Relationship Id="rId12" Type="http://schemas.openxmlformats.org/officeDocument/2006/relationships/hyperlink" Target="https://mail.google.com/mail?extsrc=sync&amp;client=docs&amp;plid=ACUX6DNQO6kqY6v5RkO9yNDV3-dXAYVB4M0Tg7g" TargetMode="External"/><Relationship Id="rId756" Type="http://schemas.openxmlformats.org/officeDocument/2006/relationships/hyperlink" Target="https://mail.google.com/mail?extsrc=sync&amp;client=docs&amp;plid=ACUX6DM0wDVR-_au9dLOHyjV3SmOym1q912ZTjI" TargetMode="External"/><Relationship Id="rId755" Type="http://schemas.openxmlformats.org/officeDocument/2006/relationships/hyperlink" Target="https://drive.google.com/drive/folders/1i9Y1kFEL3R2GmL62EQs8cLjynMaK2FcT" TargetMode="External"/><Relationship Id="rId754" Type="http://schemas.openxmlformats.org/officeDocument/2006/relationships/hyperlink" Target="https://mail.google.com/mail?extsrc=sync&amp;client=docs&amp;plid=ACUX6DNcynGauqjDmul1VhHVnArQzIW_ros_KO0" TargetMode="External"/><Relationship Id="rId753" Type="http://schemas.openxmlformats.org/officeDocument/2006/relationships/hyperlink" Target="https://drive.google.com/drive/folders/1Dp-mShs1xQVvBd0VCT2cTXmWv_1wraFS" TargetMode="External"/><Relationship Id="rId759" Type="http://schemas.openxmlformats.org/officeDocument/2006/relationships/hyperlink" Target="https://drive.google.com/drive/folders/16eiDm_qMDQgXrne_B1ii79ax1mcTkmop" TargetMode="External"/><Relationship Id="rId758" Type="http://schemas.openxmlformats.org/officeDocument/2006/relationships/hyperlink" Target="https://mail.google.com/mail?extsrc=sync&amp;client=docs&amp;plid=ACUX6DOUitTBQYBPeU7pCtc_wETFkwY0ZTmuzng" TargetMode="External"/><Relationship Id="rId757" Type="http://schemas.openxmlformats.org/officeDocument/2006/relationships/hyperlink" Target="https://drive.google.com/drive/folders/1sdwZdZYCCQXp5oqU-OGsWXQ1bH3dtb4C" TargetMode="External"/><Relationship Id="rId15" Type="http://schemas.openxmlformats.org/officeDocument/2006/relationships/hyperlink" Target="https://drive.google.com/drive/folders/16CIsFhnWuKZ0a6SiKX4qLGiN7FAL-HRy" TargetMode="External"/><Relationship Id="rId14" Type="http://schemas.openxmlformats.org/officeDocument/2006/relationships/hyperlink" Target="https://mail.google.com/mail?extsrc=sync&amp;client=docs&amp;plid=ACUX6DPeIgBjzKJm-NjeQf0ONMHVj7UIsqM0Jd0" TargetMode="External"/><Relationship Id="rId17" Type="http://schemas.openxmlformats.org/officeDocument/2006/relationships/hyperlink" Target="https://drive.google.com/drive/folders/11oGqNFofuMRkBiXGczCCJQBhhhJ-H6Yt" TargetMode="External"/><Relationship Id="rId16" Type="http://schemas.openxmlformats.org/officeDocument/2006/relationships/hyperlink" Target="https://mail.google.com/mail?extsrc=sync&amp;client=docs&amp;plid=ACUX6DNHzC9RDtIpIZT7Z9xMe5VH6wHxrPu7bFE" TargetMode="External"/><Relationship Id="rId1340" Type="http://schemas.openxmlformats.org/officeDocument/2006/relationships/hyperlink" Target="https://drive.google.com/drive/folders/1W9cAEHaWRtnnkUloLuIKE4LF8fFJiMa0" TargetMode="External"/><Relationship Id="rId19" Type="http://schemas.openxmlformats.org/officeDocument/2006/relationships/hyperlink" Target="https://drive.google.com/drive/folders/15mRVj-U4qdgKItNedfT3wNYGdTc47wEv" TargetMode="External"/><Relationship Id="rId752" Type="http://schemas.openxmlformats.org/officeDocument/2006/relationships/hyperlink" Target="https://mail.google.com/mail?extsrc=sync&amp;client=docs&amp;plid=ACUX6DPw3GjCJLTwGbACeJ5R5ZxhXQphu59mGIg" TargetMode="External"/><Relationship Id="rId1341" Type="http://schemas.openxmlformats.org/officeDocument/2006/relationships/hyperlink" Target="https://mail.google.com/mail?extsrc=sync&amp;client=docs&amp;plid=ACUX6DPfZsqMUi0IU1ZxOXkPj7in5jGdaRGNpNg" TargetMode="External"/><Relationship Id="rId18" Type="http://schemas.openxmlformats.org/officeDocument/2006/relationships/hyperlink" Target="https://mail.google.com/mail?extsrc=sync&amp;client=docs&amp;plid=ACUX6DOgTUVT7Gvq8UoNku5dy02ftkEsPluFQlA" TargetMode="External"/><Relationship Id="rId751" Type="http://schemas.openxmlformats.org/officeDocument/2006/relationships/hyperlink" Target="https://drive.google.com/drive/folders/1z0rz_AWaTbyp8LRM4ifsqZ4E12AOOBzQ" TargetMode="External"/><Relationship Id="rId1342" Type="http://schemas.openxmlformats.org/officeDocument/2006/relationships/hyperlink" Target="https://drive.google.com/drive/folders/1BblB2SrFEuMIfGGWofNFbuawGquQP2IX" TargetMode="External"/><Relationship Id="rId750" Type="http://schemas.openxmlformats.org/officeDocument/2006/relationships/hyperlink" Target="https://mail.google.com/mail?extsrc=sync&amp;client=docs&amp;plid=ACUX6DOI7B9mhYvZDG6HY3EmsoJGE0s4fVPtYLM" TargetMode="External"/><Relationship Id="rId1343" Type="http://schemas.openxmlformats.org/officeDocument/2006/relationships/hyperlink" Target="https://mail.google.com/mail?extsrc=sync&amp;client=docs&amp;plid=ACUX6DPjZ5oi2sexxvRrOmk-FZDrNLo34kgtM2E" TargetMode="External"/><Relationship Id="rId1344" Type="http://schemas.openxmlformats.org/officeDocument/2006/relationships/hyperlink" Target="https://drive.google.com/drive/folders/19RwEJCP7Z_aheYm9YK_kMs_R-7LhK1uv" TargetMode="External"/><Relationship Id="rId84" Type="http://schemas.openxmlformats.org/officeDocument/2006/relationships/hyperlink" Target="https://mail.google.com/mail?extsrc=sync&amp;client=docs&amp;plid=ACUX6DMRsgvmJzKXKCE8X5jG_qvqzUqXMVa6oaI" TargetMode="External"/><Relationship Id="rId1774" Type="http://schemas.openxmlformats.org/officeDocument/2006/relationships/hyperlink" Target="https://drive.google.com/drive/folders/1Q1yU3_WUTsiwT5TeaFc6zp_O5JB4Ncg-" TargetMode="External"/><Relationship Id="rId83" Type="http://schemas.openxmlformats.org/officeDocument/2006/relationships/hyperlink" Target="https://drive.google.com/drive/folders/1fJOZp8CZTP_cMn8GOwQL4_2kLi-5uqCU" TargetMode="External"/><Relationship Id="rId1775" Type="http://schemas.openxmlformats.org/officeDocument/2006/relationships/hyperlink" Target="https://mail.google.com/mail?extsrc=sync&amp;client=docs&amp;plid=ACUX6DNWJXUasEvAYc4nmggGJX55jeUMPz3SnpY" TargetMode="External"/><Relationship Id="rId86" Type="http://schemas.openxmlformats.org/officeDocument/2006/relationships/hyperlink" Target="https://mail.google.com/mail?extsrc=sync&amp;client=docs&amp;plid=ACUX6DOxlbWFzERdM2P3l3nJlvA0rNWMwRAcWe4" TargetMode="External"/><Relationship Id="rId1776" Type="http://schemas.openxmlformats.org/officeDocument/2006/relationships/hyperlink" Target="https://drive.google.com/drive/folders/1jSgGYYpd-3kOIKP-Qm2uBW14r_BG8keH" TargetMode="External"/><Relationship Id="rId85" Type="http://schemas.openxmlformats.org/officeDocument/2006/relationships/hyperlink" Target="https://drive.google.com/drive/folders/19bnPD9R3MsT49gNK4sIXdDY32oOUrqUm" TargetMode="External"/><Relationship Id="rId1777" Type="http://schemas.openxmlformats.org/officeDocument/2006/relationships/hyperlink" Target="https://mail.google.com/mail?extsrc=sync&amp;client=docs&amp;plid=ACUX6DMa4FcYPP-eSXwl5WsuHVR1hrS9i0NJpYU" TargetMode="External"/><Relationship Id="rId88" Type="http://schemas.openxmlformats.org/officeDocument/2006/relationships/hyperlink" Target="https://mail.google.com/mail?extsrc=sync&amp;client=docs&amp;plid=ACUX6DPuPioD5pma0JGj9yx5TQjuFyyy31_PZcY" TargetMode="External"/><Relationship Id="rId1778" Type="http://schemas.openxmlformats.org/officeDocument/2006/relationships/hyperlink" Target="https://drive.google.com/drive/folders/1K0WR_-8LVA-mLsJ-HexZqOoTFXt_SFwR" TargetMode="External"/><Relationship Id="rId87" Type="http://schemas.openxmlformats.org/officeDocument/2006/relationships/hyperlink" Target="https://drive.google.com/drive/folders/19hkLKtJ5QpICS6lqbjQJNtY8cyqQzXTV" TargetMode="External"/><Relationship Id="rId1779" Type="http://schemas.openxmlformats.org/officeDocument/2006/relationships/hyperlink" Target="https://mail.google.com/mail?extsrc=sync&amp;client=docs&amp;plid=ACUX6DPyIhEQtMRhC2ufNW-Y7ItQ6AdExBmoLHM" TargetMode="External"/><Relationship Id="rId89" Type="http://schemas.openxmlformats.org/officeDocument/2006/relationships/hyperlink" Target="https://drive.google.com/drive/folders/1UYHlsfF55Y03mySOCqU-0WKcu-zNV-1i" TargetMode="External"/><Relationship Id="rId709" Type="http://schemas.openxmlformats.org/officeDocument/2006/relationships/hyperlink" Target="https://drive.google.com/drive/folders/1BaNShDSiJ4EbZd_HoGNMly8--MBQ0iKh" TargetMode="External"/><Relationship Id="rId708" Type="http://schemas.openxmlformats.org/officeDocument/2006/relationships/hyperlink" Target="https://mail.google.com/mail?extsrc=sync&amp;client=docs&amp;plid=ACUX6DPG2r2Pxrtwm5LaV4kFFIyIv9H27clNvR4" TargetMode="External"/><Relationship Id="rId707" Type="http://schemas.openxmlformats.org/officeDocument/2006/relationships/hyperlink" Target="https://drive.google.com/drive/folders/1KzbQppp8vuA0-8k9l9H41KgrgPNxzP9R" TargetMode="External"/><Relationship Id="rId706" Type="http://schemas.openxmlformats.org/officeDocument/2006/relationships/hyperlink" Target="https://mail.google.com/mail?extsrc=sync&amp;client=docs&amp;plid=ACUX6DN35oXBwjeQNz20c6lGvsBFaYe0ijDD03A" TargetMode="External"/><Relationship Id="rId80" Type="http://schemas.openxmlformats.org/officeDocument/2006/relationships/hyperlink" Target="https://mail.google.com/mail?extsrc=sync&amp;client=docs&amp;plid=ACUX6DMCg7t1EKgCePQNgwkmtv864ZdBHa7kNqE" TargetMode="External"/><Relationship Id="rId82" Type="http://schemas.openxmlformats.org/officeDocument/2006/relationships/hyperlink" Target="https://mail.google.com/mail?extsrc=sync&amp;client=docs&amp;plid=ACUX6DMLxpZb2n0VytK1R-3nBIZBNnGEnr9kl0U" TargetMode="External"/><Relationship Id="rId81" Type="http://schemas.openxmlformats.org/officeDocument/2006/relationships/hyperlink" Target="https://drive.google.com/drive/folders/19YijcvGygubksmo0mAGF5Y93BK6IrQRL" TargetMode="External"/><Relationship Id="rId701" Type="http://schemas.openxmlformats.org/officeDocument/2006/relationships/hyperlink" Target="https://drive.google.com/drive/folders/1hR9Q77opRAqRAGh23HVfuHHzzU9kuV99" TargetMode="External"/><Relationship Id="rId700" Type="http://schemas.openxmlformats.org/officeDocument/2006/relationships/hyperlink" Target="https://mail.google.com/mail?extsrc=sync&amp;client=docs&amp;plid=ACUX6DPHO83hfXgTlIeqXjloC9v6QFwDSYXwldg" TargetMode="External"/><Relationship Id="rId705" Type="http://schemas.openxmlformats.org/officeDocument/2006/relationships/hyperlink" Target="https://drive.google.com/drive/folders/1WYTJFuZjwGDQuphfSzwllahslV8UwldP" TargetMode="External"/><Relationship Id="rId704" Type="http://schemas.openxmlformats.org/officeDocument/2006/relationships/hyperlink" Target="https://mail.google.com/mail?extsrc=sync&amp;client=docs&amp;plid=ACUX6DMNnFihO9IckPZorinEK4Q3fEj4Q8PikO8" TargetMode="External"/><Relationship Id="rId703" Type="http://schemas.openxmlformats.org/officeDocument/2006/relationships/hyperlink" Target="https://drive.google.com/drive/folders/1C7ogTbYr1f65XFuZTpjag3_MqMWdGUPl" TargetMode="External"/><Relationship Id="rId702" Type="http://schemas.openxmlformats.org/officeDocument/2006/relationships/hyperlink" Target="https://mail.google.com/mail?extsrc=sync&amp;client=docs&amp;plid=ACUX6DNvTE3lad5NlVzIPCcSuwFBIFYLjtCT5K0" TargetMode="External"/><Relationship Id="rId1770" Type="http://schemas.openxmlformats.org/officeDocument/2006/relationships/hyperlink" Target="https://drive.google.com/drive/folders/11Xd7FO18noocZepdHK3KeKIlDk4Q1Ltd" TargetMode="External"/><Relationship Id="rId1771" Type="http://schemas.openxmlformats.org/officeDocument/2006/relationships/hyperlink" Target="https://mail.google.com/mail?extsrc=sync&amp;client=docs&amp;plid=ACUX6DNQ00Sj6ySjJXvua-wE-jeOGXaSSV4gFnM" TargetMode="External"/><Relationship Id="rId1772" Type="http://schemas.openxmlformats.org/officeDocument/2006/relationships/hyperlink" Target="https://drive.google.com/drive/folders/1ZOK_Rcp62bZDcal5C7KXxKQ3sY02PZkl" TargetMode="External"/><Relationship Id="rId1773" Type="http://schemas.openxmlformats.org/officeDocument/2006/relationships/hyperlink" Target="https://mail.google.com/mail?extsrc=sync&amp;client=docs&amp;plid=ACUX6DNzpb4cs-kJ7iG1F19oeMBFA6tbTfFv5Fc" TargetMode="External"/><Relationship Id="rId73" Type="http://schemas.openxmlformats.org/officeDocument/2006/relationships/hyperlink" Target="https://drive.google.com/drive/folders/17dXVBWSKh2qosTjdn3EkgJl0zfe5g1og" TargetMode="External"/><Relationship Id="rId1763" Type="http://schemas.openxmlformats.org/officeDocument/2006/relationships/hyperlink" Target="https://mail.google.com/mail?extsrc=sync&amp;client=docs&amp;plid=ACUX6DPoHO63enk_TcDbZ2mSyjIZeHtAdtIUomk" TargetMode="External"/><Relationship Id="rId72" Type="http://schemas.openxmlformats.org/officeDocument/2006/relationships/hyperlink" Target="https://mail.google.com/mail?extsrc=sync&amp;client=docs&amp;plid=ACUX6DOyYg-qG2SvwHUtsN1zKEURmR8dk_RpH9s" TargetMode="External"/><Relationship Id="rId1764" Type="http://schemas.openxmlformats.org/officeDocument/2006/relationships/hyperlink" Target="https://drive.google.com/drive/folders/1yQ3oQXtejwprkfuNbYqozilpYpMuv5l0" TargetMode="External"/><Relationship Id="rId75" Type="http://schemas.openxmlformats.org/officeDocument/2006/relationships/hyperlink" Target="https://drive.google.com/drive/folders/17nJOPjmwoNxLTKmie8sszWryWPgJbIt-" TargetMode="External"/><Relationship Id="rId1765" Type="http://schemas.openxmlformats.org/officeDocument/2006/relationships/hyperlink" Target="https://mail.google.com/mail?extsrc=sync&amp;client=docs&amp;plid=ACUX6DMllgp2gYnksGXFIrxZ6ttlLstIzHrgeYo" TargetMode="External"/><Relationship Id="rId74" Type="http://schemas.openxmlformats.org/officeDocument/2006/relationships/hyperlink" Target="https://mail.google.com/mail?extsrc=sync&amp;client=docs&amp;plid=ACUX6DMXo3J5FLmZAlTzvk-oKXFXW0UWGW8BKuY" TargetMode="External"/><Relationship Id="rId1766" Type="http://schemas.openxmlformats.org/officeDocument/2006/relationships/hyperlink" Target="https://drive.google.com/drive/folders/12K7OQNNJrCfxDYW760prRvwIl17ghmqe" TargetMode="External"/><Relationship Id="rId77" Type="http://schemas.openxmlformats.org/officeDocument/2006/relationships/hyperlink" Target="https://drive.google.com/drive/folders/181PLvcIdHZ2TcCBly6qKG64W6mIGKFpA" TargetMode="External"/><Relationship Id="rId1767" Type="http://schemas.openxmlformats.org/officeDocument/2006/relationships/hyperlink" Target="https://mail.google.com/mail?extsrc=sync&amp;client=docs&amp;plid=ACUX6DNtzdJqFBhQVU8BHLhbRIhTfz4YQYRiJic" TargetMode="External"/><Relationship Id="rId76" Type="http://schemas.openxmlformats.org/officeDocument/2006/relationships/hyperlink" Target="https://mail.google.com/mail?extsrc=sync&amp;client=docs&amp;plid=ACUX6DMmeffvSTbDZywz7qilHfjBX6d4aBOgVig" TargetMode="External"/><Relationship Id="rId1768" Type="http://schemas.openxmlformats.org/officeDocument/2006/relationships/hyperlink" Target="https://drive.google.com/drive/folders/1FM32Kxmm9qwiFTP1wK9rFZLoZWcKxz5T" TargetMode="External"/><Relationship Id="rId79" Type="http://schemas.openxmlformats.org/officeDocument/2006/relationships/hyperlink" Target="https://drive.google.com/drive/folders/18yQcdc7t_z8zBTgGvtGx-obEotaPtp0r" TargetMode="External"/><Relationship Id="rId1769" Type="http://schemas.openxmlformats.org/officeDocument/2006/relationships/hyperlink" Target="https://mail.google.com/mail?extsrc=sync&amp;client=docs&amp;plid=ACUX6DP5hcMegjlCcwJO4bdsvTIdtEj0oC1XdgY" TargetMode="External"/><Relationship Id="rId78" Type="http://schemas.openxmlformats.org/officeDocument/2006/relationships/hyperlink" Target="https://mail.google.com/mail?extsrc=sync&amp;client=docs&amp;plid=ACUX6DM0zD_3c0DtJ8rVxiR5hANoXhiec_fp8ww" TargetMode="External"/><Relationship Id="rId71" Type="http://schemas.openxmlformats.org/officeDocument/2006/relationships/hyperlink" Target="https://drive.google.com/drive/folders/17MK2Ycp-V8GCFiD936t9E92JJxlOgj2A" TargetMode="External"/><Relationship Id="rId70" Type="http://schemas.openxmlformats.org/officeDocument/2006/relationships/hyperlink" Target="https://mail.google.com/mail?extsrc=sync&amp;client=docs&amp;plid=ACUX6DNR6RWnyeL2XuOrv4Gc_aL405rvnEnOcSM" TargetMode="External"/><Relationship Id="rId1760" Type="http://schemas.openxmlformats.org/officeDocument/2006/relationships/hyperlink" Target="https://drive.google.com/drive/folders/1Zs0vnGNAj_lmsrlN5qU40YdC6j8UrLHg" TargetMode="External"/><Relationship Id="rId1761" Type="http://schemas.openxmlformats.org/officeDocument/2006/relationships/hyperlink" Target="https://mail.google.com/mail?extsrc=sync&amp;client=docs&amp;plid=ACUX6DO-SPFDrrAQ8sP2xiazWGaDT8hDRB9LZ4I" TargetMode="External"/><Relationship Id="rId1762" Type="http://schemas.openxmlformats.org/officeDocument/2006/relationships/hyperlink" Target="https://drive.google.com/drive/folders/1O0i2JLwCHMcWu2AHKL60KMwFvV77w8Mm" TargetMode="External"/><Relationship Id="rId62" Type="http://schemas.openxmlformats.org/officeDocument/2006/relationships/hyperlink" Target="https://mail.google.com/mail?extsrc=sync&amp;client=docs&amp;plid=ACUX6DMSFr44c5IiNSfbPUisITsbeiqDvkG4MxY" TargetMode="External"/><Relationship Id="rId1312" Type="http://schemas.openxmlformats.org/officeDocument/2006/relationships/hyperlink" Target="https://drive.google.com/drive/folders/1J_We1UoirwEd9-Qn0MPVu_3-eZ9Y1pwE" TargetMode="External"/><Relationship Id="rId1796" Type="http://schemas.openxmlformats.org/officeDocument/2006/relationships/hyperlink" Target="https://drive.google.com/drive/folders/1Gpj4D6dTJOZQGquBeVBMlLbKdBGZXPnN" TargetMode="External"/><Relationship Id="rId61" Type="http://schemas.openxmlformats.org/officeDocument/2006/relationships/hyperlink" Target="https://drive.google.com/drive/folders/16lOY76j2xOG3dTDlrFsyliBoomL1HEnb" TargetMode="External"/><Relationship Id="rId1313" Type="http://schemas.openxmlformats.org/officeDocument/2006/relationships/hyperlink" Target="https://mail.google.com/mail?extsrc=sync&amp;client=docs&amp;plid=ACUX6DPCvrYIHhIPPZEUtgZSDP5eDb9-mnkspfM" TargetMode="External"/><Relationship Id="rId1797" Type="http://schemas.openxmlformats.org/officeDocument/2006/relationships/hyperlink" Target="https://mail.google.com/mail?extsrc=sync&amp;client=docs&amp;plid=ACUX6DPI-CQQ7stb3Qsxj4Q9VLGNtEdcmNIWZKU" TargetMode="External"/><Relationship Id="rId64" Type="http://schemas.openxmlformats.org/officeDocument/2006/relationships/hyperlink" Target="https://mail.google.com/mail?extsrc=sync&amp;client=docs&amp;plid=ACUX6DNYG05ZMMUpOR5T86JVxq4xxaG6DNAxhfo" TargetMode="External"/><Relationship Id="rId1314" Type="http://schemas.openxmlformats.org/officeDocument/2006/relationships/hyperlink" Target="https://drive.google.com/drive/folders/1WbON9KU-_D_DeHQ83glpACz6u_CfoZAp" TargetMode="External"/><Relationship Id="rId1798" Type="http://schemas.openxmlformats.org/officeDocument/2006/relationships/hyperlink" Target="https://drive.google.com/drive/folders/1kfsF2Mqgl7Km5SzZqKsP3PwdCVwYQfVb" TargetMode="External"/><Relationship Id="rId63" Type="http://schemas.openxmlformats.org/officeDocument/2006/relationships/hyperlink" Target="https://drive.google.com/drive/folders/1A7stMMon_KtQ6RY8_JWsRUATfVjqhPXw" TargetMode="External"/><Relationship Id="rId1315" Type="http://schemas.openxmlformats.org/officeDocument/2006/relationships/hyperlink" Target="https://mail.google.com/mail?extsrc=sync&amp;client=docs&amp;plid=ACUX6DNX0ei-QQD07QWomgc1rSn3I16hIhOLJes" TargetMode="External"/><Relationship Id="rId1799" Type="http://schemas.openxmlformats.org/officeDocument/2006/relationships/hyperlink" Target="https://mail.google.com/mail?extsrc=sync&amp;client=docs&amp;plid=ACUX6DOkAtU0-DAt6MoATfUZ_Ald7LYQBKa5kCM" TargetMode="External"/><Relationship Id="rId66" Type="http://schemas.openxmlformats.org/officeDocument/2006/relationships/hyperlink" Target="https://mail.google.com/mail?extsrc=sync&amp;client=docs&amp;plid=ACUX6DN5jAo1KbLCFOTSDdxQzWKj99G-a8RHC8I" TargetMode="External"/><Relationship Id="rId1316" Type="http://schemas.openxmlformats.org/officeDocument/2006/relationships/hyperlink" Target="https://drive.google.com/drive/folders/1hFujcGdd0muZtmaS7pSRki0gDfgcUiSE" TargetMode="External"/><Relationship Id="rId65" Type="http://schemas.openxmlformats.org/officeDocument/2006/relationships/hyperlink" Target="https://drive.google.com/drive/folders/1AYNLeZK47YHgysW00UVffNXQP4nFZxp0" TargetMode="External"/><Relationship Id="rId1317" Type="http://schemas.openxmlformats.org/officeDocument/2006/relationships/hyperlink" Target="https://mail.google.com/mail?extsrc=sync&amp;client=docs&amp;plid=ACUX6DOdFEjL9SSPQjBXMPbckWegL2hDMJ0VKFQ" TargetMode="External"/><Relationship Id="rId68" Type="http://schemas.openxmlformats.org/officeDocument/2006/relationships/hyperlink" Target="https://mail.google.com/mail?extsrc=sync&amp;client=docs&amp;plid=ACUX6DMJ1pkkvwKsbUpf6o0s1xHPSp0fXEAcTx4" TargetMode="External"/><Relationship Id="rId1318" Type="http://schemas.openxmlformats.org/officeDocument/2006/relationships/hyperlink" Target="https://drive.google.com/drive/folders/1e9kK5fOBwJEec5I1sRJJD5s_iGpP9w6V" TargetMode="External"/><Relationship Id="rId67" Type="http://schemas.openxmlformats.org/officeDocument/2006/relationships/hyperlink" Target="https://drive.google.com/drive/folders/1AbMzi7mLVUAugW2-nXk6aWCxSN4XYjQj" TargetMode="External"/><Relationship Id="rId1319" Type="http://schemas.openxmlformats.org/officeDocument/2006/relationships/hyperlink" Target="https://mail.google.com/mail?extsrc=sync&amp;client=docs&amp;plid=ACUX6DOQxMWF3kHOQ1AazU7IH0Or04lnasO2XDg" TargetMode="External"/><Relationship Id="rId729" Type="http://schemas.openxmlformats.org/officeDocument/2006/relationships/hyperlink" Target="https://drive.google.com/drive/folders/1tpIf5ysrp_7qHBt8JbMmVauxK64wFrj3" TargetMode="External"/><Relationship Id="rId728" Type="http://schemas.openxmlformats.org/officeDocument/2006/relationships/hyperlink" Target="https://mail.google.com/mail?extsrc=sync&amp;client=docs&amp;plid=ACUX6DONrjxhLplw3elqaXoY8GG0y_FLHOUFVfc" TargetMode="External"/><Relationship Id="rId60" Type="http://schemas.openxmlformats.org/officeDocument/2006/relationships/hyperlink" Target="https://mail.google.com/mail?extsrc=sync&amp;client=docs&amp;plid=ACUX6DM9o5tDP4ibST-6pd50WD3_dCdHmXXIWO0" TargetMode="External"/><Relationship Id="rId723" Type="http://schemas.openxmlformats.org/officeDocument/2006/relationships/hyperlink" Target="https://drive.google.com/drive/folders/1Uu7VtudLQgQBdXJDOsKahvhCf8Yx-eHK" TargetMode="External"/><Relationship Id="rId722" Type="http://schemas.openxmlformats.org/officeDocument/2006/relationships/hyperlink" Target="https://mail.google.com/mail?extsrc=sync&amp;client=docs&amp;plid=ACUX6DNr_EUnbv5apbzJ83Tp47AjxG5dY58BcSo" TargetMode="External"/><Relationship Id="rId721" Type="http://schemas.openxmlformats.org/officeDocument/2006/relationships/hyperlink" Target="https://drive.google.com/drive/folders/1rile_kn2PWajubbU5ybrgXrmQNO2Wvf6" TargetMode="External"/><Relationship Id="rId720" Type="http://schemas.openxmlformats.org/officeDocument/2006/relationships/hyperlink" Target="https://mail.google.com/mail?extsrc=sync&amp;client=docs&amp;plid=ACUX6DPla6t9KGSIVxGtc1t6xPwQnzY7wu3aFSg" TargetMode="External"/><Relationship Id="rId727" Type="http://schemas.openxmlformats.org/officeDocument/2006/relationships/hyperlink" Target="https://drive.google.com/drive/folders/1Kf555xlVr9pTy7Lh-p2cXU6SYS7iB3nC" TargetMode="External"/><Relationship Id="rId726" Type="http://schemas.openxmlformats.org/officeDocument/2006/relationships/hyperlink" Target="https://mail.google.com/mail?extsrc=sync&amp;client=docs&amp;plid=ACUX6DMDhccbSjChBeqLb8mWz-H8q8K6I0nD2Bc" TargetMode="External"/><Relationship Id="rId725" Type="http://schemas.openxmlformats.org/officeDocument/2006/relationships/hyperlink" Target="https://drive.google.com/drive/folders/11zrMMnnJJslEyNavjE3l7UD6DJOUGUsd" TargetMode="External"/><Relationship Id="rId724" Type="http://schemas.openxmlformats.org/officeDocument/2006/relationships/hyperlink" Target="https://mail.google.com/mail?extsrc=sync&amp;client=docs&amp;plid=ACUX6DM_wMbtH4FYPJPH1tuB_nVUuTtfl-3_okA" TargetMode="External"/><Relationship Id="rId69" Type="http://schemas.openxmlformats.org/officeDocument/2006/relationships/hyperlink" Target="https://drive.google.com/drive/folders/17I0v7V3YlekyMH8r3gsvBSOcNAMhlLiy" TargetMode="External"/><Relationship Id="rId1790" Type="http://schemas.openxmlformats.org/officeDocument/2006/relationships/hyperlink" Target="https://drive.google.com/drive/folders/15QkPHm3EWTbP8Qd0ByNnxxpQBn7sgUTn" TargetMode="External"/><Relationship Id="rId1791" Type="http://schemas.openxmlformats.org/officeDocument/2006/relationships/hyperlink" Target="https://mail.google.com/mail?extsrc=sync&amp;client=docs&amp;plid=ACUX6DPjU0xQCtCdeQxMXVpY1LYqWyMo9FFy-O8" TargetMode="External"/><Relationship Id="rId1792" Type="http://schemas.openxmlformats.org/officeDocument/2006/relationships/hyperlink" Target="https://drive.google.com/drive/folders/1RgqcFDGZr6sSgV0cSj-kNj20XlOtArwA" TargetMode="External"/><Relationship Id="rId1793" Type="http://schemas.openxmlformats.org/officeDocument/2006/relationships/hyperlink" Target="https://mail.google.com/mail?extsrc=sync&amp;client=docs&amp;plid=ACUX6DOB7YFu8NiD8sPNqs861tuGQrX1IETeuk0" TargetMode="External"/><Relationship Id="rId1310" Type="http://schemas.openxmlformats.org/officeDocument/2006/relationships/hyperlink" Target="https://drive.google.com/drive/folders/1Ux206mSE684ecnIqZVT3zpTUqT1OiOnE" TargetMode="External"/><Relationship Id="rId1794" Type="http://schemas.openxmlformats.org/officeDocument/2006/relationships/hyperlink" Target="https://drive.google.com/drive/folders/1N3msVWKb4YuH5JX8b9BSaenJYG7K83V8" TargetMode="External"/><Relationship Id="rId1311" Type="http://schemas.openxmlformats.org/officeDocument/2006/relationships/hyperlink" Target="https://mail.google.com/mail?extsrc=sync&amp;client=docs&amp;plid=ACUX6DM94thsV7DCXKsEMtVDW0X3nSM3MrDZmYk" TargetMode="External"/><Relationship Id="rId1795" Type="http://schemas.openxmlformats.org/officeDocument/2006/relationships/hyperlink" Target="https://mail.google.com/mail?extsrc=sync&amp;client=docs&amp;plid=ACUX6DN0fP_OLKNcT8PG9tPMxHCQWsopHfN7c7I" TargetMode="External"/><Relationship Id="rId51" Type="http://schemas.openxmlformats.org/officeDocument/2006/relationships/hyperlink" Target="https://drive.google.com/drive/folders/1-ZXayi61zfK-4ie2_qG12_xtP_Rr3aSw" TargetMode="External"/><Relationship Id="rId1301" Type="http://schemas.openxmlformats.org/officeDocument/2006/relationships/hyperlink" Target="https://mail.google.com/mail?extsrc=sync&amp;client=docs&amp;plid=ACUX6DOtrcUtILxY3wlq5EZhH_9qexDk6WH11V0" TargetMode="External"/><Relationship Id="rId1785" Type="http://schemas.openxmlformats.org/officeDocument/2006/relationships/hyperlink" Target="https://mail.google.com/mail?extsrc=sync&amp;client=docs&amp;plid=ACUX6DNvocvX1QUaSxzngSY7vDH017Fp6WXV5zA" TargetMode="External"/><Relationship Id="rId50" Type="http://schemas.openxmlformats.org/officeDocument/2006/relationships/hyperlink" Target="https://mail.google.com/mail?extsrc=sync&amp;client=docs&amp;plid=ACUX6DNE1KowHa-JLtR-J1IhzDd_wx4kpN6xU7Y" TargetMode="External"/><Relationship Id="rId1302" Type="http://schemas.openxmlformats.org/officeDocument/2006/relationships/hyperlink" Target="https://drive.google.com/drive/folders/1sbESu6S2Q2oUxd0ysnLEdb1DFj3Rfrq0" TargetMode="External"/><Relationship Id="rId1786" Type="http://schemas.openxmlformats.org/officeDocument/2006/relationships/hyperlink" Target="https://drive.google.com/drive/folders/1zJrA7wIez99-HOkNybUiNon2qWZF262v" TargetMode="External"/><Relationship Id="rId53" Type="http://schemas.openxmlformats.org/officeDocument/2006/relationships/hyperlink" Target="https://drive.google.com/drive/folders/14p87kVXz7eBOlzkmoDnlmz7X19FMNOdL" TargetMode="External"/><Relationship Id="rId1303" Type="http://schemas.openxmlformats.org/officeDocument/2006/relationships/hyperlink" Target="https://mail.google.com/mail?extsrc=sync&amp;client=docs&amp;plid=ACUX6DM4hsJe2mYt6tooprPnrpfM2vOfSGsQvXU" TargetMode="External"/><Relationship Id="rId1787" Type="http://schemas.openxmlformats.org/officeDocument/2006/relationships/hyperlink" Target="https://mail.google.com/mail?extsrc=sync&amp;client=docs&amp;plid=ACUX6DPdHqkluUZ_S7m2IV2DX0bZ3Z3jHGUAvo8" TargetMode="External"/><Relationship Id="rId52" Type="http://schemas.openxmlformats.org/officeDocument/2006/relationships/hyperlink" Target="https://mail.google.com/mail?extsrc=sync&amp;client=docs&amp;plid=ACUX6DPzeYrLWwBv67hhm45oFtleyYe0QbGyTR8" TargetMode="External"/><Relationship Id="rId1304" Type="http://schemas.openxmlformats.org/officeDocument/2006/relationships/hyperlink" Target="https://drive.google.com/drive/folders/1j7oxzdhX0bl6cBZDQczH-ZlyaP7Ok0bI" TargetMode="External"/><Relationship Id="rId1788" Type="http://schemas.openxmlformats.org/officeDocument/2006/relationships/hyperlink" Target="https://drive.google.com/drive/folders/1wL40PNGUijFlLCZBanWDLESWNO0pwVZd" TargetMode="External"/><Relationship Id="rId55" Type="http://schemas.openxmlformats.org/officeDocument/2006/relationships/hyperlink" Target="https://drive.google.com/drive/folders/1hLO7dE5xFyAIzX3Qami6TX2jBY3klsft" TargetMode="External"/><Relationship Id="rId1305" Type="http://schemas.openxmlformats.org/officeDocument/2006/relationships/hyperlink" Target="https://mail.google.com/mail?extsrc=sync&amp;client=docs&amp;plid=ACUX6DOxYBETw_T-Lm31uKuIKb3NA9hMAq9zHBo" TargetMode="External"/><Relationship Id="rId1789" Type="http://schemas.openxmlformats.org/officeDocument/2006/relationships/hyperlink" Target="https://mail.google.com/mail?extsrc=sync&amp;client=docs&amp;plid=ACUX6DNKFt1QLLZ7TqORJ5o1AT0Tw-DWQxGRDME" TargetMode="External"/><Relationship Id="rId54" Type="http://schemas.openxmlformats.org/officeDocument/2006/relationships/hyperlink" Target="https://mail.google.com/mail?extsrc=sync&amp;client=docs&amp;plid=ACUX6DNhWLvWIhGfYtMjhuzHuwmJlp8xu_JUY2U" TargetMode="External"/><Relationship Id="rId1306" Type="http://schemas.openxmlformats.org/officeDocument/2006/relationships/hyperlink" Target="https://drive.google.com/drive/folders/1PNiMglfnKyI1MaIHEp5RUbFfJR9SRXN2" TargetMode="External"/><Relationship Id="rId57" Type="http://schemas.openxmlformats.org/officeDocument/2006/relationships/hyperlink" Target="https://drive.google.com/drive/folders/14xM6gL0AAwTW57F_33kLNpkHFB-t0crB" TargetMode="External"/><Relationship Id="rId1307" Type="http://schemas.openxmlformats.org/officeDocument/2006/relationships/hyperlink" Target="https://mail.google.com/mail?extsrc=sync&amp;client=docs&amp;plid=ACUX6DMEnZ7nSOjSWfJqCC16-MiAq8tFvlmeQng" TargetMode="External"/><Relationship Id="rId56" Type="http://schemas.openxmlformats.org/officeDocument/2006/relationships/hyperlink" Target="https://mail.google.com/mail?extsrc=sync&amp;client=docs&amp;plid=ACUX6DNOTldVIx1OIg6cJ1PuLx7a5QTpJKMvK60" TargetMode="External"/><Relationship Id="rId1308" Type="http://schemas.openxmlformats.org/officeDocument/2006/relationships/hyperlink" Target="https://drive.google.com/drive/folders/1cZoR3CGpZ4m2pngmliyzdu8nJZE7Dwp9" TargetMode="External"/><Relationship Id="rId1309" Type="http://schemas.openxmlformats.org/officeDocument/2006/relationships/hyperlink" Target="https://mail.google.com/mail?extsrc=sync&amp;client=docs&amp;plid=ACUX6DPn0rEZK74huvJ1sGmbV0cvkQqoFuhsLLc" TargetMode="External"/><Relationship Id="rId719" Type="http://schemas.openxmlformats.org/officeDocument/2006/relationships/hyperlink" Target="https://drive.google.com/drive/folders/1Trt5i1u8wD8P90stevSmAaSC5my6dC_d" TargetMode="External"/><Relationship Id="rId718" Type="http://schemas.openxmlformats.org/officeDocument/2006/relationships/hyperlink" Target="https://mail.google.com/mail?extsrc=sync&amp;client=docs&amp;plid=ACUX6DPRWtiZ_LWlUALQ6XqZ0wCvvuHIr9rvROc" TargetMode="External"/><Relationship Id="rId717" Type="http://schemas.openxmlformats.org/officeDocument/2006/relationships/hyperlink" Target="https://drive.google.com/drive/folders/10KkTOt2fm9YkczH4R3iY4FGZkYvWZKtW" TargetMode="External"/><Relationship Id="rId712" Type="http://schemas.openxmlformats.org/officeDocument/2006/relationships/hyperlink" Target="https://mail.google.com/mail?extsrc=sync&amp;client=docs&amp;plid=ACUX6DND26YJ8cnXrjw43MGALNdtCcXj2e7gjhE" TargetMode="External"/><Relationship Id="rId711" Type="http://schemas.openxmlformats.org/officeDocument/2006/relationships/hyperlink" Target="https://drive.google.com/drive/folders/1SiKihoVtEgCPyECWTFNDE6v4oDJrlGF_" TargetMode="External"/><Relationship Id="rId710" Type="http://schemas.openxmlformats.org/officeDocument/2006/relationships/hyperlink" Target="https://mail.google.com/mail?extsrc=sync&amp;client=docs&amp;plid=ACUX6DOERAaig-4iPiHxkxL8jn3YW5SpjrB6apw" TargetMode="External"/><Relationship Id="rId716" Type="http://schemas.openxmlformats.org/officeDocument/2006/relationships/hyperlink" Target="https://mail.google.com/mail?extsrc=sync&amp;client=docs&amp;plid=ACUX6DNFKvDnH3-QKU3sUXG4P1fZwd9ko_lUUDk" TargetMode="External"/><Relationship Id="rId715" Type="http://schemas.openxmlformats.org/officeDocument/2006/relationships/hyperlink" Target="https://drive.google.com/drive/folders/1wmsAPQQ2AKhys3qfR-7E8_5QJTX1h11u" TargetMode="External"/><Relationship Id="rId714" Type="http://schemas.openxmlformats.org/officeDocument/2006/relationships/hyperlink" Target="https://mail.google.com/mail?extsrc=sync&amp;client=docs&amp;plid=ACUX6DOFiZEEdvqgDgDxaJ_sLORjUDkUafV7X6w" TargetMode="External"/><Relationship Id="rId713" Type="http://schemas.openxmlformats.org/officeDocument/2006/relationships/hyperlink" Target="https://drive.google.com/drive/folders/1WxmN15JTX131BWWbpjSEw_7FNqpzLVJU" TargetMode="External"/><Relationship Id="rId59" Type="http://schemas.openxmlformats.org/officeDocument/2006/relationships/hyperlink" Target="https://drive.google.com/drive/folders/15BNuA2v-b-6PPg8Xz7KCYHGDS1Vq8YYB" TargetMode="External"/><Relationship Id="rId58" Type="http://schemas.openxmlformats.org/officeDocument/2006/relationships/hyperlink" Target="https://mail.google.com/mail?extsrc=sync&amp;client=docs&amp;plid=ACUX6DOjC7R6l1I-iiqu87_oLgYYZ09O747d40k" TargetMode="External"/><Relationship Id="rId1780" Type="http://schemas.openxmlformats.org/officeDocument/2006/relationships/hyperlink" Target="https://drive.google.com/drive/folders/1Nnzn5u354I2uGveo1fB1IahadVBVWdwI" TargetMode="External"/><Relationship Id="rId1781" Type="http://schemas.openxmlformats.org/officeDocument/2006/relationships/hyperlink" Target="https://mail.google.com/mail?extsrc=sync&amp;client=docs&amp;plid=ACUX6DNs8ufRcpfRAlZHwF093dKgq0ON0X5ngJM" TargetMode="External"/><Relationship Id="rId1782" Type="http://schemas.openxmlformats.org/officeDocument/2006/relationships/hyperlink" Target="https://drive.google.com/drive/folders/1L3NNbOBTwKcWchRFD5-ME4xk65ciXyty" TargetMode="External"/><Relationship Id="rId1783" Type="http://schemas.openxmlformats.org/officeDocument/2006/relationships/hyperlink" Target="https://mail.google.com/mail?extsrc=sync&amp;client=docs&amp;plid=ACUX6DObrUIsHAsiwYdYLYOpPIqLBYt2nwz5QAg" TargetMode="External"/><Relationship Id="rId1300" Type="http://schemas.openxmlformats.org/officeDocument/2006/relationships/hyperlink" Target="https://drive.google.com/drive/folders/1HUA2xHs1otvPx7dRsVIRkdVOQK3pVXQO" TargetMode="External"/><Relationship Id="rId1784" Type="http://schemas.openxmlformats.org/officeDocument/2006/relationships/hyperlink" Target="https://drive.google.com/drive/folders/1_W-x4phqPO3rq2nU7ucb01JkaQlNOwA_" TargetMode="External"/><Relationship Id="rId349" Type="http://schemas.openxmlformats.org/officeDocument/2006/relationships/hyperlink" Target="https://mail.google.com/mail?extsrc=sync&amp;client=docs&amp;plid=ACUX6DNEG-G7J3sReYO7Wf1_JlxZJqZ9J_51HVA" TargetMode="External"/><Relationship Id="rId348" Type="http://schemas.openxmlformats.org/officeDocument/2006/relationships/hyperlink" Target="https://drive.google.com/drive/folders/1Duom0Kw7WYzEQ_ZZ4P11YROx1a5aPfCg" TargetMode="External"/><Relationship Id="rId347" Type="http://schemas.openxmlformats.org/officeDocument/2006/relationships/hyperlink" Target="https://mail.google.com/mail?extsrc=sync&amp;client=docs&amp;plid=ACUX6DOL7jEhejLW-mDnRODnE7yc4kS4-X6JCJ0" TargetMode="External"/><Relationship Id="rId346" Type="http://schemas.openxmlformats.org/officeDocument/2006/relationships/hyperlink" Target="https://drive.google.com/drive/folders/18D7nyrARnv6D3gwN7YbQvY2KOLKZ0WST" TargetMode="External"/><Relationship Id="rId341" Type="http://schemas.openxmlformats.org/officeDocument/2006/relationships/hyperlink" Target="https://mail.google.com/mail?extsrc=sync&amp;client=docs&amp;plid=ACUX6DMqbn8LQPEDf2vjd0sf5tn2KG2XhnpDW0I" TargetMode="External"/><Relationship Id="rId340" Type="http://schemas.openxmlformats.org/officeDocument/2006/relationships/hyperlink" Target="https://drive.google.com/drive/folders/17vVzr_35qXXfPuBwX7eDFhFgwakwm-12" TargetMode="External"/><Relationship Id="rId345" Type="http://schemas.openxmlformats.org/officeDocument/2006/relationships/hyperlink" Target="https://mail.google.com/mail?extsrc=sync&amp;client=docs&amp;plid=ACUX6DOZYjSv31dNoFMJwoPUeu0iNIW3vkjqNt8" TargetMode="External"/><Relationship Id="rId344" Type="http://schemas.openxmlformats.org/officeDocument/2006/relationships/hyperlink" Target="https://drive.google.com/drive/folders/181vnmQg8_ZwaoqZjtraf5Aa3CG6oC8Uh" TargetMode="External"/><Relationship Id="rId343" Type="http://schemas.openxmlformats.org/officeDocument/2006/relationships/hyperlink" Target="https://mail.google.com/mail?extsrc=sync&amp;client=docs&amp;plid=ACUX6DNos8FG8o4SCjE9sppGWm-Q0yPTGrcuGq4" TargetMode="External"/><Relationship Id="rId342" Type="http://schemas.openxmlformats.org/officeDocument/2006/relationships/hyperlink" Target="https://drive.google.com/drive/folders/17yI9xuUf6KNqcMcweuZHwfVpGzUiI52h" TargetMode="External"/><Relationship Id="rId338" Type="http://schemas.openxmlformats.org/officeDocument/2006/relationships/hyperlink" Target="https://drive.google.com/drive/folders/17Vv2C-MvuKteEqE3rmcd_RURszpyg4EL" TargetMode="External"/><Relationship Id="rId337" Type="http://schemas.openxmlformats.org/officeDocument/2006/relationships/hyperlink" Target="https://mail.google.com/mail?extsrc=sync&amp;client=docs&amp;plid=ACUX6DPZQphcgisrmmK6Qh4mO14WNNVISiByNew" TargetMode="External"/><Relationship Id="rId336" Type="http://schemas.openxmlformats.org/officeDocument/2006/relationships/hyperlink" Target="https://drive.google.com/drive/folders/17Q6YoM4_EmwIu9fi59zBAFw0ijHVjvPe" TargetMode="External"/><Relationship Id="rId335" Type="http://schemas.openxmlformats.org/officeDocument/2006/relationships/hyperlink" Target="https://mail.google.com/mail?extsrc=sync&amp;client=docs&amp;plid=ACUX6DNzNPC7YGDKI7Hj78tqvmX6O9KVnZb9gxM" TargetMode="External"/><Relationship Id="rId339" Type="http://schemas.openxmlformats.org/officeDocument/2006/relationships/hyperlink" Target="https://mail.google.com/mail?extsrc=sync&amp;client=docs&amp;plid=ACUX6DOVBqk3okW6lAspbhJiulfQKRxRoU_Hn4I" TargetMode="External"/><Relationship Id="rId330" Type="http://schemas.openxmlformats.org/officeDocument/2006/relationships/hyperlink" Target="https://drive.google.com/drive/folders/11u-1FVaphbIDFs6eenyZPq-iNVov9ej0" TargetMode="External"/><Relationship Id="rId334" Type="http://schemas.openxmlformats.org/officeDocument/2006/relationships/hyperlink" Target="https://drive.google.com/drive/folders/1lqB7Zm6T_uKuaVhqgnkC9cEDKRQisZja" TargetMode="External"/><Relationship Id="rId333" Type="http://schemas.openxmlformats.org/officeDocument/2006/relationships/hyperlink" Target="https://mail.google.com/mail?extsrc=sync&amp;client=docs&amp;plid=ACUX6DOb_4UHBm45uYqaH-BNJUe-dnOaI4bxrpg" TargetMode="External"/><Relationship Id="rId332" Type="http://schemas.openxmlformats.org/officeDocument/2006/relationships/hyperlink" Target="https://drive.google.com/drive/folders/17AJqee6Kzc-_kIynR9jhk8zRFDCDt6_T" TargetMode="External"/><Relationship Id="rId331" Type="http://schemas.openxmlformats.org/officeDocument/2006/relationships/hyperlink" Target="https://mail.google.com/mail?extsrc=sync&amp;client=docs&amp;plid=ACUX6DNIA4RtgLHKVM6HRjbWB1woY-lnDZC9jZQ" TargetMode="External"/><Relationship Id="rId370" Type="http://schemas.openxmlformats.org/officeDocument/2006/relationships/hyperlink" Target="https://drive.google.com/drive/folders/1YYyQ9G_8vRxVIRzqQbExKbxkHL_KGQoo" TargetMode="External"/><Relationship Id="rId369" Type="http://schemas.openxmlformats.org/officeDocument/2006/relationships/hyperlink" Target="https://mail.google.com/mail?extsrc=sync&amp;client=docs&amp;plid=ACUX6DP5ofaLMJRkh3uxf0nyZQB3fDx2DPwHad8" TargetMode="External"/><Relationship Id="rId368" Type="http://schemas.openxmlformats.org/officeDocument/2006/relationships/hyperlink" Target="https://drive.google.com/drive/folders/1b9uYWpf5-HnYybWBEneVYojK-mn8L2kp" TargetMode="External"/><Relationship Id="rId363" Type="http://schemas.openxmlformats.org/officeDocument/2006/relationships/hyperlink" Target="https://mail.google.com/mail?extsrc=sync&amp;client=docs&amp;plid=ACUX6DPClhStaG0LudSzEkCYz9srqMG5yvRmgYE" TargetMode="External"/><Relationship Id="rId362" Type="http://schemas.openxmlformats.org/officeDocument/2006/relationships/hyperlink" Target="https://drive.google.com/drive/folders/1fVAP4pHWqUNKkqKme_lefjVcFMnBZc-g" TargetMode="External"/><Relationship Id="rId361" Type="http://schemas.openxmlformats.org/officeDocument/2006/relationships/hyperlink" Target="https://mail.google.com/mail?extsrc=sync&amp;client=docs&amp;plid=ACUX6DMcRXUjntDf-rPGTTIm_y2cPQD2xpgFnyk" TargetMode="External"/><Relationship Id="rId360" Type="http://schemas.openxmlformats.org/officeDocument/2006/relationships/hyperlink" Target="https://drive.google.com/drive/folders/1ATiRTnIVLWg-KqQ0jL_hghYqrxL2fsZ7" TargetMode="External"/><Relationship Id="rId367" Type="http://schemas.openxmlformats.org/officeDocument/2006/relationships/hyperlink" Target="https://mail.google.com/mail?extsrc=sync&amp;client=docs&amp;plid=ACUX6DNvTnXbiwEkxIPOw84ZNp1GMQWP-qbeXV0" TargetMode="External"/><Relationship Id="rId366" Type="http://schemas.openxmlformats.org/officeDocument/2006/relationships/hyperlink" Target="https://drive.google.com/drive/folders/1aOLWbIy1pmzUi261ZqkrSLyfRgX5NRo3" TargetMode="External"/><Relationship Id="rId365" Type="http://schemas.openxmlformats.org/officeDocument/2006/relationships/hyperlink" Target="https://mail.google.com/mail?extsrc=sync&amp;client=docs&amp;plid=ACUX6DNcbsVJ7x4bRZmXd6HBhWZcSHgrR5m95aM" TargetMode="External"/><Relationship Id="rId364" Type="http://schemas.openxmlformats.org/officeDocument/2006/relationships/hyperlink" Target="https://drive.google.com/drive/folders/1IMhXVj_izEd7jJFmkk9rMtaU-YU5vcjK" TargetMode="External"/><Relationship Id="rId95" Type="http://schemas.openxmlformats.org/officeDocument/2006/relationships/hyperlink" Target="https://drive.google.com/drive/folders/1C-JHkYdcWHca5GZg8pajMGaf9JMg8GX7" TargetMode="External"/><Relationship Id="rId94" Type="http://schemas.openxmlformats.org/officeDocument/2006/relationships/hyperlink" Target="https://mail.google.com/mail?extsrc=sync&amp;client=docs&amp;plid=ACUX6DMuovIf9tdELtGXh9r-j6dYo2wxwUcpve4" TargetMode="External"/><Relationship Id="rId97" Type="http://schemas.openxmlformats.org/officeDocument/2006/relationships/hyperlink" Target="https://drive.google.com/drive/folders/1DCdsu7BZW7eIRdNyNyHmvKiLSjvpW3V6" TargetMode="External"/><Relationship Id="rId96" Type="http://schemas.openxmlformats.org/officeDocument/2006/relationships/hyperlink" Target="https://mail.google.com/mail?extsrc=sync&amp;client=docs&amp;plid=ACUX6DOelotTbprYOJwvAqa9NhPxLUa9jgIwSoA" TargetMode="External"/><Relationship Id="rId99" Type="http://schemas.openxmlformats.org/officeDocument/2006/relationships/hyperlink" Target="https://drive.google.com/drive/folders/1DZQon6P6HStVVHzRAj-OkwI18TUZEwSf" TargetMode="External"/><Relationship Id="rId98" Type="http://schemas.openxmlformats.org/officeDocument/2006/relationships/hyperlink" Target="https://mail.google.com/mail?extsrc=sync&amp;client=docs&amp;plid=ACUX6DO55kX6EjTLjmKyiWZFiVyFpZdYGFGshz4" TargetMode="External"/><Relationship Id="rId91" Type="http://schemas.openxmlformats.org/officeDocument/2006/relationships/hyperlink" Target="https://drive.google.com/drive/folders/1asUgzJSCYuWbVKekx0t2EwSsHlOXG4CH" TargetMode="External"/><Relationship Id="rId90" Type="http://schemas.openxmlformats.org/officeDocument/2006/relationships/hyperlink" Target="https://mail.google.com/mail?extsrc=sync&amp;client=docs&amp;plid=ACUX6DODznFJ--wvnSFjVpoQjK9_KZdOu5xaw2Y" TargetMode="External"/><Relationship Id="rId93" Type="http://schemas.openxmlformats.org/officeDocument/2006/relationships/hyperlink" Target="https://drive.google.com/drive/folders/1BNA49ZIqxqM_kj6VTnK3-vwVSL9bwzy3" TargetMode="External"/><Relationship Id="rId92" Type="http://schemas.openxmlformats.org/officeDocument/2006/relationships/hyperlink" Target="https://mail.google.com/mail?extsrc=sync&amp;client=docs&amp;plid=ACUX6DNyvUemmku9cPD-f0wEi_oLhn8NAC7uCEw" TargetMode="External"/><Relationship Id="rId359" Type="http://schemas.openxmlformats.org/officeDocument/2006/relationships/hyperlink" Target="https://mail.google.com/mail?extsrc=sync&amp;client=docs&amp;plid=ACUX6DPzePswk5jFbq7387baPxp0kDbXXRz1Z5M" TargetMode="External"/><Relationship Id="rId358" Type="http://schemas.openxmlformats.org/officeDocument/2006/relationships/hyperlink" Target="https://drive.google.com/drive/folders/16oXd6DMMahsbsNECH2cG4IWuh1f82P8h" TargetMode="External"/><Relationship Id="rId357" Type="http://schemas.openxmlformats.org/officeDocument/2006/relationships/hyperlink" Target="https://mail.google.com/mail?extsrc=sync&amp;client=docs&amp;plid=ACUX6DMuGy7eksx57v_CSBsaNhoyC4IXFxUlxp8" TargetMode="External"/><Relationship Id="rId352" Type="http://schemas.openxmlformats.org/officeDocument/2006/relationships/hyperlink" Target="https://drive.google.com/drive/folders/14XJv4nbK9hRZkiwSWB8pzaffsCoGG3_j" TargetMode="External"/><Relationship Id="rId351" Type="http://schemas.openxmlformats.org/officeDocument/2006/relationships/hyperlink" Target="https://mail.google.com/mail?extsrc=sync&amp;client=docs&amp;plid=ACUX6DNxp5L88xORwSXbD-5v2MqygFuPB-EpBrA" TargetMode="External"/><Relationship Id="rId350" Type="http://schemas.openxmlformats.org/officeDocument/2006/relationships/hyperlink" Target="https://drive.google.com/drive/folders/1YJw_IDV3FtUf8BBBJExc2FeZ2S7iiyNe" TargetMode="External"/><Relationship Id="rId356" Type="http://schemas.openxmlformats.org/officeDocument/2006/relationships/hyperlink" Target="https://drive.google.com/drive/folders/1Q8PsRoKqtT0wJzHolne0OMl8So-l2Mpl" TargetMode="External"/><Relationship Id="rId355" Type="http://schemas.openxmlformats.org/officeDocument/2006/relationships/hyperlink" Target="https://mail.google.com/mail?extsrc=sync&amp;client=docs&amp;plid=ACUX6DN3j78Ij5do29OcZOOdbk5vExMKpe7ZIGg" TargetMode="External"/><Relationship Id="rId354" Type="http://schemas.openxmlformats.org/officeDocument/2006/relationships/hyperlink" Target="https://drive.google.com/drive/folders/1dPT_XI7hIEqhGmUd9YE2iJWRmDZu9D-S" TargetMode="External"/><Relationship Id="rId353" Type="http://schemas.openxmlformats.org/officeDocument/2006/relationships/hyperlink" Target="https://mail.google.com/mail?extsrc=sync&amp;client=docs&amp;plid=ACUX6DO3Npd-xO6dsXKT6pq56yppmfRkbAlbRXc" TargetMode="External"/><Relationship Id="rId1378" Type="http://schemas.openxmlformats.org/officeDocument/2006/relationships/hyperlink" Target="https://drive.google.com/drive/folders/1EQkvoRDDADV1KWI5XOdxcFF7IFgbhVsy" TargetMode="External"/><Relationship Id="rId1379" Type="http://schemas.openxmlformats.org/officeDocument/2006/relationships/hyperlink" Target="https://mail.google.com/mail?extsrc=sync&amp;client=docs&amp;plid=ACUX6DMuMOPn1KiH6JIiMEkqenwHHkF3pdKGIPo" TargetMode="External"/><Relationship Id="rId305" Type="http://schemas.openxmlformats.org/officeDocument/2006/relationships/hyperlink" Target="https://mail.google.com/mail?extsrc=sync&amp;client=docs&amp;plid=ACUX6DPdsUK6FnzMUfxZSNUSiUUKv8spvIsRRuQ" TargetMode="External"/><Relationship Id="rId789" Type="http://schemas.openxmlformats.org/officeDocument/2006/relationships/hyperlink" Target="https://drive.google.com/drive/folders/1toZVkYGop5GEeBn13Nu5LXckIJIxKggz" TargetMode="External"/><Relationship Id="rId304" Type="http://schemas.openxmlformats.org/officeDocument/2006/relationships/hyperlink" Target="https://drive.google.com/drive/folders/17CkGQGBJPEaqyYXraFNxP-zG9xhjaYMn" TargetMode="External"/><Relationship Id="rId788" Type="http://schemas.openxmlformats.org/officeDocument/2006/relationships/hyperlink" Target="https://mail.google.com/mail?extsrc=sync&amp;client=docs&amp;plid=ACUX6DNHUEDtfV8NtDOw6HMaOzJ5n-xk-KzVaqA" TargetMode="External"/><Relationship Id="rId303" Type="http://schemas.openxmlformats.org/officeDocument/2006/relationships/hyperlink" Target="https://mail.google.com/mail?extsrc=sync&amp;client=docs&amp;plid=ACUX6DO2rJQmbumCjweUZdMa2g4Zp3Urnpd8aB4" TargetMode="External"/><Relationship Id="rId787" Type="http://schemas.openxmlformats.org/officeDocument/2006/relationships/hyperlink" Target="https://drive.google.com/drive/folders/11hLQ1i16FG3rVCXsQS4B1e0Eo3ozaIOf" TargetMode="External"/><Relationship Id="rId302" Type="http://schemas.openxmlformats.org/officeDocument/2006/relationships/hyperlink" Target="https://drive.google.com/drive/folders/1-4vkoCm-Ur9lbOgjkeV1E_BlAJlwZe9d" TargetMode="External"/><Relationship Id="rId786" Type="http://schemas.openxmlformats.org/officeDocument/2006/relationships/hyperlink" Target="https://mail.google.com/mail?extsrc=sync&amp;client=docs&amp;plid=ACUX6DPU13ieSDFX7BT3Ec7SXX5VswP2dbDfI3E" TargetMode="External"/><Relationship Id="rId309" Type="http://schemas.openxmlformats.org/officeDocument/2006/relationships/hyperlink" Target="https://mail.google.com/mail?extsrc=sync&amp;client=docs&amp;plid=ACUX6DMkNdqtERgHQwUuzOtA-1ItmQb48l4vbVE" TargetMode="External"/><Relationship Id="rId308" Type="http://schemas.openxmlformats.org/officeDocument/2006/relationships/hyperlink" Target="https://drive.google.com/drive/folders/1241kxBrRSchXeAwQfcxC2Y-J8YLJJAim" TargetMode="External"/><Relationship Id="rId307" Type="http://schemas.openxmlformats.org/officeDocument/2006/relationships/hyperlink" Target="https://mail.google.com/mail?extsrc=sync&amp;client=docs&amp;plid=ACUX6DMzxqA-0N9MRym4skj_70YaUTgsJGX6OVA" TargetMode="External"/><Relationship Id="rId306" Type="http://schemas.openxmlformats.org/officeDocument/2006/relationships/hyperlink" Target="https://drive.google.com/drive/folders/1cAqvq7oKXPA-HRvcMkMCWM56hXuE70ch" TargetMode="External"/><Relationship Id="rId781" Type="http://schemas.openxmlformats.org/officeDocument/2006/relationships/hyperlink" Target="https://drive.google.com/drive/folders/1LJninCej_Fjvz8Mg-7EvG3BDelxATMoq" TargetMode="External"/><Relationship Id="rId1370" Type="http://schemas.openxmlformats.org/officeDocument/2006/relationships/hyperlink" Target="https://drive.google.com/drive/folders/1ArhjUB8pTEFPT8PzMc9i-eEaD-E5P9z1" TargetMode="External"/><Relationship Id="rId780" Type="http://schemas.openxmlformats.org/officeDocument/2006/relationships/hyperlink" Target="https://mail.google.com/mail?extsrc=sync&amp;client=docs&amp;plid=ACUX6DOjEf3VgI0DEktrfeAJ_r13PTI_jrpS7q8" TargetMode="External"/><Relationship Id="rId1371" Type="http://schemas.openxmlformats.org/officeDocument/2006/relationships/hyperlink" Target="https://mail.google.com/mail?extsrc=sync&amp;client=docs&amp;plid=ACUX6DNrcz-9ZmTL_jJmy1BQDjCwTL1LLOw6gUU" TargetMode="External"/><Relationship Id="rId1372" Type="http://schemas.openxmlformats.org/officeDocument/2006/relationships/hyperlink" Target="https://drive.google.com/drive/folders/1OV9kBTI5FamPrhzMf-XHXtRQyDQ7Wtn_" TargetMode="External"/><Relationship Id="rId1373" Type="http://schemas.openxmlformats.org/officeDocument/2006/relationships/hyperlink" Target="https://mail.google.com/mail?extsrc=sync&amp;client=docs&amp;plid=ACUX6DNggora3S3vmrWOIxd8vaIaXP7WTXPh_rE" TargetMode="External"/><Relationship Id="rId301" Type="http://schemas.openxmlformats.org/officeDocument/2006/relationships/hyperlink" Target="https://mail.google.com/mail?extsrc=sync&amp;client=docs&amp;plid=ACUX6DM6ELJ9ENKBTw8DIJisaUbiiVgjJQ8Pxpo" TargetMode="External"/><Relationship Id="rId785" Type="http://schemas.openxmlformats.org/officeDocument/2006/relationships/hyperlink" Target="https://drive.google.com/drive/folders/12EDIziforoMF154bd8rPBXbaa0Dqz4MB" TargetMode="External"/><Relationship Id="rId1374" Type="http://schemas.openxmlformats.org/officeDocument/2006/relationships/hyperlink" Target="https://drive.google.com/drive/folders/1xLHXvit7zMCPs8_k7CGrrCT0abUs3XT4" TargetMode="External"/><Relationship Id="rId300" Type="http://schemas.openxmlformats.org/officeDocument/2006/relationships/hyperlink" Target="https://drive.google.com/drive/folders/1FuTQrTf5X-d9jpsQzdLaDpeRthVCf864" TargetMode="External"/><Relationship Id="rId784" Type="http://schemas.openxmlformats.org/officeDocument/2006/relationships/hyperlink" Target="https://mail.google.com/mail?extsrc=sync&amp;client=docs&amp;plid=ACUX6DPCfiAYR4VkBYN6LXMUr0zPGr1rkkeByKg" TargetMode="External"/><Relationship Id="rId1375" Type="http://schemas.openxmlformats.org/officeDocument/2006/relationships/hyperlink" Target="https://mail.google.com/mail?extsrc=sync&amp;client=docs&amp;plid=ACUX6DP_5FHOaDPBQY-FSxjo9SrMkFPx7EXARTs" TargetMode="External"/><Relationship Id="rId783" Type="http://schemas.openxmlformats.org/officeDocument/2006/relationships/hyperlink" Target="https://drive.google.com/drive/folders/1YWg1AzIZ3eO9PuWzIbQy7f9KsOjrWlgt" TargetMode="External"/><Relationship Id="rId1376" Type="http://schemas.openxmlformats.org/officeDocument/2006/relationships/hyperlink" Target="https://drive.google.com/drive/folders/1pQ-dTGoQlqWJnyG-ujuhZ_GoQj6q7O5S" TargetMode="External"/><Relationship Id="rId782" Type="http://schemas.openxmlformats.org/officeDocument/2006/relationships/hyperlink" Target="https://mail.google.com/mail?extsrc=sync&amp;client=docs&amp;plid=ACUX6DO-7s8rjJTAn_gLLfCD3wNYcxY_WGpzHiQ" TargetMode="External"/><Relationship Id="rId1377" Type="http://schemas.openxmlformats.org/officeDocument/2006/relationships/hyperlink" Target="https://mail.google.com/mail?extsrc=sync&amp;client=docs&amp;plid=ACUX6DMnPGc6MZMjFONP0nZA8XSeYbbLbLR0PY4" TargetMode="External"/><Relationship Id="rId1367" Type="http://schemas.openxmlformats.org/officeDocument/2006/relationships/hyperlink" Target="https://mail.google.com/mail?extsrc=sync&amp;client=docs&amp;plid=ACUX6DMyXl7I2Pns9KxfQZRPUzicDnqr8z9ADxk" TargetMode="External"/><Relationship Id="rId1368" Type="http://schemas.openxmlformats.org/officeDocument/2006/relationships/hyperlink" Target="https://drive.google.com/drive/folders/1Op-qj_8XDnBKVpakOki5DMG-InYfMhRm" TargetMode="External"/><Relationship Id="rId1369" Type="http://schemas.openxmlformats.org/officeDocument/2006/relationships/hyperlink" Target="https://mail.google.com/mail?extsrc=sync&amp;client=docs&amp;plid=ACUX6DN4nB4f4yBJyhNrx8atWUPOmuUIKvIeMeo" TargetMode="External"/><Relationship Id="rId778" Type="http://schemas.openxmlformats.org/officeDocument/2006/relationships/hyperlink" Target="https://mail.google.com/mail?extsrc=sync&amp;client=docs&amp;plid=ACUX6DNm0G46G-AtxiXGpq7a3S8916GSDKocXNg" TargetMode="External"/><Relationship Id="rId777" Type="http://schemas.openxmlformats.org/officeDocument/2006/relationships/hyperlink" Target="https://drive.google.com/drive/folders/10u8y5hQ6c8llD7Kh64XQq87IQxTYq5zf" TargetMode="External"/><Relationship Id="rId776" Type="http://schemas.openxmlformats.org/officeDocument/2006/relationships/hyperlink" Target="https://mail.google.com/mail?extsrc=sync&amp;client=docs&amp;plid=ACUX6DOYY8Dhl1g05ubkOVF0WSaz94UfC2-VDv0" TargetMode="External"/><Relationship Id="rId775" Type="http://schemas.openxmlformats.org/officeDocument/2006/relationships/hyperlink" Target="https://drive.google.com/drive/folders/10yu8MWdutbOBKxs-FXPuZSQrcttTrGPI" TargetMode="External"/><Relationship Id="rId779" Type="http://schemas.openxmlformats.org/officeDocument/2006/relationships/hyperlink" Target="https://drive.google.com/drive/folders/1PsjpeaXoX1jWNwrp7XaxFQ7kp9kD7tgg" TargetMode="External"/><Relationship Id="rId770" Type="http://schemas.openxmlformats.org/officeDocument/2006/relationships/hyperlink" Target="https://mail.google.com/mail?extsrc=sync&amp;client=docs&amp;plid=ACUX6DPoIoiI4uNVMeU9dYe4b5PwPeqDwRL3LvE" TargetMode="External"/><Relationship Id="rId1360" Type="http://schemas.openxmlformats.org/officeDocument/2006/relationships/hyperlink" Target="https://drive.google.com/drive/folders/1JiRh_vL_gTLsNwwGInf7KorD2EzdGOCV" TargetMode="External"/><Relationship Id="rId1361" Type="http://schemas.openxmlformats.org/officeDocument/2006/relationships/hyperlink" Target="https://mail.google.com/mail?extsrc=sync&amp;client=docs&amp;plid=ACUX6DP4fjJBJ2V5r7eo4LNu4PDrTeNwSRfzcMI" TargetMode="External"/><Relationship Id="rId1362" Type="http://schemas.openxmlformats.org/officeDocument/2006/relationships/hyperlink" Target="https://drive.google.com/drive/folders/1f5macW5WFc55gqMvdWX5KGxis4JGniLU" TargetMode="External"/><Relationship Id="rId774" Type="http://schemas.openxmlformats.org/officeDocument/2006/relationships/hyperlink" Target="https://mail.google.com/mail?extsrc=sync&amp;client=docs&amp;plid=ACUX6DPwLOlfk_mQxA2j5Ychhj09kjbQuYTUTzQ" TargetMode="External"/><Relationship Id="rId1363" Type="http://schemas.openxmlformats.org/officeDocument/2006/relationships/hyperlink" Target="https://mail.google.com/mail?extsrc=sync&amp;client=docs&amp;plid=ACUX6DMn86AcWRm7FF8OwWtJTwfaofRZ5EiqcCA" TargetMode="External"/><Relationship Id="rId773" Type="http://schemas.openxmlformats.org/officeDocument/2006/relationships/hyperlink" Target="https://drive.google.com/drive/folders/1O83Mck-jEuhtdunR1F5Ircpi8_6-s5bG" TargetMode="External"/><Relationship Id="rId1364" Type="http://schemas.openxmlformats.org/officeDocument/2006/relationships/hyperlink" Target="https://drive.google.com/drive/folders/1zCvORMkpatqkuiBaEKu3i3eRXaydYqZY" TargetMode="External"/><Relationship Id="rId772" Type="http://schemas.openxmlformats.org/officeDocument/2006/relationships/hyperlink" Target="https://mail.google.com/mail?extsrc=sync&amp;client=docs&amp;plid=ACUX6DMm6gTIzUuEAeIj5ap5E_Q1sWiezDif8Pk" TargetMode="External"/><Relationship Id="rId1365" Type="http://schemas.openxmlformats.org/officeDocument/2006/relationships/hyperlink" Target="https://mail.google.com/mail?extsrc=sync&amp;client=docs&amp;plid=ACUX6DMjl8LoNFR5TQTxvw7l3nMUCdG51oBKKvI" TargetMode="External"/><Relationship Id="rId771" Type="http://schemas.openxmlformats.org/officeDocument/2006/relationships/hyperlink" Target="https://drive.google.com/drive/folders/15AB34K9k_b-HmKw0FS5NBLjHocaeQ2v2" TargetMode="External"/><Relationship Id="rId1366" Type="http://schemas.openxmlformats.org/officeDocument/2006/relationships/hyperlink" Target="https://drive.google.com/drive/folders/1VFAVmOJrNqOmwju1eJZkGy2zp_3gB0Ix" TargetMode="External"/><Relationship Id="rId327" Type="http://schemas.openxmlformats.org/officeDocument/2006/relationships/hyperlink" Target="https://mail.google.com/mail?extsrc=sync&amp;client=docs&amp;plid=ACUX6DPC2RI4EMeVj3pWOTu8TVsmtJf2vw4eC_g" TargetMode="External"/><Relationship Id="rId326" Type="http://schemas.openxmlformats.org/officeDocument/2006/relationships/hyperlink" Target="https://drive.google.com/drive/folders/17-VoWvZosC_FYPwZl3RrOzJoaDiUqc6x" TargetMode="External"/><Relationship Id="rId325" Type="http://schemas.openxmlformats.org/officeDocument/2006/relationships/hyperlink" Target="https://mail.google.com/mail?extsrc=sync&amp;client=docs&amp;plid=ACUX6DNs-oNZbHzZiei4sjsLjU_QplKxxTjBplw" TargetMode="External"/><Relationship Id="rId324" Type="http://schemas.openxmlformats.org/officeDocument/2006/relationships/hyperlink" Target="https://drive.google.com/drive/folders/16o-7V7NGHlUAzVmS2vXP3aLPBi1XVZEi" TargetMode="External"/><Relationship Id="rId329" Type="http://schemas.openxmlformats.org/officeDocument/2006/relationships/hyperlink" Target="https://mail.google.com/mail?extsrc=sync&amp;client=docs&amp;plid=ACUX6DNEYkn6xTXZNL9XP7Of6YSGPbAsZhQWfpQ" TargetMode="External"/><Relationship Id="rId1390" Type="http://schemas.openxmlformats.org/officeDocument/2006/relationships/hyperlink" Target="https://drive.google.com/drive/folders/1oIvxTnyreOLfjumoz6Y2l9DfJNcOAFHI" TargetMode="External"/><Relationship Id="rId328" Type="http://schemas.openxmlformats.org/officeDocument/2006/relationships/hyperlink" Target="https://drive.google.com/drive/folders/170ozoqWOfz1981VMtbA8QfnIZUNx0Rnh" TargetMode="External"/><Relationship Id="rId1391" Type="http://schemas.openxmlformats.org/officeDocument/2006/relationships/hyperlink" Target="https://mail.google.com/mail?extsrc=sync&amp;client=docs&amp;plid=ACUX6DOAP62hDYYs1u1BIt_hdyH2WU_3WBdPVmA" TargetMode="External"/><Relationship Id="rId1392" Type="http://schemas.openxmlformats.org/officeDocument/2006/relationships/hyperlink" Target="https://drive.google.com/drive/folders/1R6rzkgdpKAsyBiU6MyS3RptagqXVG0PL" TargetMode="External"/><Relationship Id="rId1393" Type="http://schemas.openxmlformats.org/officeDocument/2006/relationships/hyperlink" Target="https://mail.google.com/mail?extsrc=sync&amp;client=docs&amp;plid=ACUX6DM8T_aO3jmz9sGt9sOhIrmPHf9R4Bg_mf0" TargetMode="External"/><Relationship Id="rId1394" Type="http://schemas.openxmlformats.org/officeDocument/2006/relationships/hyperlink" Target="https://drive.google.com/drive/folders/1ZjVq101HtKCYjit4dlhG0zowvZGLf-MG" TargetMode="External"/><Relationship Id="rId1395" Type="http://schemas.openxmlformats.org/officeDocument/2006/relationships/hyperlink" Target="https://mail.google.com/mail?extsrc=sync&amp;client=docs&amp;plid=ACUX6DO3a3X9oeQN0EAHRrmneJ6j2ANjB8qdTSE" TargetMode="External"/><Relationship Id="rId323" Type="http://schemas.openxmlformats.org/officeDocument/2006/relationships/hyperlink" Target="https://mail.google.com/mail?extsrc=sync&amp;client=docs&amp;plid=ACUX6DNWAW7amksb07GgUwzvQnl_bu3Pdjln73w" TargetMode="External"/><Relationship Id="rId1396" Type="http://schemas.openxmlformats.org/officeDocument/2006/relationships/hyperlink" Target="https://drive.google.com/drive/folders/1XpE4PDxOBst_gmp7jBUmRyTqX4XCHbFv" TargetMode="External"/><Relationship Id="rId322" Type="http://schemas.openxmlformats.org/officeDocument/2006/relationships/hyperlink" Target="https://drive.google.com/drive/folders/1EK2FPV-e7742ul38f7uRih6_AAASBrHv" TargetMode="External"/><Relationship Id="rId1397" Type="http://schemas.openxmlformats.org/officeDocument/2006/relationships/hyperlink" Target="https://mail.google.com/mail?extsrc=sync&amp;client=docs&amp;plid=ACUX6DMXNmsAzPUA56jI70xT3GjMS_ZfYevVc7I" TargetMode="External"/><Relationship Id="rId321" Type="http://schemas.openxmlformats.org/officeDocument/2006/relationships/hyperlink" Target="https://mail.google.com/mail?extsrc=sync&amp;client=docs&amp;plid=ACUX6DMHUdY2ZqU2tjjFRN-7dQNDf4f3O-A25dc" TargetMode="External"/><Relationship Id="rId1398" Type="http://schemas.openxmlformats.org/officeDocument/2006/relationships/hyperlink" Target="https://drive.google.com/drive/folders/1Lu0glMYiTa10J9w1KCEXlZeHAAEgGa2m" TargetMode="External"/><Relationship Id="rId320" Type="http://schemas.openxmlformats.org/officeDocument/2006/relationships/hyperlink" Target="https://drive.google.com/drive/folders/11vBYND0SzyysOaEsoPvSiRkGszvKKwzE" TargetMode="External"/><Relationship Id="rId1399" Type="http://schemas.openxmlformats.org/officeDocument/2006/relationships/hyperlink" Target="https://mail.google.com/mail?extsrc=sync&amp;client=docs&amp;plid=ACUX6DMF206iyyShc3dXYT0VttYiPdXiXt6jwXI" TargetMode="External"/><Relationship Id="rId1389" Type="http://schemas.openxmlformats.org/officeDocument/2006/relationships/hyperlink" Target="https://mail.google.com/mail?extsrc=sync&amp;client=docs&amp;plid=ACUX6DPOwtOIzdCaw4wrDzA0C8eCdkzqfA1oKPc" TargetMode="External"/><Relationship Id="rId316" Type="http://schemas.openxmlformats.org/officeDocument/2006/relationships/hyperlink" Target="https://drive.google.com/drive/folders/1-4vKmch78a-nJHGGe5ddiPuD6quC9S4X" TargetMode="External"/><Relationship Id="rId315" Type="http://schemas.openxmlformats.org/officeDocument/2006/relationships/hyperlink" Target="https://mail.google.com/mail?extsrc=sync&amp;client=docs&amp;plid=ACUX6DNTFvjctyrLBOWIvFqpGyAEoSYUqNieh5A" TargetMode="External"/><Relationship Id="rId799" Type="http://schemas.openxmlformats.org/officeDocument/2006/relationships/hyperlink" Target="https://drive.google.com/drive/folders/1LgFvH5vqPF3rQpkYm7neIHGl9K_AWoLN" TargetMode="External"/><Relationship Id="rId314" Type="http://schemas.openxmlformats.org/officeDocument/2006/relationships/hyperlink" Target="https://drive.google.com/drive/folders/1Oc2ItsVCoofolf1vpYGxpfHjKTKJ0b5B" TargetMode="External"/><Relationship Id="rId798" Type="http://schemas.openxmlformats.org/officeDocument/2006/relationships/hyperlink" Target="https://mail.google.com/mail?extsrc=sync&amp;client=docs&amp;plid=ACUX6DOK5JIVVVwsBF-0k-t1jM9E2_QVpQKdYbc" TargetMode="External"/><Relationship Id="rId313" Type="http://schemas.openxmlformats.org/officeDocument/2006/relationships/hyperlink" Target="https://mail.google.com/mail?extsrc=sync&amp;client=docs&amp;plid=ACUX6DOUIGHK4UCeS-6R-rQkFin1kYIgFVwZlJA" TargetMode="External"/><Relationship Id="rId797" Type="http://schemas.openxmlformats.org/officeDocument/2006/relationships/hyperlink" Target="https://drive.google.com/drive/folders/1hIcX3HR3PCQUqA58SADe25g3haZ9vvqk" TargetMode="External"/><Relationship Id="rId319" Type="http://schemas.openxmlformats.org/officeDocument/2006/relationships/hyperlink" Target="https://mail.google.com/mail?extsrc=sync&amp;client=docs&amp;plid=ACUX6DN-Vj8jUbFZyRbe80o_0k2vphAv1YRtwEE" TargetMode="External"/><Relationship Id="rId318" Type="http://schemas.openxmlformats.org/officeDocument/2006/relationships/hyperlink" Target="https://drive.google.com/drive/folders/11wfiHxE0AKsKNICoz4GFZCPKst7vGBV-" TargetMode="External"/><Relationship Id="rId317" Type="http://schemas.openxmlformats.org/officeDocument/2006/relationships/hyperlink" Target="https://mail.google.com/mail?extsrc=sync&amp;client=docs&amp;plid=ACUX6DMH2MMOR-SuMnsRFitrBZurHQdz-uljJw4" TargetMode="External"/><Relationship Id="rId1380" Type="http://schemas.openxmlformats.org/officeDocument/2006/relationships/hyperlink" Target="https://drive.google.com/drive/folders/1Q43IWBu1vmRm9HoE-nviso-395N18izr" TargetMode="External"/><Relationship Id="rId792" Type="http://schemas.openxmlformats.org/officeDocument/2006/relationships/hyperlink" Target="https://mail.google.com/mail?extsrc=sync&amp;client=docs&amp;plid=ACUX6DNCiycd0Yb_DZK5GSg0YypM7WgBXlZmGIU" TargetMode="External"/><Relationship Id="rId1381" Type="http://schemas.openxmlformats.org/officeDocument/2006/relationships/hyperlink" Target="https://mail.google.com/mail?extsrc=sync&amp;client=docs&amp;plid=ACUX6DOZtyu7ZrZFnntlqxgCSEjPlkQ12w6NXDw" TargetMode="External"/><Relationship Id="rId791" Type="http://schemas.openxmlformats.org/officeDocument/2006/relationships/hyperlink" Target="https://drive.google.com/drive/folders/16JjBXSNXSOgu8AKnJpf_waVXL8cVuOXK" TargetMode="External"/><Relationship Id="rId1382" Type="http://schemas.openxmlformats.org/officeDocument/2006/relationships/hyperlink" Target="https://drive.google.com/drive/folders/1eX91E1_f7oYKoBZ33akPRPTBKRrExz7H" TargetMode="External"/><Relationship Id="rId790" Type="http://schemas.openxmlformats.org/officeDocument/2006/relationships/hyperlink" Target="https://mail.google.com/mail?extsrc=sync&amp;client=docs&amp;plid=ACUX6DMXq0QhgaRjPRp9-NZEeChV1NvkcNUswuk" TargetMode="External"/><Relationship Id="rId1383" Type="http://schemas.openxmlformats.org/officeDocument/2006/relationships/hyperlink" Target="https://mail.google.com/mail?extsrc=sync&amp;client=docs&amp;plid=ACUX6DNIyeOhg7BsyCSl2dY6inTj5dh8TtvWGFE" TargetMode="External"/><Relationship Id="rId1384" Type="http://schemas.openxmlformats.org/officeDocument/2006/relationships/hyperlink" Target="https://drive.google.com/drive/folders/1eAFgASvSh07Rg3uzTjZUZx7qhhlyiQuD" TargetMode="External"/><Relationship Id="rId312" Type="http://schemas.openxmlformats.org/officeDocument/2006/relationships/hyperlink" Target="https://drive.google.com/drive/folders/1CtQZbJWsrnxYi0QSPjPO9eQXGPIiIIJR" TargetMode="External"/><Relationship Id="rId796" Type="http://schemas.openxmlformats.org/officeDocument/2006/relationships/hyperlink" Target="https://mail.google.com/mail?extsrc=sync&amp;client=docs&amp;plid=ACUX6DMgcIRC2cU2vR7YjblqBVB4NK84MwEEor8" TargetMode="External"/><Relationship Id="rId1385" Type="http://schemas.openxmlformats.org/officeDocument/2006/relationships/hyperlink" Target="https://mail.google.com/mail?extsrc=sync&amp;client=docs&amp;plid=ACUX6DM5ICUkRov5Mt3B7Tyt-GFCo-bswSeOYHk" TargetMode="External"/><Relationship Id="rId311" Type="http://schemas.openxmlformats.org/officeDocument/2006/relationships/hyperlink" Target="https://mail.google.com/mail?extsrc=sync&amp;client=docs&amp;plid=ACUX6DP5yTQiFVT_KJqteIzdTYKJ2SXDyayc19Q" TargetMode="External"/><Relationship Id="rId795" Type="http://schemas.openxmlformats.org/officeDocument/2006/relationships/hyperlink" Target="https://drive.google.com/drive/folders/1dy_QyvF6HBpChwkrzNyJdxBG6LVnirCI" TargetMode="External"/><Relationship Id="rId1386" Type="http://schemas.openxmlformats.org/officeDocument/2006/relationships/hyperlink" Target="https://drive.google.com/drive/folders/1XpaCVg3SIASBwh9vYahM7gFNV1Y9ynBr" TargetMode="External"/><Relationship Id="rId310" Type="http://schemas.openxmlformats.org/officeDocument/2006/relationships/hyperlink" Target="https://drive.google.com/drive/folders/1FPfmmd3NxTUpNirTXaiU6ooIhENysRGT" TargetMode="External"/><Relationship Id="rId794" Type="http://schemas.openxmlformats.org/officeDocument/2006/relationships/hyperlink" Target="https://mail.google.com/mail?extsrc=sync&amp;client=docs&amp;plid=ACUX6DNT_2ta723vRUTptaPi0vI5nToZGCBQhP0" TargetMode="External"/><Relationship Id="rId1387" Type="http://schemas.openxmlformats.org/officeDocument/2006/relationships/hyperlink" Target="https://mail.google.com/mail?extsrc=sync&amp;client=docs&amp;plid=ACUX6DOjSO5fuKklo2P3TscvVfIo9OP7JG38158" TargetMode="External"/><Relationship Id="rId793" Type="http://schemas.openxmlformats.org/officeDocument/2006/relationships/hyperlink" Target="https://drive.google.com/drive/folders/1g2osk1MhiyeIhjjXAfaQaVLvFpHR7r4w" TargetMode="External"/><Relationship Id="rId1388" Type="http://schemas.openxmlformats.org/officeDocument/2006/relationships/hyperlink" Target="https://drive.google.com/drive/folders/1n3Sivyuq2S0KBIUy2jfmR7jyKdfz1nz-" TargetMode="External"/><Relationship Id="rId297" Type="http://schemas.openxmlformats.org/officeDocument/2006/relationships/hyperlink" Target="https://mail.google.com/mail?extsrc=sync&amp;client=docs&amp;plid=ACUX6DPfZYLFMYx4Q9j6v2CeAcV1Fc242UAdmL8" TargetMode="External"/><Relationship Id="rId296" Type="http://schemas.openxmlformats.org/officeDocument/2006/relationships/hyperlink" Target="https://drive.google.com/drive/folders/10kx_ENX2TdWPI8Ca3cAWmyYAxPtdSNZ9" TargetMode="External"/><Relationship Id="rId295" Type="http://schemas.openxmlformats.org/officeDocument/2006/relationships/hyperlink" Target="https://mail.google.com/mail?extsrc=sync&amp;client=docs&amp;plid=ACUX6DNUL4Cw5PouSAN3zUzKiqM_Eka27weNZf0" TargetMode="External"/><Relationship Id="rId294" Type="http://schemas.openxmlformats.org/officeDocument/2006/relationships/hyperlink" Target="https://drive.google.com/drive/folders/1z8iexXPCDg7sgqogF587FIkl3k0MDzxh" TargetMode="External"/><Relationship Id="rId299" Type="http://schemas.openxmlformats.org/officeDocument/2006/relationships/hyperlink" Target="https://mail.google.com/mail?extsrc=sync&amp;client=docs&amp;plid=ACUX6DNfdt5-i4Rrg03PYeftjMY-snIy3pcWxDY" TargetMode="External"/><Relationship Id="rId298" Type="http://schemas.openxmlformats.org/officeDocument/2006/relationships/hyperlink" Target="https://drive.google.com/drive/folders/1zaZARxeqND7SayGoC78ADaWitgWyHJgS" TargetMode="External"/><Relationship Id="rId271" Type="http://schemas.openxmlformats.org/officeDocument/2006/relationships/hyperlink" Target="https://mail.google.com/mail?extsrc=sync&amp;client=docs&amp;plid=ACUX6DMEF546ZdYyWgX8ZNC-j2_Tebjcj5tqGRc" TargetMode="External"/><Relationship Id="rId270" Type="http://schemas.openxmlformats.org/officeDocument/2006/relationships/hyperlink" Target="https://drive.google.com/drive/folders/1uSNRF2TXKQJ8fA_OQLszAzki7GVaHZVH" TargetMode="External"/><Relationship Id="rId269" Type="http://schemas.openxmlformats.org/officeDocument/2006/relationships/hyperlink" Target="https://drive.google.com/drive/folders/1uN8KrKj-T46nnrM6PI-CIY73EgMolKHt" TargetMode="External"/><Relationship Id="rId264" Type="http://schemas.openxmlformats.org/officeDocument/2006/relationships/hyperlink" Target="https://mail.google.com/mail?extsrc=sync&amp;client=docs&amp;plid=ACUX6DPEdpNz9Y7KQPWSyrC7Fr-9UA6Ce9UHOHs" TargetMode="External"/><Relationship Id="rId263" Type="http://schemas.openxmlformats.org/officeDocument/2006/relationships/hyperlink" Target="https://drive.google.com/drive/folders/1u9HQ4DIT3HIxEuTW3iHWT7UIXUz-ivnS" TargetMode="External"/><Relationship Id="rId262" Type="http://schemas.openxmlformats.org/officeDocument/2006/relationships/hyperlink" Target="https://mail.google.com/mail?extsrc=sync&amp;client=docs&amp;plid=ACUX6DOPZPtFyeYACAr817RwwbHBSx30NxgdEOQ" TargetMode="External"/><Relationship Id="rId261" Type="http://schemas.openxmlformats.org/officeDocument/2006/relationships/hyperlink" Target="https://drive.google.com/drive/folders/1EraYUjx1WTHO7gKeCJ1RBFuXwYHzdH4x" TargetMode="External"/><Relationship Id="rId268" Type="http://schemas.openxmlformats.org/officeDocument/2006/relationships/hyperlink" Target="https://mail.google.com/mail?extsrc=sync&amp;client=docs&amp;plid=ACUX6DOdudbE4sLeFmkBYYLbT7DhB0fCVpTs9wg" TargetMode="External"/><Relationship Id="rId267" Type="http://schemas.openxmlformats.org/officeDocument/2006/relationships/hyperlink" Target="https://drive.google.com/drive/folders/1u1ilpXH7d3b-ZlxIcxcXc3L_DQ6KviEw" TargetMode="External"/><Relationship Id="rId266" Type="http://schemas.openxmlformats.org/officeDocument/2006/relationships/hyperlink" Target="https://mail.google.com/mail?extsrc=sync&amp;client=docs&amp;plid=ACUX6DOQ1ruXyQ4bmbPUeQb-boUth6HbZ4UKmyE" TargetMode="External"/><Relationship Id="rId265" Type="http://schemas.openxmlformats.org/officeDocument/2006/relationships/hyperlink" Target="https://drive.google.com/drive/folders/1trryIya4nQMLmlZgiz-rIoBj3hX5yyqy" TargetMode="External"/><Relationship Id="rId260" Type="http://schemas.openxmlformats.org/officeDocument/2006/relationships/hyperlink" Target="https://mail.google.com/mail?extsrc=sync&amp;client=docs&amp;plid=ACUX6DMAkrUqJZRquZGnmSVOVNvpeZ6Kc-44KK8" TargetMode="External"/><Relationship Id="rId259" Type="http://schemas.openxmlformats.org/officeDocument/2006/relationships/hyperlink" Target="https://drive.google.com/drive/folders/1mVgKJP3Pm9ZXZfQbTpgS99dP7emVFffw" TargetMode="External"/><Relationship Id="rId258" Type="http://schemas.openxmlformats.org/officeDocument/2006/relationships/hyperlink" Target="https://mail.google.com/mail?extsrc=sync&amp;client=docs&amp;plid=ACUX6DMwOwZCIinM5jjBtI7kWaqxwtuH0n5QS-8" TargetMode="External"/><Relationship Id="rId253" Type="http://schemas.openxmlformats.org/officeDocument/2006/relationships/hyperlink" Target="https://drive.google.com/drive/folders/1rwXpGhZoo5DLqI9SA36_Kd2goOpsN9Z2" TargetMode="External"/><Relationship Id="rId252" Type="http://schemas.openxmlformats.org/officeDocument/2006/relationships/hyperlink" Target="https://mail.google.com/mail?extsrc=sync&amp;client=docs&amp;plid=ACUX6DOU_swBnbXdxsZLK6qsVqmvyGRVOWNNkWE" TargetMode="External"/><Relationship Id="rId251" Type="http://schemas.openxmlformats.org/officeDocument/2006/relationships/hyperlink" Target="https://drive.google.com/drive/folders/1s0-lMFdbaBv9jyiV4X7YUb7Xo5-AlGXs" TargetMode="External"/><Relationship Id="rId250" Type="http://schemas.openxmlformats.org/officeDocument/2006/relationships/hyperlink" Target="https://mail.google.com/mail?extsrc=sync&amp;client=docs&amp;plid=ACUX6DOeEjDC-8fuo1OlWDITrRyiXCDu8ePyppc" TargetMode="External"/><Relationship Id="rId257" Type="http://schemas.openxmlformats.org/officeDocument/2006/relationships/hyperlink" Target="https://drive.google.com/drive/folders/1raJcxPQHukSD1eHbkGs7OoJ-jwg_Ybis" TargetMode="External"/><Relationship Id="rId256" Type="http://schemas.openxmlformats.org/officeDocument/2006/relationships/hyperlink" Target="https://mail.google.com/mail?extsrc=sync&amp;client=docs&amp;plid=ACUX6DO6gnlpyEp0msXMoQQt0w_Ezm4U4Dqls44" TargetMode="External"/><Relationship Id="rId255" Type="http://schemas.openxmlformats.org/officeDocument/2006/relationships/hyperlink" Target="https://drive.google.com/drive/folders/1ro_FMrLQPqluInAhv7JVeV4L9RgBbqtx" TargetMode="External"/><Relationship Id="rId254" Type="http://schemas.openxmlformats.org/officeDocument/2006/relationships/hyperlink" Target="https://mail.google.com/mail?extsrc=sync&amp;client=docs&amp;plid=ACUX6DP9xOitckkzlHd1kvObtxPIvinkqeqv5I4" TargetMode="External"/><Relationship Id="rId293" Type="http://schemas.openxmlformats.org/officeDocument/2006/relationships/hyperlink" Target="https://mail.google.com/mail?extsrc=sync&amp;client=docs&amp;plid=ACUX6DMVfoye5t1SbcJhLqUyq323MSAf6MPyJ1A" TargetMode="External"/><Relationship Id="rId292" Type="http://schemas.openxmlformats.org/officeDocument/2006/relationships/hyperlink" Target="https://drive.google.com/drive/folders/1y5ohgU-Djcv7MlwOqhY2xyak_mra_i4m" TargetMode="External"/><Relationship Id="rId291" Type="http://schemas.openxmlformats.org/officeDocument/2006/relationships/hyperlink" Target="https://mail.google.com/mail?extsrc=sync&amp;client=docs&amp;plid=ACUX6DMycWJccSNwXfNP_eiSe-9_UHi-Um7Ai10" TargetMode="External"/><Relationship Id="rId290" Type="http://schemas.openxmlformats.org/officeDocument/2006/relationships/hyperlink" Target="https://drive.google.com/drive/folders/1xdFziHKd7GvpPEO630h2LJBOGESraXVT" TargetMode="External"/><Relationship Id="rId286" Type="http://schemas.openxmlformats.org/officeDocument/2006/relationships/hyperlink" Target="https://drive.google.com/drive/folders/1sA3tN_gRhDl21AgNL_KnC-khmAkYxhl5" TargetMode="External"/><Relationship Id="rId285" Type="http://schemas.openxmlformats.org/officeDocument/2006/relationships/hyperlink" Target="https://mail.google.com/mail?extsrc=sync&amp;client=docs&amp;plid=ACUX6DP65kI4-MQQ5Bi_RSAdp4tU75xZ3J_upIk" TargetMode="External"/><Relationship Id="rId284" Type="http://schemas.openxmlformats.org/officeDocument/2006/relationships/hyperlink" Target="https://drive.google.com/drive/folders/1zcM0vY1sCKF76to241WaG8TyFOZfft1L" TargetMode="External"/><Relationship Id="rId283" Type="http://schemas.openxmlformats.org/officeDocument/2006/relationships/hyperlink" Target="https://mail.google.com/mail?extsrc=sync&amp;client=docs&amp;plid=ACUX6DMj2f1pYz_whLC6zvrVJnbklQ5MK9NLEaY" TargetMode="External"/><Relationship Id="rId289" Type="http://schemas.openxmlformats.org/officeDocument/2006/relationships/hyperlink" Target="https://mail.google.com/mail?extsrc=sync&amp;client=docs&amp;plid=ACUX6DPQyMGP_6_JndDC-YswdvHsK4BRjZuOvrE" TargetMode="External"/><Relationship Id="rId288" Type="http://schemas.openxmlformats.org/officeDocument/2006/relationships/hyperlink" Target="https://drive.google.com/drive/folders/1kXTlT5ebH8Sgos-wSxaFYnabByVCVpLh" TargetMode="External"/><Relationship Id="rId287" Type="http://schemas.openxmlformats.org/officeDocument/2006/relationships/hyperlink" Target="https://mail.google.com/mail?extsrc=sync&amp;client=docs&amp;plid=ACUX6DObKQyrH5-eB_MSJvMabpTw9juSTY4JJYg" TargetMode="External"/><Relationship Id="rId282" Type="http://schemas.openxmlformats.org/officeDocument/2006/relationships/hyperlink" Target="https://drive.google.com/drive/folders/1xCxFVQ4Sa7WaMM-MkJuIljb6H3S3XIqZ" TargetMode="External"/><Relationship Id="rId281" Type="http://schemas.openxmlformats.org/officeDocument/2006/relationships/hyperlink" Target="https://mail.google.com/mail?extsrc=sync&amp;client=docs&amp;plid=ACUX6DNo4UpF0zyYprhBwhuc-jzafPYKCUb0fs8" TargetMode="External"/><Relationship Id="rId280" Type="http://schemas.openxmlformats.org/officeDocument/2006/relationships/hyperlink" Target="https://drive.google.com/drive/folders/1w3oE6xGxYQXCcubhkAw4cNni_CEMLuT7" TargetMode="External"/><Relationship Id="rId275" Type="http://schemas.openxmlformats.org/officeDocument/2006/relationships/hyperlink" Target="https://mail.google.com/mail?extsrc=sync&amp;client=docs&amp;plid=ACUX6DNah9x-szvfi5LP9ZsODf9AetZ7KZh8K6s" TargetMode="External"/><Relationship Id="rId274" Type="http://schemas.openxmlformats.org/officeDocument/2006/relationships/hyperlink" Target="https://drive.google.com/drive/folders/1v6eUqQXNU2H4ROSRCCeZbtHT2H7YMn-L" TargetMode="External"/><Relationship Id="rId273" Type="http://schemas.openxmlformats.org/officeDocument/2006/relationships/hyperlink" Target="https://mail.google.com/mail?extsrc=sync&amp;client=docs&amp;plid=ACUX6DM-rtjOB-9i08b5nvgiBLeQBT90N_tsEpU" TargetMode="External"/><Relationship Id="rId272" Type="http://schemas.openxmlformats.org/officeDocument/2006/relationships/hyperlink" Target="https://drive.google.com/drive/folders/1ucbFdxdNNHfInnx4Swx3QNSJryCH_pBv" TargetMode="External"/><Relationship Id="rId279" Type="http://schemas.openxmlformats.org/officeDocument/2006/relationships/hyperlink" Target="https://mail.google.com/mail?extsrc=sync&amp;client=docs&amp;plid=ACUX6DPFdRSPHBfdCoEgAxyR7aQLa9sozoAEwVY" TargetMode="External"/><Relationship Id="rId278" Type="http://schemas.openxmlformats.org/officeDocument/2006/relationships/hyperlink" Target="https://drive.google.com/drive/folders/1vuXc86cvHeMBCwrt5QlF2wmyQk5JLBtR" TargetMode="External"/><Relationship Id="rId277" Type="http://schemas.openxmlformats.org/officeDocument/2006/relationships/hyperlink" Target="https://mail.google.com/mail?extsrc=sync&amp;client=docs&amp;plid=ACUX6DPaB-9ZQoQGEqay4Emv2njMksj8GySMb6E" TargetMode="External"/><Relationship Id="rId276" Type="http://schemas.openxmlformats.org/officeDocument/2006/relationships/hyperlink" Target="https://drive.google.com/drive/folders/1vRnuTOVQ7Yg9X-VnSQBa4IXtqVC_isZX" TargetMode="External"/><Relationship Id="rId1851" Type="http://schemas.openxmlformats.org/officeDocument/2006/relationships/hyperlink" Target="https://drive.google.com/drive/folders/1mM2KQwIYugBMj1zJPJR1c8QYMLSn_SJw" TargetMode="External"/><Relationship Id="rId1852" Type="http://schemas.openxmlformats.org/officeDocument/2006/relationships/hyperlink" Target="https://mail.google.com/mail?extsrc=sync&amp;client=docs&amp;plid=ACUX6DMU5Mq4wFrOf6VZCnI8oTxj3SvqZMTl1nw" TargetMode="External"/><Relationship Id="rId1853" Type="http://schemas.openxmlformats.org/officeDocument/2006/relationships/hyperlink" Target="https://drive.google.com/drive/folders/1IzFnhhH2SZFzwHReKsaBt7R8_OadPahE" TargetMode="External"/><Relationship Id="rId1854" Type="http://schemas.openxmlformats.org/officeDocument/2006/relationships/hyperlink" Target="https://mail.google.com/mail?extsrc=sync&amp;client=docs&amp;plid=ACUX6DPkWvlqLKZar_Tp_B-ovQDw7ncX-PU2Um0" TargetMode="External"/><Relationship Id="rId1855" Type="http://schemas.openxmlformats.org/officeDocument/2006/relationships/hyperlink" Target="https://drive.google.com/drive/folders/14QV5M2MlIyNiwLDhaPEKyP0aIHtbB86Y" TargetMode="External"/><Relationship Id="rId1856" Type="http://schemas.openxmlformats.org/officeDocument/2006/relationships/hyperlink" Target="https://mail.google.com/mail?extsrc=sync&amp;client=docs&amp;plid=ACUX6DP6FovU7DeITBxHS_9aIIzroaJWAG07acw" TargetMode="External"/><Relationship Id="rId1857" Type="http://schemas.openxmlformats.org/officeDocument/2006/relationships/hyperlink" Target="https://drive.google.com/drive/folders/1Uq5HfPJyzYDYFl6phc5H-kve5L5D4ljI" TargetMode="External"/><Relationship Id="rId1858" Type="http://schemas.openxmlformats.org/officeDocument/2006/relationships/hyperlink" Target="https://mail.google.com/mail?extsrc=sync&amp;client=docs&amp;plid=ACUX6DOqEy0PeKX1waYWb6TJ4UpGI2MHSogihSc" TargetMode="External"/><Relationship Id="rId1859" Type="http://schemas.openxmlformats.org/officeDocument/2006/relationships/hyperlink" Target="https://drive.google.com/drive/folders/1GSyKy0fcna-FOrWO2e5_U47xoenHM5Eo" TargetMode="External"/><Relationship Id="rId1850" Type="http://schemas.openxmlformats.org/officeDocument/2006/relationships/hyperlink" Target="https://mail.google.com/mail?extsrc=sync&amp;client=docs&amp;plid=ACUX6DO2Dide_fhUKIphCF5edHa6KtpKnbOB_s0" TargetMode="External"/><Relationship Id="rId1840" Type="http://schemas.openxmlformats.org/officeDocument/2006/relationships/hyperlink" Target="https://mail.google.com/mail?extsrc=sync&amp;client=docs&amp;plid=ACUX6DNV4Q65zVoIHHdwb4uPo9v5RsuvQ-Mxf2w" TargetMode="External"/><Relationship Id="rId1841" Type="http://schemas.openxmlformats.org/officeDocument/2006/relationships/hyperlink" Target="https://drive.google.com/drive/folders/1RyyD698FIxBMOQ4p5SsokhW_-j02Spzt" TargetMode="External"/><Relationship Id="rId1842" Type="http://schemas.openxmlformats.org/officeDocument/2006/relationships/hyperlink" Target="https://mail.google.com/mail?extsrc=sync&amp;client=docs&amp;plid=ACUX6DOtmLgjfBcgNzSwB9mTJuMTwwUDv4KG3F8" TargetMode="External"/><Relationship Id="rId1843" Type="http://schemas.openxmlformats.org/officeDocument/2006/relationships/hyperlink" Target="https://drive.google.com/drive/folders/13YV-DIlep3lX_cKKvcn9DPdg6Sr2QaXd" TargetMode="External"/><Relationship Id="rId1844" Type="http://schemas.openxmlformats.org/officeDocument/2006/relationships/hyperlink" Target="https://mail.google.com/mail?extsrc=sync&amp;client=docs&amp;plid=ACUX6DP4wdKTmWgA7Le3l9F8ArxsnQokiA_2HPc" TargetMode="External"/><Relationship Id="rId1845" Type="http://schemas.openxmlformats.org/officeDocument/2006/relationships/hyperlink" Target="https://drive.google.com/drive/folders/1CeISszmB_fZfMFr6GYTCPxaJmT6QCzHQ" TargetMode="External"/><Relationship Id="rId1846" Type="http://schemas.openxmlformats.org/officeDocument/2006/relationships/hyperlink" Target="https://mail.google.com/mail?extsrc=sync&amp;client=docs&amp;plid=ACUX6DPgjnsfB50w0f7sdy3nhi2kUiFIKBfCN2U" TargetMode="External"/><Relationship Id="rId1847" Type="http://schemas.openxmlformats.org/officeDocument/2006/relationships/hyperlink" Target="https://drive.google.com/drive/folders/17cUmz3Uu85KXVylpm7DbPFvEvVd05hdC" TargetMode="External"/><Relationship Id="rId1848" Type="http://schemas.openxmlformats.org/officeDocument/2006/relationships/hyperlink" Target="https://mail.google.com/mail?extsrc=sync&amp;client=docs&amp;plid=ACUX6DNHMfmFUkjNEFoW2JibOc0DAj1wj4_OvuY" TargetMode="External"/><Relationship Id="rId1849" Type="http://schemas.openxmlformats.org/officeDocument/2006/relationships/hyperlink" Target="https://drive.google.com/drive/folders/1Y7wFFk_y3aOFR8NjMqKpygZ6vUSkwK37" TargetMode="External"/><Relationship Id="rId1873" Type="http://schemas.openxmlformats.org/officeDocument/2006/relationships/hyperlink" Target="https://drive.google.com/drive/folders/1N35roL8KwICPqrERpksXKAvXWV4EV-l1" TargetMode="External"/><Relationship Id="rId1874" Type="http://schemas.openxmlformats.org/officeDocument/2006/relationships/hyperlink" Target="https://mail.google.com/mail?extsrc=sync&amp;client=docs&amp;plid=ACUX6DPAsGuR_-jFH_F9KxC5HOR_N-kIMGDvquk" TargetMode="External"/><Relationship Id="rId1875" Type="http://schemas.openxmlformats.org/officeDocument/2006/relationships/hyperlink" Target="https://drive.google.com/drive/folders/19zblVz770Z5nzYsk4-2h6OsY-ybalFrA" TargetMode="External"/><Relationship Id="rId1876" Type="http://schemas.openxmlformats.org/officeDocument/2006/relationships/hyperlink" Target="https://mail.google.com/mail?extsrc=sync&amp;client=docs&amp;plid=ACUX6DN4NjmvKTzXWEQ0dRWyZPCeyO9GScRvkPo" TargetMode="External"/><Relationship Id="rId1877" Type="http://schemas.openxmlformats.org/officeDocument/2006/relationships/hyperlink" Target="https://drive.google.com/drive/folders/1ZfIWjX2cculp3qBFnfageJ1_8imDWPzF" TargetMode="External"/><Relationship Id="rId1878" Type="http://schemas.openxmlformats.org/officeDocument/2006/relationships/hyperlink" Target="https://mail.google.com/mail?extsrc=sync&amp;client=docs&amp;plid=ACUX6DMQ-QLCsSG2jSHauAx8aKWCM1ixWbzNEwI" TargetMode="External"/><Relationship Id="rId1879" Type="http://schemas.openxmlformats.org/officeDocument/2006/relationships/hyperlink" Target="https://drive.google.com/drive/folders/148_UVXiEyXmp2KQAvouyGgpnC3n4D5of" TargetMode="External"/><Relationship Id="rId1870" Type="http://schemas.openxmlformats.org/officeDocument/2006/relationships/hyperlink" Target="https://mail.google.com/mail?extsrc=sync&amp;client=docs&amp;plid=ACUX6DNX_YEEFOJBH1Y_jWs8AURuCBquVolqUk8" TargetMode="External"/><Relationship Id="rId1871" Type="http://schemas.openxmlformats.org/officeDocument/2006/relationships/hyperlink" Target="https://drive.google.com/drive/folders/17n0ccFo7jeCsrLmFtOF9_9JmL6Y9ne73" TargetMode="External"/><Relationship Id="rId1872" Type="http://schemas.openxmlformats.org/officeDocument/2006/relationships/hyperlink" Target="https://mail.google.com/mail?extsrc=sync&amp;client=docs&amp;plid=ACUX6DOqxf-kVofwTBTyo-LE3dr_hZfY8WnD1ZI" TargetMode="External"/><Relationship Id="rId1862" Type="http://schemas.openxmlformats.org/officeDocument/2006/relationships/hyperlink" Target="https://mail.google.com/mail?extsrc=sync&amp;client=docs&amp;plid=ACUX6DPouHPIdkB1RNDvV6lwASLPDNJNduaTaO8" TargetMode="External"/><Relationship Id="rId1863" Type="http://schemas.openxmlformats.org/officeDocument/2006/relationships/hyperlink" Target="https://drive.google.com/drive/folders/1DLT3pNpezRJHdXchOFEq3gn81dGDW748" TargetMode="External"/><Relationship Id="rId1864" Type="http://schemas.openxmlformats.org/officeDocument/2006/relationships/hyperlink" Target="https://mail.google.com/mail?extsrc=sync&amp;client=docs&amp;plid=ACUX6DPBma9udmVW3OdpnLnhm_IHobRlrhvm4Os" TargetMode="External"/><Relationship Id="rId1865" Type="http://schemas.openxmlformats.org/officeDocument/2006/relationships/hyperlink" Target="https://drive.google.com/drive/folders/1kFhKnAE7B4ma5xiaSByYgEX6fYHii0W1" TargetMode="External"/><Relationship Id="rId1866" Type="http://schemas.openxmlformats.org/officeDocument/2006/relationships/hyperlink" Target="https://mail.google.com/mail?extsrc=sync&amp;client=docs&amp;plid=ACUX6DOcZUC3x1Pjk6q2ONL-HbDyqqy0P1g-hMM" TargetMode="External"/><Relationship Id="rId1867" Type="http://schemas.openxmlformats.org/officeDocument/2006/relationships/hyperlink" Target="https://drive.google.com/drive/folders/1GlP9DOwd7PkfUSQH2RZXD6igMRv2vKeV" TargetMode="External"/><Relationship Id="rId1868" Type="http://schemas.openxmlformats.org/officeDocument/2006/relationships/hyperlink" Target="https://mail.google.com/mail?extsrc=sync&amp;client=docs&amp;plid=ACUX6DPWXOY5RxKeD_Kd1FOfkAyc71ZjysduexE" TargetMode="External"/><Relationship Id="rId1869" Type="http://schemas.openxmlformats.org/officeDocument/2006/relationships/hyperlink" Target="https://drive.google.com/drive/folders/1KgpzENbnsbAVK0CVrjxLR6VOlD8tRh4e" TargetMode="External"/><Relationship Id="rId1860" Type="http://schemas.openxmlformats.org/officeDocument/2006/relationships/hyperlink" Target="https://mail.google.com/mail?extsrc=sync&amp;client=docs&amp;plid=ACUX6DMznTmJEyXlYWfxnbeVgpumXPJfBFVXC90" TargetMode="External"/><Relationship Id="rId1861" Type="http://schemas.openxmlformats.org/officeDocument/2006/relationships/hyperlink" Target="https://drive.google.com/drive/folders/1osefLWGobg7DZpOH9aT8tsIFTSuxRwH4" TargetMode="External"/><Relationship Id="rId1810" Type="http://schemas.openxmlformats.org/officeDocument/2006/relationships/hyperlink" Target="https://drive.google.com/drive/folders/1ISL1YOmQjcdSvK_f3BEbbuTP_ScRMiet" TargetMode="External"/><Relationship Id="rId1811" Type="http://schemas.openxmlformats.org/officeDocument/2006/relationships/hyperlink" Target="https://mail.google.com/mail?extsrc=sync&amp;client=docs&amp;plid=ACUX6DNwouCEtnKNeVKBEpr-iC0wrd_cu8WJKxg" TargetMode="External"/><Relationship Id="rId1812" Type="http://schemas.openxmlformats.org/officeDocument/2006/relationships/hyperlink" Target="https://drive.google.com/drive/folders/124ONAzEtTLJL728tgJBPHhwQxBd1aOf4" TargetMode="External"/><Relationship Id="rId1813" Type="http://schemas.openxmlformats.org/officeDocument/2006/relationships/hyperlink" Target="https://drive.google.com/drive/folders/1b3cfmFU0VjHLoUBl9VwS1fmWs9tkPxLP" TargetMode="External"/><Relationship Id="rId1814" Type="http://schemas.openxmlformats.org/officeDocument/2006/relationships/hyperlink" Target="https://mail.google.com/mail?extsrc=sync&amp;client=docs&amp;plid=ACUX6DOiWilecZuOL-4bQTa9uPrk5tAAJLuxxMo" TargetMode="External"/><Relationship Id="rId1815" Type="http://schemas.openxmlformats.org/officeDocument/2006/relationships/hyperlink" Target="https://drive.google.com/drive/folders/1XPFxTidacDOzxWEivzVj-0DKyuM3vpO6" TargetMode="External"/><Relationship Id="rId1816" Type="http://schemas.openxmlformats.org/officeDocument/2006/relationships/hyperlink" Target="https://mail.google.com/mail?extsrc=sync&amp;client=docs&amp;plid=ACUX6DPq7054Eo05ivoLkWSiL-IMgKvXnj2P7dc" TargetMode="External"/><Relationship Id="rId1817" Type="http://schemas.openxmlformats.org/officeDocument/2006/relationships/hyperlink" Target="https://drive.google.com/drive/folders/1-jMOLvN3EwJ3LnOshfM8ql2-3Q8MCRhI" TargetMode="External"/><Relationship Id="rId1818" Type="http://schemas.openxmlformats.org/officeDocument/2006/relationships/hyperlink" Target="https://mail.google.com/mail?extsrc=sync&amp;client=docs&amp;plid=ACUX6DNGHxYEIaDVJXsgbQjrgvkQ-bp9kEnrs9Q" TargetMode="External"/><Relationship Id="rId1819" Type="http://schemas.openxmlformats.org/officeDocument/2006/relationships/hyperlink" Target="https://drive.google.com/drive/folders/1VaSUFM7B9hMSZMV5HxlqZT46TNkjsYp8" TargetMode="External"/><Relationship Id="rId1800" Type="http://schemas.openxmlformats.org/officeDocument/2006/relationships/hyperlink" Target="https://drive.google.com/drive/folders/1sig6XxDtdlyywaDjSXWeMGhXL_wAggf-" TargetMode="External"/><Relationship Id="rId1801" Type="http://schemas.openxmlformats.org/officeDocument/2006/relationships/hyperlink" Target="https://mail.google.com/mail?extsrc=sync&amp;client=docs&amp;plid=ACUX6DNDSi2zRvy7C-2QeWCdQfx5dA-x_5qHrWo" TargetMode="External"/><Relationship Id="rId1802" Type="http://schemas.openxmlformats.org/officeDocument/2006/relationships/hyperlink" Target="https://drive.google.com/drive/folders/19NH1v1stph039K-grU21oZ_Au0QskpJv" TargetMode="External"/><Relationship Id="rId1803" Type="http://schemas.openxmlformats.org/officeDocument/2006/relationships/hyperlink" Target="https://mail.google.com/mail?extsrc=sync&amp;client=docs&amp;plid=ACUX6DMAgFwj89FA3QXZEr1f2y2ar2XgEzvih2o" TargetMode="External"/><Relationship Id="rId1804" Type="http://schemas.openxmlformats.org/officeDocument/2006/relationships/hyperlink" Target="https://drive.google.com/drive/folders/1Q5dPURgIwvzKn8qa4X38zcj2-TGKBjBN" TargetMode="External"/><Relationship Id="rId1805" Type="http://schemas.openxmlformats.org/officeDocument/2006/relationships/hyperlink" Target="https://mail.google.com/mail?extsrc=sync&amp;client=docs&amp;plid=ACUX6DP3_bHlqwc62yZGu6c1Dmh63dOF_EOPOw8" TargetMode="External"/><Relationship Id="rId1806" Type="http://schemas.openxmlformats.org/officeDocument/2006/relationships/hyperlink" Target="https://drive.google.com/drive/folders/1xdbG2gZizNolcFfXMhepv_UgxB6YU7Yp" TargetMode="External"/><Relationship Id="rId1807" Type="http://schemas.openxmlformats.org/officeDocument/2006/relationships/hyperlink" Target="https://mail.google.com/mail?extsrc=sync&amp;client=docs&amp;plid=ACUX6DN_hnfadWwTw6PwY7LP8U758wp9QLGO8Wc" TargetMode="External"/><Relationship Id="rId1808" Type="http://schemas.openxmlformats.org/officeDocument/2006/relationships/hyperlink" Target="https://drive.google.com/drive/folders/1b-L95zdu42L_cAE11GmVvmlwahq8TA3_" TargetMode="External"/><Relationship Id="rId1809" Type="http://schemas.openxmlformats.org/officeDocument/2006/relationships/hyperlink" Target="https://mail.google.com/mail?extsrc=sync&amp;client=docs&amp;plid=ACUX6DOfWEhjgKHYg85Mg22AV72wEgKFeLkJIeY" TargetMode="External"/><Relationship Id="rId1830" Type="http://schemas.openxmlformats.org/officeDocument/2006/relationships/hyperlink" Target="https://mail.google.com/mail?extsrc=sync&amp;client=docs&amp;plid=ACUX6DN9NHljuYNY-p-PhS2pOuXWWKpjWVf6Yl0" TargetMode="External"/><Relationship Id="rId1831" Type="http://schemas.openxmlformats.org/officeDocument/2006/relationships/hyperlink" Target="https://drive.google.com/drive/folders/1E3xMjAGMdJgN1ZnHCdVSVNFyoybvYev9" TargetMode="External"/><Relationship Id="rId1832" Type="http://schemas.openxmlformats.org/officeDocument/2006/relationships/hyperlink" Target="https://mail.google.com/mail?extsrc=sync&amp;client=docs&amp;plid=ACUX6DP1l3lQDPyDo3NeI7vXZXk7V8HWyT1NOFA" TargetMode="External"/><Relationship Id="rId1833" Type="http://schemas.openxmlformats.org/officeDocument/2006/relationships/hyperlink" Target="https://drive.google.com/drive/folders/1Tbij8FEgD2vL5-qFIqvpfByPKLEmR0C6" TargetMode="External"/><Relationship Id="rId1834" Type="http://schemas.openxmlformats.org/officeDocument/2006/relationships/hyperlink" Target="https://mail.google.com/mail?extsrc=sync&amp;client=docs&amp;plid=ACUX6DMYXLovD-6EsuYlhr806pgksG0GygLxF4s" TargetMode="External"/><Relationship Id="rId1835" Type="http://schemas.openxmlformats.org/officeDocument/2006/relationships/hyperlink" Target="https://drive.google.com/drive/folders/10zTj6EM_hh3DqdFq6tQPS2DB2OkL3LHi" TargetMode="External"/><Relationship Id="rId1836" Type="http://schemas.openxmlformats.org/officeDocument/2006/relationships/hyperlink" Target="https://mail.google.com/mail?extsrc=sync&amp;client=docs&amp;plid=ACUX6DPfbdJnMKP7zfXB3-h7oEu5ecofEPjzybk" TargetMode="External"/><Relationship Id="rId1837" Type="http://schemas.openxmlformats.org/officeDocument/2006/relationships/hyperlink" Target="https://drive.google.com/drive/folders/1GhqWPLpe_dPXvrmnkWLCTsMAc9q4u1Qg" TargetMode="External"/><Relationship Id="rId1838" Type="http://schemas.openxmlformats.org/officeDocument/2006/relationships/hyperlink" Target="https://mail.google.com/mail?extsrc=sync&amp;client=docs&amp;plid=ACUX6DMijocca-KCRRtQjdR78EnIWaoT_s-bIc4" TargetMode="External"/><Relationship Id="rId1839" Type="http://schemas.openxmlformats.org/officeDocument/2006/relationships/hyperlink" Target="https://drive.google.com/drive/folders/1UWxa9DVcsHHGR3GUk3vkaXVxKAuyjPYw" TargetMode="External"/><Relationship Id="rId1820" Type="http://schemas.openxmlformats.org/officeDocument/2006/relationships/hyperlink" Target="https://mail.google.com/mail?extsrc=sync&amp;client=docs&amp;plid=ACUX6DMxCR8EWTP4tgMmi92DxtITPEE-qcSxeXE" TargetMode="External"/><Relationship Id="rId1821" Type="http://schemas.openxmlformats.org/officeDocument/2006/relationships/hyperlink" Target="https://drive.google.com/drive/folders/1I2E5Xi_Iwr8C_ECIsSVdecdm6po1VJ63" TargetMode="External"/><Relationship Id="rId1822" Type="http://schemas.openxmlformats.org/officeDocument/2006/relationships/hyperlink" Target="https://mail.google.com/mail?extsrc=sync&amp;client=docs&amp;plid=ACUX6DOYkibz52JuIc0eBqMbriBAJVf9uydkRuA" TargetMode="External"/><Relationship Id="rId1823" Type="http://schemas.openxmlformats.org/officeDocument/2006/relationships/hyperlink" Target="https://drive.google.com/drive/folders/13VOr4pvRfpj-l7Nl5y34ELmQ4XHMTxr7" TargetMode="External"/><Relationship Id="rId1824" Type="http://schemas.openxmlformats.org/officeDocument/2006/relationships/hyperlink" Target="https://mail.google.com/mail?extsrc=sync&amp;client=docs&amp;plid=ACUX6DMqTFYZKkzpgsE6rlVNVE_9l9YNdwPofJc" TargetMode="External"/><Relationship Id="rId1825" Type="http://schemas.openxmlformats.org/officeDocument/2006/relationships/hyperlink" Target="https://drive.google.com/drive/folders/1dbXP52olMu2y_teYiOaz9inXSZASpXRS" TargetMode="External"/><Relationship Id="rId1826" Type="http://schemas.openxmlformats.org/officeDocument/2006/relationships/hyperlink" Target="https://mail.google.com/mail?extsrc=sync&amp;client=docs&amp;plid=ACUX6DPn0LD5NfvADPuWMDoIaUiVFRfwxF7PXWs" TargetMode="External"/><Relationship Id="rId1827" Type="http://schemas.openxmlformats.org/officeDocument/2006/relationships/hyperlink" Target="https://drive.google.com/drive/folders/1RVCr3BHHV8k8LaZBVl_hOkIDRQEJu1bt" TargetMode="External"/><Relationship Id="rId1828" Type="http://schemas.openxmlformats.org/officeDocument/2006/relationships/hyperlink" Target="https://mail.google.com/mail?extsrc=sync&amp;client=docs&amp;plid=ACUX6DNz8e3topnCyeiT3GNuL75tpVr3u_x50mg" TargetMode="External"/><Relationship Id="rId1829" Type="http://schemas.openxmlformats.org/officeDocument/2006/relationships/hyperlink" Target="https://drive.google.com/drive/folders/1o6ntM6BDNlwcmxffPDmuG9yTzFmL13yh" TargetMode="External"/><Relationship Id="rId1455" Type="http://schemas.openxmlformats.org/officeDocument/2006/relationships/hyperlink" Target="https://drive.google.com/drive/folders/13j0G_N23YhjiNyEkLdF4Y3LoLXhJF3hj" TargetMode="External"/><Relationship Id="rId1456" Type="http://schemas.openxmlformats.org/officeDocument/2006/relationships/hyperlink" Target="https://mail.google.com/mail?extsrc=sync&amp;client=docs&amp;plid=ACUX6DM2NcHb7uVAx4XvLIwTCOFjViEr9Bew_w8" TargetMode="External"/><Relationship Id="rId1457" Type="http://schemas.openxmlformats.org/officeDocument/2006/relationships/hyperlink" Target="https://drive.google.com/drive/folders/16HIABSkn5vfJlxe984U4DaiTyVQWyXPf" TargetMode="External"/><Relationship Id="rId1458" Type="http://schemas.openxmlformats.org/officeDocument/2006/relationships/hyperlink" Target="https://mail.google.com/mail?extsrc=sync&amp;client=docs&amp;plid=ACUX6DNpoDk3XBjXIbBnA1kG4npse8U8uHBA9Bs" TargetMode="External"/><Relationship Id="rId1459" Type="http://schemas.openxmlformats.org/officeDocument/2006/relationships/hyperlink" Target="https://drive.google.com/drive/folders/1mtjOvXQIy1dMdez0HgjpP5lcrDGMODI1" TargetMode="External"/><Relationship Id="rId629" Type="http://schemas.openxmlformats.org/officeDocument/2006/relationships/hyperlink" Target="https://drive.google.com/drive/folders/1epdhMLYdOdrIoxKgFWlGoq1JP0oxC9Gx" TargetMode="External"/><Relationship Id="rId624" Type="http://schemas.openxmlformats.org/officeDocument/2006/relationships/hyperlink" Target="https://mail.google.com/mail?extsrc=sync&amp;client=docs&amp;plid=ACUX6DPD0e2HtqA1xJXIvBWWJVaMStSM4iEnxck" TargetMode="External"/><Relationship Id="rId623" Type="http://schemas.openxmlformats.org/officeDocument/2006/relationships/hyperlink" Target="https://drive.google.com/drive/folders/1eZj8LHHI_Z_ug17Dfffwq-O5jbxiXEfH" TargetMode="External"/><Relationship Id="rId622" Type="http://schemas.openxmlformats.org/officeDocument/2006/relationships/hyperlink" Target="https://mail.google.com/mail?extsrc=sync&amp;client=docs&amp;plid=ACUX6DOXot-9NdegvdACkgBEVTwbC7cQRda-ICc" TargetMode="External"/><Relationship Id="rId621" Type="http://schemas.openxmlformats.org/officeDocument/2006/relationships/hyperlink" Target="https://drive.google.com/drive/folders/1zihMJvoZO31u2y4O_43l9uchbq-M8NUd" TargetMode="External"/><Relationship Id="rId628" Type="http://schemas.openxmlformats.org/officeDocument/2006/relationships/hyperlink" Target="https://mail.google.com/mail?extsrc=sync&amp;client=docs&amp;plid=ACUX6DNtNpzz99dfqeNr_L27S6ZB22EWlj6nnyA" TargetMode="External"/><Relationship Id="rId627" Type="http://schemas.openxmlformats.org/officeDocument/2006/relationships/hyperlink" Target="https://drive.google.com/drive/folders/1eFxd2mUkTuxTFgOSxWXNJJ4Bv687Xee7" TargetMode="External"/><Relationship Id="rId626" Type="http://schemas.openxmlformats.org/officeDocument/2006/relationships/hyperlink" Target="https://mail.google.com/mail?extsrc=sync&amp;client=docs&amp;plid=ACUX6DPpNdmONdftcQksEzl1z4420jeSHZMYhWo" TargetMode="External"/><Relationship Id="rId625" Type="http://schemas.openxmlformats.org/officeDocument/2006/relationships/hyperlink" Target="https://drive.google.com/drive/folders/1d3ROTZK-08HKOLp4_RDRB05UsAFbSkAS" TargetMode="External"/><Relationship Id="rId1450" Type="http://schemas.openxmlformats.org/officeDocument/2006/relationships/hyperlink" Target="https://mail.google.com/mail?extsrc=sync&amp;client=docs&amp;plid=ACUX6DM6V9BM-MkNw1eR1MhALRiu-jo_xPm5yks" TargetMode="External"/><Relationship Id="rId620" Type="http://schemas.openxmlformats.org/officeDocument/2006/relationships/hyperlink" Target="https://mail.google.com/mail?extsrc=sync&amp;client=docs&amp;plid=ACUX6DPu_Iwa_BQGREv1-Of5B22KRr26hXucxjQ" TargetMode="External"/><Relationship Id="rId1451" Type="http://schemas.openxmlformats.org/officeDocument/2006/relationships/hyperlink" Target="https://drive.google.com/drive/folders/1TlNC8XnVmGFnIRtsIiGz5mG5YoP5Nbct" TargetMode="External"/><Relationship Id="rId1452" Type="http://schemas.openxmlformats.org/officeDocument/2006/relationships/hyperlink" Target="https://mail.google.com/mail?extsrc=sync&amp;client=docs&amp;plid=ACUX6DOSLH0pKsaxSZzx6Q7A3v1lWOVVkM-85Ak" TargetMode="External"/><Relationship Id="rId1453" Type="http://schemas.openxmlformats.org/officeDocument/2006/relationships/hyperlink" Target="https://drive.google.com/drive/folders/164EHR-1gV7a2kg3_pLBce31W-AQVoHQ-" TargetMode="External"/><Relationship Id="rId1454" Type="http://schemas.openxmlformats.org/officeDocument/2006/relationships/hyperlink" Target="https://mail.google.com/mail?extsrc=sync&amp;client=docs&amp;plid=ACUX6DND5yu4fmkMRjcS7ilWjwvcDUHcQCRekNY" TargetMode="External"/><Relationship Id="rId1444" Type="http://schemas.openxmlformats.org/officeDocument/2006/relationships/hyperlink" Target="https://mail.google.com/mail?extsrc=sync&amp;client=docs&amp;plid=ACUX6DPyK6CAp5Dy5s_5jj8--DDEYkj8jVactv8" TargetMode="External"/><Relationship Id="rId1445" Type="http://schemas.openxmlformats.org/officeDocument/2006/relationships/hyperlink" Target="https://drive.google.com/drive/folders/1oxe6t5C3dbk3UIcUCW2O6srsTCyNnYU5" TargetMode="External"/><Relationship Id="rId1446" Type="http://schemas.openxmlformats.org/officeDocument/2006/relationships/hyperlink" Target="https://mail.google.com/mail?extsrc=sync&amp;client=docs&amp;plid=ACUX6DMahd1Aap53iQMyPYj19CFyOb88nU5RwpQ" TargetMode="External"/><Relationship Id="rId1447" Type="http://schemas.openxmlformats.org/officeDocument/2006/relationships/hyperlink" Target="https://drive.google.com/drive/folders/1gSELwLPSwLnGaDJgf7Am3Sy67Vs8AFDO" TargetMode="External"/><Relationship Id="rId1448" Type="http://schemas.openxmlformats.org/officeDocument/2006/relationships/hyperlink" Target="https://mail.google.com/mail?extsrc=sync&amp;client=docs&amp;plid=ACUX6DPAIZAciLjwScvDEeeqKKvb43r7BMki3dY" TargetMode="External"/><Relationship Id="rId1449" Type="http://schemas.openxmlformats.org/officeDocument/2006/relationships/hyperlink" Target="https://drive.google.com/drive/folders/1lOrKtmmdN_MgN84VxM4dqE9ZKshUzAWU" TargetMode="External"/><Relationship Id="rId619" Type="http://schemas.openxmlformats.org/officeDocument/2006/relationships/hyperlink" Target="https://drive.google.com/drive/folders/1jidYRI6hB7z9y4DRB9RHZlVcoqcCP5O0" TargetMode="External"/><Relationship Id="rId618" Type="http://schemas.openxmlformats.org/officeDocument/2006/relationships/hyperlink" Target="https://mail.google.com/mail?extsrc=sync&amp;client=docs&amp;plid=ACUX6DOu0gyYAuVKmCIvhi1vvw7MqhtyO7_jwQU" TargetMode="External"/><Relationship Id="rId613" Type="http://schemas.openxmlformats.org/officeDocument/2006/relationships/hyperlink" Target="https://drive.google.com/drive/folders/1Ne0kKTSAMV7K5EdpHQc90I-hXauGkrRU" TargetMode="External"/><Relationship Id="rId612" Type="http://schemas.openxmlformats.org/officeDocument/2006/relationships/hyperlink" Target="https://mail.google.com/mail?extsrc=sync&amp;client=docs&amp;plid=ACUX6DPJc1HEhae1HYX25glhtNSWATrD68t7u3o" TargetMode="External"/><Relationship Id="rId611" Type="http://schemas.openxmlformats.org/officeDocument/2006/relationships/hyperlink" Target="https://drive.google.com/drive/folders/1UWMTT9SoRs9mupa57j3KLaSzIFBoC0jM" TargetMode="External"/><Relationship Id="rId610" Type="http://schemas.openxmlformats.org/officeDocument/2006/relationships/hyperlink" Target="https://mail.google.com/mail?extsrc=sync&amp;client=docs&amp;plid=ACUX6DMAJ2Si_PAy0yTwXMsFj9d5Sd1jT8U5vTY" TargetMode="External"/><Relationship Id="rId617" Type="http://schemas.openxmlformats.org/officeDocument/2006/relationships/hyperlink" Target="https://drive.google.com/drive/folders/1KP7c3NBHdSvqnvuajl4ArxtTEeYdQV_8" TargetMode="External"/><Relationship Id="rId616" Type="http://schemas.openxmlformats.org/officeDocument/2006/relationships/hyperlink" Target="https://mail.google.com/mail?extsrc=sync&amp;client=docs&amp;plid=ACUX6DOOS5i7dUoqR8lWrdZ3E0lx3pump8hTfgU" TargetMode="External"/><Relationship Id="rId615" Type="http://schemas.openxmlformats.org/officeDocument/2006/relationships/hyperlink" Target="https://drive.google.com/drive/folders/1i4dKvfn_tWSVByd8qcHGvuxX1aLMsxBo" TargetMode="External"/><Relationship Id="rId614" Type="http://schemas.openxmlformats.org/officeDocument/2006/relationships/hyperlink" Target="https://mail.google.com/mail?extsrc=sync&amp;client=docs&amp;plid=ACUX6DOiPuGYjp7897lhbi2cvTsJ_xmSQNCf7go" TargetMode="External"/><Relationship Id="rId1440" Type="http://schemas.openxmlformats.org/officeDocument/2006/relationships/hyperlink" Target="https://mail.google.com/mail?extsrc=sync&amp;client=docs&amp;plid=ACUX6DPg97grvp0GF4uTQvWEYbAMMfWwEd4o3mA" TargetMode="External"/><Relationship Id="rId1441" Type="http://schemas.openxmlformats.org/officeDocument/2006/relationships/hyperlink" Target="https://drive.google.com/drive/folders/1JByXZnXiaycOKGESn6RQV-_ckkVw1uPX" TargetMode="External"/><Relationship Id="rId1442" Type="http://schemas.openxmlformats.org/officeDocument/2006/relationships/hyperlink" Target="https://mail.google.com/mail?extsrc=sync&amp;client=docs&amp;plid=ACUX6DNFmGU5Brc94oXlDft7xTZKkDS7_OEzqOo" TargetMode="External"/><Relationship Id="rId1443" Type="http://schemas.openxmlformats.org/officeDocument/2006/relationships/hyperlink" Target="https://drive.google.com/drive/folders/1G27EUfg_ti0NQJaVHJQZz7yCoW9RCGqE" TargetMode="External"/><Relationship Id="rId1477" Type="http://schemas.openxmlformats.org/officeDocument/2006/relationships/hyperlink" Target="https://drive.google.com/drive/folders/1eFher6xNqnomcMrxJC-qkkMVXYuNLdiA" TargetMode="External"/><Relationship Id="rId1478" Type="http://schemas.openxmlformats.org/officeDocument/2006/relationships/hyperlink" Target="https://mail.google.com/mail?extsrc=sync&amp;client=docs&amp;plid=ACUX6DMoPReIMpWnzxgortUBusVU47WXvknPywI" TargetMode="External"/><Relationship Id="rId1479" Type="http://schemas.openxmlformats.org/officeDocument/2006/relationships/hyperlink" Target="https://drive.google.com/drive/folders/1ZYZG_LBfYvDSCYdkN5CWjnTkTdp8Nwd4" TargetMode="External"/><Relationship Id="rId646" Type="http://schemas.openxmlformats.org/officeDocument/2006/relationships/hyperlink" Target="https://mail.google.com/mail?extsrc=sync&amp;client=docs&amp;plid=ACUX6DNgWLAdCq-kk9Pq7Qmg28ZhMN8giKPzVwE" TargetMode="External"/><Relationship Id="rId645" Type="http://schemas.openxmlformats.org/officeDocument/2006/relationships/hyperlink" Target="https://drive.google.com/drive/folders/1-bOo8jeLhsZqXLcIOepFTUD4YvJCSll3" TargetMode="External"/><Relationship Id="rId644" Type="http://schemas.openxmlformats.org/officeDocument/2006/relationships/hyperlink" Target="https://mail.google.com/mail?extsrc=sync&amp;client=docs&amp;plid=ACUX6DM_2YhRBVxqLjYC-wYpBN2iwszzblOf6to" TargetMode="External"/><Relationship Id="rId643" Type="http://schemas.openxmlformats.org/officeDocument/2006/relationships/hyperlink" Target="https://drive.google.com/drive/folders/1-R7N9vlELQkWE53mRuiMWyy4r-RyjiRS" TargetMode="External"/><Relationship Id="rId649" Type="http://schemas.openxmlformats.org/officeDocument/2006/relationships/hyperlink" Target="https://drive.google.com/drive/folders/1ToOtqEdwAhaiF4AIYIRc3EvWM70xK1zH" TargetMode="External"/><Relationship Id="rId648" Type="http://schemas.openxmlformats.org/officeDocument/2006/relationships/hyperlink" Target="https://mail.google.com/mail?extsrc=sync&amp;client=docs&amp;plid=ACUX6DN5ni1CKdTkfZzJEVRxZFjBKkdaWKb9kMU" TargetMode="External"/><Relationship Id="rId647" Type="http://schemas.openxmlformats.org/officeDocument/2006/relationships/hyperlink" Target="https://drive.google.com/drive/folders/1m_pfCaGoyyrGYKem_VdVBz5fQp5LAuUz" TargetMode="External"/><Relationship Id="rId1470" Type="http://schemas.openxmlformats.org/officeDocument/2006/relationships/hyperlink" Target="https://mail.google.com/mail?extsrc=sync&amp;client=docs&amp;plid=ACUX6DOKmvTBawGn7lY3URqFBRsDyNGncfCmULU" TargetMode="External"/><Relationship Id="rId1471" Type="http://schemas.openxmlformats.org/officeDocument/2006/relationships/hyperlink" Target="https://drive.google.com/drive/folders/1hjyefzm-4jJ_7Efz3I4TyTm1fKDlljiN" TargetMode="External"/><Relationship Id="rId1472" Type="http://schemas.openxmlformats.org/officeDocument/2006/relationships/hyperlink" Target="https://mail.google.com/mail?extsrc=sync&amp;client=docs&amp;plid=ACUX6DMk3IaOPnvB5OBcWn9WsFU-hswlewQrqDA" TargetMode="External"/><Relationship Id="rId642" Type="http://schemas.openxmlformats.org/officeDocument/2006/relationships/hyperlink" Target="https://mail.google.com/mail?extsrc=sync&amp;client=docs&amp;plid=ACUX6DM4x-2y-8iJxVsawz1GBMhqQiLpfJ_39sM" TargetMode="External"/><Relationship Id="rId1473" Type="http://schemas.openxmlformats.org/officeDocument/2006/relationships/hyperlink" Target="https://drive.google.com/drive/folders/1eoRE7r1SIcSgcyQs8Qh-_J0DmFV8NYbE" TargetMode="External"/><Relationship Id="rId641" Type="http://schemas.openxmlformats.org/officeDocument/2006/relationships/hyperlink" Target="https://drive.google.com/drive/folders/1nM3QnulQpiskuGGo1uHgEu-mWCV0s822" TargetMode="External"/><Relationship Id="rId1474" Type="http://schemas.openxmlformats.org/officeDocument/2006/relationships/hyperlink" Target="https://mail.google.com/mail?extsrc=sync&amp;client=docs&amp;plid=ACUX6DNsn7Hb5ClIUmFNpwJRPFQKeXASqaDmqj0" TargetMode="External"/><Relationship Id="rId640" Type="http://schemas.openxmlformats.org/officeDocument/2006/relationships/hyperlink" Target="https://mail.google.com/mail?extsrc=sync&amp;client=docs&amp;plid=ACUX6DOlbaf8kie63hGKanUJX7Hut43obn-v4KM" TargetMode="External"/><Relationship Id="rId1475" Type="http://schemas.openxmlformats.org/officeDocument/2006/relationships/hyperlink" Target="https://drive.google.com/drive/folders/1tpDYdL8bgITdN69eRbfAjbXKeeLF6sQi" TargetMode="External"/><Relationship Id="rId1476" Type="http://schemas.openxmlformats.org/officeDocument/2006/relationships/hyperlink" Target="https://mail.google.com/mail?extsrc=sync&amp;client=docs&amp;plid=ACUX6DOLX-kHxl0DMYFUzSQ9lwNZ8S4lHYrg_PY" TargetMode="External"/><Relationship Id="rId1466" Type="http://schemas.openxmlformats.org/officeDocument/2006/relationships/hyperlink" Target="https://mail.google.com/mail?extsrc=sync&amp;client=docs&amp;plid=ACUX6DN0R5JNkcrz5B3l6KHEJ0s53PO5by7q6eQ" TargetMode="External"/><Relationship Id="rId1467" Type="http://schemas.openxmlformats.org/officeDocument/2006/relationships/hyperlink" Target="https://drive.google.com/drive/folders/1aurvoAL0OZRbIqPD_MvzxtMyzFZgnROj" TargetMode="External"/><Relationship Id="rId1468" Type="http://schemas.openxmlformats.org/officeDocument/2006/relationships/hyperlink" Target="https://mail.google.com/mail?extsrc=sync&amp;client=docs&amp;plid=ACUX6DPpXMvv15xkJmqGE0X8F2uvgBMheegnj7U" TargetMode="External"/><Relationship Id="rId1469" Type="http://schemas.openxmlformats.org/officeDocument/2006/relationships/hyperlink" Target="https://drive.google.com/drive/folders/14BbywkPlm1zG6Yytc5qefymRrliScs4X" TargetMode="External"/><Relationship Id="rId635" Type="http://schemas.openxmlformats.org/officeDocument/2006/relationships/hyperlink" Target="https://drive.google.com/drive/folders/1JZYf3smEKvr4naCgPSbeCO-k-cDcD9x4" TargetMode="External"/><Relationship Id="rId634" Type="http://schemas.openxmlformats.org/officeDocument/2006/relationships/hyperlink" Target="https://mail.google.com/mail?extsrc=sync&amp;client=docs&amp;plid=ACUX6DPj5pPWq7cZ8TWR9VtvHJdubp4gcAFWx-s" TargetMode="External"/><Relationship Id="rId633" Type="http://schemas.openxmlformats.org/officeDocument/2006/relationships/hyperlink" Target="https://drive.google.com/drive/folders/1OD_mJcgDT3el7NufeTAnQy2Z03LnRPZT" TargetMode="External"/><Relationship Id="rId632" Type="http://schemas.openxmlformats.org/officeDocument/2006/relationships/hyperlink" Target="https://mail.google.com/mail?extsrc=sync&amp;client=docs&amp;plid=ACUX6DNMejVc1Lg6lf3ntgf2D40Yx0ddbxK_8jE" TargetMode="External"/><Relationship Id="rId639" Type="http://schemas.openxmlformats.org/officeDocument/2006/relationships/hyperlink" Target="https://drive.google.com/drive/folders/1g9AUdDfcdhqjst57iLGjc6HYznx_qni-" TargetMode="External"/><Relationship Id="rId638" Type="http://schemas.openxmlformats.org/officeDocument/2006/relationships/hyperlink" Target="https://mail.google.com/mail?extsrc=sync&amp;client=docs&amp;plid=ACUX6DMqtoaRbU3WQRLkvoDrej4i5Ytq6D7__uA" TargetMode="External"/><Relationship Id="rId637" Type="http://schemas.openxmlformats.org/officeDocument/2006/relationships/hyperlink" Target="https://drive.google.com/drive/folders/1touCx6b7dbjKZRxoRw_YKUgan2bYRlcS" TargetMode="External"/><Relationship Id="rId636" Type="http://schemas.openxmlformats.org/officeDocument/2006/relationships/hyperlink" Target="https://mail.google.com/mail?extsrc=sync&amp;client=docs&amp;plid=ACUX6DPIQbHu2-aNEfbr73-OiXmvIqTFbaphNWw" TargetMode="External"/><Relationship Id="rId1460" Type="http://schemas.openxmlformats.org/officeDocument/2006/relationships/hyperlink" Target="https://mail.google.com/mail?extsrc=sync&amp;client=docs&amp;plid=ACUX6DPL46128bHx-zyG-xC4f5fo-IqNvUWBQLc" TargetMode="External"/><Relationship Id="rId1461" Type="http://schemas.openxmlformats.org/officeDocument/2006/relationships/hyperlink" Target="https://drive.google.com/drive/folders/12dHhXrwhwXUZE7rmMYy5_nnZzvFwHq2q" TargetMode="External"/><Relationship Id="rId631" Type="http://schemas.openxmlformats.org/officeDocument/2006/relationships/hyperlink" Target="https://drive.google.com/drive/folders/1-7XGcoj__oZ1BaN9O7Z6beMngPSngKAS" TargetMode="External"/><Relationship Id="rId1462" Type="http://schemas.openxmlformats.org/officeDocument/2006/relationships/hyperlink" Target="https://mail.google.com/mail?extsrc=sync&amp;client=docs&amp;plid=ACUX6DNmAAb3V3CkfgxtBHtkEZFrKcgZocbDIoQ" TargetMode="External"/><Relationship Id="rId630" Type="http://schemas.openxmlformats.org/officeDocument/2006/relationships/hyperlink" Target="https://mail.google.com/mail?extsrc=sync&amp;client=docs&amp;plid=ACUX6DO34T_MzxTtWS0ZmcA_eV8nwtyu-70PbK4" TargetMode="External"/><Relationship Id="rId1463" Type="http://schemas.openxmlformats.org/officeDocument/2006/relationships/hyperlink" Target="https://drive.google.com/drive/folders/1g4vd9O8Id1g8zm-Gr8_ujCFrzM1q4jKI" TargetMode="External"/><Relationship Id="rId1464" Type="http://schemas.openxmlformats.org/officeDocument/2006/relationships/hyperlink" Target="https://mail.google.com/mail?extsrc=sync&amp;client=docs&amp;plid=ACUX6DPb7p2Y_f6OMHz_EeddQMcxqkLt2u0C-jM" TargetMode="External"/><Relationship Id="rId1465" Type="http://schemas.openxmlformats.org/officeDocument/2006/relationships/hyperlink" Target="https://drive.google.com/drive/folders/1LEaQL51g84pFJEoD-SNC5iwV1XPdlstJ" TargetMode="External"/><Relationship Id="rId1411" Type="http://schemas.openxmlformats.org/officeDocument/2006/relationships/hyperlink" Target="https://drive.google.com/drive/folders/1i5ZwAyuXJVpUx9JsmJ6s0-6LeztBcAML" TargetMode="External"/><Relationship Id="rId1895" Type="http://schemas.openxmlformats.org/officeDocument/2006/relationships/hyperlink" Target="https://drive.google.com/drive/folders/14XTQGoSzHCu3-baKgW_XrRvZI7txrdVM" TargetMode="External"/><Relationship Id="rId1412" Type="http://schemas.openxmlformats.org/officeDocument/2006/relationships/hyperlink" Target="https://mail.google.com/mail?extsrc=sync&amp;client=docs&amp;plid=ACUX6DO-p0IHPmcnlYgt7tBsqdONS1jop2gEgg4" TargetMode="External"/><Relationship Id="rId1896" Type="http://schemas.openxmlformats.org/officeDocument/2006/relationships/hyperlink" Target="https://mail.google.com/mail?extsrc=sync&amp;client=docs&amp;plid=ACUX6DMpB3Upu4_NLEwmtRlvjl99rk8Ynn9V3Sw" TargetMode="External"/><Relationship Id="rId1413" Type="http://schemas.openxmlformats.org/officeDocument/2006/relationships/hyperlink" Target="https://drive.google.com/drive/folders/1dYmZgF40tUZ0tgGY2Vemji2ZDaCAJSeQ" TargetMode="External"/><Relationship Id="rId1897" Type="http://schemas.openxmlformats.org/officeDocument/2006/relationships/hyperlink" Target="https://drive.google.com/drive/folders/1EEWYni-Azi82Ir6L6HVQV0nw-ZXCuAVT" TargetMode="External"/><Relationship Id="rId1414" Type="http://schemas.openxmlformats.org/officeDocument/2006/relationships/hyperlink" Target="https://mail.google.com/mail?extsrc=sync&amp;client=docs&amp;plid=ACUX6DO9LASh8812fQQCb0GVmJWPJzogGwpAk4M" TargetMode="External"/><Relationship Id="rId1898" Type="http://schemas.openxmlformats.org/officeDocument/2006/relationships/hyperlink" Target="https://mail.google.com/mail?extsrc=sync&amp;client=docs&amp;plid=ACUX6DOD2_e4cPWwfWRdx2bNIkQ5ZZ73rmt5Bq0" TargetMode="External"/><Relationship Id="rId1415" Type="http://schemas.openxmlformats.org/officeDocument/2006/relationships/hyperlink" Target="https://drive.google.com/drive/folders/1rFP9xIMEtaSge1NfKl3k1x7y6elzL5HT" TargetMode="External"/><Relationship Id="rId1899" Type="http://schemas.openxmlformats.org/officeDocument/2006/relationships/hyperlink" Target="https://drive.google.com/drive/folders/1PkNA-4NTMD2hkWEuGzD1GW4P9UkSl8gJ" TargetMode="External"/><Relationship Id="rId1416" Type="http://schemas.openxmlformats.org/officeDocument/2006/relationships/hyperlink" Target="https://mail.google.com/mail?extsrc=sync&amp;client=docs&amp;plid=ACUX6DPTrAryxMpJkMfv2zFJMJzIEKpXIjQYS_g" TargetMode="External"/><Relationship Id="rId1417" Type="http://schemas.openxmlformats.org/officeDocument/2006/relationships/hyperlink" Target="https://drive.google.com/drive/folders/1PwlnHnnjNOfD9ALNoSudUDkkBLZxJQ4-" TargetMode="External"/><Relationship Id="rId1418" Type="http://schemas.openxmlformats.org/officeDocument/2006/relationships/hyperlink" Target="https://mail.google.com/mail?extsrc=sync&amp;client=docs&amp;plid=ACUX6DOJRER5_q0R51VbZP_w7vZMqm7LXc23mAQ" TargetMode="External"/><Relationship Id="rId1419" Type="http://schemas.openxmlformats.org/officeDocument/2006/relationships/hyperlink" Target="https://drive.google.com/drive/folders/1iQE1MyPSFbk7CbbjKUAF4djXWq3eBqen" TargetMode="External"/><Relationship Id="rId1890" Type="http://schemas.openxmlformats.org/officeDocument/2006/relationships/hyperlink" Target="https://mail.google.com/mail?extsrc=sync&amp;client=docs&amp;plid=ACUX6DM7MD5TkPr8ar42DVfrclG14sfu2HgkKXA" TargetMode="External"/><Relationship Id="rId1891" Type="http://schemas.openxmlformats.org/officeDocument/2006/relationships/hyperlink" Target="https://drive.google.com/drive/folders/1XSije_AqWfha0KfbdE1CKAuoUUssO7d7" TargetMode="External"/><Relationship Id="rId1892" Type="http://schemas.openxmlformats.org/officeDocument/2006/relationships/hyperlink" Target="https://mail.google.com/mail?extsrc=sync&amp;client=docs&amp;plid=ACUX6DOsswtPlNm3QldNrH0YEtyw-iGLQejod5I" TargetMode="External"/><Relationship Id="rId1893" Type="http://schemas.openxmlformats.org/officeDocument/2006/relationships/hyperlink" Target="https://drive.google.com/drive/folders/1hq9vSVp4D794lfJZ_KIPEso2Z0lp2nn7" TargetMode="External"/><Relationship Id="rId1410" Type="http://schemas.openxmlformats.org/officeDocument/2006/relationships/hyperlink" Target="https://drive.google.com/drive/folders/1U7E8iqKSrYU4O9cKykbE02ZWwrow2PPi" TargetMode="External"/><Relationship Id="rId1894" Type="http://schemas.openxmlformats.org/officeDocument/2006/relationships/hyperlink" Target="https://mail.google.com/mail?extsrc=sync&amp;client=docs&amp;plid=ACUX6DO5iSQCKZJ93j25hbf0ntVM3cdiOKEf9Xc" TargetMode="External"/><Relationship Id="rId1400" Type="http://schemas.openxmlformats.org/officeDocument/2006/relationships/hyperlink" Target="https://drive.google.com/drive/folders/1fMfw-OeX2tdflbrJUKvC08bXqEvQ524F" TargetMode="External"/><Relationship Id="rId1884" Type="http://schemas.openxmlformats.org/officeDocument/2006/relationships/hyperlink" Target="https://mail.google.com/mail?extsrc=sync&amp;client=docs&amp;plid=ACUX6DNrJrGlCaIrwQFpeLXxSmI8fUCiZJQMRqA" TargetMode="External"/><Relationship Id="rId1401" Type="http://schemas.openxmlformats.org/officeDocument/2006/relationships/hyperlink" Target="https://mail.google.com/mail?extsrc=sync&amp;client=docs&amp;plid=ACUX6DPh_j4uh90HR9LcFNeGVhz3U9DjK2dSxEA" TargetMode="External"/><Relationship Id="rId1885" Type="http://schemas.openxmlformats.org/officeDocument/2006/relationships/hyperlink" Target="https://drive.google.com/drive/folders/1ETn_Rx9OoTQaB-umdlb6vnsMdJaLrLtZ" TargetMode="External"/><Relationship Id="rId1402" Type="http://schemas.openxmlformats.org/officeDocument/2006/relationships/hyperlink" Target="https://drive.google.com/drive/folders/1XqmzjK3LUZCMgOmRWR_6oalhz1apemqr" TargetMode="External"/><Relationship Id="rId1886" Type="http://schemas.openxmlformats.org/officeDocument/2006/relationships/hyperlink" Target="https://mail.google.com/mail?extsrc=sync&amp;client=docs&amp;plid=ACUX6DMNAKGD5oMltZxt05sTf6epLPU14aHQxFY" TargetMode="External"/><Relationship Id="rId1403" Type="http://schemas.openxmlformats.org/officeDocument/2006/relationships/hyperlink" Target="https://mail.google.com/mail?extsrc=sync&amp;client=docs&amp;plid=ACUX6DMvp-lWKdDWGbvmfbZEWyKoseZdnn7_6SU" TargetMode="External"/><Relationship Id="rId1887" Type="http://schemas.openxmlformats.org/officeDocument/2006/relationships/hyperlink" Target="https://drive.google.com/drive/folders/16PtIa96OeaQ08iArUqyUaAqugd5tUwzd" TargetMode="External"/><Relationship Id="rId1404" Type="http://schemas.openxmlformats.org/officeDocument/2006/relationships/hyperlink" Target="https://drive.google.com/drive/folders/12GZKkCEWLnWG05VqOi8_uUut9ww9Kf2X" TargetMode="External"/><Relationship Id="rId1888" Type="http://schemas.openxmlformats.org/officeDocument/2006/relationships/hyperlink" Target="https://mail.google.com/mail?extsrc=sync&amp;client=docs&amp;plid=ACUX6DMw7FBirvKADgRvjGaqzMTF0GgSqQbaPhE" TargetMode="External"/><Relationship Id="rId1405" Type="http://schemas.openxmlformats.org/officeDocument/2006/relationships/hyperlink" Target="https://mail.google.com/mail?extsrc=sync&amp;client=docs&amp;plid=ACUX6DP2P2DaIG47j5M-qdChO2iQqyhpaVvB6_Q" TargetMode="External"/><Relationship Id="rId1889" Type="http://schemas.openxmlformats.org/officeDocument/2006/relationships/hyperlink" Target="https://drive.google.com/drive/folders/1sxpWJ2mcxJJCyNF52DJk8RvSnX4dlbaJ" TargetMode="External"/><Relationship Id="rId1406" Type="http://schemas.openxmlformats.org/officeDocument/2006/relationships/hyperlink" Target="https://drive.google.com/drive/folders/16XIo03rr1SrJIgnCFBM7vopi9cUgMPHM" TargetMode="External"/><Relationship Id="rId1407" Type="http://schemas.openxmlformats.org/officeDocument/2006/relationships/hyperlink" Target="https://mail.google.com/mail?extsrc=sync&amp;client=docs&amp;plid=ACUX6DOJxihln9La1eYL1HeNfftpdu-zFkltOjA" TargetMode="External"/><Relationship Id="rId1408" Type="http://schemas.openxmlformats.org/officeDocument/2006/relationships/hyperlink" Target="https://drive.google.com/drive/folders/1-f_43Okbbb6VP5_lfwZc-sn5fb6mkUui" TargetMode="External"/><Relationship Id="rId1409" Type="http://schemas.openxmlformats.org/officeDocument/2006/relationships/hyperlink" Target="https://mail.google.com/mail?extsrc=sync&amp;client=docs&amp;plid=ACUX6DOfKeMg8kpqO63ap5Z7Mt0YTjTC4qJF0l0" TargetMode="External"/><Relationship Id="rId1880" Type="http://schemas.openxmlformats.org/officeDocument/2006/relationships/hyperlink" Target="https://mail.google.com/mail?extsrc=sync&amp;client=docs&amp;plid=ACUX6DOs0tY1l5b71XUpw6lsOErpd7yEFQFCD4k" TargetMode="External"/><Relationship Id="rId1881" Type="http://schemas.openxmlformats.org/officeDocument/2006/relationships/hyperlink" Target="https://drive.google.com/drive/folders/1HJs1h2_2GD_iGyDuxzS9IBTc4su6e5Od" TargetMode="External"/><Relationship Id="rId1882" Type="http://schemas.openxmlformats.org/officeDocument/2006/relationships/hyperlink" Target="https://mail.google.com/mail?extsrc=sync&amp;client=docs&amp;plid=ACUX6DPXm_kAfLTLGx7oNRZpdyGLoYAB8ZqSmY0" TargetMode="External"/><Relationship Id="rId1883" Type="http://schemas.openxmlformats.org/officeDocument/2006/relationships/hyperlink" Target="https://drive.google.com/drive/folders/12gHNzwdX6IVp9p4LzALzX6mnuRMVoNV2" TargetMode="External"/><Relationship Id="rId1433" Type="http://schemas.openxmlformats.org/officeDocument/2006/relationships/hyperlink" Target="https://drive.google.com/drive/folders/1SlDYO_1wIRIA0yynqcZ44BtuhUWbsHRB" TargetMode="External"/><Relationship Id="rId1434" Type="http://schemas.openxmlformats.org/officeDocument/2006/relationships/hyperlink" Target="https://mail.google.com/mail?extsrc=sync&amp;client=docs&amp;plid=ACUX6DOVx8a7d9aZAYkL2mJIeFQrpvyrE8tjG3w" TargetMode="External"/><Relationship Id="rId1435" Type="http://schemas.openxmlformats.org/officeDocument/2006/relationships/hyperlink" Target="https://drive.google.com/drive/folders/1ItwmNxizv_zFzlBwugRW1Z3SO8glwts9" TargetMode="External"/><Relationship Id="rId1436" Type="http://schemas.openxmlformats.org/officeDocument/2006/relationships/hyperlink" Target="https://mail.google.com/mail?extsrc=sync&amp;client=docs&amp;plid=ACUX6DOtAjIlJpAYDiUYK1_PA6PhQd8oroTdzrY" TargetMode="External"/><Relationship Id="rId1437" Type="http://schemas.openxmlformats.org/officeDocument/2006/relationships/hyperlink" Target="https://drive.google.com/drive/folders/1RweNpOZ4yunYN9Xy__MsHHF3wIpjdiSy" TargetMode="External"/><Relationship Id="rId1438" Type="http://schemas.openxmlformats.org/officeDocument/2006/relationships/hyperlink" Target="https://mail.google.com/mail?extsrc=sync&amp;client=docs&amp;plid=ACUX6DM7Awn4XQPecYsL8HzFeFFT8uXI6rloXQ4" TargetMode="External"/><Relationship Id="rId1439" Type="http://schemas.openxmlformats.org/officeDocument/2006/relationships/hyperlink" Target="https://drive.google.com/drive/folders/1cglOG-ketKRjMtQjhx50OH1pg0a98UU3" TargetMode="External"/><Relationship Id="rId609" Type="http://schemas.openxmlformats.org/officeDocument/2006/relationships/hyperlink" Target="https://drive.google.com/drive/folders/1lGWuGVrpVpf_qaYl5fe_XU6AMQhDhxH6" TargetMode="External"/><Relationship Id="rId608" Type="http://schemas.openxmlformats.org/officeDocument/2006/relationships/hyperlink" Target="https://mail.google.com/mail?extsrc=sync&amp;client=docs&amp;plid=ACUX6DOPohqOuP-MlcXpgMHQb697RKfynj26o2A" TargetMode="External"/><Relationship Id="rId607" Type="http://schemas.openxmlformats.org/officeDocument/2006/relationships/hyperlink" Target="https://drive.google.com/drive/folders/1msX-M-5NH8bGDsa1wTylO_HAzcqSBZb9" TargetMode="External"/><Relationship Id="rId602" Type="http://schemas.openxmlformats.org/officeDocument/2006/relationships/hyperlink" Target="https://mail.google.com/mail?extsrc=sync&amp;client=docs&amp;plid=ACUX6DN3jbUGJKzywexeZENGbuYzpQqZgnefnps" TargetMode="External"/><Relationship Id="rId601" Type="http://schemas.openxmlformats.org/officeDocument/2006/relationships/hyperlink" Target="https://drive.google.com/drive/folders/1JjgaEdDFDYDxtp23W5KXdyu4z2i0HOo-" TargetMode="External"/><Relationship Id="rId600" Type="http://schemas.openxmlformats.org/officeDocument/2006/relationships/hyperlink" Target="https://mail.google.com/mail?extsrc=sync&amp;client=docs&amp;plid=ACUX6DOS52wqWPDcac2oqPTXvjBwtdfXAeY4dSU" TargetMode="External"/><Relationship Id="rId606" Type="http://schemas.openxmlformats.org/officeDocument/2006/relationships/hyperlink" Target="https://mail.google.com/mail?extsrc=sync&amp;client=docs&amp;plid=ACUX6DNl6G1GM16reOxLaVhgAS9QAchggIayhaM" TargetMode="External"/><Relationship Id="rId605" Type="http://schemas.openxmlformats.org/officeDocument/2006/relationships/hyperlink" Target="https://drive.google.com/drive/folders/18ahICrENrZbZ8pdreFskn5RpkKxs9DRM" TargetMode="External"/><Relationship Id="rId604" Type="http://schemas.openxmlformats.org/officeDocument/2006/relationships/hyperlink" Target="https://mail.google.com/mail?extsrc=sync&amp;client=docs&amp;plid=ACUX6DNN6t0M8YKqp25LFBXJTPD1YV0ABh-Yy7o" TargetMode="External"/><Relationship Id="rId603" Type="http://schemas.openxmlformats.org/officeDocument/2006/relationships/hyperlink" Target="https://drive.google.com/drive/folders/1YTsOHsR3ccmPP3Ct-IYsYh1_FHoIzPHB" TargetMode="External"/><Relationship Id="rId1430" Type="http://schemas.openxmlformats.org/officeDocument/2006/relationships/hyperlink" Target="https://mail.google.com/mail?extsrc=sync&amp;client=docs&amp;plid=ACUX6DO09znpKd_TKQiymKUjJIC1SHM-Y_X5oXk" TargetMode="External"/><Relationship Id="rId1431" Type="http://schemas.openxmlformats.org/officeDocument/2006/relationships/hyperlink" Target="https://drive.google.com/drive/folders/1NQPyQY75ntPiiY0FHjAlFwkV3l0mHAzk" TargetMode="External"/><Relationship Id="rId1432" Type="http://schemas.openxmlformats.org/officeDocument/2006/relationships/hyperlink" Target="https://mail.google.com/mail?extsrc=sync&amp;client=docs&amp;plid=ACUX6DPER1ENxCu9sVE6KdUO_vAsa3paD_XpMxw" TargetMode="External"/><Relationship Id="rId1422" Type="http://schemas.openxmlformats.org/officeDocument/2006/relationships/hyperlink" Target="https://mail.google.com/mail?extsrc=sync&amp;client=docs&amp;plid=ACUX6DONI4-dyRnTGNKVojngqswZOCLJ56726uM" TargetMode="External"/><Relationship Id="rId1423" Type="http://schemas.openxmlformats.org/officeDocument/2006/relationships/hyperlink" Target="https://drive.google.com/drive/folders/14nDW0ZNQPuoNv9dg2RoNbkMOeJG0Sv7M" TargetMode="External"/><Relationship Id="rId1424" Type="http://schemas.openxmlformats.org/officeDocument/2006/relationships/hyperlink" Target="https://mail.google.com/mail?extsrc=sync&amp;client=docs&amp;plid=ACUX6DPko_D6kkI-CUrx-Zu0rTwTbP_Ec4sUYWY" TargetMode="External"/><Relationship Id="rId1425" Type="http://schemas.openxmlformats.org/officeDocument/2006/relationships/hyperlink" Target="https://drive.google.com/drive/folders/1wa18DSpqYUIREJGwAtwXb-spMI03uUUg" TargetMode="External"/><Relationship Id="rId1426" Type="http://schemas.openxmlformats.org/officeDocument/2006/relationships/hyperlink" Target="https://mail.google.com/mail?extsrc=sync&amp;client=docs&amp;plid=ACUX6DNiz9i3HEwuN2ytFVwb_MiU3XVgTJ7o50c" TargetMode="External"/><Relationship Id="rId1427" Type="http://schemas.openxmlformats.org/officeDocument/2006/relationships/hyperlink" Target="https://drive.google.com/drive/folders/1xjFMlLa5U5hgT6luJlhTwtL9Qj0vZFmC" TargetMode="External"/><Relationship Id="rId1428" Type="http://schemas.openxmlformats.org/officeDocument/2006/relationships/hyperlink" Target="https://mail.google.com/mail?extsrc=sync&amp;client=docs&amp;plid=ACUX6DM2MAY7oKghH_ZH1hKXm0ufvTpAEdSzfps" TargetMode="External"/><Relationship Id="rId1429" Type="http://schemas.openxmlformats.org/officeDocument/2006/relationships/hyperlink" Target="https://drive.google.com/drive/folders/1UgWGzP31BrZbcamND2QeuljJM4rzRKM4" TargetMode="External"/><Relationship Id="rId1420" Type="http://schemas.openxmlformats.org/officeDocument/2006/relationships/hyperlink" Target="https://mail.google.com/mail?extsrc=sync&amp;client=docs&amp;plid=ACUX6DPjo1LzaVeUKn8oaw3iTDExX9Fq08USe3w" TargetMode="External"/><Relationship Id="rId1421" Type="http://schemas.openxmlformats.org/officeDocument/2006/relationships/hyperlink" Target="https://drive.google.com/drive/folders/1yuO6wT2HA3fjDEFZnvN2AHi4d3MMqlWp" TargetMode="External"/><Relationship Id="rId1059" Type="http://schemas.openxmlformats.org/officeDocument/2006/relationships/hyperlink" Target="https://mail.google.com/mail?extsrc=sync&amp;client=docs&amp;plid=ACUX6DNeOGf9QXWZQmP-xO2VkGVoU1rah8ByPsE" TargetMode="External"/><Relationship Id="rId228" Type="http://schemas.openxmlformats.org/officeDocument/2006/relationships/hyperlink" Target="https://drive.google.com/drive/folders/1p408Y4eD8itdn-4gwxrhyeeH_dvva586" TargetMode="External"/><Relationship Id="rId227" Type="http://schemas.openxmlformats.org/officeDocument/2006/relationships/hyperlink" Target="https://mail.google.com/mail?extsrc=sync&amp;client=docs&amp;plid=ACUX6DNRpHC6qeJeyUwIeUjOvMo1kscYoGwanIg" TargetMode="External"/><Relationship Id="rId226" Type="http://schemas.openxmlformats.org/officeDocument/2006/relationships/hyperlink" Target="https://drive.google.com/drive/folders/1oVzz4W0-Mc4J5BS_FPg3cnzPM-bnaJCc" TargetMode="External"/><Relationship Id="rId225" Type="http://schemas.openxmlformats.org/officeDocument/2006/relationships/hyperlink" Target="https://mail.google.com/mail?extsrc=sync&amp;client=docs&amp;plid=ACUX6DOZ6f0soj6SbuuhAqtXhrp7eTXfuhPMvPs" TargetMode="External"/><Relationship Id="rId229" Type="http://schemas.openxmlformats.org/officeDocument/2006/relationships/hyperlink" Target="https://mail.google.com/mail?extsrc=sync&amp;client=docs&amp;plid=ACUX6DPwhN21maCBFRxtAVqJiv6226nNf6gUY5g" TargetMode="External"/><Relationship Id="rId1050" Type="http://schemas.openxmlformats.org/officeDocument/2006/relationships/hyperlink" Target="https://drive.google.com/drive/folders/1WhHHzzkIA_rQc7abiPcwwVcXm8T_WrX-" TargetMode="External"/><Relationship Id="rId220" Type="http://schemas.openxmlformats.org/officeDocument/2006/relationships/hyperlink" Target="https://drive.google.com/drive/folders/19Vt938rTII4yt3fHI3sbn3Ds-db_YH17" TargetMode="External"/><Relationship Id="rId1051" Type="http://schemas.openxmlformats.org/officeDocument/2006/relationships/hyperlink" Target="https://mail.google.com/mail?extsrc=sync&amp;client=docs&amp;plid=ACUX6DNC2AB0XByCukTRYs1fV1DevlG3HqaTrxI" TargetMode="External"/><Relationship Id="rId1052" Type="http://schemas.openxmlformats.org/officeDocument/2006/relationships/hyperlink" Target="https://drive.google.com/drive/folders/1cT8aM8k097bTABRi5N2VpKdFXjr2YCxP" TargetMode="External"/><Relationship Id="rId1053" Type="http://schemas.openxmlformats.org/officeDocument/2006/relationships/hyperlink" Target="https://mail.google.com/mail?extsrc=sync&amp;client=docs&amp;plid=ACUX6DN6fMp8X0N2Ci1p7B9EaYrJ_NHFJoeI0yQ" TargetMode="External"/><Relationship Id="rId1054" Type="http://schemas.openxmlformats.org/officeDocument/2006/relationships/hyperlink" Target="https://drive.google.com/drive/folders/1XvnAfCvX4kd8nfw5baUZb5rlRZe-0Khp" TargetMode="External"/><Relationship Id="rId224" Type="http://schemas.openxmlformats.org/officeDocument/2006/relationships/hyperlink" Target="https://drive.google.com/drive/folders/1oURg6g-OW4fCkbrCsTEkyzBRg-0OQ2Jy" TargetMode="External"/><Relationship Id="rId1055" Type="http://schemas.openxmlformats.org/officeDocument/2006/relationships/hyperlink" Target="https://mail.google.com/mail?extsrc=sync&amp;client=docs&amp;plid=ACUX6DM5_fWY6lzxUhBp8TLXvrMxmgA7e3ycJz4" TargetMode="External"/><Relationship Id="rId223" Type="http://schemas.openxmlformats.org/officeDocument/2006/relationships/hyperlink" Target="https://mail.google.com/mail?extsrc=sync&amp;client=docs&amp;plid=ACUX6DNwbMCdJsL6Pb9Hdhm_bIjGLaqzWTyjmJM" TargetMode="External"/><Relationship Id="rId1056" Type="http://schemas.openxmlformats.org/officeDocument/2006/relationships/hyperlink" Target="https://drive.google.com/drive/folders/1uimPrMMlwFgqGCp7CvhRjJ2wh2yRcEfu" TargetMode="External"/><Relationship Id="rId222" Type="http://schemas.openxmlformats.org/officeDocument/2006/relationships/hyperlink" Target="https://drive.google.com/drive/folders/1EmOnKYlM-Et3XpH-GDp1CHdjt3F5GDvD" TargetMode="External"/><Relationship Id="rId1057" Type="http://schemas.openxmlformats.org/officeDocument/2006/relationships/hyperlink" Target="https://mail.google.com/mail?extsrc=sync&amp;client=docs&amp;plid=ACUX6DMwlL3eou3XPMYbhDBJYRZqSpy6Q7HU9xQ" TargetMode="External"/><Relationship Id="rId221" Type="http://schemas.openxmlformats.org/officeDocument/2006/relationships/hyperlink" Target="https://mail.google.com/mail?extsrc=sync&amp;client=docs&amp;plid=ACUX6DPZkpad1cJ1bW6cwz-xN4V-FSIchZcm_PI" TargetMode="External"/><Relationship Id="rId1058" Type="http://schemas.openxmlformats.org/officeDocument/2006/relationships/hyperlink" Target="https://drive.google.com/drive/folders/15XqZxywPeHxPChQHoqhQ_M9BTJRvqiHG" TargetMode="External"/><Relationship Id="rId1048" Type="http://schemas.openxmlformats.org/officeDocument/2006/relationships/hyperlink" Target="https://drive.google.com/drive/folders/19RuCnK8ZxDFbHNH_460-BZTiZKv9U5Gb" TargetMode="External"/><Relationship Id="rId1049" Type="http://schemas.openxmlformats.org/officeDocument/2006/relationships/hyperlink" Target="https://mail.google.com/mail?extsrc=sync&amp;client=docs&amp;plid=ACUX6DNxlxyMyiPCCaUiFPimjFTIkvIBhpxWhdo" TargetMode="External"/><Relationship Id="rId217" Type="http://schemas.openxmlformats.org/officeDocument/2006/relationships/hyperlink" Target="https://mail.google.com/mail?extsrc=sync&amp;client=docs&amp;plid=ACUX6DMJ7_LQUMpHMZXNzfFa1bbMq-QBLPkS0UI" TargetMode="External"/><Relationship Id="rId216" Type="http://schemas.openxmlformats.org/officeDocument/2006/relationships/hyperlink" Target="https://drive.google.com/drive/folders/1VbwkQMl450vqg458Ws-kHnkXO3Cn5Asq" TargetMode="External"/><Relationship Id="rId215" Type="http://schemas.openxmlformats.org/officeDocument/2006/relationships/hyperlink" Target="https://mail.google.com/mail?extsrc=sync&amp;client=docs&amp;plid=ACUX6DOkGZjA0syb9QDbn1Gii3jV8K77JYNDnUY" TargetMode="External"/><Relationship Id="rId699" Type="http://schemas.openxmlformats.org/officeDocument/2006/relationships/hyperlink" Target="https://drive.google.com/drive/folders/1sKCHZEcSK0J4Xsvk9O_OqVxkNjK24oD4" TargetMode="External"/><Relationship Id="rId214" Type="http://schemas.openxmlformats.org/officeDocument/2006/relationships/hyperlink" Target="https://drive.google.com/drive/folders/1aIbugh-457YtonzzuL5yvMs-3XWj0EFJ" TargetMode="External"/><Relationship Id="rId698" Type="http://schemas.openxmlformats.org/officeDocument/2006/relationships/hyperlink" Target="https://mail.google.com/mail?extsrc=sync&amp;client=docs&amp;plid=ACUX6DNPfApPkVpi9UUJHxQoDnk7UcSLvK3_fac" TargetMode="External"/><Relationship Id="rId219" Type="http://schemas.openxmlformats.org/officeDocument/2006/relationships/hyperlink" Target="https://mail.google.com/mail?extsrc=sync&amp;client=docs&amp;plid=ACUX6DMDBYpB22VHtmnlZhBMduLp5K_dMKGjJJw" TargetMode="External"/><Relationship Id="rId218" Type="http://schemas.openxmlformats.org/officeDocument/2006/relationships/hyperlink" Target="https://drive.google.com/drive/folders/1wNoGvzPCQbbGWwrrFe2hdNXpkSZ8YRGm" TargetMode="External"/><Relationship Id="rId693" Type="http://schemas.openxmlformats.org/officeDocument/2006/relationships/hyperlink" Target="https://drive.google.com/drive/folders/17LHiWyneNNoTkWeodezKEBN5RzflTOpt" TargetMode="External"/><Relationship Id="rId1040" Type="http://schemas.openxmlformats.org/officeDocument/2006/relationships/hyperlink" Target="https://drive.google.com/drive/folders/1UhkEPedEfMYRF4lq4iYWh5FOLciHKpIO" TargetMode="External"/><Relationship Id="rId692" Type="http://schemas.openxmlformats.org/officeDocument/2006/relationships/hyperlink" Target="https://mail.google.com/mail?extsrc=sync&amp;client=docs&amp;plid=ACUX6DMojPbE4hKPdcna4sgxvaiCjrrFW1hb5Os" TargetMode="External"/><Relationship Id="rId1041" Type="http://schemas.openxmlformats.org/officeDocument/2006/relationships/hyperlink" Target="https://mail.google.com/mail?extsrc=sync&amp;client=docs&amp;plid=ACUX6DPokU660HPWaGQ4y0Q3rJSmMIqChDHHCGc" TargetMode="External"/><Relationship Id="rId691" Type="http://schemas.openxmlformats.org/officeDocument/2006/relationships/hyperlink" Target="https://drive.google.com/drive/folders/1MKhuoT2b8ZkugD-uQaJAL9lWPvyEg4iJ" TargetMode="External"/><Relationship Id="rId1042" Type="http://schemas.openxmlformats.org/officeDocument/2006/relationships/hyperlink" Target="https://drive.google.com/drive/folders/1wl3VqFEekiws1_dGDM3JKUcJbdtO5gEu" TargetMode="External"/><Relationship Id="rId690" Type="http://schemas.openxmlformats.org/officeDocument/2006/relationships/hyperlink" Target="https://mail.google.com/mail?extsrc=sync&amp;client=docs&amp;plid=ACUX6DPrhM3OiOODEyR8cSuGiFX8OVd0cV2rn78" TargetMode="External"/><Relationship Id="rId1043" Type="http://schemas.openxmlformats.org/officeDocument/2006/relationships/hyperlink" Target="https://mail.google.com/mail?extsrc=sync&amp;client=docs&amp;plid=ACUX6DPY7K24sj7ITDoVJstnN0rHeKTznfDQ-cI" TargetMode="External"/><Relationship Id="rId213" Type="http://schemas.openxmlformats.org/officeDocument/2006/relationships/hyperlink" Target="https://mail.google.com/mail?extsrc=sync&amp;client=docs&amp;plid=ACUX6DP-tU2Fe6sTw6ZpdZ7izxuW8407A8BODcQ" TargetMode="External"/><Relationship Id="rId697" Type="http://schemas.openxmlformats.org/officeDocument/2006/relationships/hyperlink" Target="https://drive.google.com/drive/folders/1V3wpUjF0dBQRs1-YEKaIn7R-d0uBnX3N" TargetMode="External"/><Relationship Id="rId1044" Type="http://schemas.openxmlformats.org/officeDocument/2006/relationships/hyperlink" Target="https://drive.google.com/drive/folders/1ZfiMc8SFJ56heSUZFHgktpe6lDh0WQu4" TargetMode="External"/><Relationship Id="rId212" Type="http://schemas.openxmlformats.org/officeDocument/2006/relationships/hyperlink" Target="https://drive.google.com/drive/folders/1aMr3SujfoOWoSTSsEP3-9DMQDsMmrUu3" TargetMode="External"/><Relationship Id="rId696" Type="http://schemas.openxmlformats.org/officeDocument/2006/relationships/hyperlink" Target="https://mail.google.com/mail?extsrc=sync&amp;client=docs&amp;plid=ACUX6DPPLIKm-OZfrf0koWozX6Cox780IdF6HPQ" TargetMode="External"/><Relationship Id="rId1045" Type="http://schemas.openxmlformats.org/officeDocument/2006/relationships/hyperlink" Target="https://mail.google.com/mail?extsrc=sync&amp;client=docs&amp;plid=ACUX6DNVtXgDdAGAY80KpoZ-Dt-NwP8nh7jSZYw" TargetMode="External"/><Relationship Id="rId211" Type="http://schemas.openxmlformats.org/officeDocument/2006/relationships/hyperlink" Target="https://mail.google.com/mail?extsrc=sync&amp;client=docs&amp;plid=ACUX6DNFuszXP485z9wwfItdiwH5jnZ1gEopLwA" TargetMode="External"/><Relationship Id="rId695" Type="http://schemas.openxmlformats.org/officeDocument/2006/relationships/hyperlink" Target="https://drive.google.com/drive/folders/1EjBKP3KzHDGyUNphSrejZYle98SDb3w6" TargetMode="External"/><Relationship Id="rId1046" Type="http://schemas.openxmlformats.org/officeDocument/2006/relationships/hyperlink" Target="https://drive.google.com/drive/folders/1sNUf8LkiGOFC7DAVA1Vuj8-pAFVizNAs" TargetMode="External"/><Relationship Id="rId210" Type="http://schemas.openxmlformats.org/officeDocument/2006/relationships/hyperlink" Target="https://drive.google.com/drive/folders/1l4nxRt3p42FkcrSrBy7Q1BlO6uz2cSY2" TargetMode="External"/><Relationship Id="rId694" Type="http://schemas.openxmlformats.org/officeDocument/2006/relationships/hyperlink" Target="https://mail.google.com/mail?extsrc=sync&amp;client=docs&amp;plid=ACUX6DNdpQmFsHnZ0GNJ2m2rZ55I3diFMyiv8nw" TargetMode="External"/><Relationship Id="rId1047" Type="http://schemas.openxmlformats.org/officeDocument/2006/relationships/hyperlink" Target="https://mail.google.com/mail?extsrc=sync&amp;client=docs&amp;plid=ACUX6DOeBon_pVtCKTAv2vtV7iAJHs9rJwKDkx8" TargetMode="External"/><Relationship Id="rId249" Type="http://schemas.openxmlformats.org/officeDocument/2006/relationships/hyperlink" Target="https://drive.google.com/drive/folders/1s1ykR5RShJz0CwjdWN8L_5OOMujIb0UQ" TargetMode="External"/><Relationship Id="rId248" Type="http://schemas.openxmlformats.org/officeDocument/2006/relationships/hyperlink" Target="https://mail.google.com/mail?extsrc=sync&amp;client=docs&amp;plid=ACUX6DMAalZ_lmbrYi5AdgUKsUPR_Jc5iWRh79s" TargetMode="External"/><Relationship Id="rId247" Type="http://schemas.openxmlformats.org/officeDocument/2006/relationships/hyperlink" Target="https://drive.google.com/drive/folders/1sBbBk2-mHlqWNul_wVwQIHkEGQHWYu92" TargetMode="External"/><Relationship Id="rId1070" Type="http://schemas.openxmlformats.org/officeDocument/2006/relationships/hyperlink" Target="https://drive.google.com/drive/folders/1aJ86ZyGTk6UWergXCzXeOI-yNRrznBUp" TargetMode="External"/><Relationship Id="rId1071" Type="http://schemas.openxmlformats.org/officeDocument/2006/relationships/hyperlink" Target="https://mail.google.com/mail?extsrc=sync&amp;client=docs&amp;plid=ACUX6DPHhYcD7O0w8w4oHNihzjb0peRMmXPzIAY" TargetMode="External"/><Relationship Id="rId1072" Type="http://schemas.openxmlformats.org/officeDocument/2006/relationships/hyperlink" Target="https://drive.google.com/drive/folders/1Wl0vXmk9HfdgdPhZ3c75zGjuU1aIDBgw" TargetMode="External"/><Relationship Id="rId242" Type="http://schemas.openxmlformats.org/officeDocument/2006/relationships/hyperlink" Target="https://mail.google.com/mail?extsrc=sync&amp;client=docs&amp;plid=ACUX6DOkQeG99gJLYNamoV_lDoKNQ1BKIkonnac" TargetMode="External"/><Relationship Id="rId1073" Type="http://schemas.openxmlformats.org/officeDocument/2006/relationships/hyperlink" Target="https://mail.google.com/mail?extsrc=sync&amp;client=docs&amp;plid=ACUX6DMpm0abxpGqY3JBon1e-WcSvhY81ou_f2Q" TargetMode="External"/><Relationship Id="rId241" Type="http://schemas.openxmlformats.org/officeDocument/2006/relationships/hyperlink" Target="https://drive.google.com/drive/folders/1ZjpTA0cOVDIufOOBmXyP-CSGWzfaNm0J" TargetMode="External"/><Relationship Id="rId1074" Type="http://schemas.openxmlformats.org/officeDocument/2006/relationships/hyperlink" Target="https://drive.google.com/drive/folders/16htzo_OWmoWT2vPiIkv0HuHTPwdXMCMi" TargetMode="External"/><Relationship Id="rId240" Type="http://schemas.openxmlformats.org/officeDocument/2006/relationships/hyperlink" Target="https://mail.google.com/mail?extsrc=sync&amp;client=docs&amp;plid=ACUX6DNe5WRqM_PCubcxgzfE9VaZIKCOGDih9ks" TargetMode="External"/><Relationship Id="rId1075" Type="http://schemas.openxmlformats.org/officeDocument/2006/relationships/hyperlink" Target="https://mail.google.com/mail?extsrc=sync&amp;client=docs&amp;plid=ACUX6DORGkvSbG2HUgOk9Zj4NVXPRrAGOrKkZPE" TargetMode="External"/><Relationship Id="rId1076" Type="http://schemas.openxmlformats.org/officeDocument/2006/relationships/hyperlink" Target="https://drive.google.com/drive/folders/1cAJ3KU2PI_esSpLcz7wp_EnvHq-soYyO" TargetMode="External"/><Relationship Id="rId246" Type="http://schemas.openxmlformats.org/officeDocument/2006/relationships/hyperlink" Target="https://mail.google.com/mail?extsrc=sync&amp;client=docs&amp;plid=ACUX6DMZtqUu2lqGCyWq-QiudnPNDehJsmQD2aA" TargetMode="External"/><Relationship Id="rId1077" Type="http://schemas.openxmlformats.org/officeDocument/2006/relationships/hyperlink" Target="https://mail.google.com/mail?extsrc=sync&amp;client=docs&amp;plid=ACUX6DMlBPwLfaYieXeIujD77GB7w3fORPFE6vc" TargetMode="External"/><Relationship Id="rId245" Type="http://schemas.openxmlformats.org/officeDocument/2006/relationships/hyperlink" Target="https://drive.google.com/drive/folders/1sUXL1myGcRS8U86qSLgErFvQvE89u6W0" TargetMode="External"/><Relationship Id="rId1078" Type="http://schemas.openxmlformats.org/officeDocument/2006/relationships/hyperlink" Target="https://drive.google.com/drive/folders/1nK_uveXmfMUPKKbt3laCi6ZG9UZy5RL8" TargetMode="External"/><Relationship Id="rId244" Type="http://schemas.openxmlformats.org/officeDocument/2006/relationships/hyperlink" Target="https://mail.google.com/mail?extsrc=sync&amp;client=docs&amp;plid=ACUX6DPzPxdmEID1UesxLAzN3mSEgIw6ucDrd_0" TargetMode="External"/><Relationship Id="rId1079" Type="http://schemas.openxmlformats.org/officeDocument/2006/relationships/hyperlink" Target="https://mail.google.com/mail?extsrc=sync&amp;client=docs&amp;plid=ACUX6DNLyjIq10diw7Tp3u2Ost_cECfnEt4Lqa0" TargetMode="External"/><Relationship Id="rId243" Type="http://schemas.openxmlformats.org/officeDocument/2006/relationships/hyperlink" Target="https://drive.google.com/drive/folders/1Vy30wNdC-dt5lzN64dTGsb21F920gmxX" TargetMode="External"/><Relationship Id="rId239" Type="http://schemas.openxmlformats.org/officeDocument/2006/relationships/hyperlink" Target="https://drive.google.com/drive/folders/1r8EJidfIvEYTrPAG_JcgZ4g-DrAs7TGY" TargetMode="External"/><Relationship Id="rId238" Type="http://schemas.openxmlformats.org/officeDocument/2006/relationships/hyperlink" Target="https://mail.google.com/mail?extsrc=sync&amp;client=docs&amp;plid=ACUX6DNS7LOi7qRMekkNjxfNWQ4TqHlV3jeBsIY" TargetMode="External"/><Relationship Id="rId237" Type="http://schemas.openxmlformats.org/officeDocument/2006/relationships/hyperlink" Target="https://drive.google.com/drive/folders/15OCmCaR0aO1_s5IBGJsLVELKPlG31FiQ" TargetMode="External"/><Relationship Id="rId236" Type="http://schemas.openxmlformats.org/officeDocument/2006/relationships/hyperlink" Target="https://mail.google.com/mail?extsrc=sync&amp;client=docs&amp;plid=ACUX6DPO1dDOp72zlCWASictwfMgQr1c3fxN7As" TargetMode="External"/><Relationship Id="rId1060" Type="http://schemas.openxmlformats.org/officeDocument/2006/relationships/hyperlink" Target="https://drive.google.com/drive/folders/1dWnuZ-XUfBTWTVLaZMun2CsNnRVD8XKz" TargetMode="External"/><Relationship Id="rId1061" Type="http://schemas.openxmlformats.org/officeDocument/2006/relationships/hyperlink" Target="https://mail.google.com/mail?extsrc=sync&amp;client=docs&amp;plid=ACUX6DP1ej0aHHIHmOkJNydV3evalo-pyX08wx8" TargetMode="External"/><Relationship Id="rId231" Type="http://schemas.openxmlformats.org/officeDocument/2006/relationships/hyperlink" Target="https://mail.google.com/mail?extsrc=sync&amp;client=docs&amp;plid=ACUX6DPqifc-aS8LdlcpMXC_uQiqzdCManO6mc0" TargetMode="External"/><Relationship Id="rId1062" Type="http://schemas.openxmlformats.org/officeDocument/2006/relationships/hyperlink" Target="https://drive.google.com/drive/folders/13TDByixjSOayQ8GiqKcr5K8r4AQv9IKJ" TargetMode="External"/><Relationship Id="rId230" Type="http://schemas.openxmlformats.org/officeDocument/2006/relationships/hyperlink" Target="https://drive.google.com/drive/folders/1c-0U3u0f0V_5zIFe12pilkEnU-rkpt0D" TargetMode="External"/><Relationship Id="rId1063" Type="http://schemas.openxmlformats.org/officeDocument/2006/relationships/hyperlink" Target="https://mail.google.com/mail?extsrc=sync&amp;client=docs&amp;plid=ACUX6DMCAWFR_nN9B7fB7qMO72edXvT5lEWUyG4" TargetMode="External"/><Relationship Id="rId1064" Type="http://schemas.openxmlformats.org/officeDocument/2006/relationships/hyperlink" Target="https://drive.google.com/drive/folders/1uPPT1MQVHloagOH6iKXQlvw5dpao-IKp" TargetMode="External"/><Relationship Id="rId1065" Type="http://schemas.openxmlformats.org/officeDocument/2006/relationships/hyperlink" Target="https://mail.google.com/mail?extsrc=sync&amp;client=docs&amp;plid=ACUX6DMW2QzG5ux3C618n1rGApzeVTzyagWifQQ" TargetMode="External"/><Relationship Id="rId235" Type="http://schemas.openxmlformats.org/officeDocument/2006/relationships/hyperlink" Target="https://drive.google.com/drive/folders/1pWaDQcwPaKRQuecpfna0SQYBDteiNKyh" TargetMode="External"/><Relationship Id="rId1066" Type="http://schemas.openxmlformats.org/officeDocument/2006/relationships/hyperlink" Target="https://drive.google.com/drive/folders/1hWRvWSHH_NJ02CtKdjU3W3pFOyOYp851" TargetMode="External"/><Relationship Id="rId234" Type="http://schemas.openxmlformats.org/officeDocument/2006/relationships/hyperlink" Target="https://drive.google.com/drive/folders/161JRp9wLedchFMcRxX78-FeY_MM4eq0j" TargetMode="External"/><Relationship Id="rId1067" Type="http://schemas.openxmlformats.org/officeDocument/2006/relationships/hyperlink" Target="https://mail.google.com/mail?extsrc=sync&amp;client=docs&amp;plid=ACUX6DMu1B5fjV2fdLf-m_Kgc2ECC_Q7mHLFcZw" TargetMode="External"/><Relationship Id="rId233" Type="http://schemas.openxmlformats.org/officeDocument/2006/relationships/hyperlink" Target="https://mail.google.com/mail?extsrc=sync&amp;client=docs&amp;plid=ACUX6DOWGWn3J--JbS5VpAEgODRz5IFUTZp_eKw" TargetMode="External"/><Relationship Id="rId1068" Type="http://schemas.openxmlformats.org/officeDocument/2006/relationships/hyperlink" Target="https://drive.google.com/drive/folders/1OU7_Wesm0DoBhEWqzZMatAeVPiAn9yKP" TargetMode="External"/><Relationship Id="rId232" Type="http://schemas.openxmlformats.org/officeDocument/2006/relationships/hyperlink" Target="https://drive.google.com/drive/folders/1q9P4b7iy1xpf173j8rNjcK7s49UIm6PM" TargetMode="External"/><Relationship Id="rId1069" Type="http://schemas.openxmlformats.org/officeDocument/2006/relationships/hyperlink" Target="https://mail.google.com/mail?extsrc=sync&amp;client=docs&amp;plid=ACUX6DP3Zrje094qKnLHvcjmgMHx3JkT8vDYza8" TargetMode="External"/><Relationship Id="rId1015" Type="http://schemas.openxmlformats.org/officeDocument/2006/relationships/hyperlink" Target="https://mail.google.com/mail?extsrc=sync&amp;client=docs&amp;plid=ACUX6DN4Su-qWzfSXdXbgBFl9T1c-B3xcxJtv6I" TargetMode="External"/><Relationship Id="rId1499" Type="http://schemas.openxmlformats.org/officeDocument/2006/relationships/hyperlink" Target="https://drive.google.com/drive/folders/1HoovsBVtD2ODBKd7TCGrrfkII4pkZgH0" TargetMode="External"/><Relationship Id="rId1016" Type="http://schemas.openxmlformats.org/officeDocument/2006/relationships/hyperlink" Target="https://drive.google.com/drive/folders/13AOQzYeNGRqpKfmgzEty-mhDLfdTgUEg" TargetMode="External"/><Relationship Id="rId1017" Type="http://schemas.openxmlformats.org/officeDocument/2006/relationships/hyperlink" Target="https://mail.google.com/mail?extsrc=sync&amp;client=docs&amp;plid=ACUX6DOTFMs9uQiznfL9FvSwtKr3qbLmLX_Hbzw" TargetMode="External"/><Relationship Id="rId1018" Type="http://schemas.openxmlformats.org/officeDocument/2006/relationships/hyperlink" Target="https://drive.google.com/drive/folders/1NDxw9QApw4ydXOWUklm1u8RyKvg00L6H" TargetMode="External"/><Relationship Id="rId1019" Type="http://schemas.openxmlformats.org/officeDocument/2006/relationships/hyperlink" Target="https://mail.google.com/mail?extsrc=sync&amp;client=docs&amp;plid=ACUX6DOEh-HltQkYd-ozzoFMqlipg28CS-B6jmM" TargetMode="External"/><Relationship Id="rId668" Type="http://schemas.openxmlformats.org/officeDocument/2006/relationships/hyperlink" Target="https://mail.google.com/mail?extsrc=sync&amp;client=docs&amp;plid=ACUX6DMrR88rmWs1zU_wbCXSPFbnoHmo_80lp_4" TargetMode="External"/><Relationship Id="rId667" Type="http://schemas.openxmlformats.org/officeDocument/2006/relationships/hyperlink" Target="https://drive.google.com/drive/folders/1sbFiaCDCJsHO9ezCEOn1t6huaqxeZaew" TargetMode="External"/><Relationship Id="rId666" Type="http://schemas.openxmlformats.org/officeDocument/2006/relationships/hyperlink" Target="https://mail.google.com/mail?extsrc=sync&amp;client=docs&amp;plid=ACUX6DNc1VC_skseQTpY_iMFlpUB03_WzQxD8y0" TargetMode="External"/><Relationship Id="rId665" Type="http://schemas.openxmlformats.org/officeDocument/2006/relationships/hyperlink" Target="https://drive.google.com/drive/folders/1y7_faD8lJPgdeEOBPbopTteb2iODWk5M" TargetMode="External"/><Relationship Id="rId669" Type="http://schemas.openxmlformats.org/officeDocument/2006/relationships/hyperlink" Target="https://drive.google.com/drive/folders/19QbXGNJwhFNfcaxZl4A487SIyRXY4maz" TargetMode="External"/><Relationship Id="rId1490" Type="http://schemas.openxmlformats.org/officeDocument/2006/relationships/hyperlink" Target="https://mail.google.com/mail?extsrc=sync&amp;client=docs&amp;plid=ACUX6DOOg2eah6Uk765ue-JTIceYWNjgjt92EXw" TargetMode="External"/><Relationship Id="rId660" Type="http://schemas.openxmlformats.org/officeDocument/2006/relationships/hyperlink" Target="https://mail.google.com/mail?extsrc=sync&amp;client=docs&amp;plid=ACUX6DPhNBJhR_rcwtHtNtX_VuVPMuyy7aju_NU" TargetMode="External"/><Relationship Id="rId1491" Type="http://schemas.openxmlformats.org/officeDocument/2006/relationships/hyperlink" Target="https://drive.google.com/drive/folders/1uFn3Q42nmYyeeJ0LUk0aBTLEYfSj1w7G" TargetMode="External"/><Relationship Id="rId1492" Type="http://schemas.openxmlformats.org/officeDocument/2006/relationships/hyperlink" Target="https://mail.google.com/mail?extsrc=sync&amp;client=docs&amp;plid=ACUX6DPqDM2u0-hf6g9eeFIfiV2ahK-L1E0YeQI" TargetMode="External"/><Relationship Id="rId1493" Type="http://schemas.openxmlformats.org/officeDocument/2006/relationships/hyperlink" Target="https://drive.google.com/drive/folders/191j1caJvn10gKixKD5loF4tJwVoZ0AJU" TargetMode="External"/><Relationship Id="rId1010" Type="http://schemas.openxmlformats.org/officeDocument/2006/relationships/hyperlink" Target="https://drive.google.com/drive/folders/1PvrxlqzwZnus0S1QSqb4yLNzkz6DJNDu" TargetMode="External"/><Relationship Id="rId1494" Type="http://schemas.openxmlformats.org/officeDocument/2006/relationships/hyperlink" Target="https://mail.google.com/mail?extsrc=sync&amp;client=docs&amp;plid=ACUX6DPLpcRTJ_jqQg4A-1KAj9pZUey6dURaaIA" TargetMode="External"/><Relationship Id="rId664" Type="http://schemas.openxmlformats.org/officeDocument/2006/relationships/hyperlink" Target="https://mail.google.com/mail?extsrc=sync&amp;client=docs&amp;plid=ACUX6DMVnsMxd70FnQ2oovwzVW56GG6JXomdgRc" TargetMode="External"/><Relationship Id="rId1011" Type="http://schemas.openxmlformats.org/officeDocument/2006/relationships/hyperlink" Target="https://mail.google.com/mail?extsrc=sync&amp;client=docs&amp;plid=ACUX6DP0nMMXx5z6eruqdI-OTiJl4jX39UGjQbw" TargetMode="External"/><Relationship Id="rId1495" Type="http://schemas.openxmlformats.org/officeDocument/2006/relationships/hyperlink" Target="https://drive.google.com/drive/folders/19Wi0oPfc4CkjizMCt-hM8CHk11b884NW" TargetMode="External"/><Relationship Id="rId663" Type="http://schemas.openxmlformats.org/officeDocument/2006/relationships/hyperlink" Target="https://drive.google.com/drive/folders/1XDU_KnBifoB3RLlQvzzSqd-pKNxvWg52" TargetMode="External"/><Relationship Id="rId1012" Type="http://schemas.openxmlformats.org/officeDocument/2006/relationships/hyperlink" Target="https://drive.google.com/drive/folders/1DDU8EfV9p_dOywNR4FKI92bQQUa1IKuU" TargetMode="External"/><Relationship Id="rId1496" Type="http://schemas.openxmlformats.org/officeDocument/2006/relationships/hyperlink" Target="https://mail.google.com/mail?extsrc=sync&amp;client=docs&amp;plid=ACUX6DMcrwbLfEcfxa5Bl57YLmyAEFyDSpacrNc" TargetMode="External"/><Relationship Id="rId662" Type="http://schemas.openxmlformats.org/officeDocument/2006/relationships/hyperlink" Target="https://mail.google.com/mail?extsrc=sync&amp;client=docs&amp;plid=ACUX6DNlUpNZlfMYxr23ZxDR-xRlk-Os4woBttA" TargetMode="External"/><Relationship Id="rId1013" Type="http://schemas.openxmlformats.org/officeDocument/2006/relationships/hyperlink" Target="https://mail.google.com/mail?extsrc=sync&amp;client=docs&amp;plid=ACUX6DNPk0C49s7creFitglwEaWUbonY7jlrO1A" TargetMode="External"/><Relationship Id="rId1497" Type="http://schemas.openxmlformats.org/officeDocument/2006/relationships/hyperlink" Target="https://drive.google.com/drive/folders/123ERoffbXyNzMvD6GLrNEWzareBZ8JWH" TargetMode="External"/><Relationship Id="rId661" Type="http://schemas.openxmlformats.org/officeDocument/2006/relationships/hyperlink" Target="https://drive.google.com/drive/folders/1opLypz2pBHLj5XB2F11of99n-zBhEC6z" TargetMode="External"/><Relationship Id="rId1014" Type="http://schemas.openxmlformats.org/officeDocument/2006/relationships/hyperlink" Target="https://drive.google.com/drive/folders/1omzjPWQUnjX1fmxTzvBfllepn5oSiLzv" TargetMode="External"/><Relationship Id="rId1498" Type="http://schemas.openxmlformats.org/officeDocument/2006/relationships/hyperlink" Target="https://mail.google.com/mail?extsrc=sync&amp;client=docs&amp;plid=ACUX6DMkFPZ_WZzpciB2S2QkBe8Pe0r8GKWUa4c" TargetMode="External"/><Relationship Id="rId1004" Type="http://schemas.openxmlformats.org/officeDocument/2006/relationships/hyperlink" Target="https://drive.google.com/drive/folders/1o3z5iG5Q2AVM0294zsGXYFVRe4u9-bWV" TargetMode="External"/><Relationship Id="rId1488" Type="http://schemas.openxmlformats.org/officeDocument/2006/relationships/hyperlink" Target="https://mail.google.com/mail?extsrc=sync&amp;client=docs&amp;plid=ACUX6DMGorT9NvIZjRcMqWe34n7So0ldtQ-J63E" TargetMode="External"/><Relationship Id="rId1005" Type="http://schemas.openxmlformats.org/officeDocument/2006/relationships/hyperlink" Target="https://mail.google.com/mail?extsrc=sync&amp;client=docs&amp;plid=ACUX6DPiQRkVrziqUKhA9nDgB9fGbibMjyqSNJU" TargetMode="External"/><Relationship Id="rId1489" Type="http://schemas.openxmlformats.org/officeDocument/2006/relationships/hyperlink" Target="https://drive.google.com/drive/folders/14P8Iqe57YqkjNgT6G2QcujuyWDr6gIxn" TargetMode="External"/><Relationship Id="rId1006" Type="http://schemas.openxmlformats.org/officeDocument/2006/relationships/hyperlink" Target="https://drive.google.com/drive/folders/1bILrPMTt6IWBGIhtneDgzM2V32PT1_i0" TargetMode="External"/><Relationship Id="rId1007" Type="http://schemas.openxmlformats.org/officeDocument/2006/relationships/hyperlink" Target="https://mail.google.com/mail?extsrc=sync&amp;client=docs&amp;plid=ACUX6DMIl1qU6yHKcxr7RjCQdJAXrMx22-pg0i0" TargetMode="External"/><Relationship Id="rId1008" Type="http://schemas.openxmlformats.org/officeDocument/2006/relationships/hyperlink" Target="https://drive.google.com/drive/folders/1qcSVVWMt01X2F5LL-azhud3Zjr16-E6V" TargetMode="External"/><Relationship Id="rId1009" Type="http://schemas.openxmlformats.org/officeDocument/2006/relationships/hyperlink" Target="https://mail.google.com/mail?extsrc=sync&amp;client=docs&amp;plid=ACUX6DPkzutqf0wjp3AxmlRIzaiMqPwPj0VWpy4" TargetMode="External"/><Relationship Id="rId657" Type="http://schemas.openxmlformats.org/officeDocument/2006/relationships/hyperlink" Target="https://drive.google.com/drive/folders/11CaocIJuiX9iLCalzLpaaOCfSn47sKDQ" TargetMode="External"/><Relationship Id="rId656" Type="http://schemas.openxmlformats.org/officeDocument/2006/relationships/hyperlink" Target="https://mail.google.com/mail?extsrc=sync&amp;client=docs&amp;plid=ACUX6DPhS6yAvhDn0F5FIgNK8VBzLTT8s4hRu4Y" TargetMode="External"/><Relationship Id="rId655" Type="http://schemas.openxmlformats.org/officeDocument/2006/relationships/hyperlink" Target="https://drive.google.com/drive/folders/1wsyPaCpXJVX4v2l8sWIB2Tjsx3D8vq7q" TargetMode="External"/><Relationship Id="rId654" Type="http://schemas.openxmlformats.org/officeDocument/2006/relationships/hyperlink" Target="https://mail.google.com/mail?extsrc=sync&amp;client=docs&amp;plid=ACUX6DMvfPgatw2sfsF8fdhLFZBbjCLe7Pr3bP8" TargetMode="External"/><Relationship Id="rId659" Type="http://schemas.openxmlformats.org/officeDocument/2006/relationships/hyperlink" Target="https://drive.google.com/drive/folders/1ywnncFlzqdzJoIIP55pIdOVBnTrkCQfM" TargetMode="External"/><Relationship Id="rId658" Type="http://schemas.openxmlformats.org/officeDocument/2006/relationships/hyperlink" Target="https://mail.google.com/mail?extsrc=sync&amp;client=docs&amp;plid=ACUX6DNYaDpQF-yKJjth_86wP1937cbuVZbtmpE" TargetMode="External"/><Relationship Id="rId1480" Type="http://schemas.openxmlformats.org/officeDocument/2006/relationships/hyperlink" Target="https://mail.google.com/mail?extsrc=sync&amp;client=docs&amp;plid=ACUX6DNnTnOa1Az-HGMawkrey3s1dv3InLU6SvU" TargetMode="External"/><Relationship Id="rId1481" Type="http://schemas.openxmlformats.org/officeDocument/2006/relationships/hyperlink" Target="https://drive.google.com/drive/folders/1LW7CAbLWv3B6gIhTHfxlm7htpoJhZHY9" TargetMode="External"/><Relationship Id="rId1482" Type="http://schemas.openxmlformats.org/officeDocument/2006/relationships/hyperlink" Target="https://mail.google.com/mail?extsrc=sync&amp;client=docs&amp;plid=ACUX6DOk0TDS-Q_iXyxcY4hpbQsfBRUd-EULvcg" TargetMode="External"/><Relationship Id="rId1483" Type="http://schemas.openxmlformats.org/officeDocument/2006/relationships/hyperlink" Target="https://drive.google.com/drive/folders/18dPl-aNYLzccNtXgNwcoBL-L0Cvph785" TargetMode="External"/><Relationship Id="rId653" Type="http://schemas.openxmlformats.org/officeDocument/2006/relationships/hyperlink" Target="https://drive.google.com/drive/folders/1qCx3QJFIwIUvNmmdIXFLWf6wrEAzQoX8" TargetMode="External"/><Relationship Id="rId1000" Type="http://schemas.openxmlformats.org/officeDocument/2006/relationships/hyperlink" Target="https://drive.google.com/drive/folders/1h_07gsmsUYyXAmSGhANC92DZ_65XPSSN" TargetMode="External"/><Relationship Id="rId1484" Type="http://schemas.openxmlformats.org/officeDocument/2006/relationships/hyperlink" Target="https://mail.google.com/mail?extsrc=sync&amp;client=docs&amp;plid=ACUX6DNRldZPHWPhXeSKqXfog4evtYMz7CJb-kU" TargetMode="External"/><Relationship Id="rId652" Type="http://schemas.openxmlformats.org/officeDocument/2006/relationships/hyperlink" Target="https://mail.google.com/mail?extsrc=sync&amp;client=docs&amp;plid=ACUX6DPjrcX1VIGYiuFLz7a7UxzgOywlThg731Q" TargetMode="External"/><Relationship Id="rId1001" Type="http://schemas.openxmlformats.org/officeDocument/2006/relationships/hyperlink" Target="https://mail.google.com/mail?extsrc=sync&amp;client=docs&amp;plid=ACUX6DOmyNuZ0gi-_wygwCgrzPX64YTjn4a0lZc" TargetMode="External"/><Relationship Id="rId1485" Type="http://schemas.openxmlformats.org/officeDocument/2006/relationships/hyperlink" Target="https://drive.google.com/drive/folders/1VmXADyt9Q8_l1osUg0z-Ifs8NQA8qDYZ" TargetMode="External"/><Relationship Id="rId651" Type="http://schemas.openxmlformats.org/officeDocument/2006/relationships/hyperlink" Target="https://drive.google.com/drive/folders/1AAi1d4tLWUapfqefnnYwKhUqqPW-Jc1v" TargetMode="External"/><Relationship Id="rId1002" Type="http://schemas.openxmlformats.org/officeDocument/2006/relationships/hyperlink" Target="https://drive.google.com/drive/folders/1jg_TyMYK7dGl7RR5v_TxK49lkxEBKhy1" TargetMode="External"/><Relationship Id="rId1486" Type="http://schemas.openxmlformats.org/officeDocument/2006/relationships/hyperlink" Target="https://mail.google.com/mail?extsrc=sync&amp;client=docs&amp;plid=ACUX6DPj7aSw8IWTx0cZUNrBGNr8jVpaxqqPZrs" TargetMode="External"/><Relationship Id="rId650" Type="http://schemas.openxmlformats.org/officeDocument/2006/relationships/hyperlink" Target="https://mail.google.com/mail?extsrc=sync&amp;client=docs&amp;plid=ACUX6DPXsMIFnJmJf-PZ3SP1gW-po84Gw9TFX6Q" TargetMode="External"/><Relationship Id="rId1003" Type="http://schemas.openxmlformats.org/officeDocument/2006/relationships/hyperlink" Target="https://mail.google.com/mail?extsrc=sync&amp;client=docs&amp;plid=ACUX6DN5Wvl9P8GcAJPWiCwCkzW9tL8bIJ1o8ug" TargetMode="External"/><Relationship Id="rId1487" Type="http://schemas.openxmlformats.org/officeDocument/2006/relationships/hyperlink" Target="https://drive.google.com/drive/folders/1KQ6BuqrKqnhjwi8PRT4xOcLv7jAJxuJe" TargetMode="External"/><Relationship Id="rId1037" Type="http://schemas.openxmlformats.org/officeDocument/2006/relationships/hyperlink" Target="https://mail.google.com/mail?extsrc=sync&amp;client=docs&amp;plid=ACUX6DN8Dq89hRx_DVZzENN31lIy31l2n2ydAnk" TargetMode="External"/><Relationship Id="rId1038" Type="http://schemas.openxmlformats.org/officeDocument/2006/relationships/hyperlink" Target="https://drive.google.com/drive/folders/1snFEPDuQsWErp-Iia5W14JRvyUznTXnB" TargetMode="External"/><Relationship Id="rId1039" Type="http://schemas.openxmlformats.org/officeDocument/2006/relationships/hyperlink" Target="https://mail.google.com/mail?extsrc=sync&amp;client=docs&amp;plid=ACUX6DNbTCdX-P7mVCJZKu9MIMsxk1zeJmaxKV8" TargetMode="External"/><Relationship Id="rId206" Type="http://schemas.openxmlformats.org/officeDocument/2006/relationships/hyperlink" Target="https://drive.google.com/drive/folders/1kuApY8EfVlHjfz5lPZ50wGCYNS62SZIj" TargetMode="External"/><Relationship Id="rId205" Type="http://schemas.openxmlformats.org/officeDocument/2006/relationships/hyperlink" Target="https://mail.google.com/mail?extsrc=sync&amp;client=docs&amp;plid=ACUX6DMmxf6-ehft-8-VvJjuaJ806bu2teNXv2k" TargetMode="External"/><Relationship Id="rId689" Type="http://schemas.openxmlformats.org/officeDocument/2006/relationships/hyperlink" Target="https://drive.google.com/drive/folders/1dnKDhs0ZOveQ0Vs_O1W7-6I6CEgrbjjd" TargetMode="External"/><Relationship Id="rId204" Type="http://schemas.openxmlformats.org/officeDocument/2006/relationships/hyperlink" Target="https://drive.google.com/drive/folders/1kVp6RNItP1Vpq-F87PcqmpXzLeY1nFWP" TargetMode="External"/><Relationship Id="rId688" Type="http://schemas.openxmlformats.org/officeDocument/2006/relationships/hyperlink" Target="https://mail.google.com/mail?extsrc=sync&amp;client=docs&amp;plid=ACUX6DNAv3zRzywOru4pkRMyt7h7hEuleZjG-GA" TargetMode="External"/><Relationship Id="rId203" Type="http://schemas.openxmlformats.org/officeDocument/2006/relationships/hyperlink" Target="https://mail.google.com/mail?extsrc=sync&amp;client=docs&amp;plid=ACUX6DODJrc-RuySG8vCSu-nsl6LXTVioaEggDM" TargetMode="External"/><Relationship Id="rId687" Type="http://schemas.openxmlformats.org/officeDocument/2006/relationships/hyperlink" Target="https://drive.google.com/drive/folders/17UwI8trExSnvu6v73yWAFeX1lrWBfxUX" TargetMode="External"/><Relationship Id="rId209" Type="http://schemas.openxmlformats.org/officeDocument/2006/relationships/hyperlink" Target="https://mail.google.com/mail?extsrc=sync&amp;client=docs&amp;plid=ACUX6DPml60Nf7ouO8ou-jkDtnhCrpZfVhhGIa8" TargetMode="External"/><Relationship Id="rId208" Type="http://schemas.openxmlformats.org/officeDocument/2006/relationships/hyperlink" Target="https://drive.google.com/drive/folders/1l-oKUqV97LiKFodOs84HZ5u9Ne91OcYy" TargetMode="External"/><Relationship Id="rId207" Type="http://schemas.openxmlformats.org/officeDocument/2006/relationships/hyperlink" Target="https://mail.google.com/mail?extsrc=sync&amp;client=docs&amp;plid=ACUX6DM1zpA-rYJMNgnTBqbRhc8q8Ng45ed7_pk" TargetMode="External"/><Relationship Id="rId682" Type="http://schemas.openxmlformats.org/officeDocument/2006/relationships/hyperlink" Target="https://mail.google.com/mail?extsrc=sync&amp;client=docs&amp;plid=ACUX6DPXniRWN635gYPCEWOf7FxI4YEZ4wnXMyU" TargetMode="External"/><Relationship Id="rId681" Type="http://schemas.openxmlformats.org/officeDocument/2006/relationships/hyperlink" Target="https://drive.google.com/drive/folders/1AKWeJEuxakUyyiyDMQT5-wB3fCTwfVk3" TargetMode="External"/><Relationship Id="rId1030" Type="http://schemas.openxmlformats.org/officeDocument/2006/relationships/hyperlink" Target="https://drive.google.com/drive/folders/1i-9JqJMi7AkYghCy6YQgGEcvouIgap66" TargetMode="External"/><Relationship Id="rId680" Type="http://schemas.openxmlformats.org/officeDocument/2006/relationships/hyperlink" Target="https://mail.google.com/mail?extsrc=sync&amp;client=docs&amp;plid=ACUX6DNpgEBCkDMJRZspHeAvwmWRpgCMnp-maY4" TargetMode="External"/><Relationship Id="rId1031" Type="http://schemas.openxmlformats.org/officeDocument/2006/relationships/hyperlink" Target="https://mail.google.com/mail?extsrc=sync&amp;client=docs&amp;plid=ACUX6DMhAWJ_7AlZeb5g-pT5DWtPvcIe913LBlk" TargetMode="External"/><Relationship Id="rId1032" Type="http://schemas.openxmlformats.org/officeDocument/2006/relationships/hyperlink" Target="https://drive.google.com/drive/folders/1iVC4r_SZ2VMaegjaDEK6C6HsVzbnqJlU" TargetMode="External"/><Relationship Id="rId202" Type="http://schemas.openxmlformats.org/officeDocument/2006/relationships/hyperlink" Target="https://drive.google.com/drive/folders/1k3axurNrsZS9B8IUQMmF9hU9Q6HYP98i" TargetMode="External"/><Relationship Id="rId686" Type="http://schemas.openxmlformats.org/officeDocument/2006/relationships/hyperlink" Target="https://mail.google.com/mail?extsrc=sync&amp;client=docs&amp;plid=ACUX6DME15x8fYQ_y4QoTb76U0a1eNbG1KtqUZc" TargetMode="External"/><Relationship Id="rId1033" Type="http://schemas.openxmlformats.org/officeDocument/2006/relationships/hyperlink" Target="https://mail.google.com/mail?extsrc=sync&amp;client=docs&amp;plid=ACUX6DN4FD-osuVyBg6HKKPiZdT0e3uDAjvb9jo" TargetMode="External"/><Relationship Id="rId201" Type="http://schemas.openxmlformats.org/officeDocument/2006/relationships/hyperlink" Target="https://mail.google.com/mail?extsrc=sync&amp;client=docs&amp;plid=ACUX6DNGCR7MpxSTbff1ciW_EEuot3F7bfgQyHo" TargetMode="External"/><Relationship Id="rId685" Type="http://schemas.openxmlformats.org/officeDocument/2006/relationships/hyperlink" Target="https://drive.google.com/drive/folders/1JtoJ0xH5OkAIQdbpOWi5CSRoZECPKsHz" TargetMode="External"/><Relationship Id="rId1034" Type="http://schemas.openxmlformats.org/officeDocument/2006/relationships/hyperlink" Target="https://drive.google.com/drive/folders/1aAZ16QLmlutHLfp8i2to4uwr5MzGwIIP" TargetMode="External"/><Relationship Id="rId200" Type="http://schemas.openxmlformats.org/officeDocument/2006/relationships/hyperlink" Target="https://drive.google.com/drive/folders/1KWgNQELiHaZzv4Kw6RRyUaFmVQ4ozUeX" TargetMode="External"/><Relationship Id="rId684" Type="http://schemas.openxmlformats.org/officeDocument/2006/relationships/hyperlink" Target="https://mail.google.com/mail?extsrc=sync&amp;client=docs&amp;plid=ACUX6DNM3xncfyxrjXwW1CMtcHfb5Un-Olq_zVI" TargetMode="External"/><Relationship Id="rId1035" Type="http://schemas.openxmlformats.org/officeDocument/2006/relationships/hyperlink" Target="https://mail.google.com/mail?extsrc=sync&amp;client=docs&amp;plid=ACUX6DM8walNeL-x5Nc_cN969acCgCCRWBr9iOs" TargetMode="External"/><Relationship Id="rId683" Type="http://schemas.openxmlformats.org/officeDocument/2006/relationships/hyperlink" Target="https://drive.google.com/drive/folders/1Jnjp55V8uAxEIYg7fWtSGjF95eapD9fm" TargetMode="External"/><Relationship Id="rId1036" Type="http://schemas.openxmlformats.org/officeDocument/2006/relationships/hyperlink" Target="https://drive.google.com/drive/folders/1oTzrmGQmhSIwqDzSKUthTqZdtm8ax2bw" TargetMode="External"/><Relationship Id="rId1026" Type="http://schemas.openxmlformats.org/officeDocument/2006/relationships/hyperlink" Target="https://drive.google.com/drive/folders/17jYQxkI33p7uDf8OLu5w_7f2s9hqUJ28" TargetMode="External"/><Relationship Id="rId1027" Type="http://schemas.openxmlformats.org/officeDocument/2006/relationships/hyperlink" Target="https://mail.google.com/mail?extsrc=sync&amp;client=docs&amp;plid=ACUX6DOo-5HdonP7PN30h7YW0on2JysYzBXt5ao" TargetMode="External"/><Relationship Id="rId1028" Type="http://schemas.openxmlformats.org/officeDocument/2006/relationships/hyperlink" Target="https://drive.google.com/drive/folders/1E6TlK6bvYkx6ySsmSRMVgG8RLUxUEprk" TargetMode="External"/><Relationship Id="rId1029" Type="http://schemas.openxmlformats.org/officeDocument/2006/relationships/hyperlink" Target="https://mail.google.com/mail?extsrc=sync&amp;client=docs&amp;plid=ACUX6DM1DJOg6aI4AWtMleDpzMJc9K8wqCVELwE" TargetMode="External"/><Relationship Id="rId679" Type="http://schemas.openxmlformats.org/officeDocument/2006/relationships/hyperlink" Target="https://drive.google.com/drive/folders/1Lmujb8tb4QiBZiwAssyqIJGFCqgOWI22" TargetMode="External"/><Relationship Id="rId678" Type="http://schemas.openxmlformats.org/officeDocument/2006/relationships/hyperlink" Target="https://mail.google.com/mail?extsrc=sync&amp;client=docs&amp;plid=ACUX6DNYeptawgR-sCdv5AHBRoDnJZIFLBUccgg" TargetMode="External"/><Relationship Id="rId677" Type="http://schemas.openxmlformats.org/officeDocument/2006/relationships/hyperlink" Target="https://drive.google.com/drive/folders/17B3cmACf3RA7J7-_qZ4NFRyHiyztGc_c" TargetMode="External"/><Relationship Id="rId676" Type="http://schemas.openxmlformats.org/officeDocument/2006/relationships/hyperlink" Target="https://mail.google.com/mail?extsrc=sync&amp;client=docs&amp;plid=ACUX6DN0ieV68CvZSgZ3o7H63YFs1QNQ56DuzC8" TargetMode="External"/><Relationship Id="rId671" Type="http://schemas.openxmlformats.org/officeDocument/2006/relationships/hyperlink" Target="https://drive.google.com/drive/folders/19N08Lc_h6fXTpCjhuwHMNdb-kvbyhn6Y" TargetMode="External"/><Relationship Id="rId670" Type="http://schemas.openxmlformats.org/officeDocument/2006/relationships/hyperlink" Target="https://mail.google.com/mail?extsrc=sync&amp;client=docs&amp;plid=ACUX6DPoHQBQk48W0nSOXFzQ_Py6QP0PDT5ycuU" TargetMode="External"/><Relationship Id="rId1020" Type="http://schemas.openxmlformats.org/officeDocument/2006/relationships/hyperlink" Target="https://drive.google.com/drive/folders/1IwYC42-xYxTVMujkaNbM-GSax_vsXVcA" TargetMode="External"/><Relationship Id="rId1021" Type="http://schemas.openxmlformats.org/officeDocument/2006/relationships/hyperlink" Target="https://mail.google.com/mail?extsrc=sync&amp;client=docs&amp;plid=ACUX6DP4RUlt329AY-0eidljyTCJpQP7x3SNw8w" TargetMode="External"/><Relationship Id="rId675" Type="http://schemas.openxmlformats.org/officeDocument/2006/relationships/hyperlink" Target="https://drive.google.com/drive/folders/1-AoOpSaaiBvuSiM8HmzHF2aAQNSwtMcR" TargetMode="External"/><Relationship Id="rId1022" Type="http://schemas.openxmlformats.org/officeDocument/2006/relationships/hyperlink" Target="https://drive.google.com/drive/folders/1fBtCHUo4uLm8n40Jv7wFEWcPnw_VHDRH" TargetMode="External"/><Relationship Id="rId674" Type="http://schemas.openxmlformats.org/officeDocument/2006/relationships/hyperlink" Target="https://mail.google.com/mail?extsrc=sync&amp;client=docs&amp;plid=ACUX6DN9sASj3tSuQfQ5vc9e01Ul-b1V2YeN-0U" TargetMode="External"/><Relationship Id="rId1023" Type="http://schemas.openxmlformats.org/officeDocument/2006/relationships/hyperlink" Target="https://mail.google.com/mail?extsrc=sync&amp;client=docs&amp;plid=ACUX6DO2hJhdEFv9YWhvVnpv4RZyMvYl3QKJTFs" TargetMode="External"/><Relationship Id="rId673" Type="http://schemas.openxmlformats.org/officeDocument/2006/relationships/hyperlink" Target="https://drive.google.com/drive/folders/1O6uhaWJaQ2C5RWpNzBMk9AO0IIjAr6YG" TargetMode="External"/><Relationship Id="rId1024" Type="http://schemas.openxmlformats.org/officeDocument/2006/relationships/hyperlink" Target="https://drive.google.com/drive/folders/1oD1X4S1DCw5lA_kiWJGYUFib_l6zFF3e" TargetMode="External"/><Relationship Id="rId672" Type="http://schemas.openxmlformats.org/officeDocument/2006/relationships/hyperlink" Target="https://mail.google.com/mail?extsrc=sync&amp;client=docs&amp;plid=ACUX6DOv3CDiEhVU8DyhmqvtI6t-LdM8NpglLe8" TargetMode="External"/><Relationship Id="rId1025" Type="http://schemas.openxmlformats.org/officeDocument/2006/relationships/hyperlink" Target="https://mail.google.com/mail?extsrc=sync&amp;client=docs&amp;plid=ACUX6DPtLUmguHFUr4loW0WhxSWX-A3E_8wcboA" TargetMode="External"/><Relationship Id="rId190" Type="http://schemas.openxmlformats.org/officeDocument/2006/relationships/hyperlink" Target="https://drive.google.com/drive/folders/1cnBX1ygctVHXOT9h1SqreqiTxKGMP_mB" TargetMode="External"/><Relationship Id="rId194" Type="http://schemas.openxmlformats.org/officeDocument/2006/relationships/hyperlink" Target="https://drive.google.com/drive/folders/1d13uQRrv75XCApMFcqYvp7yy8yDqp294" TargetMode="External"/><Relationship Id="rId193" Type="http://schemas.openxmlformats.org/officeDocument/2006/relationships/hyperlink" Target="https://mail.google.com/mail?extsrc=sync&amp;client=docs&amp;plid=ACUX6DOcPJSmNiK9jHXF-kkSYIXgjjQ1SfU1ovk" TargetMode="External"/><Relationship Id="rId192" Type="http://schemas.openxmlformats.org/officeDocument/2006/relationships/hyperlink" Target="https://drive.google.com/drive/folders/1cpmebk_gmE_RL9CfZPiBb51YQ-4WCAqR" TargetMode="External"/><Relationship Id="rId191" Type="http://schemas.openxmlformats.org/officeDocument/2006/relationships/hyperlink" Target="https://mail.google.com/mail?extsrc=sync&amp;client=docs&amp;plid=ACUX6DP5AylTWg1ISpcnRY9vTKDEr_1YM2Yft18" TargetMode="External"/><Relationship Id="rId187" Type="http://schemas.openxmlformats.org/officeDocument/2006/relationships/hyperlink" Target="https://mail.google.com/mail?extsrc=sync&amp;client=docs&amp;plid=ACUX6DNcuZROuzx0fjc6bV1cm8fNPFDOOT3t8H0" TargetMode="External"/><Relationship Id="rId186" Type="http://schemas.openxmlformats.org/officeDocument/2006/relationships/hyperlink" Target="https://drive.google.com/drive/folders/1chb-pMLI3rXGxAqLwWLaFdAbK1H_Iotp" TargetMode="External"/><Relationship Id="rId185" Type="http://schemas.openxmlformats.org/officeDocument/2006/relationships/hyperlink" Target="https://mail.google.com/mail?extsrc=sync&amp;client=docs&amp;plid=ACUX6DOCr0HsMaBqy5rkdImL6Z8p9Xoj9SlI9GA" TargetMode="External"/><Relationship Id="rId184" Type="http://schemas.openxmlformats.org/officeDocument/2006/relationships/hyperlink" Target="https://drive.google.com/drive/folders/1c5vBQTY3p74fPbtUB35eu6cUclkDuYmK" TargetMode="External"/><Relationship Id="rId189" Type="http://schemas.openxmlformats.org/officeDocument/2006/relationships/hyperlink" Target="https://mail.google.com/mail?extsrc=sync&amp;client=docs&amp;plid=ACUX6DP0aHvGuFUxANNeyhoH5G-uC65il3lxniw" TargetMode="External"/><Relationship Id="rId188" Type="http://schemas.openxmlformats.org/officeDocument/2006/relationships/hyperlink" Target="https://drive.google.com/drive/folders/1ckOsvkB2pFn_elV8qMiWDVPC01uNm9KV" TargetMode="External"/><Relationship Id="rId183" Type="http://schemas.openxmlformats.org/officeDocument/2006/relationships/hyperlink" Target="https://mail.google.com/mail?extsrc=sync&amp;client=docs&amp;plid=ACUX6DNIX5fNj9xKHamRZ6smtLVTEzw5eF1h42U" TargetMode="External"/><Relationship Id="rId182" Type="http://schemas.openxmlformats.org/officeDocument/2006/relationships/hyperlink" Target="https://drive.google.com/drive/folders/1bOXyrqRuhTM0kwWJCFw_PtTMd_dMqllW" TargetMode="External"/><Relationship Id="rId181" Type="http://schemas.openxmlformats.org/officeDocument/2006/relationships/hyperlink" Target="https://mail.google.com/mail?extsrc=sync&amp;client=docs&amp;plid=ACUX6DMIbBUhK-04zqO3-BsYwbucjPQ9UfGBjFo" TargetMode="External"/><Relationship Id="rId180" Type="http://schemas.openxmlformats.org/officeDocument/2006/relationships/hyperlink" Target="https://drive.google.com/drive/folders/1ar-VdijsJfCzUt1t_3DGL927nyhstPlN" TargetMode="External"/><Relationship Id="rId176" Type="http://schemas.openxmlformats.org/officeDocument/2006/relationships/hyperlink" Target="https://drive.google.com/drive/folders/1aVIfXuJSRx6bx6Mx0mSRxbqRgsfkqlM6" TargetMode="External"/><Relationship Id="rId175" Type="http://schemas.openxmlformats.org/officeDocument/2006/relationships/hyperlink" Target="https://mail.google.com/mail?extsrc=sync&amp;client=docs&amp;plid=ACUX6DMsETOZCPCoCBu4DvHz6jZSIjmr-E2L6dg" TargetMode="External"/><Relationship Id="rId174" Type="http://schemas.openxmlformats.org/officeDocument/2006/relationships/hyperlink" Target="https://drive.google.com/drive/folders/1aQixlgs8xJBLEy6hIG-rohw5sK_w7EGA" TargetMode="External"/><Relationship Id="rId173" Type="http://schemas.openxmlformats.org/officeDocument/2006/relationships/hyperlink" Target="https://mail.google.com/mail?extsrc=sync&amp;client=docs&amp;plid=ACUX6DNuBMXioQjdXKrSYu4xeeg2tyvfbWQpb8k" TargetMode="External"/><Relationship Id="rId179" Type="http://schemas.openxmlformats.org/officeDocument/2006/relationships/hyperlink" Target="https://mail.google.com/mail?extsrc=sync&amp;client=docs&amp;plid=ACUX6DPhEShtPZscNUQ6_vcqj6o9NyhABNmNiSE" TargetMode="External"/><Relationship Id="rId178" Type="http://schemas.openxmlformats.org/officeDocument/2006/relationships/hyperlink" Target="https://drive.google.com/drive/folders/1amiZPwRc4XZbwmQgMrDeUW7WptwkXW6-" TargetMode="External"/><Relationship Id="rId177" Type="http://schemas.openxmlformats.org/officeDocument/2006/relationships/hyperlink" Target="https://mail.google.com/mail?extsrc=sync&amp;client=docs&amp;plid=ACUX6DOCxfzV_ZfyW5qTOACh-zo4lu21i0Z4SZA" TargetMode="External"/><Relationship Id="rId1910" Type="http://schemas.openxmlformats.org/officeDocument/2006/relationships/hyperlink" Target="https://mail.google.com/mail?extsrc=sync&amp;client=docs&amp;plid=ACUX6DMFcadR6_2GKn29SJu-bGKVnjC-yVf9FfE" TargetMode="External"/><Relationship Id="rId1911" Type="http://schemas.openxmlformats.org/officeDocument/2006/relationships/hyperlink" Target="https://drive.google.com/drive/folders/1jkvNz2LNcjEc5j1Ww5R41rRfvAT8av5x" TargetMode="External"/><Relationship Id="rId1912" Type="http://schemas.openxmlformats.org/officeDocument/2006/relationships/hyperlink" Target="https://mail.google.com/mail?extsrc=sync&amp;client=docs&amp;plid=ACUX6DPzkCEDNTYq1s1-YNdKRb-zv773OJEUiLQ" TargetMode="External"/><Relationship Id="rId1913" Type="http://schemas.openxmlformats.org/officeDocument/2006/relationships/hyperlink" Target="https://drive.google.com/drive/folders/1yQv9atkyJ8w8Dp2Aqmq8_Gyfu-QH0BHj" TargetMode="External"/><Relationship Id="rId1914" Type="http://schemas.openxmlformats.org/officeDocument/2006/relationships/hyperlink" Target="https://mail.google.com/mail?extsrc=sync&amp;client=docs&amp;plid=ACUX6DOfHQgn06azuVA6eW2AnPZV_dd1dTDMtUM" TargetMode="External"/><Relationship Id="rId1915" Type="http://schemas.openxmlformats.org/officeDocument/2006/relationships/hyperlink" Target="https://drive.google.com/drive/folders/16bNZQKjojBrOfYqnev4eM5pJSZ1Tr-Y2" TargetMode="External"/><Relationship Id="rId1916" Type="http://schemas.openxmlformats.org/officeDocument/2006/relationships/hyperlink" Target="https://mail.google.com/mail?extsrc=sync&amp;client=docs&amp;plid=ACUX6DPnp_KkCqB2cCVm9hchw0-u32RYiuYaCsk" TargetMode="External"/><Relationship Id="rId1917" Type="http://schemas.openxmlformats.org/officeDocument/2006/relationships/hyperlink" Target="https://drive.google.com/drive/folders/1zcmSj2Ht6XSmvmq8I1NYMNLpLqpWgoej" TargetMode="External"/><Relationship Id="rId1918" Type="http://schemas.openxmlformats.org/officeDocument/2006/relationships/hyperlink" Target="https://mail.google.com/mail?extsrc=sync&amp;client=docs&amp;plid=ACUX6DM4vKZt5QiD0lum0PUwSwFtOKu5Cf6ZvCg" TargetMode="External"/><Relationship Id="rId1919" Type="http://schemas.openxmlformats.org/officeDocument/2006/relationships/hyperlink" Target="https://drive.google.com/drive/folders/1Q_PXMzA4rPSKCZk6ZMClOTCdaAzMS9mS" TargetMode="External"/><Relationship Id="rId1900" Type="http://schemas.openxmlformats.org/officeDocument/2006/relationships/hyperlink" Target="https://mail.google.com/mail?extsrc=sync&amp;client=docs&amp;plid=ACUX6DNq9NlOIRBBSFqo4uVU0YqVe-_RC2WrafM" TargetMode="External"/><Relationship Id="rId1901" Type="http://schemas.openxmlformats.org/officeDocument/2006/relationships/hyperlink" Target="https://drive.google.com/drive/folders/1IK_Vn5QFme0Oh7eCe3GHmV66ZsI59M3L" TargetMode="External"/><Relationship Id="rId1902" Type="http://schemas.openxmlformats.org/officeDocument/2006/relationships/hyperlink" Target="https://mail.google.com/mail?extsrc=sync&amp;client=docs&amp;plid=ACUX6DOc8IFeHmqneN0aM2LCet9tOBpTq6O3SHc" TargetMode="External"/><Relationship Id="rId1903" Type="http://schemas.openxmlformats.org/officeDocument/2006/relationships/hyperlink" Target="https://drive.google.com/drive/folders/1g19HWnv2gSSTLafO41N_xOJjuVO_frws" TargetMode="External"/><Relationship Id="rId1904" Type="http://schemas.openxmlformats.org/officeDocument/2006/relationships/hyperlink" Target="https://mail.google.com/mail?extsrc=sync&amp;client=docs&amp;plid=ACUX6DPdx1Qdb5O0smW-ThFXF0Pd6T7Eh4txtoM" TargetMode="External"/><Relationship Id="rId1905" Type="http://schemas.openxmlformats.org/officeDocument/2006/relationships/hyperlink" Target="https://drive.google.com/drive/folders/1IhGhbPav9hqEtQqxQNQDQJ61Nv3RkSdY" TargetMode="External"/><Relationship Id="rId1906" Type="http://schemas.openxmlformats.org/officeDocument/2006/relationships/hyperlink" Target="https://mail.google.com/mail?extsrc=sync&amp;client=docs&amp;plid=ACUX6DOA5mtQJzUBBoZiFaUsTagOyxjen8sJ9mQ" TargetMode="External"/><Relationship Id="rId1907" Type="http://schemas.openxmlformats.org/officeDocument/2006/relationships/hyperlink" Target="https://drive.google.com/drive/folders/1_bSBYQDus_z7MeV6aiqs3sK7tUYWWkCK" TargetMode="External"/><Relationship Id="rId1908" Type="http://schemas.openxmlformats.org/officeDocument/2006/relationships/hyperlink" Target="https://mail.google.com/mail?extsrc=sync&amp;client=docs&amp;plid=ACUX6DPWQ5mQgIqFb291VJBk04hw4Fga5viZXNs" TargetMode="External"/><Relationship Id="rId1909" Type="http://schemas.openxmlformats.org/officeDocument/2006/relationships/hyperlink" Target="https://drive.google.com/drive/folders/1-WnryhHXH2MVKdfvnvA2uSprDUxdLDRG" TargetMode="External"/><Relationship Id="rId198" Type="http://schemas.openxmlformats.org/officeDocument/2006/relationships/hyperlink" Target="https://drive.google.com/drive/folders/1dkEeoKpPKSfA8bv4U1oSddI1Bl4Lp_ZT" TargetMode="External"/><Relationship Id="rId197" Type="http://schemas.openxmlformats.org/officeDocument/2006/relationships/hyperlink" Target="https://mail.google.com/mail?extsrc=sync&amp;client=docs&amp;plid=ACUX6DOkdCasAdw8VF70IRDYhHSLexyoJ6QegKM" TargetMode="External"/><Relationship Id="rId196" Type="http://schemas.openxmlformats.org/officeDocument/2006/relationships/hyperlink" Target="https://drive.google.com/drive/folders/1dBzMQ1vZ-7Bbv9BEKo3RoM4qX43ZCEjk" TargetMode="External"/><Relationship Id="rId195" Type="http://schemas.openxmlformats.org/officeDocument/2006/relationships/hyperlink" Target="https://mail.google.com/mail?extsrc=sync&amp;client=docs&amp;plid=ACUX6DMzgWmwaEu8m4-lMY8sHnzZpDfoljfNPEw" TargetMode="External"/><Relationship Id="rId199" Type="http://schemas.openxmlformats.org/officeDocument/2006/relationships/hyperlink" Target="https://mail.google.com/mail?extsrc=sync&amp;client=docs&amp;plid=ACUX6DPa6pepE1cjRLT5CSubcrll_rn0tXVrYYI" TargetMode="External"/><Relationship Id="rId150" Type="http://schemas.openxmlformats.org/officeDocument/2006/relationships/hyperlink" Target="https://mail.google.com/mail?extsrc=sync&amp;client=docs&amp;plid=ACUX6DNRcUUwFLvBhpAINnIN6zIP8CLIKMqbG5U" TargetMode="External"/><Relationship Id="rId149" Type="http://schemas.openxmlformats.org/officeDocument/2006/relationships/hyperlink" Target="https://drive.google.com/drive/folders/1XZ0UGb0yw6PWzfWiOZcYsP6nh4-hCY3G" TargetMode="External"/><Relationship Id="rId148" Type="http://schemas.openxmlformats.org/officeDocument/2006/relationships/hyperlink" Target="https://mail.google.com/mail?extsrc=sync&amp;client=docs&amp;plid=ACUX6DO4VQ6zrafXNLqfb23Tgd9oZtJBZOj-eSw" TargetMode="External"/><Relationship Id="rId1090" Type="http://schemas.openxmlformats.org/officeDocument/2006/relationships/hyperlink" Target="https://drive.google.com/drive/folders/1oj4PFcH1J-phebiEiGgZ4d3iWIPTM_xr" TargetMode="External"/><Relationship Id="rId1091" Type="http://schemas.openxmlformats.org/officeDocument/2006/relationships/hyperlink" Target="https://mail.google.com/mail?extsrc=sync&amp;client=docs&amp;plid=ACUX6DM2rMLwrvF_WxvixiGclWrHq8w6Fr6Z_QI" TargetMode="External"/><Relationship Id="rId1092" Type="http://schemas.openxmlformats.org/officeDocument/2006/relationships/hyperlink" Target="https://drive.google.com/drive/folders/1Fx4FQEBXEiONm9YEumoZEq_nHpQoOBIn" TargetMode="External"/><Relationship Id="rId1093" Type="http://schemas.openxmlformats.org/officeDocument/2006/relationships/hyperlink" Target="https://mail.google.com/mail?extsrc=sync&amp;client=docs&amp;plid=ACUX6DOXbEKEJYrX9MJvBTTpFOYhx-gmfzm5sqU" TargetMode="External"/><Relationship Id="rId1094" Type="http://schemas.openxmlformats.org/officeDocument/2006/relationships/hyperlink" Target="https://drive.google.com/drive/folders/1_3XaM2dXYFrFXBQp15IfcNGaE0q_Z-w8" TargetMode="External"/><Relationship Id="rId143" Type="http://schemas.openxmlformats.org/officeDocument/2006/relationships/hyperlink" Target="https://drive.google.com/drive/folders/16tnHYK7Kx9EJ_9EGdMERH_ipp10sME0D" TargetMode="External"/><Relationship Id="rId1095" Type="http://schemas.openxmlformats.org/officeDocument/2006/relationships/hyperlink" Target="https://mail.google.com/mail?extsrc=sync&amp;client=docs&amp;plid=ACUX6DOghP2NNYLPpO_hlbj_7m9zUOLSamBDoF0" TargetMode="External"/><Relationship Id="rId142" Type="http://schemas.openxmlformats.org/officeDocument/2006/relationships/hyperlink" Target="https://mail.google.com/mail?extsrc=sync&amp;client=docs&amp;plid=ACUX6DM6TYAsfLYFaLpYIdoDBBnIvxe98Mp4FrE" TargetMode="External"/><Relationship Id="rId1096" Type="http://schemas.openxmlformats.org/officeDocument/2006/relationships/hyperlink" Target="https://drive.google.com/drive/folders/1BfXMtoTAQpSVLfHOy3FyhlRNr44VUNOZ" TargetMode="External"/><Relationship Id="rId141" Type="http://schemas.openxmlformats.org/officeDocument/2006/relationships/hyperlink" Target="https://drive.google.com/drive/folders/1scHtjXHnp965RKR6nGEy9yd1jFFy8vF7" TargetMode="External"/><Relationship Id="rId1097" Type="http://schemas.openxmlformats.org/officeDocument/2006/relationships/hyperlink" Target="https://mail.google.com/mail?extsrc=sync&amp;client=docs&amp;plid=ACUX6DPyJPkr_TWONi4CXHpxt1fc1YcqHXcWr94" TargetMode="External"/><Relationship Id="rId140" Type="http://schemas.openxmlformats.org/officeDocument/2006/relationships/hyperlink" Target="https://mail.google.com/mail?extsrc=sync&amp;client=docs&amp;plid=ACUX6DOu3-AeC0FXKigzectOh5I_J_VxU2imRv4" TargetMode="External"/><Relationship Id="rId1098" Type="http://schemas.openxmlformats.org/officeDocument/2006/relationships/hyperlink" Target="https://drive.google.com/drive/folders/1pxQ0er2FR8mNbXfzTufcrZ76cKXN7wah" TargetMode="External"/><Relationship Id="rId147" Type="http://schemas.openxmlformats.org/officeDocument/2006/relationships/hyperlink" Target="https://drive.google.com/drive/folders/1RuTFqxuatxWSYiRa6SzSedz8a0UJEMtW" TargetMode="External"/><Relationship Id="rId1099" Type="http://schemas.openxmlformats.org/officeDocument/2006/relationships/hyperlink" Target="https://mail.google.com/mail?extsrc=sync&amp;client=docs&amp;plid=ACUX6DOXezOEtaNOUITV7rzB7X1b84ae3bHuGqE" TargetMode="External"/><Relationship Id="rId146" Type="http://schemas.openxmlformats.org/officeDocument/2006/relationships/hyperlink" Target="https://mail.google.com/mail?extsrc=sync&amp;client=docs&amp;plid=ACUX6DNFC1oON8_SDlBrxuI8-9zf6zUFXeFF_JM" TargetMode="External"/><Relationship Id="rId145" Type="http://schemas.openxmlformats.org/officeDocument/2006/relationships/hyperlink" Target="https://drive.google.com/drive/folders/1CgHN-BXh1tVkOJDhlsleK1FfQEXZ_R03" TargetMode="External"/><Relationship Id="rId144" Type="http://schemas.openxmlformats.org/officeDocument/2006/relationships/hyperlink" Target="https://mail.google.com/mail?extsrc=sync&amp;client=docs&amp;plid=ACUX6DOClNFeeVpFD8ThRcRSwbHQbUmO_cq4gEw" TargetMode="External"/><Relationship Id="rId139" Type="http://schemas.openxmlformats.org/officeDocument/2006/relationships/hyperlink" Target="https://drive.google.com/drive/folders/1C3RCMRkYUc8KctFuB0M6zS5iDPw1Ct2P" TargetMode="External"/><Relationship Id="rId138" Type="http://schemas.openxmlformats.org/officeDocument/2006/relationships/hyperlink" Target="https://mail.google.com/mail?extsrc=sync&amp;client=docs&amp;plid=ACUX6DOZfHCPsFdaBT2AowPLoM-OrlLcz5kMedM" TargetMode="External"/><Relationship Id="rId137" Type="http://schemas.openxmlformats.org/officeDocument/2006/relationships/hyperlink" Target="https://drive.google.com/drive/folders/1BpzNHQIz90-PvX5U4haVZkyvc_WOMSLN" TargetMode="External"/><Relationship Id="rId1080" Type="http://schemas.openxmlformats.org/officeDocument/2006/relationships/hyperlink" Target="https://drive.google.com/drive/folders/1rEBV_T4f92K_5h31uag6W-mhohd1bm1h" TargetMode="External"/><Relationship Id="rId1081" Type="http://schemas.openxmlformats.org/officeDocument/2006/relationships/hyperlink" Target="https://mail.google.com/mail?extsrc=sync&amp;client=docs&amp;plid=ACUX6DOxeYOVpA4-G1Ox1As-tZTfQZ7D_8RpicU" TargetMode="External"/><Relationship Id="rId1082" Type="http://schemas.openxmlformats.org/officeDocument/2006/relationships/hyperlink" Target="https://drive.google.com/drive/folders/1v5rByPXNqmKnTY1Wz_9mdDvlENv2wLnN" TargetMode="External"/><Relationship Id="rId1083" Type="http://schemas.openxmlformats.org/officeDocument/2006/relationships/hyperlink" Target="https://mail.google.com/mail?extsrc=sync&amp;client=docs&amp;plid=ACUX6DPVnxu7qEstH-xzlImWD2CAOrLHkwSVKF0" TargetMode="External"/><Relationship Id="rId132" Type="http://schemas.openxmlformats.org/officeDocument/2006/relationships/hyperlink" Target="https://mail.google.com/mail?extsrc=sync&amp;client=docs&amp;plid=ACUX6DMx-S5Akl0g93WwlD7SiVGlNIb2jK5RduE" TargetMode="External"/><Relationship Id="rId1084" Type="http://schemas.openxmlformats.org/officeDocument/2006/relationships/hyperlink" Target="https://drive.google.com/drive/folders/1fHW42TVgaDYTVnXWehb5TfwMf4ffRVnr" TargetMode="External"/><Relationship Id="rId131" Type="http://schemas.openxmlformats.org/officeDocument/2006/relationships/hyperlink" Target="https://drive.google.com/drive/folders/1B8VvEjTruUeht_DbA3MX4A9aIWQFp0o8" TargetMode="External"/><Relationship Id="rId1085" Type="http://schemas.openxmlformats.org/officeDocument/2006/relationships/hyperlink" Target="https://mail.google.com/mail?extsrc=sync&amp;client=docs&amp;plid=ACUX6DPC6OXIxLcvTGGlOMxUusC1vInowyVjRoE" TargetMode="External"/><Relationship Id="rId130" Type="http://schemas.openxmlformats.org/officeDocument/2006/relationships/hyperlink" Target="https://mail.google.com/mail?extsrc=sync&amp;client=docs&amp;plid=ACUX6DP-mjTONZrH3urZ5yUQ8Xu3065OVR5S4ls" TargetMode="External"/><Relationship Id="rId1086" Type="http://schemas.openxmlformats.org/officeDocument/2006/relationships/hyperlink" Target="https://drive.google.com/drive/folders/1osxxWU362FchQoePF-Q1H-mecq_OHav-" TargetMode="External"/><Relationship Id="rId1087" Type="http://schemas.openxmlformats.org/officeDocument/2006/relationships/hyperlink" Target="https://mail.google.com/mail?extsrc=sync&amp;client=docs&amp;plid=ACUX6DPLH4yTn9DiV7j_LP_6ddrfv3hEVDki21Y" TargetMode="External"/><Relationship Id="rId136" Type="http://schemas.openxmlformats.org/officeDocument/2006/relationships/hyperlink" Target="https://mail.google.com/mail?extsrc=sync&amp;client=docs&amp;plid=ACUX6DMOB75CRZxiper1aY0d6lvSDCW8YBEMfuY" TargetMode="External"/><Relationship Id="rId1088" Type="http://schemas.openxmlformats.org/officeDocument/2006/relationships/hyperlink" Target="https://drive.google.com/drive/folders/1jwbc5hX_rmEfRtM9_7hCRyA-HPLbpaAY" TargetMode="External"/><Relationship Id="rId135" Type="http://schemas.openxmlformats.org/officeDocument/2006/relationships/hyperlink" Target="https://drive.google.com/drive/folders/1BpzNHQIz90-PvX5U4haVZkyvc_WOMSLN" TargetMode="External"/><Relationship Id="rId1089" Type="http://schemas.openxmlformats.org/officeDocument/2006/relationships/hyperlink" Target="https://mail.google.com/mail?extsrc=sync&amp;client=docs&amp;plid=ACUX6DNvBr22fO6bw4hGI3ylXio9a8mKsb6pRuI" TargetMode="External"/><Relationship Id="rId134" Type="http://schemas.openxmlformats.org/officeDocument/2006/relationships/hyperlink" Target="https://mail.google.com/mail?extsrc=sync&amp;client=docs&amp;plid=ACUX6DO3sSInUFIq98kvrLm7_Qu4cHY2WbwLJ9U" TargetMode="External"/><Relationship Id="rId133" Type="http://schemas.openxmlformats.org/officeDocument/2006/relationships/hyperlink" Target="https://drive.google.com/drive/folders/1BJXpgaY_ZWwAjT76co5DIP8gLuNQrrXZ" TargetMode="External"/><Relationship Id="rId172" Type="http://schemas.openxmlformats.org/officeDocument/2006/relationships/hyperlink" Target="https://drive.google.com/drive/folders/1aOBEzA9_n6_huV0Jpt9S2UHm2DfOiUrm" TargetMode="External"/><Relationship Id="rId171" Type="http://schemas.openxmlformats.org/officeDocument/2006/relationships/hyperlink" Target="https://mail.google.com/mail?extsrc=sync&amp;client=docs&amp;plid=ACUX6DOigIQds1cVRg4OXTc7D3-LyLQcdzVFndw" TargetMode="External"/><Relationship Id="rId170" Type="http://schemas.openxmlformats.org/officeDocument/2006/relationships/hyperlink" Target="https://drive.google.com/drive/folders/1_prBWmq2IhtVDcrED6RqxbLb1KF2ddUY" TargetMode="External"/><Relationship Id="rId165" Type="http://schemas.openxmlformats.org/officeDocument/2006/relationships/hyperlink" Target="https://drive.google.com/drive/folders/1_KiufTE4RkM0xXzC-XA8m0FoaVbnJx6A" TargetMode="External"/><Relationship Id="rId164" Type="http://schemas.openxmlformats.org/officeDocument/2006/relationships/hyperlink" Target="https://mail.google.com/mail?extsrc=sync&amp;client=docs&amp;plid=ACUX6DN-fjc8m8slH7Y-2Kt44kWtsQWiFEJsaJA" TargetMode="External"/><Relationship Id="rId163" Type="http://schemas.openxmlformats.org/officeDocument/2006/relationships/hyperlink" Target="https://drive.google.com/drive/folders/1_F8ynfIzFp5aYeoQ8gzOvMNzHM7chZ_P" TargetMode="External"/><Relationship Id="rId162" Type="http://schemas.openxmlformats.org/officeDocument/2006/relationships/hyperlink" Target="https://mail.google.com/mail?extsrc=sync&amp;client=docs&amp;plid=ACUX6DNSk3f6nP7jspo58HKEx8TdgpNiJpCUgxk" TargetMode="External"/><Relationship Id="rId169" Type="http://schemas.openxmlformats.org/officeDocument/2006/relationships/hyperlink" Target="https://drive.google.com/drive/folders/1_joMXnFPz5ZovfZWyXvOGvBqs1yh9-wA" TargetMode="External"/><Relationship Id="rId168" Type="http://schemas.openxmlformats.org/officeDocument/2006/relationships/hyperlink" Target="https://mail.google.com/mail?extsrc=sync&amp;client=docs&amp;plid=ACUX6DOz4Kf3HRsKYcrYwv5AmqzU7bU9HbUfyck" TargetMode="External"/><Relationship Id="rId167" Type="http://schemas.openxmlformats.org/officeDocument/2006/relationships/hyperlink" Target="https://drive.google.com/drive/folders/1_S8WJvCKXgyYfguCr_w3QZNQxuotMxlN" TargetMode="External"/><Relationship Id="rId166" Type="http://schemas.openxmlformats.org/officeDocument/2006/relationships/hyperlink" Target="https://mail.google.com/mail?extsrc=sync&amp;client=docs&amp;plid=ACUX6DNDVh7X14ONWWF6OzaG1xYyq6e2I9JvEjM" TargetMode="External"/><Relationship Id="rId161" Type="http://schemas.openxmlformats.org/officeDocument/2006/relationships/hyperlink" Target="https://drive.google.com/drive/folders/1ZQN6-sv03B1V8WI-eAHIy2oSgg3RvHsF" TargetMode="External"/><Relationship Id="rId160" Type="http://schemas.openxmlformats.org/officeDocument/2006/relationships/hyperlink" Target="https://mail.google.com/mail?extsrc=sync&amp;client=docs&amp;plid=ACUX6DOLSJbXYeaG9fCQWVrGtQiiUjauUW2Iicc" TargetMode="External"/><Relationship Id="rId159" Type="http://schemas.openxmlformats.org/officeDocument/2006/relationships/hyperlink" Target="https://drive.google.com/drive/folders/1ZJHXovS0C4g1GrxH7uLrFtG-9NO8PLkf" TargetMode="External"/><Relationship Id="rId154" Type="http://schemas.openxmlformats.org/officeDocument/2006/relationships/hyperlink" Target="https://mail.google.com/mail?extsrc=sync&amp;client=docs&amp;plid=ACUX6DN6a66U_G4CxLozfW2gVv19-Xb5Oy2Ws3I" TargetMode="External"/><Relationship Id="rId153" Type="http://schemas.openxmlformats.org/officeDocument/2006/relationships/hyperlink" Target="https://drive.google.com/drive/folders/1YDN0v19CFWaANClW3gBG1ywti-svISOi" TargetMode="External"/><Relationship Id="rId152" Type="http://schemas.openxmlformats.org/officeDocument/2006/relationships/hyperlink" Target="https://mail.google.com/mail?extsrc=sync&amp;client=docs&amp;plid=ACUX6DMfDPKq9OkGM3Lu0eWo_1hmgu755rVJFHg" TargetMode="External"/><Relationship Id="rId151" Type="http://schemas.openxmlformats.org/officeDocument/2006/relationships/hyperlink" Target="https://drive.google.com/drive/folders/1XytU9PQy-IUw1leXuyfLzBO4AakjYGFs" TargetMode="External"/><Relationship Id="rId158" Type="http://schemas.openxmlformats.org/officeDocument/2006/relationships/hyperlink" Target="https://mail.google.com/mail?extsrc=sync&amp;client=docs&amp;plid=ACUX6DNFyT8XH9iQTarZzQges5xfRWSNSNaut30" TargetMode="External"/><Relationship Id="rId157" Type="http://schemas.openxmlformats.org/officeDocument/2006/relationships/hyperlink" Target="https://drive.google.com/drive/folders/1YzNASn9b4twxH37iUeMVyVG_xne4S6E4" TargetMode="External"/><Relationship Id="rId156" Type="http://schemas.openxmlformats.org/officeDocument/2006/relationships/hyperlink" Target="https://mail.google.com/mail?extsrc=sync&amp;client=docs&amp;plid=ACUX6DOhOFTJ7AV8OiGO5Jz6GY6tVqNSHN-y4K8" TargetMode="External"/><Relationship Id="rId155" Type="http://schemas.openxmlformats.org/officeDocument/2006/relationships/hyperlink" Target="https://drive.google.com/drive/folders/1YaIBujR_7unrpu_3SleaHAwwGtKr1sKT" TargetMode="External"/><Relationship Id="rId1972" Type="http://schemas.openxmlformats.org/officeDocument/2006/relationships/hyperlink" Target="https://mail.google.com/mail?extsrc=sync&amp;client=docs&amp;plid=ACUX6DNIiSDx0nTrr5ioPeRr7sx0pDs96ee3BlA" TargetMode="External"/><Relationship Id="rId1973" Type="http://schemas.openxmlformats.org/officeDocument/2006/relationships/hyperlink" Target="https://drive.google.com/drive/folders/16xL9d7QBNqYr9x-Kk2L39S1K9ksY3k20" TargetMode="External"/><Relationship Id="rId1974" Type="http://schemas.openxmlformats.org/officeDocument/2006/relationships/hyperlink" Target="https://mail.google.com/mail?extsrc=sync&amp;client=docs&amp;plid=ACUX6DNyTk4FXYr1imnDyQfdmiH07563mo1T0hw" TargetMode="External"/><Relationship Id="rId1975" Type="http://schemas.openxmlformats.org/officeDocument/2006/relationships/hyperlink" Target="https://drive.google.com/drive/folders/1eUUHSZSa7332KwxDoh2Fw9KqnqSuD_DO" TargetMode="External"/><Relationship Id="rId1976" Type="http://schemas.openxmlformats.org/officeDocument/2006/relationships/hyperlink" Target="https://mail.google.com/mail?extsrc=sync&amp;client=docs&amp;plid=ACUX6DO2NamNV35Ss_y2MQKj8r0fxWT8NDPaM90" TargetMode="External"/><Relationship Id="rId1977" Type="http://schemas.openxmlformats.org/officeDocument/2006/relationships/hyperlink" Target="https://drive.google.com/drive/folders/1NyeRoH3ZjR3t-56C50TQXt3zNqRQcGiH" TargetMode="External"/><Relationship Id="rId1978" Type="http://schemas.openxmlformats.org/officeDocument/2006/relationships/hyperlink" Target="https://mail.google.com/mail?extsrc=sync&amp;client=docs&amp;plid=ACUX6DOPcW_WXwYs0LDT8xXaVT3eCzseCJP89SY" TargetMode="External"/><Relationship Id="rId1979" Type="http://schemas.openxmlformats.org/officeDocument/2006/relationships/hyperlink" Target="https://drive.google.com/drive/folders/1yhg4Upln2taZzDURVRMOC4eX1s-oIvHv" TargetMode="External"/><Relationship Id="rId1970" Type="http://schemas.openxmlformats.org/officeDocument/2006/relationships/hyperlink" Target="https://mail.google.com/mail?extsrc=sync&amp;client=docs&amp;plid=ACUX6DOXfFQ6xdtlxlyCJi_S_Fq4nI4GJfxievw" TargetMode="External"/><Relationship Id="rId1971" Type="http://schemas.openxmlformats.org/officeDocument/2006/relationships/hyperlink" Target="https://drive.google.com/drive/folders/1ds1ciD8GfzjerRqKmaq97luEaq5n6W4l" TargetMode="External"/><Relationship Id="rId1961" Type="http://schemas.openxmlformats.org/officeDocument/2006/relationships/hyperlink" Target="https://drive.google.com/drive/folders/1ds3M2FetGxz_R8Snpa3EnHIMNEofMw5J" TargetMode="External"/><Relationship Id="rId1962" Type="http://schemas.openxmlformats.org/officeDocument/2006/relationships/hyperlink" Target="https://mail.google.com/mail?extsrc=sync&amp;client=docs&amp;plid=ACUX6DMX7fS74mh92ywj9N9Lhz8-i9z1GUaSPvU" TargetMode="External"/><Relationship Id="rId1963" Type="http://schemas.openxmlformats.org/officeDocument/2006/relationships/hyperlink" Target="https://drive.google.com/drive/folders/1X8yLtcb7iqcDnPWJwXs26_E_PDX-iLtZ" TargetMode="External"/><Relationship Id="rId1964" Type="http://schemas.openxmlformats.org/officeDocument/2006/relationships/hyperlink" Target="https://mail.google.com/mail?extsrc=sync&amp;client=docs&amp;plid=ACUX6DNI4_gCsdw_JgmBl3Cl4liMNkbbF4sW5hc" TargetMode="External"/><Relationship Id="rId1965" Type="http://schemas.openxmlformats.org/officeDocument/2006/relationships/hyperlink" Target="https://drive.google.com/drive/folders/1sA34LmFmNf5Cm1OYBBIgoM9wYfLfAb_s" TargetMode="External"/><Relationship Id="rId1966" Type="http://schemas.openxmlformats.org/officeDocument/2006/relationships/hyperlink" Target="https://mail.google.com/mail?extsrc=sync&amp;client=docs&amp;plid=ACUX6DO62Gu17LK-iqF9tLjZEthKW_D_i-9bqDM" TargetMode="External"/><Relationship Id="rId1967" Type="http://schemas.openxmlformats.org/officeDocument/2006/relationships/hyperlink" Target="https://drive.google.com/drive/folders/1wpli3_hhEK3Mb3-f8jh3kJBi88etYqlO" TargetMode="External"/><Relationship Id="rId1968" Type="http://schemas.openxmlformats.org/officeDocument/2006/relationships/hyperlink" Target="https://mail.google.com/mail?extsrc=sync&amp;client=docs&amp;plid=ACUX6DMNhxHJt1o_b5qDNdTP5N3RHhtrOdP4MNM" TargetMode="External"/><Relationship Id="rId1969" Type="http://schemas.openxmlformats.org/officeDocument/2006/relationships/hyperlink" Target="https://drive.google.com/drive/folders/1immMZCuVXDTZxYm0-7_kt-SZarfoPc7z" TargetMode="External"/><Relationship Id="rId1960" Type="http://schemas.openxmlformats.org/officeDocument/2006/relationships/hyperlink" Target="https://mail.google.com/mail?extsrc=sync&amp;client=docs&amp;plid=ACUX6DOD3KU-CGkNIMPCcKprq_1Urcsk2tVnh-s" TargetMode="External"/><Relationship Id="rId1510" Type="http://schemas.openxmlformats.org/officeDocument/2006/relationships/hyperlink" Target="https://mail.google.com/mail?extsrc=sync&amp;client=docs&amp;plid=ACUX6DOEI_vno1-UFOjMDJw1TvcttwrBQk84H60" TargetMode="External"/><Relationship Id="rId1994" Type="http://schemas.openxmlformats.org/officeDocument/2006/relationships/hyperlink" Target="https://mail.google.com/mail?extsrc=sync&amp;client=docs&amp;plid=ACUX6DM75uViCnmPjmbqt20z-X83zaGePH6UStk" TargetMode="External"/><Relationship Id="rId1511" Type="http://schemas.openxmlformats.org/officeDocument/2006/relationships/hyperlink" Target="https://drive.google.com/drive/folders/1B2-MY1B-7cA7z7ED-xMhrzZwSS4WVU46" TargetMode="External"/><Relationship Id="rId1995" Type="http://schemas.openxmlformats.org/officeDocument/2006/relationships/hyperlink" Target="https://drive.google.com/drive/folders/1GTk4l7mZxmEENSV8XRHwsbvvZgV3c6Fz" TargetMode="External"/><Relationship Id="rId1512" Type="http://schemas.openxmlformats.org/officeDocument/2006/relationships/hyperlink" Target="https://mail.google.com/mail?extsrc=sync&amp;client=docs&amp;plid=ACUX6DN896RgBt6l4Y5cHvIVXpXAuCPQ8tEq2aE" TargetMode="External"/><Relationship Id="rId1996" Type="http://schemas.openxmlformats.org/officeDocument/2006/relationships/hyperlink" Target="https://mail.google.com/mail?extsrc=sync&amp;client=docs&amp;plid=ACUX6DNB-EWJZg7VgZBV6ClZx6u6-L8oEP1V9nY" TargetMode="External"/><Relationship Id="rId1513" Type="http://schemas.openxmlformats.org/officeDocument/2006/relationships/hyperlink" Target="https://drive.google.com/drive/folders/1tbDRVBSQZDQ3P6IZjiS5pONlaHSRiDxm" TargetMode="External"/><Relationship Id="rId1997" Type="http://schemas.openxmlformats.org/officeDocument/2006/relationships/hyperlink" Target="https://drive.google.com/drive/folders/1YQdTXtjdlxgteOuKw6nfDsfpDZmfpcwA" TargetMode="External"/><Relationship Id="rId1514" Type="http://schemas.openxmlformats.org/officeDocument/2006/relationships/hyperlink" Target="https://mail.google.com/mail?extsrc=sync&amp;client=docs&amp;plid=ACUX6DN-pTX4FSAjo6dacwQ9kOexPgq5Lc2bpy4" TargetMode="External"/><Relationship Id="rId1998" Type="http://schemas.openxmlformats.org/officeDocument/2006/relationships/hyperlink" Target="https://mail.google.com/mail?extsrc=sync&amp;client=docs&amp;plid=ACUX6DPQ2uhzxbTrz9DMaOl01Xabjq9P1yDtPDI" TargetMode="External"/><Relationship Id="rId1515" Type="http://schemas.openxmlformats.org/officeDocument/2006/relationships/hyperlink" Target="https://drive.google.com/drive/folders/1HiP0cueMfmA9jAvRXXR3D1wj48SGGr8a" TargetMode="External"/><Relationship Id="rId1999" Type="http://schemas.openxmlformats.org/officeDocument/2006/relationships/hyperlink" Target="https://drive.google.com/drive/folders/1SeNcNbaqCdi00jK-bxfTT4zsCWXXynIt" TargetMode="External"/><Relationship Id="rId1516" Type="http://schemas.openxmlformats.org/officeDocument/2006/relationships/hyperlink" Target="https://mail.google.com/mail?extsrc=sync&amp;client=docs&amp;plid=ACUX6DOoj_fiwbsKomG3d3L5Iee27q87MuyWlvk" TargetMode="External"/><Relationship Id="rId1517" Type="http://schemas.openxmlformats.org/officeDocument/2006/relationships/hyperlink" Target="https://drive.google.com/drive/folders/1zR1_7Ok1u6ieuw0uurQcGgi5Un105Kek" TargetMode="External"/><Relationship Id="rId1518" Type="http://schemas.openxmlformats.org/officeDocument/2006/relationships/hyperlink" Target="https://mail.google.com/mail?extsrc=sync&amp;client=docs&amp;plid=ACUX6DO1oyClrYBHtriPkWwH6ZXqnIBI1Y_452k" TargetMode="External"/><Relationship Id="rId1519" Type="http://schemas.openxmlformats.org/officeDocument/2006/relationships/hyperlink" Target="https://drive.google.com/drive/folders/1waX4qF_oh5JWa13tcHxhxySeu35kN8Lt" TargetMode="External"/><Relationship Id="rId1990" Type="http://schemas.openxmlformats.org/officeDocument/2006/relationships/hyperlink" Target="https://mail.google.com/mail?extsrc=sync&amp;client=docs&amp;plid=ACUX6DOWxQsktb4PtMKE6ceKICosJU2yMLX3Ehw" TargetMode="External"/><Relationship Id="rId1991" Type="http://schemas.openxmlformats.org/officeDocument/2006/relationships/hyperlink" Target="https://drive.google.com/drive/folders/11p_Z17Oflz7emuUv9flMlMMhO41P8wzg" TargetMode="External"/><Relationship Id="rId1992" Type="http://schemas.openxmlformats.org/officeDocument/2006/relationships/hyperlink" Target="https://mail.google.com/mail?extsrc=sync&amp;client=docs&amp;plid=ACUX6DMKx-xua-LpTaDv1CpqVENrsjbVgZNCxzk" TargetMode="External"/><Relationship Id="rId1993" Type="http://schemas.openxmlformats.org/officeDocument/2006/relationships/hyperlink" Target="https://drive.google.com/drive/folders/1nIQjG-c1P6X2Ajzr1ysIoN7ZHXR9tS_I" TargetMode="External"/><Relationship Id="rId1983" Type="http://schemas.openxmlformats.org/officeDocument/2006/relationships/hyperlink" Target="https://drive.google.com/drive/folders/1wIgp2sJjm3_KBsu1DqbivfJoNogg-daP" TargetMode="External"/><Relationship Id="rId1500" Type="http://schemas.openxmlformats.org/officeDocument/2006/relationships/hyperlink" Target="https://mail.google.com/mail?extsrc=sync&amp;client=docs&amp;plid=ACUX6DMRx4xpPHSeJpQ_yYdynG_dL102FbhRKYY" TargetMode="External"/><Relationship Id="rId1984" Type="http://schemas.openxmlformats.org/officeDocument/2006/relationships/hyperlink" Target="https://mail.google.com/mail?extsrc=sync&amp;client=docs&amp;plid=ACUX6DNzwWrBHmG3cXFgCZvg0kHUneplV_9yNNU" TargetMode="External"/><Relationship Id="rId1501" Type="http://schemas.openxmlformats.org/officeDocument/2006/relationships/hyperlink" Target="https://drive.google.com/drive/folders/1tGYvSUoDEZSnD6mj6fFDgix9QHsTiqpZ" TargetMode="External"/><Relationship Id="rId1985" Type="http://schemas.openxmlformats.org/officeDocument/2006/relationships/hyperlink" Target="https://drive.google.com/drive/folders/1DSDo0dGTiJE3oSf9diJBn3WDKayADFnm" TargetMode="External"/><Relationship Id="rId1502" Type="http://schemas.openxmlformats.org/officeDocument/2006/relationships/hyperlink" Target="https://mail.google.com/mail?extsrc=sync&amp;client=docs&amp;plid=ACUX6DNNHe_9zj_X33ROSgK0zLm1OYnzgmcN1Gs" TargetMode="External"/><Relationship Id="rId1986" Type="http://schemas.openxmlformats.org/officeDocument/2006/relationships/hyperlink" Target="https://mail.google.com/mail?extsrc=sync&amp;client=docs&amp;plid=ACUX6DMRYUF5PIO-ygddQ3axwf3-5vi0R0MxgVc" TargetMode="External"/><Relationship Id="rId1503" Type="http://schemas.openxmlformats.org/officeDocument/2006/relationships/hyperlink" Target="https://drive.google.com/drive/folders/1nSlMkpucQvfb-aq3hwdNCQMxTdN752bh" TargetMode="External"/><Relationship Id="rId1987" Type="http://schemas.openxmlformats.org/officeDocument/2006/relationships/hyperlink" Target="https://drive.google.com/drive/folders/1h1DoaG9YHbpFHshMxoMrEVrfdfrL1FZc" TargetMode="External"/><Relationship Id="rId1504" Type="http://schemas.openxmlformats.org/officeDocument/2006/relationships/hyperlink" Target="https://mail.google.com/mail?extsrc=sync&amp;client=docs&amp;plid=ACUX6DPb6zJh6J95BRgGEX188imcDak6jSn0tHY" TargetMode="External"/><Relationship Id="rId1988" Type="http://schemas.openxmlformats.org/officeDocument/2006/relationships/hyperlink" Target="https://mail.google.com/mail?extsrc=sync&amp;client=docs&amp;plid=ACUX6DNimoC5jPVAXzbCMyfyijTDKx-8PZujfXE" TargetMode="External"/><Relationship Id="rId1505" Type="http://schemas.openxmlformats.org/officeDocument/2006/relationships/hyperlink" Target="https://drive.google.com/drive/folders/1iKlANQd_6LoyoCAYl8DtS4j79sEU_eqA" TargetMode="External"/><Relationship Id="rId1989" Type="http://schemas.openxmlformats.org/officeDocument/2006/relationships/hyperlink" Target="https://drive.google.com/drive/folders/1_6Xwjfs_XNrADMjyPWVn4NIZ2Rewb4pS" TargetMode="External"/><Relationship Id="rId1506" Type="http://schemas.openxmlformats.org/officeDocument/2006/relationships/hyperlink" Target="https://mail.google.com/mail?extsrc=sync&amp;client=docs&amp;plid=ACUX6DOAu4QC0bbaQ7RtJ7S3-rogsg1z0Lnh7eI" TargetMode="External"/><Relationship Id="rId1507" Type="http://schemas.openxmlformats.org/officeDocument/2006/relationships/hyperlink" Target="https://drive.google.com/drive/folders/1kFI4YYZwSQZGc50l3D4oE6V3POEUe7be" TargetMode="External"/><Relationship Id="rId1508" Type="http://schemas.openxmlformats.org/officeDocument/2006/relationships/hyperlink" Target="https://mail.google.com/mail?extsrc=sync&amp;client=docs&amp;plid=ACUX6DO-bFMv0K_JgoohgxbaTUFgMVE2-NPajek" TargetMode="External"/><Relationship Id="rId1509" Type="http://schemas.openxmlformats.org/officeDocument/2006/relationships/hyperlink" Target="https://drive.google.com/drive/folders/1BcPHBQIt9Jb5sG29YdI32pPQL72s074L" TargetMode="External"/><Relationship Id="rId1980" Type="http://schemas.openxmlformats.org/officeDocument/2006/relationships/hyperlink" Target="https://mail.google.com/mail?extsrc=sync&amp;client=docs&amp;plid=ACUX6DPREh6pukMvlNZCEMKiZ0J_bhCiCGMKMgo" TargetMode="External"/><Relationship Id="rId1981" Type="http://schemas.openxmlformats.org/officeDocument/2006/relationships/hyperlink" Target="https://drive.google.com/drive/folders/1GoVr6DWCl6-Nqkl6oePkIuMKbTqfV6vX" TargetMode="External"/><Relationship Id="rId1982" Type="http://schemas.openxmlformats.org/officeDocument/2006/relationships/hyperlink" Target="https://mail.google.com/mail?extsrc=sync&amp;client=docs&amp;plid=ACUX6DNm4m29OM_QOuqI1B-XiVVbTVG8XG0nOHM" TargetMode="External"/><Relationship Id="rId1930" Type="http://schemas.openxmlformats.org/officeDocument/2006/relationships/hyperlink" Target="https://mail.google.com/mail?extsrc=sync&amp;client=docs&amp;plid=ACUX6DN5UD5S-LAp3ipR3E5VAhusWcbWSzfsSMY" TargetMode="External"/><Relationship Id="rId1931" Type="http://schemas.openxmlformats.org/officeDocument/2006/relationships/hyperlink" Target="https://drive.google.com/drive/folders/1WGEYwxf-cTn3x93qE0EW6fjzbLIgvQGO" TargetMode="External"/><Relationship Id="rId1932" Type="http://schemas.openxmlformats.org/officeDocument/2006/relationships/hyperlink" Target="https://mail.google.com/mail?extsrc=sync&amp;client=docs&amp;plid=ACUX6DNwmAHGPg_7UzJ7Y9PYYwISn0jh5Xsmifg" TargetMode="External"/><Relationship Id="rId1933" Type="http://schemas.openxmlformats.org/officeDocument/2006/relationships/hyperlink" Target="https://drive.google.com/drive/folders/1oHsnM-S4VGUGL2MoRcN0eT5EZXwrffkH" TargetMode="External"/><Relationship Id="rId1934" Type="http://schemas.openxmlformats.org/officeDocument/2006/relationships/hyperlink" Target="https://mail.google.com/mail?extsrc=sync&amp;client=docs&amp;plid=ACUX6DMjCN0UDFaT2e-dxAEnFFzASEsu-NKtzOc" TargetMode="External"/><Relationship Id="rId1935" Type="http://schemas.openxmlformats.org/officeDocument/2006/relationships/hyperlink" Target="https://drive.google.com/drive/folders/15G7WFFC11-R1tkfpbsaJpz2cFZ9NY7Cg" TargetMode="External"/><Relationship Id="rId1936" Type="http://schemas.openxmlformats.org/officeDocument/2006/relationships/hyperlink" Target="https://mail.google.com/mail?extsrc=sync&amp;client=docs&amp;plid=ACUX6DMIYT73Pk1uJ3ZaD1d0hCpKjkOpGzAsJJA" TargetMode="External"/><Relationship Id="rId1937" Type="http://schemas.openxmlformats.org/officeDocument/2006/relationships/hyperlink" Target="https://drive.google.com/drive/folders/19IZdqBhSZYhkSvrjdFI7ozgBVBoHEsYJ" TargetMode="External"/><Relationship Id="rId1938" Type="http://schemas.openxmlformats.org/officeDocument/2006/relationships/hyperlink" Target="https://mail.google.com/mail?extsrc=sync&amp;client=docs&amp;plid=ACUX6DOddSB3rTjQY65vcegYI6xFbjDIkjhhDMQ" TargetMode="External"/><Relationship Id="rId1939" Type="http://schemas.openxmlformats.org/officeDocument/2006/relationships/hyperlink" Target="https://drive.google.com/drive/folders/1WaEHQu3ezq7bApowJ1nOpw1KsiVybGhf" TargetMode="External"/><Relationship Id="rId1920" Type="http://schemas.openxmlformats.org/officeDocument/2006/relationships/hyperlink" Target="https://mail.google.com/mail?extsrc=sync&amp;client=docs&amp;plid=ACUX6DObYHmnCD7dIE1xSxG1sFUl-xFBLKtLiBs" TargetMode="External"/><Relationship Id="rId1921" Type="http://schemas.openxmlformats.org/officeDocument/2006/relationships/hyperlink" Target="https://drive.google.com/drive/folders/1uZfAQbSQ1_z5Q7Ypm7oYhqhx_ABIkfk2" TargetMode="External"/><Relationship Id="rId1922" Type="http://schemas.openxmlformats.org/officeDocument/2006/relationships/hyperlink" Target="https://mail.google.com/mail?extsrc=sync&amp;client=docs&amp;plid=ACUX6DOKGYRAkUS334KBCgP58CgSk-n7GPR4Gmw" TargetMode="External"/><Relationship Id="rId1923" Type="http://schemas.openxmlformats.org/officeDocument/2006/relationships/hyperlink" Target="https://drive.google.com/drive/folders/1tLF2zPEhZBldkBG2TGd9ewyiiysGP6Rp" TargetMode="External"/><Relationship Id="rId1924" Type="http://schemas.openxmlformats.org/officeDocument/2006/relationships/hyperlink" Target="https://mail.google.com/mail?extsrc=sync&amp;client=docs&amp;plid=ACUX6DNAZMKx8lBoQE1SF6I4rz28norHMW_uXb8" TargetMode="External"/><Relationship Id="rId1925" Type="http://schemas.openxmlformats.org/officeDocument/2006/relationships/hyperlink" Target="https://drive.google.com/drive/folders/1AQYMbtNe4vCeYC4YBrYe-d6gkfmngpIL" TargetMode="External"/><Relationship Id="rId1926" Type="http://schemas.openxmlformats.org/officeDocument/2006/relationships/hyperlink" Target="https://mail.google.com/mail?extsrc=sync&amp;client=docs&amp;plid=ACUX6DMbaAE8kNvTmeraSQE5dU3HSfuZo80pvcI" TargetMode="External"/><Relationship Id="rId1927" Type="http://schemas.openxmlformats.org/officeDocument/2006/relationships/hyperlink" Target="https://drive.google.com/drive/folders/1-FzAF3A1AMOg_iXsHwaDIAupqsA6bk_9" TargetMode="External"/><Relationship Id="rId1928" Type="http://schemas.openxmlformats.org/officeDocument/2006/relationships/hyperlink" Target="https://mail.google.com/mail?extsrc=sync&amp;client=docs&amp;plid=ACUX6DPUJ-PjgMCqY45eilV_7EDAQIlJYp1oZU4" TargetMode="External"/><Relationship Id="rId1929" Type="http://schemas.openxmlformats.org/officeDocument/2006/relationships/hyperlink" Target="https://drive.google.com/drive/folders/18qjzmXO5u9gJlgu6it-Ff8I7nim7D20i" TargetMode="External"/><Relationship Id="rId1950" Type="http://schemas.openxmlformats.org/officeDocument/2006/relationships/hyperlink" Target="https://mail.google.com/mail?extsrc=sync&amp;client=docs&amp;plid=ACUX6DNiJXG7uLMss4bWlKrEcsUGJj9xUbhOtVc" TargetMode="External"/><Relationship Id="rId1951" Type="http://schemas.openxmlformats.org/officeDocument/2006/relationships/hyperlink" Target="https://drive.google.com/drive/folders/1Ds-jPDnx7HWC1tv2B9Cd8yVWfpYkBwid" TargetMode="External"/><Relationship Id="rId1952" Type="http://schemas.openxmlformats.org/officeDocument/2006/relationships/hyperlink" Target="https://mail.google.com/mail?extsrc=sync&amp;client=docs&amp;plid=ACUX6DPDLf9Ah08wxmwU0I7JN_CGosV3fRv7k8M" TargetMode="External"/><Relationship Id="rId1953" Type="http://schemas.openxmlformats.org/officeDocument/2006/relationships/hyperlink" Target="https://drive.google.com/drive/folders/10YLV0nYpF8KAjlCApd4q1sIlZIi8YfZt" TargetMode="External"/><Relationship Id="rId1954" Type="http://schemas.openxmlformats.org/officeDocument/2006/relationships/hyperlink" Target="https://mail.google.com/mail?extsrc=sync&amp;client=docs&amp;plid=ACUX6DPNroU3syJHw6NBC2c4GYTuN9ICl6uNMeg" TargetMode="External"/><Relationship Id="rId1955" Type="http://schemas.openxmlformats.org/officeDocument/2006/relationships/hyperlink" Target="https://drive.google.com/drive/folders/1a8_Zw4zX6ESK97U1zlW_oMyM7nk1x927" TargetMode="External"/><Relationship Id="rId1956" Type="http://schemas.openxmlformats.org/officeDocument/2006/relationships/hyperlink" Target="https://mail.google.com/mail?extsrc=sync&amp;client=docs&amp;plid=ACUX6DOBT1iMpIZmw3DADw7kmAxXKhnuzEV8EoE" TargetMode="External"/><Relationship Id="rId1957" Type="http://schemas.openxmlformats.org/officeDocument/2006/relationships/hyperlink" Target="https://drive.google.com/drive/folders/17Qwimq0Ytoz66Dx3wt-SdzLLXqwIpSUE" TargetMode="External"/><Relationship Id="rId1958" Type="http://schemas.openxmlformats.org/officeDocument/2006/relationships/hyperlink" Target="https://mail.google.com/mail?extsrc=sync&amp;client=docs&amp;plid=ACUX6DPht83riuTExP66ahznuTMTBY6bLZk8oRw" TargetMode="External"/><Relationship Id="rId1959" Type="http://schemas.openxmlformats.org/officeDocument/2006/relationships/hyperlink" Target="https://drive.google.com/drive/folders/1NWqAIPTFA9wphMDjhS9IFj_LchktypRL" TargetMode="External"/><Relationship Id="rId1940" Type="http://schemas.openxmlformats.org/officeDocument/2006/relationships/hyperlink" Target="https://mail.google.com/mail?extsrc=sync&amp;client=docs&amp;plid=ACUX6DPEdypUnu7KtvbZCgDvLokq2WyHIPPkdTQ" TargetMode="External"/><Relationship Id="rId1941" Type="http://schemas.openxmlformats.org/officeDocument/2006/relationships/hyperlink" Target="https://drive.google.com/drive/folders/1TsKTlEy4tgHgtkd7qZwdH2B1jtHzg4qM" TargetMode="External"/><Relationship Id="rId1942" Type="http://schemas.openxmlformats.org/officeDocument/2006/relationships/hyperlink" Target="https://mail.google.com/mail?extsrc=sync&amp;client=docs&amp;plid=ACUX6DPJY5-dVQb8uIO5zSH0l3_Yh7-7C2vwCIw" TargetMode="External"/><Relationship Id="rId1943" Type="http://schemas.openxmlformats.org/officeDocument/2006/relationships/hyperlink" Target="https://drive.google.com/drive/folders/1zMPmiRZfxWvxxVwKwVNLYSB31eGJQllm" TargetMode="External"/><Relationship Id="rId1944" Type="http://schemas.openxmlformats.org/officeDocument/2006/relationships/hyperlink" Target="https://mail.google.com/mail?extsrc=sync&amp;client=docs&amp;plid=ACUX6DN8kMsUH7RKZTYHOc4iZtVsCbIahs7fYDU" TargetMode="External"/><Relationship Id="rId1945" Type="http://schemas.openxmlformats.org/officeDocument/2006/relationships/hyperlink" Target="https://drive.google.com/drive/folders/1e2moUhDxem7S-l7GSa3oKgOT5tn0AZ-j" TargetMode="External"/><Relationship Id="rId1946" Type="http://schemas.openxmlformats.org/officeDocument/2006/relationships/hyperlink" Target="https://mail.google.com/mail?extsrc=sync&amp;client=docs&amp;plid=ACUX6DOmaUtI9nRkzb8pPhpUfUWDjxh3Mz0jkLw" TargetMode="External"/><Relationship Id="rId1947" Type="http://schemas.openxmlformats.org/officeDocument/2006/relationships/hyperlink" Target="https://drive.google.com/drive/folders/1cX37C3NtdAH-s6Ej8XV9zD1CkhAXsv3Y" TargetMode="External"/><Relationship Id="rId1948" Type="http://schemas.openxmlformats.org/officeDocument/2006/relationships/hyperlink" Target="https://mail.google.com/mail?extsrc=sync&amp;client=docs&amp;plid=ACUX6DPtskUQZzJlF_qGaFO4vU9tEnVDLd7qhaI" TargetMode="External"/><Relationship Id="rId1949" Type="http://schemas.openxmlformats.org/officeDocument/2006/relationships/hyperlink" Target="https://drive.google.com/drive/folders/1EAraMG6O12mU_SIOh0e0ZkWiVuJlBm5B" TargetMode="External"/><Relationship Id="rId1576" Type="http://schemas.openxmlformats.org/officeDocument/2006/relationships/hyperlink" Target="https://mail.google.com/mail?extsrc=sync&amp;client=docs&amp;plid=ACUX6DNyN7RPEtAkn3jmR6DVBW4tRbw1wnfDmU0" TargetMode="External"/><Relationship Id="rId1577" Type="http://schemas.openxmlformats.org/officeDocument/2006/relationships/hyperlink" Target="https://drive.google.com/drive/folders/10wITA7OHlBK4gSbQOX8v2y8PuhmAGCPT" TargetMode="External"/><Relationship Id="rId1578" Type="http://schemas.openxmlformats.org/officeDocument/2006/relationships/hyperlink" Target="https://mail.google.com/mail?extsrc=sync&amp;client=docs&amp;plid=ACUX6DP3ayVqjLUhj4y5Orv0486jUNZJVD0tW2Y" TargetMode="External"/><Relationship Id="rId1579" Type="http://schemas.openxmlformats.org/officeDocument/2006/relationships/hyperlink" Target="https://drive.google.com/drive/folders/14DSc3L36z0bMLelvnutIzKxlLQ2YhQT_" TargetMode="External"/><Relationship Id="rId509" Type="http://schemas.openxmlformats.org/officeDocument/2006/relationships/hyperlink" Target="https://drive.google.com/drive/folders/1hrEYNZPnSJk8hCe0bzvZJnmwNdw43Z6s" TargetMode="External"/><Relationship Id="rId508" Type="http://schemas.openxmlformats.org/officeDocument/2006/relationships/hyperlink" Target="https://mail.google.com/mail?extsrc=sync&amp;client=docs&amp;plid=ACUX6DPtfIdE1zDszT40mKtoYiY5RqNsmSBAgzM" TargetMode="External"/><Relationship Id="rId503" Type="http://schemas.openxmlformats.org/officeDocument/2006/relationships/hyperlink" Target="https://drive.google.com/drive/folders/1JF8uz9OofNYeOmRMk1JU6tnbAw754dw2" TargetMode="External"/><Relationship Id="rId987" Type="http://schemas.openxmlformats.org/officeDocument/2006/relationships/hyperlink" Target="https://mail.google.com/mail?extsrc=sync&amp;client=docs&amp;plid=ACUX6DNXYW-U4Ig7xt381aFoQGlrrbvNcoP4cPE" TargetMode="External"/><Relationship Id="rId502" Type="http://schemas.openxmlformats.org/officeDocument/2006/relationships/hyperlink" Target="https://mail.google.com/mail?extsrc=sync&amp;client=docs&amp;plid=ACUX6DOzOABTKYTeOJbc9VARUccRppmeWcahClM" TargetMode="External"/><Relationship Id="rId986" Type="http://schemas.openxmlformats.org/officeDocument/2006/relationships/hyperlink" Target="https://drive.google.com/drive/folders/1tUW22PFWBUKsjRzW6wf3to-ythYujwAU" TargetMode="External"/><Relationship Id="rId501" Type="http://schemas.openxmlformats.org/officeDocument/2006/relationships/hyperlink" Target="https://drive.google.com/drive/folders/1hhHRQPqK8_pIAD3ncORUaPx6ki8xxvwn" TargetMode="External"/><Relationship Id="rId985" Type="http://schemas.openxmlformats.org/officeDocument/2006/relationships/hyperlink" Target="https://mail.google.com/mail?extsrc=sync&amp;client=docs&amp;plid=ACUX6DMN-Ik0D58Jf1pduKY7q_krNn-tNx2KLoU" TargetMode="External"/><Relationship Id="rId500" Type="http://schemas.openxmlformats.org/officeDocument/2006/relationships/hyperlink" Target="https://mail.google.com/mail?extsrc=sync&amp;client=docs&amp;plid=ACUX6DPb-Q4vT09D1LrFfbIDft1AbA_TPGxogbE" TargetMode="External"/><Relationship Id="rId984" Type="http://schemas.openxmlformats.org/officeDocument/2006/relationships/hyperlink" Target="https://drive.google.com/drive/folders/1_zVPEAs7GrN6MXxOYn2mbY0ok7EhUMbY" TargetMode="External"/><Relationship Id="rId507" Type="http://schemas.openxmlformats.org/officeDocument/2006/relationships/hyperlink" Target="https://drive.google.com/drive/folders/1iDtXCHpM2O5nx4Un0HCKIBt5VhVAE-wZ" TargetMode="External"/><Relationship Id="rId506" Type="http://schemas.openxmlformats.org/officeDocument/2006/relationships/hyperlink" Target="https://mail.google.com/mail?extsrc=sync&amp;client=docs&amp;plid=ACUX6DMLMqkW4VdqApUwTAdbt_GRAzqjeXKFaOk" TargetMode="External"/><Relationship Id="rId505" Type="http://schemas.openxmlformats.org/officeDocument/2006/relationships/hyperlink" Target="https://drive.google.com/drive/folders/1e3UNJYB3O-gXGmihlUEL-8ZaMXojAwYK" TargetMode="External"/><Relationship Id="rId989" Type="http://schemas.openxmlformats.org/officeDocument/2006/relationships/hyperlink" Target="https://mail.google.com/mail?extsrc=sync&amp;client=docs&amp;plid=ACUX6DMGPTGZw367qEKtjPtdfUUY3ZE783PGSMY" TargetMode="External"/><Relationship Id="rId504" Type="http://schemas.openxmlformats.org/officeDocument/2006/relationships/hyperlink" Target="https://mail.google.com/mail?extsrc=sync&amp;client=docs&amp;plid=ACUX6DMAML5mjtTkHi63AxNzdomHxjZfcS-mhM8" TargetMode="External"/><Relationship Id="rId988" Type="http://schemas.openxmlformats.org/officeDocument/2006/relationships/hyperlink" Target="https://drive.google.com/drive/folders/1vIy7DuVyesZ0cIXF3dK63clUsjhDYInF" TargetMode="External"/><Relationship Id="rId1570" Type="http://schemas.openxmlformats.org/officeDocument/2006/relationships/hyperlink" Target="https://mail.google.com/mail?extsrc=sync&amp;client=docs&amp;plid=ACUX6DNSgTlJ9X6dWTvgBstRKlYJ20HjtaA6MWE" TargetMode="External"/><Relationship Id="rId1571" Type="http://schemas.openxmlformats.org/officeDocument/2006/relationships/hyperlink" Target="https://drive.google.com/drive/folders/1sVVShFhIPzv10DRFx_4WL1rDKtcbtFwp" TargetMode="External"/><Relationship Id="rId983" Type="http://schemas.openxmlformats.org/officeDocument/2006/relationships/hyperlink" Target="https://mail.google.com/mail?extsrc=sync&amp;client=docs&amp;plid=ACUX6DPBLsLgyl-haxB25uWG4wUDg6lFuW-yuYE" TargetMode="External"/><Relationship Id="rId1572" Type="http://schemas.openxmlformats.org/officeDocument/2006/relationships/hyperlink" Target="https://mail.google.com/mail?extsrc=sync&amp;client=docs&amp;plid=ACUX6DM-Uwcof4s4ug6DgYaZLNjrbXEGJbmkuzQ" TargetMode="External"/><Relationship Id="rId982" Type="http://schemas.openxmlformats.org/officeDocument/2006/relationships/hyperlink" Target="https://drive.google.com/drive/folders/1-gpKpZvW9CSl0F8goz4IhqVwu9Ezs9-J" TargetMode="External"/><Relationship Id="rId1573" Type="http://schemas.openxmlformats.org/officeDocument/2006/relationships/hyperlink" Target="https://drive.google.com/drive/folders/1SCTLYOwitEOublZCOJdSAindHPCHuVye" TargetMode="External"/><Relationship Id="rId981" Type="http://schemas.openxmlformats.org/officeDocument/2006/relationships/hyperlink" Target="https://mail.google.com/mail?extsrc=sync&amp;client=docs&amp;plid=ACUX6DNOaETjlsz8TSwd-al01mFS9XGjwmNzSTg" TargetMode="External"/><Relationship Id="rId1574" Type="http://schemas.openxmlformats.org/officeDocument/2006/relationships/hyperlink" Target="https://mail.google.com/mail?extsrc=sync&amp;client=docs&amp;plid=ACUX6DNP61bqxHVBcXnzjcIn5xYRifCihwE_oio" TargetMode="External"/><Relationship Id="rId980" Type="http://schemas.openxmlformats.org/officeDocument/2006/relationships/hyperlink" Target="https://drive.google.com/drive/folders/1EsC2UVKKY4rNA83xKRTTMwYvatWg85kz" TargetMode="External"/><Relationship Id="rId1575" Type="http://schemas.openxmlformats.org/officeDocument/2006/relationships/hyperlink" Target="https://drive.google.com/drive/folders/1__vUEagDdd5fo-j8YtZkEyTd_qG-q3p_" TargetMode="External"/><Relationship Id="rId1565" Type="http://schemas.openxmlformats.org/officeDocument/2006/relationships/hyperlink" Target="https://drive.google.com/drive/folders/13lQly181plwLXTCUXVR44QQlbcZThoZr" TargetMode="External"/><Relationship Id="rId1566" Type="http://schemas.openxmlformats.org/officeDocument/2006/relationships/hyperlink" Target="https://mail.google.com/mail?extsrc=sync&amp;client=docs&amp;plid=ACUX6DPhJeZ1JCU-x1_aEX9nKMmCtXMXho-4k8o" TargetMode="External"/><Relationship Id="rId1567" Type="http://schemas.openxmlformats.org/officeDocument/2006/relationships/hyperlink" Target="https://drive.google.com/drive/folders/11P2W8VXQ9raYyOlk7joiC_4k37vz38ca" TargetMode="External"/><Relationship Id="rId1568" Type="http://schemas.openxmlformats.org/officeDocument/2006/relationships/hyperlink" Target="https://mail.google.com/mail?extsrc=sync&amp;client=docs&amp;plid=ACUX6DMLm0ZmTn4VDgt5OtefCNIQboCm8MAOfCA" TargetMode="External"/><Relationship Id="rId1569" Type="http://schemas.openxmlformats.org/officeDocument/2006/relationships/hyperlink" Target="https://drive.google.com/drive/folders/1MneGkXE_VAEbPH8lO2nQRCLwi2jWSTf2" TargetMode="External"/><Relationship Id="rId976" Type="http://schemas.openxmlformats.org/officeDocument/2006/relationships/hyperlink" Target="https://drive.google.com/drive/folders/1m8o1AAi1hiritRvAs0jaiWpM_rWJHSd-" TargetMode="External"/><Relationship Id="rId975" Type="http://schemas.openxmlformats.org/officeDocument/2006/relationships/hyperlink" Target="https://mail.google.com/mail?extsrc=sync&amp;client=docs&amp;plid=ACUX6DPibs2NQd3MdHP7blCmIHjd3CuZZnWDcS4" TargetMode="External"/><Relationship Id="rId974" Type="http://schemas.openxmlformats.org/officeDocument/2006/relationships/hyperlink" Target="https://drive.google.com/drive/folders/1PHdilzouMbqkpmz7ehpZnqrAzxCqbCHH" TargetMode="External"/><Relationship Id="rId973" Type="http://schemas.openxmlformats.org/officeDocument/2006/relationships/hyperlink" Target="https://mail.google.com/mail?extsrc=sync&amp;client=docs&amp;plid=ACUX6DNyrVyuURyGVXwkRnBmAe2pedX_B1JHzHM" TargetMode="External"/><Relationship Id="rId979" Type="http://schemas.openxmlformats.org/officeDocument/2006/relationships/hyperlink" Target="https://mail.google.com/mail?extsrc=sync&amp;client=docs&amp;plid=ACUX6DMwPrvHZHIwKKKPwrSYr4HXh2VxJQ79MWY" TargetMode="External"/><Relationship Id="rId978" Type="http://schemas.openxmlformats.org/officeDocument/2006/relationships/hyperlink" Target="https://drive.google.com/drive/folders/1Y9Er1eYPaJgEQN2dvZIbZzx_9qT-ISA0" TargetMode="External"/><Relationship Id="rId977" Type="http://schemas.openxmlformats.org/officeDocument/2006/relationships/hyperlink" Target="https://mail.google.com/mail?extsrc=sync&amp;client=docs&amp;plid=ACUX6DNIugLkf9t8quLVeb3zRSnfn2lsa4RY5DE" TargetMode="External"/><Relationship Id="rId1560" Type="http://schemas.openxmlformats.org/officeDocument/2006/relationships/hyperlink" Target="https://mail.google.com/mail?extsrc=sync&amp;client=docs&amp;plid=ACUX6DOu7wML5hR-KoNPVQdBhk8M8NrvjX3Bwkc" TargetMode="External"/><Relationship Id="rId972" Type="http://schemas.openxmlformats.org/officeDocument/2006/relationships/hyperlink" Target="https://drive.google.com/drive/folders/10Sh4tBS_TxP7WGr4nshEDqhBC7nJvcUU" TargetMode="External"/><Relationship Id="rId1561" Type="http://schemas.openxmlformats.org/officeDocument/2006/relationships/hyperlink" Target="https://drive.google.com/drive/folders/1noZ3wBvM3jDsffO-P5asxxVtbAi7pCsp" TargetMode="External"/><Relationship Id="rId971" Type="http://schemas.openxmlformats.org/officeDocument/2006/relationships/hyperlink" Target="https://mail.google.com/mail?extsrc=sync&amp;client=docs&amp;plid=ACUX6DNLRqwc1A1OWCknabbbY0-fbaDVPRcfQSQ" TargetMode="External"/><Relationship Id="rId1562" Type="http://schemas.openxmlformats.org/officeDocument/2006/relationships/hyperlink" Target="https://mail.google.com/mail?extsrc=sync&amp;client=docs&amp;plid=ACUX6DPO0LMqsbyrNLpILSXNPyq4AYHrecQ_i0U" TargetMode="External"/><Relationship Id="rId970" Type="http://schemas.openxmlformats.org/officeDocument/2006/relationships/hyperlink" Target="https://drive.google.com/drive/folders/1yIttJher3FAhOnBOZD_81BjbRiAtC7dn" TargetMode="External"/><Relationship Id="rId1563" Type="http://schemas.openxmlformats.org/officeDocument/2006/relationships/hyperlink" Target="https://drive.google.com/drive/folders/1eaKGCoM87Iq1OZt5U4hCiIDe1nDiIJ01" TargetMode="External"/><Relationship Id="rId1564" Type="http://schemas.openxmlformats.org/officeDocument/2006/relationships/hyperlink" Target="https://mail.google.com/mail?extsrc=sync&amp;client=docs&amp;plid=ACUX6DPsW6TEQ7eJQgAeJApqekAI98R14BviYrM" TargetMode="External"/><Relationship Id="rId1114" Type="http://schemas.openxmlformats.org/officeDocument/2006/relationships/hyperlink" Target="https://drive.google.com/drive/folders/1X_9qtaUlttYhJiJb17g3y_hHAP9UHesK" TargetMode="External"/><Relationship Id="rId1598" Type="http://schemas.openxmlformats.org/officeDocument/2006/relationships/hyperlink" Target="https://mail.google.com/mail?extsrc=sync&amp;client=docs&amp;plid=ACUX6DPEGWao6qtRrnuxFPbESP3nfCZlY_dE_vY" TargetMode="External"/><Relationship Id="rId1115" Type="http://schemas.openxmlformats.org/officeDocument/2006/relationships/hyperlink" Target="https://mail.google.com/mail?extsrc=sync&amp;client=docs&amp;plid=ACUX6DP3pCREiFad2zg-9PYqNF2vm6S3SL3RwZQ" TargetMode="External"/><Relationship Id="rId1599" Type="http://schemas.openxmlformats.org/officeDocument/2006/relationships/hyperlink" Target="https://drive.google.com/drive/folders/1eSee3GqSEJdtR1TgmGhBzKcYsCY14Pkn" TargetMode="External"/><Relationship Id="rId1116" Type="http://schemas.openxmlformats.org/officeDocument/2006/relationships/hyperlink" Target="https://drive.google.com/drive/folders/1tUyHEURgqJMvNmZEz8Wp8gfRSvFKH35d" TargetMode="External"/><Relationship Id="rId1117" Type="http://schemas.openxmlformats.org/officeDocument/2006/relationships/hyperlink" Target="https://mail.google.com/mail?extsrc=sync&amp;client=docs&amp;plid=ACUX6DMRbrpjtEhQkpBU0Ki0okod1zHN-lODLbs" TargetMode="External"/><Relationship Id="rId1118" Type="http://schemas.openxmlformats.org/officeDocument/2006/relationships/hyperlink" Target="https://drive.google.com/drive/folders/1Ypdh3MJ5Lhqnc2Ge7Uc03TKJ0FFJlZ6c" TargetMode="External"/><Relationship Id="rId1119" Type="http://schemas.openxmlformats.org/officeDocument/2006/relationships/hyperlink" Target="https://mail.google.com/mail?extsrc=sync&amp;client=docs&amp;plid=ACUX6DMwtg8nuP85nOqpgQ57u377_Nc5Eje2Kp4" TargetMode="External"/><Relationship Id="rId525" Type="http://schemas.openxmlformats.org/officeDocument/2006/relationships/hyperlink" Target="https://drive.google.com/drive/folders/1BcqCVJhb7Itu_AvXhYD89EiSjfzEypqp" TargetMode="External"/><Relationship Id="rId524" Type="http://schemas.openxmlformats.org/officeDocument/2006/relationships/hyperlink" Target="https://mail.google.com/mail?extsrc=sync&amp;client=docs&amp;plid=ACUX6DP80NVWTM0v8y42pe16sl0ZpAA39m3LXfI" TargetMode="External"/><Relationship Id="rId523" Type="http://schemas.openxmlformats.org/officeDocument/2006/relationships/hyperlink" Target="https://drive.google.com/drive/folders/103OBKvgc8vTqUMoiSiuEyN5gAGoVfumh" TargetMode="External"/><Relationship Id="rId522" Type="http://schemas.openxmlformats.org/officeDocument/2006/relationships/hyperlink" Target="https://mail.google.com/mail?extsrc=sync&amp;client=docs&amp;plid=ACUX6DOPUoBWUmo6hU3qYrrRiZncRLXK3Gff5gM" TargetMode="External"/><Relationship Id="rId529" Type="http://schemas.openxmlformats.org/officeDocument/2006/relationships/hyperlink" Target="https://drive.google.com/drive/folders/1uFNXIOwqu4uBioMUuX7ByTHyetMqYOMW" TargetMode="External"/><Relationship Id="rId528" Type="http://schemas.openxmlformats.org/officeDocument/2006/relationships/hyperlink" Target="https://mail.google.com/mail?extsrc=sync&amp;client=docs&amp;plid=ACUX6DOE4-7H3uJ30uSkrcZz629m5U1-V-BGJx4" TargetMode="External"/><Relationship Id="rId527" Type="http://schemas.openxmlformats.org/officeDocument/2006/relationships/hyperlink" Target="https://drive.google.com/drive/folders/1gOiTltkUWVOr1pVu92N19xx_M8kmlS46" TargetMode="External"/><Relationship Id="rId526" Type="http://schemas.openxmlformats.org/officeDocument/2006/relationships/hyperlink" Target="https://mail.google.com/mail?extsrc=sync&amp;client=docs&amp;plid=ACUX6DMqcQ8h3xTrVlY0miKuHVzZAkYpi34G2ls" TargetMode="External"/><Relationship Id="rId1590" Type="http://schemas.openxmlformats.org/officeDocument/2006/relationships/hyperlink" Target="https://mail.google.com/mail?extsrc=sync&amp;client=docs&amp;plid=ACUX6DPvakklFFmPvimmSXgYC6mYrm7lWfXRyPQ" TargetMode="External"/><Relationship Id="rId1591" Type="http://schemas.openxmlformats.org/officeDocument/2006/relationships/hyperlink" Target="https://drive.google.com/drive/folders/19jjRUhmKXq4GpiV2kZeEryB7K5juiIW3" TargetMode="External"/><Relationship Id="rId1592" Type="http://schemas.openxmlformats.org/officeDocument/2006/relationships/hyperlink" Target="https://mail.google.com/mail?extsrc=sync&amp;client=docs&amp;plid=ACUX6DNCvKJj06XqbF0vzJ_h29rBlMb1XxSYcjM" TargetMode="External"/><Relationship Id="rId1593" Type="http://schemas.openxmlformats.org/officeDocument/2006/relationships/hyperlink" Target="https://drive.google.com/drive/folders/1wY9iyv9rqr1c8ez6yXe8mAVLd06CztY-" TargetMode="External"/><Relationship Id="rId521" Type="http://schemas.openxmlformats.org/officeDocument/2006/relationships/hyperlink" Target="https://drive.google.com/drive/folders/1j5aOel3AWHu_jRagQKqo0uOSmpom5wHB" TargetMode="External"/><Relationship Id="rId1110" Type="http://schemas.openxmlformats.org/officeDocument/2006/relationships/hyperlink" Target="https://drive.google.com/drive/folders/1Qrzzk4Ryp7rDiop926jZ-YBeVNVzRU0f" TargetMode="External"/><Relationship Id="rId1594" Type="http://schemas.openxmlformats.org/officeDocument/2006/relationships/hyperlink" Target="https://mail.google.com/mail?extsrc=sync&amp;client=docs&amp;plid=ACUX6DN4ch7AYP3vZjmDsqvqMc3jkT80FHZHW-0" TargetMode="External"/><Relationship Id="rId520" Type="http://schemas.openxmlformats.org/officeDocument/2006/relationships/hyperlink" Target="https://mail.google.com/mail?extsrc=sync&amp;client=docs&amp;plid=ACUX6DPr0XBJ_ZAPT4KVk4oeB1IQVXL8x_MFaUg" TargetMode="External"/><Relationship Id="rId1111" Type="http://schemas.openxmlformats.org/officeDocument/2006/relationships/hyperlink" Target="https://mail.google.com/mail?extsrc=sync&amp;client=docs&amp;plid=ACUX6DPSMaM9XO6MAZb_cuZmKhFQkKOgZ2ehxvk" TargetMode="External"/><Relationship Id="rId1595" Type="http://schemas.openxmlformats.org/officeDocument/2006/relationships/hyperlink" Target="https://drive.google.com/drive/folders/1eB2YHwtJiGN_zJHTw90KlZD8UK-eyF4m" TargetMode="External"/><Relationship Id="rId1112" Type="http://schemas.openxmlformats.org/officeDocument/2006/relationships/hyperlink" Target="https://drive.google.com/drive/folders/1bfWnNjqjBf0gnjN9tiT2tYg3ZMRFxdhj" TargetMode="External"/><Relationship Id="rId1596" Type="http://schemas.openxmlformats.org/officeDocument/2006/relationships/hyperlink" Target="https://mail.google.com/mail?extsrc=sync&amp;client=docs&amp;plid=ACUX6DPfRAZkVbMQZe6SjxkCK0UoPAIXZe4ShqI" TargetMode="External"/><Relationship Id="rId1113" Type="http://schemas.openxmlformats.org/officeDocument/2006/relationships/hyperlink" Target="https://mail.google.com/mail?extsrc=sync&amp;client=docs&amp;plid=ACUX6DOYgLS2RE8H2tbyh_Bo-F21rnRKVSoMOn0" TargetMode="External"/><Relationship Id="rId1597" Type="http://schemas.openxmlformats.org/officeDocument/2006/relationships/hyperlink" Target="https://drive.google.com/drive/folders/1TpROnNXsjldQqNnrouUnDWg1guTvYfJZ" TargetMode="External"/><Relationship Id="rId1103" Type="http://schemas.openxmlformats.org/officeDocument/2006/relationships/hyperlink" Target="https://mail.google.com/mail?extsrc=sync&amp;client=docs&amp;plid=ACUX6DO6WIsHX82EHIe8vJToyN-ULBbx-kRC4Yc" TargetMode="External"/><Relationship Id="rId1587" Type="http://schemas.openxmlformats.org/officeDocument/2006/relationships/hyperlink" Target="https://drive.google.com/drive/folders/1WZAH1XRjIXb1-NIyxgxVK4tzoaNAOGik" TargetMode="External"/><Relationship Id="rId1104" Type="http://schemas.openxmlformats.org/officeDocument/2006/relationships/hyperlink" Target="https://drive.google.com/drive/folders/1ih2oGs2KtDJeGlIMXGoqO-wOjuJiqN5S" TargetMode="External"/><Relationship Id="rId1588" Type="http://schemas.openxmlformats.org/officeDocument/2006/relationships/hyperlink" Target="https://mail.google.com/mail?extsrc=sync&amp;client=docs&amp;plid=ACUX6DP7D5ID7g9zh_P8bvy2kDAVTdJ3jPiZgM0" TargetMode="External"/><Relationship Id="rId1105" Type="http://schemas.openxmlformats.org/officeDocument/2006/relationships/hyperlink" Target="https://mail.google.com/mail?extsrc=sync&amp;client=docs&amp;plid=ACUX6DNhegtB34S2MFXxv5mP1Xy-h_yZ9w18N8A" TargetMode="External"/><Relationship Id="rId1589" Type="http://schemas.openxmlformats.org/officeDocument/2006/relationships/hyperlink" Target="https://drive.google.com/drive/folders/19lwewe6roUxt1H8NHP78-d8o-pqRa2kr" TargetMode="External"/><Relationship Id="rId1106" Type="http://schemas.openxmlformats.org/officeDocument/2006/relationships/hyperlink" Target="https://drive.google.com/drive/folders/1HfahUnc_ycTSfk0cpcHDybuxQqFDV6BT" TargetMode="External"/><Relationship Id="rId1107" Type="http://schemas.openxmlformats.org/officeDocument/2006/relationships/hyperlink" Target="https://mail.google.com/mail?extsrc=sync&amp;client=docs&amp;plid=ACUX6DOb4z-Rs-_GQxCz-XbC9SJ8RjAR0rMdJDc" TargetMode="External"/><Relationship Id="rId1108" Type="http://schemas.openxmlformats.org/officeDocument/2006/relationships/hyperlink" Target="https://drive.google.com/drive/folders/1q0SK6hxKPH5mQCrCq6oGzuwAKuGUSvQc" TargetMode="External"/><Relationship Id="rId1109" Type="http://schemas.openxmlformats.org/officeDocument/2006/relationships/hyperlink" Target="https://mail.google.com/mail?extsrc=sync&amp;client=docs&amp;plid=ACUX6DPRh06WGDE7Jc2uvPC3ZJ1yHxQnLrlTNmQ" TargetMode="External"/><Relationship Id="rId519" Type="http://schemas.openxmlformats.org/officeDocument/2006/relationships/hyperlink" Target="https://drive.google.com/drive/folders/1b806U_HWEi7u55CN5NSzBOAQUMG2RpPN" TargetMode="External"/><Relationship Id="rId514" Type="http://schemas.openxmlformats.org/officeDocument/2006/relationships/hyperlink" Target="https://mail.google.com/mail?extsrc=sync&amp;client=docs&amp;plid=ACUX6DOpxluaCEzUTdjhoqVIKoByIFgzdSkt7Xs" TargetMode="External"/><Relationship Id="rId998" Type="http://schemas.openxmlformats.org/officeDocument/2006/relationships/hyperlink" Target="https://drive.google.com/drive/folders/1ZekSFf4ttl6PCOmGckaM4RwNHTzMKtdp" TargetMode="External"/><Relationship Id="rId513" Type="http://schemas.openxmlformats.org/officeDocument/2006/relationships/hyperlink" Target="https://drive.google.com/drive/folders/1odVqNOtsU9b0TgEmp6L7PRHEB29kiNQK" TargetMode="External"/><Relationship Id="rId997" Type="http://schemas.openxmlformats.org/officeDocument/2006/relationships/hyperlink" Target="https://mail.google.com/mail?extsrc=sync&amp;client=docs&amp;plid=ACUX6DN9f7ooTqpmzoRK9hWttrkiiAMir3Zz_2A" TargetMode="External"/><Relationship Id="rId512" Type="http://schemas.openxmlformats.org/officeDocument/2006/relationships/hyperlink" Target="https://mail.google.com/mail?extsrc=sync&amp;client=docs&amp;plid=ACUX6DOKdlguqXdyT-bhBM3OGbS0Du_9VrZ0-PI" TargetMode="External"/><Relationship Id="rId996" Type="http://schemas.openxmlformats.org/officeDocument/2006/relationships/hyperlink" Target="https://drive.google.com/drive/folders/1xH9dn_gZ8HfIsOC6XhLEQHnFtxl25IQH" TargetMode="External"/><Relationship Id="rId511" Type="http://schemas.openxmlformats.org/officeDocument/2006/relationships/hyperlink" Target="https://drive.google.com/drive/folders/10krGM9B1Z63mIaqnG55_E2bO0xmNuNr5" TargetMode="External"/><Relationship Id="rId995" Type="http://schemas.openxmlformats.org/officeDocument/2006/relationships/hyperlink" Target="https://mail.google.com/mail?extsrc=sync&amp;client=docs&amp;plid=ACUX6DNNTt4xFOlRuW9YPqS0ZsTIftAMQ67XyR0" TargetMode="External"/><Relationship Id="rId518" Type="http://schemas.openxmlformats.org/officeDocument/2006/relationships/hyperlink" Target="https://mail.google.com/mail?extsrc=sync&amp;client=docs&amp;plid=ACUX6DPsqq6vAQCPPn19JF6rMkSvdJqA2Ja-ME4" TargetMode="External"/><Relationship Id="rId517" Type="http://schemas.openxmlformats.org/officeDocument/2006/relationships/hyperlink" Target="https://drive.google.com/drive/folders/1FDIEI_otDQM3iZaSBLEFQfceN47IY726" TargetMode="External"/><Relationship Id="rId516" Type="http://schemas.openxmlformats.org/officeDocument/2006/relationships/hyperlink" Target="https://mail.google.com/mail?extsrc=sync&amp;client=docs&amp;plid=ACUX6DOvg58kARE16dgLiJk_xKygeZGASTwiCCU" TargetMode="External"/><Relationship Id="rId515" Type="http://schemas.openxmlformats.org/officeDocument/2006/relationships/hyperlink" Target="https://drive.google.com/drive/folders/18mxgB3ULqyPnhuWmSRzCe8wbi3a1bqvL" TargetMode="External"/><Relationship Id="rId999" Type="http://schemas.openxmlformats.org/officeDocument/2006/relationships/hyperlink" Target="https://mail.google.com/mail?extsrc=sync&amp;client=docs&amp;plid=ACUX6DOtaaOd-hV5mIlGRWQM9RpZwdeR7085kBg" TargetMode="External"/><Relationship Id="rId990" Type="http://schemas.openxmlformats.org/officeDocument/2006/relationships/hyperlink" Target="https://drive.google.com/drive/folders/1rZG3TYM-KB-XfAO5_pXU0AGk4DlakOio" TargetMode="External"/><Relationship Id="rId1580" Type="http://schemas.openxmlformats.org/officeDocument/2006/relationships/hyperlink" Target="https://mail.google.com/mail?extsrc=sync&amp;client=docs&amp;plid=ACUX6DPci-1aGMKcyJsvBBN1L5-HwrlENhtMHIY" TargetMode="External"/><Relationship Id="rId1581" Type="http://schemas.openxmlformats.org/officeDocument/2006/relationships/hyperlink" Target="https://drive.google.com/drive/folders/1m-GofHRNoNkBQbPb-Z3ir8TdMxPbhzHL" TargetMode="External"/><Relationship Id="rId1582" Type="http://schemas.openxmlformats.org/officeDocument/2006/relationships/hyperlink" Target="https://mail.google.com/mail?extsrc=sync&amp;client=docs&amp;plid=ACUX6DOg--GYtGExkIajDmZLwg-_kGu_uXDvMnw" TargetMode="External"/><Relationship Id="rId510" Type="http://schemas.openxmlformats.org/officeDocument/2006/relationships/hyperlink" Target="https://mail.google.com/mail?extsrc=sync&amp;client=docs&amp;plid=ACUX6DOqg5AMsctqieg_gPv6hcWbZScq4wlyHss" TargetMode="External"/><Relationship Id="rId994" Type="http://schemas.openxmlformats.org/officeDocument/2006/relationships/hyperlink" Target="https://drive.google.com/drive/folders/1GzKvtu0nAX9NRkOcfRBoK1RGbYGAtbnJ" TargetMode="External"/><Relationship Id="rId1583" Type="http://schemas.openxmlformats.org/officeDocument/2006/relationships/hyperlink" Target="https://drive.google.com/drive/folders/1qoSY3em8puxhSJytVcqAkWoiMyBzgceV" TargetMode="External"/><Relationship Id="rId993" Type="http://schemas.openxmlformats.org/officeDocument/2006/relationships/hyperlink" Target="https://mail.google.com/mail?extsrc=sync&amp;client=docs&amp;plid=ACUX6DOMsSNZ1-xyc8t_1bXV8lwTdfXMfko41UE" TargetMode="External"/><Relationship Id="rId1100" Type="http://schemas.openxmlformats.org/officeDocument/2006/relationships/hyperlink" Target="https://drive.google.com/drive/folders/1PqaZlfZNCNKaMPOBs3ouM9QD3Q56Efat" TargetMode="External"/><Relationship Id="rId1584" Type="http://schemas.openxmlformats.org/officeDocument/2006/relationships/hyperlink" Target="https://mail.google.com/mail?extsrc=sync&amp;client=docs&amp;plid=ACUX6DNdrLy31izm_GyqsSGXDIAS6drEulo2qws" TargetMode="External"/><Relationship Id="rId992" Type="http://schemas.openxmlformats.org/officeDocument/2006/relationships/hyperlink" Target="https://drive.google.com/drive/folders/1FgWeVRxlH1LQt6Srlzm9_n9lWUmaSMQn" TargetMode="External"/><Relationship Id="rId1101" Type="http://schemas.openxmlformats.org/officeDocument/2006/relationships/hyperlink" Target="https://mail.google.com/mail?extsrc=sync&amp;client=docs&amp;plid=ACUX6DMCOsQhSxRgIwKBrVsYKQ0_hKWwSaoBkaE" TargetMode="External"/><Relationship Id="rId1585" Type="http://schemas.openxmlformats.org/officeDocument/2006/relationships/hyperlink" Target="https://drive.google.com/drive/folders/1iT6ePV5g8arTireGZAMJQ6Wkl8DSneO6" TargetMode="External"/><Relationship Id="rId991" Type="http://schemas.openxmlformats.org/officeDocument/2006/relationships/hyperlink" Target="https://mail.google.com/mail?extsrc=sync&amp;client=docs&amp;plid=ACUX6DNeDoK6RMbCx7DCANGIFcp3IBzH6adwl9A" TargetMode="External"/><Relationship Id="rId1102" Type="http://schemas.openxmlformats.org/officeDocument/2006/relationships/hyperlink" Target="https://drive.google.com/drive/folders/1zLbFArc7hDLevDS8Hqrpnezf1ahZC7pM" TargetMode="External"/><Relationship Id="rId1586" Type="http://schemas.openxmlformats.org/officeDocument/2006/relationships/hyperlink" Target="https://mail.google.com/mail?extsrc=sync&amp;client=docs&amp;plid=ACUX6DMXu-H6iUlJPtpD1xoCZOI53_nIhlGD1z8" TargetMode="External"/><Relationship Id="rId1532" Type="http://schemas.openxmlformats.org/officeDocument/2006/relationships/hyperlink" Target="https://mail.google.com/mail?extsrc=sync&amp;client=docs&amp;plid=ACUX6DMfbSTb2hj7a6AlmyemPOuD2tHeb304ajg" TargetMode="External"/><Relationship Id="rId1533" Type="http://schemas.openxmlformats.org/officeDocument/2006/relationships/hyperlink" Target="https://drive.google.com/drive/folders/1ZHbp2OhZdMAT_WsSfM1fIDblyQYvQMce" TargetMode="External"/><Relationship Id="rId1534" Type="http://schemas.openxmlformats.org/officeDocument/2006/relationships/hyperlink" Target="https://mail.google.com/mail?extsrc=sync&amp;client=docs&amp;plid=ACUX6DOf1Us2GaNppiBKjDmY5S5lsx6QvVK7Gp0" TargetMode="External"/><Relationship Id="rId1535" Type="http://schemas.openxmlformats.org/officeDocument/2006/relationships/hyperlink" Target="https://drive.google.com/drive/folders/1ZZe-33HsLIYdcjJoc1o0v1kE1cfSVNAk" TargetMode="External"/><Relationship Id="rId1536" Type="http://schemas.openxmlformats.org/officeDocument/2006/relationships/hyperlink" Target="https://mail.google.com/mail?extsrc=sync&amp;client=docs&amp;plid=ACUX6DOklGm1bbLodcz61eiNOzsytFYXBi74DDA" TargetMode="External"/><Relationship Id="rId1537" Type="http://schemas.openxmlformats.org/officeDocument/2006/relationships/hyperlink" Target="https://drive.google.com/drive/folders/1w30j2_denBO-YpSp0UhGdktPzLWGXpcB" TargetMode="External"/><Relationship Id="rId1538" Type="http://schemas.openxmlformats.org/officeDocument/2006/relationships/hyperlink" Target="https://mail.google.com/mail?extsrc=sync&amp;client=docs&amp;plid=ACUX6DM7-mhD_gkxdpvt4ujFByt9K3P4_Isa9bA" TargetMode="External"/><Relationship Id="rId1539" Type="http://schemas.openxmlformats.org/officeDocument/2006/relationships/hyperlink" Target="https://drive.google.com/drive/folders/1BW8n1EwGd8_oQgy_uGuWCo8qbC956AZP" TargetMode="External"/><Relationship Id="rId949" Type="http://schemas.openxmlformats.org/officeDocument/2006/relationships/hyperlink" Target="https://mail.google.com/mail?extsrc=sync&amp;client=docs&amp;plid=ACUX6DMxMaEBUWwPy8P-zGzzKAJyDBpfPa_peOI" TargetMode="External"/><Relationship Id="rId948" Type="http://schemas.openxmlformats.org/officeDocument/2006/relationships/hyperlink" Target="https://drive.google.com/drive/folders/1LcfMOxCtZ6FUHiAY--rUNo0JYJhU4RuO" TargetMode="External"/><Relationship Id="rId943" Type="http://schemas.openxmlformats.org/officeDocument/2006/relationships/hyperlink" Target="https://mail.google.com/mail?extsrc=sync&amp;client=docs&amp;plid=ACUX6DNfmmKAnVMHBwAbIfku4_pO37ZISmbear4" TargetMode="External"/><Relationship Id="rId942" Type="http://schemas.openxmlformats.org/officeDocument/2006/relationships/hyperlink" Target="https://drive.google.com/drive/folders/1683ccQRcgNBI8WICa6uaCDZBv7M651gu" TargetMode="External"/><Relationship Id="rId941" Type="http://schemas.openxmlformats.org/officeDocument/2006/relationships/hyperlink" Target="https://mail.google.com/mail?extsrc=sync&amp;client=docs&amp;plid=ACUX6DNY0btVG5hzfgpxtJfWXHAz0Io5NuagM4o" TargetMode="External"/><Relationship Id="rId940" Type="http://schemas.openxmlformats.org/officeDocument/2006/relationships/hyperlink" Target="https://drive.google.com/drive/folders/1xK-i69WcPje_m4RM6SM03jYv4rvDS7Ah" TargetMode="External"/><Relationship Id="rId947" Type="http://schemas.openxmlformats.org/officeDocument/2006/relationships/hyperlink" Target="https://mail.google.com/mail?extsrc=sync&amp;client=docs&amp;plid=ACUX6DOuOCQwJqPdkSejNyygIQhCaXxjaqD5Mv0" TargetMode="External"/><Relationship Id="rId946" Type="http://schemas.openxmlformats.org/officeDocument/2006/relationships/hyperlink" Target="https://drive.google.com/drive/folders/1FY7CM6TByZIN7m_SjiuBQJLzLKp2Sn2h" TargetMode="External"/><Relationship Id="rId945" Type="http://schemas.openxmlformats.org/officeDocument/2006/relationships/hyperlink" Target="https://mail.google.com/mail?extsrc=sync&amp;client=docs&amp;plid=ACUX6DPXwr4Pc7fHgWFc-5t7jWUzFiIvlgu4lu8" TargetMode="External"/><Relationship Id="rId944" Type="http://schemas.openxmlformats.org/officeDocument/2006/relationships/hyperlink" Target="https://drive.google.com/drive/folders/1MwDFX8FdveIbNe72Ee7cQ4nFCNt0rFcs" TargetMode="External"/><Relationship Id="rId1530" Type="http://schemas.openxmlformats.org/officeDocument/2006/relationships/hyperlink" Target="https://mail.google.com/mail?extsrc=sync&amp;client=docs&amp;plid=ACUX6DNgK3es3VTkaEwD7cui_vaPekdxdJ7mdKk" TargetMode="External"/><Relationship Id="rId1531" Type="http://schemas.openxmlformats.org/officeDocument/2006/relationships/hyperlink" Target="https://drive.google.com/drive/folders/1FDyX4z9OLY4tdQ9jwLBRnrFh8_6qpPsG" TargetMode="External"/><Relationship Id="rId1521" Type="http://schemas.openxmlformats.org/officeDocument/2006/relationships/hyperlink" Target="https://drive.google.com/drive/folders/1UHCM3jDikNRDhR9g72IDGPFf92FEeNpB" TargetMode="External"/><Relationship Id="rId1522" Type="http://schemas.openxmlformats.org/officeDocument/2006/relationships/hyperlink" Target="https://mail.google.com/mail?extsrc=sync&amp;client=docs&amp;plid=ACUX6DNjH9pVEXrb8bOTgUX341J0OOjWTgXdvO8" TargetMode="External"/><Relationship Id="rId1523" Type="http://schemas.openxmlformats.org/officeDocument/2006/relationships/hyperlink" Target="https://drive.google.com/drive/folders/19k3ailjZeaOSedJilOKRoVNDhknGdoMo" TargetMode="External"/><Relationship Id="rId1524" Type="http://schemas.openxmlformats.org/officeDocument/2006/relationships/hyperlink" Target="https://mail.google.com/mail?extsrc=sync&amp;client=docs&amp;plid=ACUX6DPTBPzdOzi8IH4CooEM6QeofUKzA5Buiok" TargetMode="External"/><Relationship Id="rId1525" Type="http://schemas.openxmlformats.org/officeDocument/2006/relationships/hyperlink" Target="https://drive.google.com/drive/folders/1Je-6bngdUkVMw4g7JWoJGKb6LKvASaBp" TargetMode="External"/><Relationship Id="rId1526" Type="http://schemas.openxmlformats.org/officeDocument/2006/relationships/hyperlink" Target="https://mail.google.com/mail?extsrc=sync&amp;client=docs&amp;plid=ACUX6DMpRu7prIZE8vmYe0FReshJ6OKRLQ8HCFw" TargetMode="External"/><Relationship Id="rId1527" Type="http://schemas.openxmlformats.org/officeDocument/2006/relationships/hyperlink" Target="https://drive.google.com/drive/folders/1pMks4l6CQdiHtdqpvlpu1A1EQzGFj0Oz" TargetMode="External"/><Relationship Id="rId1528" Type="http://schemas.openxmlformats.org/officeDocument/2006/relationships/hyperlink" Target="https://mail.google.com/mail?extsrc=sync&amp;client=docs&amp;plid=ACUX6DPR2lxIQR6POc9HtwImu8n0cjI3IWMgJ_g" TargetMode="External"/><Relationship Id="rId1529" Type="http://schemas.openxmlformats.org/officeDocument/2006/relationships/hyperlink" Target="https://drive.google.com/drive/folders/1W4OLAkqwU92dldPnmgv2HxxeyOfEhny1" TargetMode="External"/><Relationship Id="rId939" Type="http://schemas.openxmlformats.org/officeDocument/2006/relationships/hyperlink" Target="https://mail.google.com/mail?extsrc=sync&amp;client=docs&amp;plid=ACUX6DNPl-o2nGNe6KCv0oL6pdpokvQ_50HYxvk" TargetMode="External"/><Relationship Id="rId938" Type="http://schemas.openxmlformats.org/officeDocument/2006/relationships/hyperlink" Target="https://drive.google.com/drive/folders/1lzlsASsqBfVmadM44L-VCaf9zq5h1Q42" TargetMode="External"/><Relationship Id="rId937" Type="http://schemas.openxmlformats.org/officeDocument/2006/relationships/hyperlink" Target="https://mail.google.com/mail?extsrc=sync&amp;client=docs&amp;plid=ACUX6DModlq4-02dsj6eLXkk5sDwIRqy8PfaLec" TargetMode="External"/><Relationship Id="rId932" Type="http://schemas.openxmlformats.org/officeDocument/2006/relationships/hyperlink" Target="https://drive.google.com/drive/folders/1KP-uk6kNoZcvY_HK-jqTRFneA6_dLbSq" TargetMode="External"/><Relationship Id="rId931" Type="http://schemas.openxmlformats.org/officeDocument/2006/relationships/hyperlink" Target="https://mail.google.com/mail?extsrc=sync&amp;client=docs&amp;plid=ACUX6DNyhfyvg69ZRxDiDeKGsPNxIx9TavGMCmE" TargetMode="External"/><Relationship Id="rId930" Type="http://schemas.openxmlformats.org/officeDocument/2006/relationships/hyperlink" Target="https://drive.google.com/drive/folders/1sm98ri5VFtn_zGMWQZcWoax9S7UanJIk" TargetMode="External"/><Relationship Id="rId936" Type="http://schemas.openxmlformats.org/officeDocument/2006/relationships/hyperlink" Target="https://drive.google.com/drive/folders/1mGw4_DCpKuolPeMVps1qHV6tROXhF5Rh" TargetMode="External"/><Relationship Id="rId935" Type="http://schemas.openxmlformats.org/officeDocument/2006/relationships/hyperlink" Target="https://mail.google.com/mail?extsrc=sync&amp;client=docs&amp;plid=ACUX6DNqsreOiyYRggwPcWTXEhGwWyc3AQ5uGFU" TargetMode="External"/><Relationship Id="rId934" Type="http://schemas.openxmlformats.org/officeDocument/2006/relationships/hyperlink" Target="https://drive.google.com/drive/folders/1E_73VRiPmVKEjsg9a1VvsYwFnCduHOgN" TargetMode="External"/><Relationship Id="rId933" Type="http://schemas.openxmlformats.org/officeDocument/2006/relationships/hyperlink" Target="https://mail.google.com/mail?extsrc=sync&amp;client=docs&amp;plid=ACUX6DOxhzo_xoKBpyGCIHPghkuBZxoFLr45zHw" TargetMode="External"/><Relationship Id="rId1520" Type="http://schemas.openxmlformats.org/officeDocument/2006/relationships/hyperlink" Target="https://mail.google.com/mail?extsrc=sync&amp;client=docs&amp;plid=ACUX6DMjfpwQIRtDaOTRO_BHiQRbWE9_uW6a_WE" TargetMode="External"/><Relationship Id="rId1554" Type="http://schemas.openxmlformats.org/officeDocument/2006/relationships/hyperlink" Target="https://mail.google.com/mail?extsrc=sync&amp;client=docs&amp;plid=ACUX6DM597jxkRaVLZltE2Av5GMs9qztg1NjGbo" TargetMode="External"/><Relationship Id="rId1555" Type="http://schemas.openxmlformats.org/officeDocument/2006/relationships/hyperlink" Target="https://drive.google.com/drive/folders/1FM0tdQneLl0V5t5HQFD8zLRlDJYI1Zjt" TargetMode="External"/><Relationship Id="rId1556" Type="http://schemas.openxmlformats.org/officeDocument/2006/relationships/hyperlink" Target="https://mail.google.com/mail?extsrc=sync&amp;client=docs&amp;plid=ACUX6DNW0B2VNG9lpsaehNrzxptQdymPgrm2nZ0" TargetMode="External"/><Relationship Id="rId1557" Type="http://schemas.openxmlformats.org/officeDocument/2006/relationships/hyperlink" Target="https://drive.google.com/drive/folders/1dA_XAYZLULBa2F-Mk7q1oJ3H8t2CBSIo" TargetMode="External"/><Relationship Id="rId1558" Type="http://schemas.openxmlformats.org/officeDocument/2006/relationships/hyperlink" Target="https://mail.google.com/mail?extsrc=sync&amp;client=docs&amp;plid=ACUX6DPLByjM27UUXGfBUWfvGnPxGgpHfgxYFvw" TargetMode="External"/><Relationship Id="rId1559" Type="http://schemas.openxmlformats.org/officeDocument/2006/relationships/hyperlink" Target="https://drive.google.com/drive/folders/1tHRzr7l4OXgxMxNa_Vwk4cyuT2reaLsG" TargetMode="External"/><Relationship Id="rId965" Type="http://schemas.openxmlformats.org/officeDocument/2006/relationships/hyperlink" Target="https://mail.google.com/mail?extsrc=sync&amp;client=docs&amp;plid=ACUX6DPeYQA7BhRmOsrzQCJxFqyZ1oOby6MNgE4" TargetMode="External"/><Relationship Id="rId964" Type="http://schemas.openxmlformats.org/officeDocument/2006/relationships/hyperlink" Target="https://drive.google.com/drive/folders/142Tudfbzbd27gYIN_ja4S9WbytouW3bU" TargetMode="External"/><Relationship Id="rId963" Type="http://schemas.openxmlformats.org/officeDocument/2006/relationships/hyperlink" Target="https://mail.google.com/mail?extsrc=sync&amp;client=docs&amp;plid=ACUX6DOB-WyUYxPoWanN_W_UgDdyeIM6ZDMecms" TargetMode="External"/><Relationship Id="rId962" Type="http://schemas.openxmlformats.org/officeDocument/2006/relationships/hyperlink" Target="https://drive.google.com/drive/folders/1Qoz4olIKn5TqfzUDnS2IbdPeWmQjZukq" TargetMode="External"/><Relationship Id="rId969" Type="http://schemas.openxmlformats.org/officeDocument/2006/relationships/hyperlink" Target="https://mail.google.com/mail?extsrc=sync&amp;client=docs&amp;plid=ACUX6DPq3A2en3nclvChDCQODw2Ik2rL18FNEBU" TargetMode="External"/><Relationship Id="rId968" Type="http://schemas.openxmlformats.org/officeDocument/2006/relationships/hyperlink" Target="https://drive.google.com/drive/folders/1WYr7l8oRlq0_YbdVIkGj2ZEaK04OSdoH" TargetMode="External"/><Relationship Id="rId967" Type="http://schemas.openxmlformats.org/officeDocument/2006/relationships/hyperlink" Target="https://mail.google.com/mail?extsrc=sync&amp;client=docs&amp;plid=ACUX6DM84jQH_die6dzktPdWA1_Dtr4FjyWPH4M" TargetMode="External"/><Relationship Id="rId966" Type="http://schemas.openxmlformats.org/officeDocument/2006/relationships/hyperlink" Target="https://drive.google.com/drive/folders/1b9FrHhWoKXbTabDGoynV2jxz8xnr7kWR" TargetMode="External"/><Relationship Id="rId961" Type="http://schemas.openxmlformats.org/officeDocument/2006/relationships/hyperlink" Target="https://mail.google.com/mail?extsrc=sync&amp;client=docs&amp;plid=ACUX6DO51oRGJeuXDqloe8nQMxQZ8IHzkCalPK0" TargetMode="External"/><Relationship Id="rId1550" Type="http://schemas.openxmlformats.org/officeDocument/2006/relationships/hyperlink" Target="https://mail.google.com/mail?extsrc=sync&amp;client=docs&amp;plid=ACUX6DM2LKEjjSeDoFiN4jWOCsm0l77mHnNfhH4" TargetMode="External"/><Relationship Id="rId960" Type="http://schemas.openxmlformats.org/officeDocument/2006/relationships/hyperlink" Target="https://drive.google.com/drive/folders/1FEVPH21AUaWF_eqMgy0Z8GyLFbhz8fzS" TargetMode="External"/><Relationship Id="rId1551" Type="http://schemas.openxmlformats.org/officeDocument/2006/relationships/hyperlink" Target="https://drive.google.com/drive/folders/17QEF0FVzQB2OhHDYR8A08UhDOpStXwLb" TargetMode="External"/><Relationship Id="rId1552" Type="http://schemas.openxmlformats.org/officeDocument/2006/relationships/hyperlink" Target="https://mail.google.com/mail?extsrc=sync&amp;client=docs&amp;plid=ACUX6DP-ojCnl_Ky2uVxOI7_g9jOrowLOXsCf6s" TargetMode="External"/><Relationship Id="rId1553" Type="http://schemas.openxmlformats.org/officeDocument/2006/relationships/hyperlink" Target="https://drive.google.com/drive/folders/1bhfZrgg59l5Snc449xVmq1k1_1ma3Gnf" TargetMode="External"/><Relationship Id="rId1543" Type="http://schemas.openxmlformats.org/officeDocument/2006/relationships/hyperlink" Target="https://drive.google.com/drive/folders/1zr9mu2Fhf8HAvvQ4jM3ZgpFwaBqwp3Hp" TargetMode="External"/><Relationship Id="rId1544" Type="http://schemas.openxmlformats.org/officeDocument/2006/relationships/hyperlink" Target="https://mail.google.com/mail?extsrc=sync&amp;client=docs&amp;plid=ACUX6DNcBIIHyYErbevP5a4lDbXYZYndaduF7Rw" TargetMode="External"/><Relationship Id="rId1545" Type="http://schemas.openxmlformats.org/officeDocument/2006/relationships/hyperlink" Target="https://drive.google.com/drive/folders/1pbNMzZJUDWVsWzME7VQBg5_9vutRiVBw" TargetMode="External"/><Relationship Id="rId1546" Type="http://schemas.openxmlformats.org/officeDocument/2006/relationships/hyperlink" Target="https://mail.google.com/mail?extsrc=sync&amp;client=docs&amp;plid=ACUX6DMatf_XmsQo4Vr00zyiRrz3ChiM9IQ28ys" TargetMode="External"/><Relationship Id="rId1547" Type="http://schemas.openxmlformats.org/officeDocument/2006/relationships/hyperlink" Target="https://drive.google.com/drive/folders/1Pi43cRYpGNTTi_V91xgmiPcVsi7F9QFe" TargetMode="External"/><Relationship Id="rId1548" Type="http://schemas.openxmlformats.org/officeDocument/2006/relationships/hyperlink" Target="https://mail.google.com/mail?extsrc=sync&amp;client=docs&amp;plid=ACUX6DNtTPFAwYHkiu9EPt4G_TSJEV_NnrCWxTw" TargetMode="External"/><Relationship Id="rId1549" Type="http://schemas.openxmlformats.org/officeDocument/2006/relationships/hyperlink" Target="https://drive.google.com/drive/folders/1flCWGs5iHuWAxzMwfLYcZ2A8lAUf1z0H" TargetMode="External"/><Relationship Id="rId959" Type="http://schemas.openxmlformats.org/officeDocument/2006/relationships/hyperlink" Target="https://mail.google.com/mail?extsrc=sync&amp;client=docs&amp;plid=ACUX6DOHs8GJDjNjdMnflim9A8CvL8EakpDL31g" TargetMode="External"/><Relationship Id="rId954" Type="http://schemas.openxmlformats.org/officeDocument/2006/relationships/hyperlink" Target="https://drive.google.com/drive/folders/1T-GV80Z8qStTU4uX2sEctUq7fNdWa25A" TargetMode="External"/><Relationship Id="rId953" Type="http://schemas.openxmlformats.org/officeDocument/2006/relationships/hyperlink" Target="https://mail.google.com/mail?extsrc=sync&amp;client=docs&amp;plid=ACUX6DMTBYLS9PwtjNAQKmimXqxn35qq7Q6JCQk" TargetMode="External"/><Relationship Id="rId952" Type="http://schemas.openxmlformats.org/officeDocument/2006/relationships/hyperlink" Target="https://drive.google.com/drive/folders/1IdOCGMZl3f_WhbqZWWhR_Ep6lcg7XdyD" TargetMode="External"/><Relationship Id="rId951" Type="http://schemas.openxmlformats.org/officeDocument/2006/relationships/hyperlink" Target="https://mail.google.com/mail?extsrc=sync&amp;client=docs&amp;plid=ACUX6DNwlJfbZ5hUKZE9qLfjG6P4i70BGqHlQsc" TargetMode="External"/><Relationship Id="rId958" Type="http://schemas.openxmlformats.org/officeDocument/2006/relationships/hyperlink" Target="https://drive.google.com/drive/folders/1BeLXccAywWf8Gwa97Vq44o_0zQjsK0qc" TargetMode="External"/><Relationship Id="rId957" Type="http://schemas.openxmlformats.org/officeDocument/2006/relationships/hyperlink" Target="https://mail.google.com/mail?extsrc=sync&amp;client=docs&amp;plid=ACUX6DOOD9kBzOGFZ8TIU5w7DhwxpyO6HPgF4zo" TargetMode="External"/><Relationship Id="rId956" Type="http://schemas.openxmlformats.org/officeDocument/2006/relationships/hyperlink" Target="https://drive.google.com/drive/folders/1vj52-vZKAyJ5hljX8NSJQe_8S5ZnLe43" TargetMode="External"/><Relationship Id="rId955" Type="http://schemas.openxmlformats.org/officeDocument/2006/relationships/hyperlink" Target="https://mail.google.com/mail?extsrc=sync&amp;client=docs&amp;plid=ACUX6DNmmZ08OuWq3Z2FCjaOp0YcN5HF1HjjNx4" TargetMode="External"/><Relationship Id="rId950" Type="http://schemas.openxmlformats.org/officeDocument/2006/relationships/hyperlink" Target="https://drive.google.com/drive/folders/1xDnyKqCI0zNpm2BmdJ1myabkYUl6DNh7" TargetMode="External"/><Relationship Id="rId1540" Type="http://schemas.openxmlformats.org/officeDocument/2006/relationships/hyperlink" Target="https://mail.google.com/mail?extsrc=sync&amp;client=docs&amp;plid=ACUX6DNro4OhRbhp_y7En4OVXQm9qHC6fOp0OyE" TargetMode="External"/><Relationship Id="rId1541" Type="http://schemas.openxmlformats.org/officeDocument/2006/relationships/hyperlink" Target="https://drive.google.com/drive/folders/1uK-DrqtMkLGuVHfR_oxVju3oIaAnaQq9" TargetMode="External"/><Relationship Id="rId1542" Type="http://schemas.openxmlformats.org/officeDocument/2006/relationships/hyperlink" Target="https://mail.google.com/mail?extsrc=sync&amp;client=docs&amp;plid=ACUX6DNt0_Wul4EOoh8NSODi0p_fOhd7-dcGk-w" TargetMode="External"/><Relationship Id="rId2027" Type="http://schemas.openxmlformats.org/officeDocument/2006/relationships/hyperlink" Target="https://drive.google.com/drive/folders/1A1cv8wCDB-ErfeHB04evhGZIRSw8I40L" TargetMode="External"/><Relationship Id="rId2028" Type="http://schemas.openxmlformats.org/officeDocument/2006/relationships/hyperlink" Target="https://mail.google.com/mail?extsrc=sync&amp;client=docs&amp;plid=ACUX6DP8F9M96a3a93P42MgwdAjToaz-p8PGLfc" TargetMode="External"/><Relationship Id="rId2029" Type="http://schemas.openxmlformats.org/officeDocument/2006/relationships/hyperlink" Target="https://drive.google.com/drive/folders/189W2fpqof_kyhVQyr8DCVl-EQY6BEF9H" TargetMode="External"/><Relationship Id="rId590" Type="http://schemas.openxmlformats.org/officeDocument/2006/relationships/hyperlink" Target="https://mail.google.com/mail?extsrc=sync&amp;client=docs&amp;plid=ACUX6DOUKK9M68rItFvaOVfTe-6_f76uUWdSAs4" TargetMode="External"/><Relationship Id="rId107" Type="http://schemas.openxmlformats.org/officeDocument/2006/relationships/hyperlink" Target="https://drive.google.com/drive/folders/1EyXpEcaGoyy4vWdFpSP7sz80t2h-njLV" TargetMode="External"/><Relationship Id="rId106" Type="http://schemas.openxmlformats.org/officeDocument/2006/relationships/hyperlink" Target="https://mail.google.com/mail?extsrc=sync&amp;client=docs&amp;plid=ACUX6DOKw4kzk8cZJSCztwjJJ_PTMr9d2s675GQ" TargetMode="External"/><Relationship Id="rId105" Type="http://schemas.openxmlformats.org/officeDocument/2006/relationships/hyperlink" Target="https://drive.google.com/drive/folders/1T3q3L9h9TSD4SbYmyDUvFIlpC5Hh9gFU" TargetMode="External"/><Relationship Id="rId589" Type="http://schemas.openxmlformats.org/officeDocument/2006/relationships/hyperlink" Target="https://drive.google.com/drive/folders/1062jM2yZkZ9d26_XTmuR1Xl8v6zHVuWu" TargetMode="External"/><Relationship Id="rId104" Type="http://schemas.openxmlformats.org/officeDocument/2006/relationships/hyperlink" Target="https://mail.google.com/mail?extsrc=sync&amp;client=docs&amp;plid=ACUX6DM9RAPcoC20ygh3LATSksJhrd66CCab10Q" TargetMode="External"/><Relationship Id="rId588" Type="http://schemas.openxmlformats.org/officeDocument/2006/relationships/hyperlink" Target="https://mail.google.com/mail?extsrc=sync&amp;client=docs&amp;plid=ACUX6DNiKdOFTVfMkxKt3Zz6B_t_V2-UHZZIEiw" TargetMode="External"/><Relationship Id="rId109" Type="http://schemas.openxmlformats.org/officeDocument/2006/relationships/hyperlink" Target="https://drive.google.com/drive/folders/1FS7y79DZzDH8jG-jl0zaZpSQU6lqXGmr" TargetMode="External"/><Relationship Id="rId1170" Type="http://schemas.openxmlformats.org/officeDocument/2006/relationships/hyperlink" Target="https://drive.google.com/drive/folders/1tLpMCiM48yLwPID0VtS3HEYan7-P4wHa" TargetMode="External"/><Relationship Id="rId108" Type="http://schemas.openxmlformats.org/officeDocument/2006/relationships/hyperlink" Target="https://mail.google.com/mail?extsrc=sync&amp;client=docs&amp;plid=ACUX6DPdlPJGo7WPA8dcpJSV3gObLKuWdJ1GMFA" TargetMode="External"/><Relationship Id="rId1171" Type="http://schemas.openxmlformats.org/officeDocument/2006/relationships/hyperlink" Target="https://mail.google.com/mail?extsrc=sync&amp;client=docs&amp;plid=ACUX6DOCCWj87xqI__c_RJ0c5h4I0IKJOOMSomk" TargetMode="External"/><Relationship Id="rId583" Type="http://schemas.openxmlformats.org/officeDocument/2006/relationships/hyperlink" Target="https://drive.google.com/drive/folders/1Mmyf1ZwB7nbgvXHYPnF2oLZ9OWuV-zb7" TargetMode="External"/><Relationship Id="rId1172" Type="http://schemas.openxmlformats.org/officeDocument/2006/relationships/hyperlink" Target="https://drive.google.com/drive/folders/1bEVTGZ3VJ0PL5_JwNxkkfr4IYzGWKwBV" TargetMode="External"/><Relationship Id="rId582" Type="http://schemas.openxmlformats.org/officeDocument/2006/relationships/hyperlink" Target="https://mail.google.com/mail?extsrc=sync&amp;client=docs&amp;plid=ACUX6DPjLHf2XfC6Fxti6h4K18IBqOoR3Vpjulo" TargetMode="External"/><Relationship Id="rId1173" Type="http://schemas.openxmlformats.org/officeDocument/2006/relationships/hyperlink" Target="https://mail.google.com/mail?extsrc=sync&amp;client=docs&amp;plid=ACUX6DMZxu63v5FkFLmto-EtBy6zpGXpPSQ6AlE" TargetMode="External"/><Relationship Id="rId2020" Type="http://schemas.openxmlformats.org/officeDocument/2006/relationships/hyperlink" Target="https://mail.google.com/mail?extsrc=sync&amp;client=docs&amp;plid=ACUX6DPTRJ6rvGDYxSu2yNEeCPmTCqZiOu9orMA" TargetMode="External"/><Relationship Id="rId581" Type="http://schemas.openxmlformats.org/officeDocument/2006/relationships/hyperlink" Target="https://drive.google.com/drive/folders/1nv7XysVqLJI552XH5fso5MqYMmI2TDfX" TargetMode="External"/><Relationship Id="rId1174" Type="http://schemas.openxmlformats.org/officeDocument/2006/relationships/hyperlink" Target="https://drive.google.com/drive/folders/1jvMGi6TkE4EecxGaaZZNf-B1vLR1pmc2" TargetMode="External"/><Relationship Id="rId2021" Type="http://schemas.openxmlformats.org/officeDocument/2006/relationships/hyperlink" Target="https://drive.google.com/drive/folders/1ZezEoWKHc2jBuj3rnUS4JaBVeEIw8iuc" TargetMode="External"/><Relationship Id="rId580" Type="http://schemas.openxmlformats.org/officeDocument/2006/relationships/hyperlink" Target="https://mail.google.com/mail?extsrc=sync&amp;client=docs&amp;plid=ACUX6DPTLwETAomLomTA-SO-SQ4i-zXVijNiNxI" TargetMode="External"/><Relationship Id="rId1175" Type="http://schemas.openxmlformats.org/officeDocument/2006/relationships/hyperlink" Target="https://mail.google.com/mail?extsrc=sync&amp;client=docs&amp;plid=ACUX6DMnk0-UqozMO-tT1-PrObZSVEETCnZi6mk" TargetMode="External"/><Relationship Id="rId2022" Type="http://schemas.openxmlformats.org/officeDocument/2006/relationships/hyperlink" Target="https://mail.google.com/mail?extsrc=sync&amp;client=docs&amp;plid=ACUX6DOWEGSgfZby5vy_bRoiesMHsJjUWIqq4nI" TargetMode="External"/><Relationship Id="rId103" Type="http://schemas.openxmlformats.org/officeDocument/2006/relationships/hyperlink" Target="https://drive.google.com/drive/folders/1T1I4e76uZvhpCXeptG44LEN33DE6PIeH" TargetMode="External"/><Relationship Id="rId587" Type="http://schemas.openxmlformats.org/officeDocument/2006/relationships/hyperlink" Target="https://drive.google.com/drive/folders/1HMeAex-2Uyv-a72uJ7QooUfD030kVuRE" TargetMode="External"/><Relationship Id="rId1176" Type="http://schemas.openxmlformats.org/officeDocument/2006/relationships/hyperlink" Target="https://drive.google.com/drive/folders/1zIMSWMNpyEs26GoG3qPnl6Q7GJXEKG-B" TargetMode="External"/><Relationship Id="rId2023" Type="http://schemas.openxmlformats.org/officeDocument/2006/relationships/hyperlink" Target="https://drive.google.com/drive/folders/1KRKJAVssUq8KgsXOo07lWn174ADhGY5O" TargetMode="External"/><Relationship Id="rId102" Type="http://schemas.openxmlformats.org/officeDocument/2006/relationships/hyperlink" Target="https://mail.google.com/mail?extsrc=sync&amp;client=docs&amp;plid=ACUX6DPlxKeRxEnoAIsB55MBZ6zoJJAB8jtCJ84" TargetMode="External"/><Relationship Id="rId586" Type="http://schemas.openxmlformats.org/officeDocument/2006/relationships/hyperlink" Target="https://mail.google.com/mail?extsrc=sync&amp;client=docs&amp;plid=ACUX6DM5O-H1LeBSa2p5X9pMM42VtXXPRJJMNZo" TargetMode="External"/><Relationship Id="rId1177" Type="http://schemas.openxmlformats.org/officeDocument/2006/relationships/hyperlink" Target="https://mail.google.com/mail?extsrc=sync&amp;client=docs&amp;plid=ACUX6DOgPYQdIhrP_r2MHBV9EOppGiKzP-4WPtc" TargetMode="External"/><Relationship Id="rId2024" Type="http://schemas.openxmlformats.org/officeDocument/2006/relationships/hyperlink" Target="https://mail.google.com/mail?extsrc=sync&amp;client=docs&amp;plid=ACUX6DPuZ9GZ9ESV-RXume-0_-3PAS-KZBpMv7U" TargetMode="External"/><Relationship Id="rId101" Type="http://schemas.openxmlformats.org/officeDocument/2006/relationships/hyperlink" Target="https://drive.google.com/drive/folders/1SulIxNWJa8C2rz0Lzv_sgRtbRp2kdDyi" TargetMode="External"/><Relationship Id="rId585" Type="http://schemas.openxmlformats.org/officeDocument/2006/relationships/hyperlink" Target="https://drive.google.com/drive/folders/1tkXKlYWpDIvlV4pg3QLxYd5q56XZDszx" TargetMode="External"/><Relationship Id="rId1178" Type="http://schemas.openxmlformats.org/officeDocument/2006/relationships/hyperlink" Target="https://drive.google.com/drive/folders/14Gh7-XwmWJthENW51tqPlUxkty1aU5v6" TargetMode="External"/><Relationship Id="rId2025" Type="http://schemas.openxmlformats.org/officeDocument/2006/relationships/hyperlink" Target="https://drive.google.com/drive/folders/15-H7LwTxJJ28RhdUnqm0fQVt3wriTkoY" TargetMode="External"/><Relationship Id="rId100" Type="http://schemas.openxmlformats.org/officeDocument/2006/relationships/hyperlink" Target="https://mail.google.com/mail?extsrc=sync&amp;client=docs&amp;plid=ACUX6DP1oDIrMup9iqXxafcwDix3jZac8lVeOYM" TargetMode="External"/><Relationship Id="rId584" Type="http://schemas.openxmlformats.org/officeDocument/2006/relationships/hyperlink" Target="https://mail.google.com/mail?extsrc=sync&amp;client=docs&amp;plid=ACUX6DMMoFclZGGlKYVZPK0m2wTcZ9yqQdJ1er4" TargetMode="External"/><Relationship Id="rId1179" Type="http://schemas.openxmlformats.org/officeDocument/2006/relationships/hyperlink" Target="https://mail.google.com/mail?extsrc=sync&amp;client=docs&amp;plid=ACUX6DPWGonmr6uGyz8eT4aehadmgNFV-PUSt9M" TargetMode="External"/><Relationship Id="rId2026" Type="http://schemas.openxmlformats.org/officeDocument/2006/relationships/hyperlink" Target="https://mail.google.com/mail?extsrc=sync&amp;client=docs&amp;plid=ACUX6DO2FDkRNTYvMhzBbKbqVQoYKe8wW0m28Vo" TargetMode="External"/><Relationship Id="rId1169" Type="http://schemas.openxmlformats.org/officeDocument/2006/relationships/hyperlink" Target="https://mail.google.com/mail?extsrc=sync&amp;client=docs&amp;plid=ACUX6DPlsKwO4mVYgJmscvk7-ZxlPIamhtDyC68" TargetMode="External"/><Relationship Id="rId2016" Type="http://schemas.openxmlformats.org/officeDocument/2006/relationships/hyperlink" Target="https://mail.google.com/mail?extsrc=sync&amp;client=docs&amp;plid=ACUX6DPnTMAZxvYkTFQAfhckYZt_6Y6xKcOtCvI" TargetMode="External"/><Relationship Id="rId2017" Type="http://schemas.openxmlformats.org/officeDocument/2006/relationships/hyperlink" Target="https://drive.google.com/drive/folders/1C6PImwLmZmImg2vy7ByGpnMX5MkfWQ4L" TargetMode="External"/><Relationship Id="rId2018" Type="http://schemas.openxmlformats.org/officeDocument/2006/relationships/hyperlink" Target="https://mail.google.com/mail?extsrc=sync&amp;client=docs&amp;plid=ACUX6DPwaKpxoHJNymuT74tJZCjcZoPt4GNkDeA" TargetMode="External"/><Relationship Id="rId2019" Type="http://schemas.openxmlformats.org/officeDocument/2006/relationships/hyperlink" Target="https://drive.google.com/drive/folders/1xEYxgK8JKtdPH8U5YhUbxl1xmd1GRNQP" TargetMode="External"/><Relationship Id="rId579" Type="http://schemas.openxmlformats.org/officeDocument/2006/relationships/hyperlink" Target="https://drive.google.com/drive/folders/1yQAgINIDdus7kq0kwL8_1JnF_4lgSZXq" TargetMode="External"/><Relationship Id="rId578" Type="http://schemas.openxmlformats.org/officeDocument/2006/relationships/hyperlink" Target="https://mail.google.com/mail?extsrc=sync&amp;client=docs&amp;plid=ACUX6DNmsVQLwbst07QCG99Q3Fkn7rGuwzZ4BDM" TargetMode="External"/><Relationship Id="rId577" Type="http://schemas.openxmlformats.org/officeDocument/2006/relationships/hyperlink" Target="https://drive.google.com/drive/folders/13jGj-w6ADOtjlCR_GMkznuVhy2LcVA6b" TargetMode="External"/><Relationship Id="rId1160" Type="http://schemas.openxmlformats.org/officeDocument/2006/relationships/hyperlink" Target="https://drive.google.com/drive/folders/1H8Osbdg4ABY6JbHrWHHkQ2jGNsESpyUR" TargetMode="External"/><Relationship Id="rId572" Type="http://schemas.openxmlformats.org/officeDocument/2006/relationships/hyperlink" Target="https://mail.google.com/mail?extsrc=sync&amp;client=docs&amp;plid=ACUX6DMx8VzmD7Q5rQkx07fqfygqOXsexLvh0DU" TargetMode="External"/><Relationship Id="rId1161" Type="http://schemas.openxmlformats.org/officeDocument/2006/relationships/hyperlink" Target="https://mail.google.com/mail?extsrc=sync&amp;client=docs&amp;plid=ACUX6DNFOFzSGegxPYEPzaKy4BN9F18-nrSAr94" TargetMode="External"/><Relationship Id="rId571" Type="http://schemas.openxmlformats.org/officeDocument/2006/relationships/hyperlink" Target="https://drive.google.com/drive/folders/15m07VgOpTbw4nrhO6PKpBF-CYtRJzaiJ" TargetMode="External"/><Relationship Id="rId1162" Type="http://schemas.openxmlformats.org/officeDocument/2006/relationships/hyperlink" Target="https://drive.google.com/drive/folders/1Y_1hpIGj2xO4ESz637XOrWjnnW96oGCk" TargetMode="External"/><Relationship Id="rId570" Type="http://schemas.openxmlformats.org/officeDocument/2006/relationships/hyperlink" Target="https://mail.google.com/mail?extsrc=sync&amp;client=docs&amp;plid=ACUX6DN3APcu3ZaTH3Vq5y4dptY90ykyCNdC4oc" TargetMode="External"/><Relationship Id="rId1163" Type="http://schemas.openxmlformats.org/officeDocument/2006/relationships/hyperlink" Target="https://mail.google.com/mail?extsrc=sync&amp;client=docs&amp;plid=ACUX6DNiQdUiJDUI2LdiccnNtDOZ20BwG8x8ZSA" TargetMode="External"/><Relationship Id="rId2010" Type="http://schemas.openxmlformats.org/officeDocument/2006/relationships/hyperlink" Target="https://mail.google.com/mail?extsrc=sync&amp;client=docs&amp;plid=ACUX6DM3W0fLU8_IAGQeKp7CFw3nM85msqeFTBw" TargetMode="External"/><Relationship Id="rId1164" Type="http://schemas.openxmlformats.org/officeDocument/2006/relationships/hyperlink" Target="https://drive.google.com/drive/folders/1iSgIDZyZY1_cYzkV9W7Wy1xMZIbFuCjG" TargetMode="External"/><Relationship Id="rId2011" Type="http://schemas.openxmlformats.org/officeDocument/2006/relationships/hyperlink" Target="https://drive.google.com/drive/folders/1m3Ohj_bU0FYbK4wSFD6axeqkKHE9UozQ" TargetMode="External"/><Relationship Id="rId576" Type="http://schemas.openxmlformats.org/officeDocument/2006/relationships/hyperlink" Target="https://mail.google.com/mail?extsrc=sync&amp;client=docs&amp;plid=ACUX6DNQoBfAQM9VxUBHRng86OwO-DRsIzGJD0I" TargetMode="External"/><Relationship Id="rId1165" Type="http://schemas.openxmlformats.org/officeDocument/2006/relationships/hyperlink" Target="https://mail.google.com/mail?extsrc=sync&amp;client=docs&amp;plid=ACUX6DNb-oppVu39R__PmKL7oT-sZq8IWKKk8SM" TargetMode="External"/><Relationship Id="rId2012" Type="http://schemas.openxmlformats.org/officeDocument/2006/relationships/hyperlink" Target="https://mail.google.com/mail?extsrc=sync&amp;client=docs&amp;plid=ACUX6DPRJ76Ej94mwYxz91_DyleUD7CxddObg_o" TargetMode="External"/><Relationship Id="rId575" Type="http://schemas.openxmlformats.org/officeDocument/2006/relationships/hyperlink" Target="https://drive.google.com/drive/folders/1vbQhkqPSTTE02dYQ2OAOyPmcPXbbE740" TargetMode="External"/><Relationship Id="rId1166" Type="http://schemas.openxmlformats.org/officeDocument/2006/relationships/hyperlink" Target="https://drive.google.com/drive/folders/1PU0jiwbalavYnCIoDyJ5iLVneuZpmNhY" TargetMode="External"/><Relationship Id="rId2013" Type="http://schemas.openxmlformats.org/officeDocument/2006/relationships/hyperlink" Target="https://drive.google.com/drive/folders/1s_QOSQbVhq9nV09j9YaNlAt0ffpDV-cl" TargetMode="External"/><Relationship Id="rId574" Type="http://schemas.openxmlformats.org/officeDocument/2006/relationships/hyperlink" Target="https://mail.google.com/mail?extsrc=sync&amp;client=docs&amp;plid=ACUX6DPHVx6KF8LTdQ9nIQHXwHX85mZCXtwPNzM" TargetMode="External"/><Relationship Id="rId1167" Type="http://schemas.openxmlformats.org/officeDocument/2006/relationships/hyperlink" Target="https://mail.google.com/mail?extsrc=sync&amp;client=docs&amp;plid=ACUX6DPyqWCn_9anNumbFrPyhZSkdzv8Sfy1ABk" TargetMode="External"/><Relationship Id="rId2014" Type="http://schemas.openxmlformats.org/officeDocument/2006/relationships/hyperlink" Target="https://mail.google.com/mail?extsrc=sync&amp;client=docs&amp;plid=ACUX6DPpmvc-BX3DMoMKB2MdK7Ea6ib4cIAnNoA" TargetMode="External"/><Relationship Id="rId573" Type="http://schemas.openxmlformats.org/officeDocument/2006/relationships/hyperlink" Target="https://drive.google.com/drive/folders/1nbl6vES7NIM0Cv8njAJZoZEeOPxZxZWj" TargetMode="External"/><Relationship Id="rId1168" Type="http://schemas.openxmlformats.org/officeDocument/2006/relationships/hyperlink" Target="https://drive.google.com/drive/folders/12HkTbrp94Q5kWYcXgrve4Eg9g__5tpnf" TargetMode="External"/><Relationship Id="rId2015" Type="http://schemas.openxmlformats.org/officeDocument/2006/relationships/hyperlink" Target="https://drive.google.com/drive/folders/1CYOGjsjHYcwOpcq0KuQHtSyXK-Jzy-ig" TargetMode="External"/><Relationship Id="rId2049" Type="http://schemas.openxmlformats.org/officeDocument/2006/relationships/hyperlink" Target="https://drive.google.com/drive/folders/1_WbwMAE5YoQOUL84TDhzAPpV9IPSC4Wz" TargetMode="External"/><Relationship Id="rId129" Type="http://schemas.openxmlformats.org/officeDocument/2006/relationships/hyperlink" Target="https://drive.google.com/drive/folders/1AoJuGrnZNOO-TuiQ6oDIGb0Q63j8oJvb" TargetMode="External"/><Relationship Id="rId128" Type="http://schemas.openxmlformats.org/officeDocument/2006/relationships/hyperlink" Target="https://mail.google.com/mail?extsrc=sync&amp;client=docs&amp;plid=ACUX6DPbCOvXAQwp306rJ-EobV0sZoBtK1P7tdI" TargetMode="External"/><Relationship Id="rId127" Type="http://schemas.openxmlformats.org/officeDocument/2006/relationships/hyperlink" Target="https://drive.google.com/drive/folders/1BFDxWjYD-Dgl1KJWDKvSe7kIWsBt4yRN" TargetMode="External"/><Relationship Id="rId126" Type="http://schemas.openxmlformats.org/officeDocument/2006/relationships/hyperlink" Target="https://mail.google.com/mail?extsrc=sync&amp;client=docs&amp;plid=ACUX6DOaPz3BZnDj5x2dBggcoti-D7n79dp6F74" TargetMode="External"/><Relationship Id="rId1190" Type="http://schemas.openxmlformats.org/officeDocument/2006/relationships/hyperlink" Target="https://drive.google.com/drive/folders/1DYJE3oyZWsOadcNe6JzN0Pqt4UZPIIMQ" TargetMode="External"/><Relationship Id="rId1191" Type="http://schemas.openxmlformats.org/officeDocument/2006/relationships/hyperlink" Target="https://mail.google.com/mail?extsrc=sync&amp;client=docs&amp;plid=ACUX6DOYs-ZLaAXPmDLwPW0LAOiBK6gKKW5KJ2E" TargetMode="External"/><Relationship Id="rId1192" Type="http://schemas.openxmlformats.org/officeDocument/2006/relationships/hyperlink" Target="https://drive.google.com/drive/folders/1BnJ25oIcxf82nGRqnVjcPk6Su9Cm2OiB" TargetMode="External"/><Relationship Id="rId1193" Type="http://schemas.openxmlformats.org/officeDocument/2006/relationships/hyperlink" Target="https://mail.google.com/mail?extsrc=sync&amp;client=docs&amp;plid=ACUX6DMsyqx7HDXCtJSzkAZxCSf3W-D4qgfC1u0" TargetMode="External"/><Relationship Id="rId2040" Type="http://schemas.openxmlformats.org/officeDocument/2006/relationships/hyperlink" Target="https://mail.google.com/mail?extsrc=sync&amp;client=docs&amp;plid=ACUX6DNJygOo53eW0XJOzS6j1wPW_ighs6F0sRs" TargetMode="External"/><Relationship Id="rId121" Type="http://schemas.openxmlformats.org/officeDocument/2006/relationships/hyperlink" Target="https://drive.google.com/drive/folders/1IXORKsSgTHjtQFeLbx4_gfNTWiyGaQAQ" TargetMode="External"/><Relationship Id="rId1194" Type="http://schemas.openxmlformats.org/officeDocument/2006/relationships/hyperlink" Target="https://drive.google.com/drive/folders/15vuVAkYor9OjWtf5LJMP2EYj40HxPBDQ" TargetMode="External"/><Relationship Id="rId2041" Type="http://schemas.openxmlformats.org/officeDocument/2006/relationships/hyperlink" Target="https://drive.google.com/drive/folders/1mHa2eFm7uscci-KpPFExfY129IUjrOiw" TargetMode="External"/><Relationship Id="rId120" Type="http://schemas.openxmlformats.org/officeDocument/2006/relationships/hyperlink" Target="https://mail.google.com/mail?extsrc=sync&amp;client=docs&amp;plid=ACUX6DOpSYVTNTrpjZLtAmQAN504YiiOuqygBmI" TargetMode="External"/><Relationship Id="rId1195" Type="http://schemas.openxmlformats.org/officeDocument/2006/relationships/hyperlink" Target="https://mail.google.com/mail?extsrc=sync&amp;client=docs&amp;plid=ACUX6DOSxWiYOmD0GTexTMGC6ms_Q7Z8D48xilY" TargetMode="External"/><Relationship Id="rId2042" Type="http://schemas.openxmlformats.org/officeDocument/2006/relationships/hyperlink" Target="https://mail.google.com/mail?extsrc=sync&amp;client=docs&amp;plid=ACUX6DOfSRne02bnyTFFNXfiaISqLfco4bp5yIc" TargetMode="External"/><Relationship Id="rId1196" Type="http://schemas.openxmlformats.org/officeDocument/2006/relationships/hyperlink" Target="https://drive.google.com/drive/folders/1SDgZtXBLHm_tz-tpxrz2ClEpQmghnG8j" TargetMode="External"/><Relationship Id="rId2043" Type="http://schemas.openxmlformats.org/officeDocument/2006/relationships/hyperlink" Target="https://drive.google.com/drive/folders/1oNAuaQ05ptpwAZUk0-1AaiMzB4_ndPer" TargetMode="External"/><Relationship Id="rId1197" Type="http://schemas.openxmlformats.org/officeDocument/2006/relationships/hyperlink" Target="https://mail.google.com/mail?extsrc=sync&amp;client=docs&amp;plid=ACUX6DP9U1M2E4fylGiH2_fzlA0q8dLvJixc3rY" TargetMode="External"/><Relationship Id="rId2044" Type="http://schemas.openxmlformats.org/officeDocument/2006/relationships/hyperlink" Target="https://mail.google.com/mail?extsrc=sync&amp;client=docs&amp;plid=ACUX6DPa5iYpPlTIRSAp9KJm3K3gOA2Kxky6lLM" TargetMode="External"/><Relationship Id="rId125" Type="http://schemas.openxmlformats.org/officeDocument/2006/relationships/hyperlink" Target="https://drive.google.com/drive/folders/1IahNN3XigWifFALp0MejByQS0sL1AqmH" TargetMode="External"/><Relationship Id="rId1198" Type="http://schemas.openxmlformats.org/officeDocument/2006/relationships/hyperlink" Target="https://drive.google.com/drive/folders/1RZ48wBsNCZbbnYCGY5QbKfxzmGJTSm8G" TargetMode="External"/><Relationship Id="rId2045" Type="http://schemas.openxmlformats.org/officeDocument/2006/relationships/hyperlink" Target="https://drive.google.com/drive/folders/1Tw_GNh4lZFMygvJg7Ylh3wwcre4VrF6U" TargetMode="External"/><Relationship Id="rId124" Type="http://schemas.openxmlformats.org/officeDocument/2006/relationships/hyperlink" Target="https://mail.google.com/mail?extsrc=sync&amp;client=docs&amp;plid=ACUX6DNXg_gfEuSjAUm11oM_J9q4IsWtdpuTle0" TargetMode="External"/><Relationship Id="rId1199" Type="http://schemas.openxmlformats.org/officeDocument/2006/relationships/hyperlink" Target="https://mail.google.com/mail?extsrc=sync&amp;client=docs&amp;plid=ACUX6DMAqYn-um2bgknT1e1YTvK4_fsVZ0VKq58" TargetMode="External"/><Relationship Id="rId2046" Type="http://schemas.openxmlformats.org/officeDocument/2006/relationships/hyperlink" Target="https://mail.google.com/mail?extsrc=sync&amp;client=docs&amp;plid=ACUX6DN_SEp8c1rqlPW-YmxbgfdAhuVRNN6bM8U" TargetMode="External"/><Relationship Id="rId123" Type="http://schemas.openxmlformats.org/officeDocument/2006/relationships/hyperlink" Target="https://drive.google.com/drive/folders/1Fb_1sPYUCii6yg_YLh4uKOH9WOtN1mpS" TargetMode="External"/><Relationship Id="rId2047" Type="http://schemas.openxmlformats.org/officeDocument/2006/relationships/hyperlink" Target="https://drive.google.com/drive/folders/1Alk_eq92Gd9x6LfPL7AwDOMTK5L94VHh" TargetMode="External"/><Relationship Id="rId122" Type="http://schemas.openxmlformats.org/officeDocument/2006/relationships/hyperlink" Target="https://mail.google.com/mail?extsrc=sync&amp;client=docs&amp;plid=ACUX6DNxtXuDLYlUGYVndDb4rAhoVX2mXTZCAcg" TargetMode="External"/><Relationship Id="rId2048" Type="http://schemas.openxmlformats.org/officeDocument/2006/relationships/hyperlink" Target="https://mail.google.com/mail?extsrc=sync&amp;client=docs&amp;plid=ACUX6DO_bykaCfhtXJdeYrpXLx5QpLglpZ_WKBs" TargetMode="External"/><Relationship Id="rId2038" Type="http://schemas.openxmlformats.org/officeDocument/2006/relationships/hyperlink" Target="https://mail.google.com/mail?extsrc=sync&amp;client=docs&amp;plid=ACUX6DMfiq4B4ZrShpScup1iHyNgPt23iUq45r0" TargetMode="External"/><Relationship Id="rId2039" Type="http://schemas.openxmlformats.org/officeDocument/2006/relationships/hyperlink" Target="https://drive.google.com/drive/folders/1xt9QHZS-IRDfgytQQ9mI7o9-vQ-BIt-c" TargetMode="External"/><Relationship Id="rId118" Type="http://schemas.openxmlformats.org/officeDocument/2006/relationships/hyperlink" Target="https://mail.google.com/mail?extsrc=sync&amp;client=docs&amp;plid=ACUX6DMKrbH87T_lRmOSEeGCZLoKdMnSZaHwbLE" TargetMode="External"/><Relationship Id="rId117" Type="http://schemas.openxmlformats.org/officeDocument/2006/relationships/hyperlink" Target="https://drive.google.com/drive/folders/1h2UgCS25mXu_4CU3sVuJx01t-f15jWQg" TargetMode="External"/><Relationship Id="rId116" Type="http://schemas.openxmlformats.org/officeDocument/2006/relationships/hyperlink" Target="https://mail.google.com/mail?extsrc=sync&amp;client=docs&amp;plid=ACUX6DOawjMYNYpiZ7yv7K4tJ8H2VSe1ZmueNAc" TargetMode="External"/><Relationship Id="rId115" Type="http://schemas.openxmlformats.org/officeDocument/2006/relationships/hyperlink" Target="https://drive.google.com/drive/folders/1HSkOqSicU8GR5WSrPVPtAviI62bQUHCc" TargetMode="External"/><Relationship Id="rId599" Type="http://schemas.openxmlformats.org/officeDocument/2006/relationships/hyperlink" Target="https://drive.google.com/drive/folders/1S5Z6W984AN4pepcbfAKFy4rrlfxkQhrm" TargetMode="External"/><Relationship Id="rId1180" Type="http://schemas.openxmlformats.org/officeDocument/2006/relationships/hyperlink" Target="https://drive.google.com/drive/folders/1Hrzc0U2EIe5Ilp4J_Ms_ueqoa3UzosNr" TargetMode="External"/><Relationship Id="rId1181" Type="http://schemas.openxmlformats.org/officeDocument/2006/relationships/hyperlink" Target="https://mail.google.com/mail?extsrc=sync&amp;client=docs&amp;plid=ACUX6DOKPAHnOTerPnD0e_rnBPPwqwqhaAT7TZ4" TargetMode="External"/><Relationship Id="rId119" Type="http://schemas.openxmlformats.org/officeDocument/2006/relationships/hyperlink" Target="https://drive.google.com/drive/folders/1IFgq-LD7NvAj20MHRt8Xmk8ZQdA-6nfm" TargetMode="External"/><Relationship Id="rId1182" Type="http://schemas.openxmlformats.org/officeDocument/2006/relationships/hyperlink" Target="https://drive.google.com/drive/folders/1lSfLnBgdGmPQqhm8bwV1QNjN8eN86dbr" TargetMode="External"/><Relationship Id="rId110" Type="http://schemas.openxmlformats.org/officeDocument/2006/relationships/hyperlink" Target="https://mail.google.com/mail?extsrc=sync&amp;client=docs&amp;plid=ACUX6DOLOJ2WMUUh6K4GUeCDrMcwlnaNcNw-Aj0" TargetMode="External"/><Relationship Id="rId594" Type="http://schemas.openxmlformats.org/officeDocument/2006/relationships/hyperlink" Target="https://mail.google.com/mail?extsrc=sync&amp;client=docs&amp;plid=ACUX6DMuc7jEXOV4zs8BlNt84_oe8N39NP2horA" TargetMode="External"/><Relationship Id="rId1183" Type="http://schemas.openxmlformats.org/officeDocument/2006/relationships/hyperlink" Target="https://mail.google.com/mail?extsrc=sync&amp;client=docs&amp;plid=ACUX6DPeuD2ymv4jfZuxEXMROpfZPfPC3mwtEgE" TargetMode="External"/><Relationship Id="rId2030" Type="http://schemas.openxmlformats.org/officeDocument/2006/relationships/hyperlink" Target="https://mail.google.com/mail?extsrc=sync&amp;client=docs&amp;plid=ACUX6DNOz7PND__TQJZ7k5Wl0hEnTJ8jceKcwpI" TargetMode="External"/><Relationship Id="rId593" Type="http://schemas.openxmlformats.org/officeDocument/2006/relationships/hyperlink" Target="https://drive.google.com/drive/folders/1tWyAFiqEsIaH4zDx--7LJjtdPQQNwcCm" TargetMode="External"/><Relationship Id="rId1184" Type="http://schemas.openxmlformats.org/officeDocument/2006/relationships/hyperlink" Target="https://drive.google.com/drive/folders/1d7gK-2mefD216YMO7KzQCsqNWVKWo9EJ" TargetMode="External"/><Relationship Id="rId2031" Type="http://schemas.openxmlformats.org/officeDocument/2006/relationships/hyperlink" Target="https://drive.google.com/drive/folders/1Ef6WZI3spZJ2wPZJonK8zCpHBbd-VKcU" TargetMode="External"/><Relationship Id="rId592" Type="http://schemas.openxmlformats.org/officeDocument/2006/relationships/hyperlink" Target="https://mail.google.com/mail?extsrc=sync&amp;client=docs&amp;plid=ACUX6DOxrGZDKmJAjq4I0C0HbpQAD7kmR2b6xs4" TargetMode="External"/><Relationship Id="rId1185" Type="http://schemas.openxmlformats.org/officeDocument/2006/relationships/hyperlink" Target="https://mail.google.com/mail?extsrc=sync&amp;client=docs&amp;plid=ACUX6DO2lxSyg7TC21OW5xnYA6y9bvNIOcTSwuA" TargetMode="External"/><Relationship Id="rId2032" Type="http://schemas.openxmlformats.org/officeDocument/2006/relationships/hyperlink" Target="https://mail.google.com/mail?extsrc=sync&amp;client=docs&amp;plid=ACUX6DMMUHGICbiTW5e1I9ddoXOS0Zozfc4B7Ig" TargetMode="External"/><Relationship Id="rId591" Type="http://schemas.openxmlformats.org/officeDocument/2006/relationships/hyperlink" Target="https://drive.google.com/drive/folders/1Kw4lzdlHB8OaY4xXLm7DmKGVdU2Y07xN" TargetMode="External"/><Relationship Id="rId1186" Type="http://schemas.openxmlformats.org/officeDocument/2006/relationships/hyperlink" Target="https://drive.google.com/drive/folders/1EwLb9Vz_kAmtHlX0geMZ7awooDGKCRkR" TargetMode="External"/><Relationship Id="rId2033" Type="http://schemas.openxmlformats.org/officeDocument/2006/relationships/hyperlink" Target="https://drive.google.com/drive/folders/134aFNTjcGw4M6DVJP5hyASjOSR4FHxRZ" TargetMode="External"/><Relationship Id="rId114" Type="http://schemas.openxmlformats.org/officeDocument/2006/relationships/hyperlink" Target="https://mail.google.com/mail?extsrc=sync&amp;client=docs&amp;plid=ACUX6DPxNSFRPwv_H8Dt0R-Bl8F-ZPA1VuYnMhg" TargetMode="External"/><Relationship Id="rId598" Type="http://schemas.openxmlformats.org/officeDocument/2006/relationships/hyperlink" Target="https://mail.google.com/mail?extsrc=sync&amp;client=docs&amp;plid=ACUX6DO3ou5AEKaUJDsF_orsqCity1EwlELLj9c" TargetMode="External"/><Relationship Id="rId1187" Type="http://schemas.openxmlformats.org/officeDocument/2006/relationships/hyperlink" Target="https://mail.google.com/mail?extsrc=sync&amp;client=docs&amp;plid=ACUX6DMImpon0lZ-p4GoMLk3B9cnMtIkez-UWLA" TargetMode="External"/><Relationship Id="rId2034" Type="http://schemas.openxmlformats.org/officeDocument/2006/relationships/hyperlink" Target="https://mail.google.com/mail?extsrc=sync&amp;client=docs&amp;plid=ACUX6DN_4Foh6J8Z2A72WU1tSaJbWXHGKHkU7kk" TargetMode="External"/><Relationship Id="rId113" Type="http://schemas.openxmlformats.org/officeDocument/2006/relationships/hyperlink" Target="https://drive.google.com/drive/folders/1qapXD8YWRSlQtpdgqjWDqC48Rw5zH7VV" TargetMode="External"/><Relationship Id="rId597" Type="http://schemas.openxmlformats.org/officeDocument/2006/relationships/hyperlink" Target="https://drive.google.com/drive/folders/1EHCPTuegGLmfaKMQbScbx-zELZbIkiGY" TargetMode="External"/><Relationship Id="rId1188" Type="http://schemas.openxmlformats.org/officeDocument/2006/relationships/hyperlink" Target="https://drive.google.com/drive/folders/1Iu1Cytzf1O2zo7ECI-6eZWliddBkEXPK" TargetMode="External"/><Relationship Id="rId2035" Type="http://schemas.openxmlformats.org/officeDocument/2006/relationships/hyperlink" Target="https://drive.google.com/drive/folders/1KVlsCFd9mMRgC8lOMxvvGv_WIGdOCaYz" TargetMode="External"/><Relationship Id="rId112" Type="http://schemas.openxmlformats.org/officeDocument/2006/relationships/hyperlink" Target="https://mail.google.com/mail?extsrc=sync&amp;client=docs&amp;plid=ACUX6DOkK9WRtcU000N0NR01NomKKaVjmIfL7oA" TargetMode="External"/><Relationship Id="rId596" Type="http://schemas.openxmlformats.org/officeDocument/2006/relationships/hyperlink" Target="https://mail.google.com/mail/u/1/" TargetMode="External"/><Relationship Id="rId1189" Type="http://schemas.openxmlformats.org/officeDocument/2006/relationships/hyperlink" Target="https://mail.google.com/mail?extsrc=sync&amp;client=docs&amp;plid=ACUX6DO0aFxluEMC0BmySyHRST6sd50UEkGhzxk" TargetMode="External"/><Relationship Id="rId2036" Type="http://schemas.openxmlformats.org/officeDocument/2006/relationships/hyperlink" Target="https://mail.google.com/mail?extsrc=sync&amp;client=docs&amp;plid=ACUX6DPoHfRh-E2UJ2RgMofq0weqZleKlXu99r8" TargetMode="External"/><Relationship Id="rId111" Type="http://schemas.openxmlformats.org/officeDocument/2006/relationships/hyperlink" Target="https://drive.google.com/drive/folders/1WLo8Vb5hNGA2KeIULuKvAa68rRgU-tY4" TargetMode="External"/><Relationship Id="rId595" Type="http://schemas.openxmlformats.org/officeDocument/2006/relationships/hyperlink" Target="https://drive.google.com/drive/folders/1wRZwJnWv5F1tiSm1PTDowonPbSzSIly_" TargetMode="External"/><Relationship Id="rId2037" Type="http://schemas.openxmlformats.org/officeDocument/2006/relationships/hyperlink" Target="https://drive.google.com/drive/folders/1EcupwUKUCZTq1ygPEZeel8pEE-6h9EE5" TargetMode="External"/><Relationship Id="rId1136" Type="http://schemas.openxmlformats.org/officeDocument/2006/relationships/hyperlink" Target="https://drive.google.com/drive/folders/1482e25mVoBPbpdRV8buAYzuGGwP7zUJu" TargetMode="External"/><Relationship Id="rId1137" Type="http://schemas.openxmlformats.org/officeDocument/2006/relationships/hyperlink" Target="https://mail.google.com/mail?extsrc=sync&amp;client=docs&amp;plid=ACUX6DOEHjBpD-AqVO1JxUZfEs6OV2FvAkt0atA" TargetMode="External"/><Relationship Id="rId1138" Type="http://schemas.openxmlformats.org/officeDocument/2006/relationships/hyperlink" Target="https://drive.google.com/drive/folders/1c-v1JJUUKnQ3EQ3VzrOXIRNRd-6Bjav9" TargetMode="External"/><Relationship Id="rId1139" Type="http://schemas.openxmlformats.org/officeDocument/2006/relationships/hyperlink" Target="https://mail.google.com/mail?extsrc=sync&amp;client=docs&amp;plid=ACUX6DNjuQKP4gRsEqv3O4YvTyC1gU8xzxndIUU" TargetMode="External"/><Relationship Id="rId547" Type="http://schemas.openxmlformats.org/officeDocument/2006/relationships/hyperlink" Target="https://drive.google.com/drive/folders/1Gi2vLVwyTp3nfZGSPMVbpYu3BzPmuyHc" TargetMode="External"/><Relationship Id="rId546" Type="http://schemas.openxmlformats.org/officeDocument/2006/relationships/hyperlink" Target="https://mail.google.com/mail?extsrc=sync&amp;client=docs&amp;plid=ACUX6DMl25XupIzoc6R-GjkrezRMhT3CJhaIs1w" TargetMode="External"/><Relationship Id="rId545" Type="http://schemas.openxmlformats.org/officeDocument/2006/relationships/hyperlink" Target="https://drive.google.com/drive/folders/1YcXvahJN1mqdz-hmd38cQjzajegr-qBl" TargetMode="External"/><Relationship Id="rId544" Type="http://schemas.openxmlformats.org/officeDocument/2006/relationships/hyperlink" Target="https://mail.google.com/mail?extsrc=sync&amp;client=docs&amp;plid=ACUX6DN3husKKWoSAOKVjdrK7HQAqn3lqF5VkHM" TargetMode="External"/><Relationship Id="rId549" Type="http://schemas.openxmlformats.org/officeDocument/2006/relationships/hyperlink" Target="https://drive.google.com/drive/folders/1Ijmfj-fqEI8IdzWULCBTVEQCvOkbOGhl" TargetMode="External"/><Relationship Id="rId548" Type="http://schemas.openxmlformats.org/officeDocument/2006/relationships/hyperlink" Target="https://mail.google.com/mail?extsrc=sync&amp;client=docs&amp;plid=ACUX6DOdDlPVf7jyPuMj6NX-ejfuFXy_yM0dMtg" TargetMode="External"/><Relationship Id="rId1130" Type="http://schemas.openxmlformats.org/officeDocument/2006/relationships/hyperlink" Target="https://drive.google.com/drive/folders/1zvejv0ds3PURJ0AH0Lj2crUJPmcncPAD" TargetMode="External"/><Relationship Id="rId1131" Type="http://schemas.openxmlformats.org/officeDocument/2006/relationships/hyperlink" Target="https://mail.google.com/mail?extsrc=sync&amp;client=docs&amp;plid=ACUX6DOT8X1mPohiqDR7dfY4lytpjUfX95s1-dw" TargetMode="External"/><Relationship Id="rId543" Type="http://schemas.openxmlformats.org/officeDocument/2006/relationships/hyperlink" Target="https://drive.google.com/drive/folders/1cqjIeM6T2Zship7UfCppMB1C4jyC5Dl6" TargetMode="External"/><Relationship Id="rId1132" Type="http://schemas.openxmlformats.org/officeDocument/2006/relationships/hyperlink" Target="https://drive.google.com/drive/folders/1BEehkD7gPHMDi2lU3bXqJ4h79inqoVgp" TargetMode="External"/><Relationship Id="rId542" Type="http://schemas.openxmlformats.org/officeDocument/2006/relationships/hyperlink" Target="https://mail.google.com/mail?extsrc=sync&amp;client=docs&amp;plid=ACUX6DNecBzbxVQ4xWqsqCXiYFucU85paPywo7k" TargetMode="External"/><Relationship Id="rId1133" Type="http://schemas.openxmlformats.org/officeDocument/2006/relationships/hyperlink" Target="https://mail.google.com/mail?extsrc=sync&amp;client=docs&amp;plid=ACUX6DP0BTolV1ndj3_OLAOO5HG0e07F5v6PcSQ" TargetMode="External"/><Relationship Id="rId541" Type="http://schemas.openxmlformats.org/officeDocument/2006/relationships/hyperlink" Target="https://drive.google.com/drive/u/1/folders/12IuV2AX_MSh6hyuRvZpPg5LzquDlL9XO" TargetMode="External"/><Relationship Id="rId1134" Type="http://schemas.openxmlformats.org/officeDocument/2006/relationships/hyperlink" Target="https://drive.google.com/drive/folders/18Hg6FiO95jT18s15SbYFTSeyxom8jaOA" TargetMode="External"/><Relationship Id="rId540" Type="http://schemas.openxmlformats.org/officeDocument/2006/relationships/hyperlink" Target="https://mail.google.com/mail?extsrc=sync&amp;client=docs&amp;plid=ACUX6DNmpiin6lOOn2b5YwczAu8mexXZdXB4wdo" TargetMode="External"/><Relationship Id="rId1135" Type="http://schemas.openxmlformats.org/officeDocument/2006/relationships/hyperlink" Target="https://mail.google.com/mail?extsrc=sync&amp;client=docs&amp;plid=ACUX6DNG58RzeB5h3kNvgZ90ogHCz0TpUI-xINs" TargetMode="External"/><Relationship Id="rId1125" Type="http://schemas.openxmlformats.org/officeDocument/2006/relationships/hyperlink" Target="https://mail.google.com/mail?extsrc=sync&amp;client=docs&amp;plid=ACUX6DNTbGBgmqOwqhUQgna_viyEUIEIsrmesig" TargetMode="External"/><Relationship Id="rId1126" Type="http://schemas.openxmlformats.org/officeDocument/2006/relationships/hyperlink" Target="https://drive.google.com/drive/folders/1hIYQspbBxP1yS1O5Z_fO28fae-bQbXEf" TargetMode="External"/><Relationship Id="rId1127" Type="http://schemas.openxmlformats.org/officeDocument/2006/relationships/hyperlink" Target="https://mail.google.com/mail?extsrc=sync&amp;client=docs&amp;plid=ACUX6DOK1VAFq34okB_zGNvk4G_doqF9cUdvUM0" TargetMode="External"/><Relationship Id="rId1128" Type="http://schemas.openxmlformats.org/officeDocument/2006/relationships/hyperlink" Target="https://drive.google.com/drive/folders/1dLl_VW8i1CwOU_ecSmc6g9j9dy_I1hgM" TargetMode="External"/><Relationship Id="rId1129" Type="http://schemas.openxmlformats.org/officeDocument/2006/relationships/hyperlink" Target="https://mail.google.com/mail?extsrc=sync&amp;client=docs&amp;plid=ACUX6DNL8pY_TFtTT4hCY_pjawKUCA5SA3zGFsw" TargetMode="External"/><Relationship Id="rId536" Type="http://schemas.openxmlformats.org/officeDocument/2006/relationships/hyperlink" Target="https://mail.google.com/mail?extsrc=sync&amp;client=docs&amp;plid=ACUX6DNhwMpSlprSXXVz9zuQxVOlY9qFCO1R850" TargetMode="External"/><Relationship Id="rId535" Type="http://schemas.openxmlformats.org/officeDocument/2006/relationships/hyperlink" Target="https://drive.google.com/drive/folders/1PtVbXkkJs_QZfELr4xKIyJX5S5zWTKs7" TargetMode="External"/><Relationship Id="rId534" Type="http://schemas.openxmlformats.org/officeDocument/2006/relationships/hyperlink" Target="https://mail.google.com/mail?extsrc=sync&amp;client=docs&amp;plid=ACUX6DMKwblm17gaYQkKnhprIMWaQFe7b1koh6U" TargetMode="External"/><Relationship Id="rId533" Type="http://schemas.openxmlformats.org/officeDocument/2006/relationships/hyperlink" Target="https://drive.google.com/drive/folders/1xkmTQilL9clj-JQbX1DVB9c8hTdh76qi" TargetMode="External"/><Relationship Id="rId539" Type="http://schemas.openxmlformats.org/officeDocument/2006/relationships/hyperlink" Target="https://drive.google.com/drive/folders/1rpGYE-fJ5_tCJN4_a-Fobqb5aHcuPZhL" TargetMode="External"/><Relationship Id="rId538" Type="http://schemas.openxmlformats.org/officeDocument/2006/relationships/hyperlink" Target="https://mail.google.com/mail?extsrc=sync&amp;client=docs&amp;plid=ACUX6DMo-ZkVVUybjBzvu2z35k0Wloyso2dWXmk" TargetMode="External"/><Relationship Id="rId537" Type="http://schemas.openxmlformats.org/officeDocument/2006/relationships/hyperlink" Target="https://drive.google.com/drive/folders/1JxiDHbIRw0jF3d8jr7Ukz-fzcgM-U_ri" TargetMode="External"/><Relationship Id="rId1120" Type="http://schemas.openxmlformats.org/officeDocument/2006/relationships/hyperlink" Target="https://drive.google.com/drive/folders/1I_KZO0e4nepL9YZVNb6Zxlijq8ZbpuJx" TargetMode="External"/><Relationship Id="rId532" Type="http://schemas.openxmlformats.org/officeDocument/2006/relationships/hyperlink" Target="https://mail.google.com/mail?extsrc=sync&amp;client=docs&amp;plid=ACUX6DOedA7r1T5SaKs8zRGT1ahOaIk5k8dlZM0" TargetMode="External"/><Relationship Id="rId1121" Type="http://schemas.openxmlformats.org/officeDocument/2006/relationships/hyperlink" Target="https://mail.google.com/mail?extsrc=sync&amp;client=docs&amp;plid=ACUX6DNXjZfeJ0ypZmxE-wxEfOUq_2ZWw51JZ18" TargetMode="External"/><Relationship Id="rId531" Type="http://schemas.openxmlformats.org/officeDocument/2006/relationships/hyperlink" Target="https://drive.google.com/drive/folders/1i7WKG0UTw_mokDhesysdA03TQgI73ACo" TargetMode="External"/><Relationship Id="rId1122" Type="http://schemas.openxmlformats.org/officeDocument/2006/relationships/hyperlink" Target="https://drive.google.com/drive/folders/1MyNd21WmHa8Xs5AOen6XtX3FokZIVbkV" TargetMode="External"/><Relationship Id="rId530" Type="http://schemas.openxmlformats.org/officeDocument/2006/relationships/hyperlink" Target="https://mail.google.com/mail?extsrc=sync&amp;client=docs&amp;plid=ACUX6DOghlYNiwIjNl2NQobnMegq1HP4SI_eT8g" TargetMode="External"/><Relationship Id="rId1123" Type="http://schemas.openxmlformats.org/officeDocument/2006/relationships/hyperlink" Target="https://mail.google.com/mail?extsrc=sync&amp;client=docs&amp;plid=ACUX6DMw6dyUe3akXcx7wdYC0Wr9QnolUnxukfU" TargetMode="External"/><Relationship Id="rId1124" Type="http://schemas.openxmlformats.org/officeDocument/2006/relationships/hyperlink" Target="https://drive.google.com/drive/folders/170Q7dJrkadd4hBPVPDaEi5_kgGfXsub8" TargetMode="External"/><Relationship Id="rId1158" Type="http://schemas.openxmlformats.org/officeDocument/2006/relationships/hyperlink" Target="https://drive.google.com/drive/folders/1XT0rdek-YvTjlVqvmcZlp6h2ap5SPOqP" TargetMode="External"/><Relationship Id="rId2005" Type="http://schemas.openxmlformats.org/officeDocument/2006/relationships/hyperlink" Target="https://drive.google.com/drive/folders/1CmQMmL1Pccl9jMIFtKZXlBemcLN-zwwE" TargetMode="External"/><Relationship Id="rId1159" Type="http://schemas.openxmlformats.org/officeDocument/2006/relationships/hyperlink" Target="https://mail.google.com/mail?extsrc=sync&amp;client=docs&amp;plid=ACUX6DOaJyfIeNGNvgv2Hq_Qmg91l7t5dTxmU9I" TargetMode="External"/><Relationship Id="rId2006" Type="http://schemas.openxmlformats.org/officeDocument/2006/relationships/hyperlink" Target="https://mail.google.com/mail?extsrc=sync&amp;client=docs&amp;plid=ACUX6DNIReGhoqyU6KRFXSWGwpcIcG9vMiCVyfY" TargetMode="External"/><Relationship Id="rId2007" Type="http://schemas.openxmlformats.org/officeDocument/2006/relationships/hyperlink" Target="https://drive.google.com/drive/folders/17YT1TeFq-4tb4xXdDksaA3M-8euCk1uN" TargetMode="External"/><Relationship Id="rId2008" Type="http://schemas.openxmlformats.org/officeDocument/2006/relationships/hyperlink" Target="https://mail.google.com/mail?extsrc=sync&amp;client=docs&amp;plid=ACUX6DMJeb8WNo0C8z4-Pp78qX-HiYqn4OG2xNs" TargetMode="External"/><Relationship Id="rId2009" Type="http://schemas.openxmlformats.org/officeDocument/2006/relationships/hyperlink" Target="https://drive.google.com/drive/folders/1BClbaNAbG-7-DKov87nJjPNydxRkR7o2" TargetMode="External"/><Relationship Id="rId569" Type="http://schemas.openxmlformats.org/officeDocument/2006/relationships/hyperlink" Target="https://drive.google.com/drive/folders/1riKSzSShCZh4BbqOSCPwEYUxt0ylYwYL" TargetMode="External"/><Relationship Id="rId568" Type="http://schemas.openxmlformats.org/officeDocument/2006/relationships/hyperlink" Target="https://mail.google.com/mail?extsrc=sync&amp;client=docs&amp;plid=ACUX6DOff7zsYPDvk7qXXTdEivtf8_XoCx7pab4" TargetMode="External"/><Relationship Id="rId567" Type="http://schemas.openxmlformats.org/officeDocument/2006/relationships/hyperlink" Target="https://drive.google.com/drive/folders/1zzy9A4s3atsq9bnia4SkfLfO4onU8D1Z" TargetMode="External"/><Relationship Id="rId566" Type="http://schemas.openxmlformats.org/officeDocument/2006/relationships/hyperlink" Target="https://mail.google.com/mail?extsrc=sync&amp;client=docs&amp;plid=ACUX6DPiWhtuK-tdUUrwRtmCgCHF1V7fGgGp8fk" TargetMode="External"/><Relationship Id="rId561" Type="http://schemas.openxmlformats.org/officeDocument/2006/relationships/hyperlink" Target="https://drive.google.com/drive/folders/1ciQjhi4ZG0-Jx2vbrPb0Hm27gyxdUmHR" TargetMode="External"/><Relationship Id="rId1150" Type="http://schemas.openxmlformats.org/officeDocument/2006/relationships/hyperlink" Target="https://drive.google.com/drive/folders/1hJSi0_l6g7q0tadzZopJnGpouh0XOkd8" TargetMode="External"/><Relationship Id="rId560" Type="http://schemas.openxmlformats.org/officeDocument/2006/relationships/hyperlink" Target="https://mail.google.com/mail?extsrc=sync&amp;client=docs&amp;plid=ACUX6DNEy3P9K0cuLyTAib9nvqYCbgQf9m-yxdk" TargetMode="External"/><Relationship Id="rId1151" Type="http://schemas.openxmlformats.org/officeDocument/2006/relationships/hyperlink" Target="https://mail.google.com/mail?extsrc=sync&amp;client=docs&amp;plid=ACUX6DPT-eefOnVerf_ly8x2FM-hO4ye-NVsByI" TargetMode="External"/><Relationship Id="rId1152" Type="http://schemas.openxmlformats.org/officeDocument/2006/relationships/hyperlink" Target="https://drive.google.com/drive/folders/1vcuTxiON4zzVs6LWMF21o23pfPlfDeDM" TargetMode="External"/><Relationship Id="rId1153" Type="http://schemas.openxmlformats.org/officeDocument/2006/relationships/hyperlink" Target="https://mail.google.com/mail?extsrc=sync&amp;client=docs&amp;plid=ACUX6DMoJ33XubcSiHxEAMxn9hreB-gdDNlnhY4" TargetMode="External"/><Relationship Id="rId2000" Type="http://schemas.openxmlformats.org/officeDocument/2006/relationships/hyperlink" Target="https://mail.google.com/mail?extsrc=sync&amp;client=docs&amp;plid=ACUX6DMzGEplNk1OvJXb_Ow1DNkl5dXfW-i2Utg" TargetMode="External"/><Relationship Id="rId565" Type="http://schemas.openxmlformats.org/officeDocument/2006/relationships/hyperlink" Target="https://drive.google.com/drive/folders/1QTuAzFj69rUxk65GxfzsYW5WPLX8IEYm" TargetMode="External"/><Relationship Id="rId1154" Type="http://schemas.openxmlformats.org/officeDocument/2006/relationships/hyperlink" Target="https://drive.google.com/drive/folders/1u1NffzR1YvmtM3SMiTxiEWVoOYUcwWI_" TargetMode="External"/><Relationship Id="rId2001" Type="http://schemas.openxmlformats.org/officeDocument/2006/relationships/hyperlink" Target="https://drive.google.com/drive/folders/1Sp32yUzO-W-szBZyMCu-GooVZPuYIqVo" TargetMode="External"/><Relationship Id="rId564" Type="http://schemas.openxmlformats.org/officeDocument/2006/relationships/hyperlink" Target="https://mail.google.com/mail?extsrc=sync&amp;client=docs&amp;plid=ACUX6DP-FQAL-LECYaz8S6gcLEkptHt3CjYHdcA" TargetMode="External"/><Relationship Id="rId1155" Type="http://schemas.openxmlformats.org/officeDocument/2006/relationships/hyperlink" Target="https://mail.google.com/mail?extsrc=sync&amp;client=docs&amp;plid=ACUX6DMi_DYmZ6BdF1uWyS3YnewYeT8GgXcUHxo" TargetMode="External"/><Relationship Id="rId2002" Type="http://schemas.openxmlformats.org/officeDocument/2006/relationships/hyperlink" Target="https://mail.google.com/mail?extsrc=sync&amp;client=docs&amp;plid=ACUX6DPlf23O4AYXpQ36KVlGi2KWJbbJ1iWtpeg" TargetMode="External"/><Relationship Id="rId563" Type="http://schemas.openxmlformats.org/officeDocument/2006/relationships/hyperlink" Target="https://drive.google.com/drive/folders/1ReG-pfKFn8Vsm1IweWNM1Cmyb3bIV4qH" TargetMode="External"/><Relationship Id="rId1156" Type="http://schemas.openxmlformats.org/officeDocument/2006/relationships/hyperlink" Target="https://drive.google.com/drive/folders/1jM9mV6bgmfm4tlA7b9zTY3PN5jsMlc3d" TargetMode="External"/><Relationship Id="rId2003" Type="http://schemas.openxmlformats.org/officeDocument/2006/relationships/hyperlink" Target="https://drive.google.com/drive/folders/1cMLcpujFIx4QnaPxzfUfLcF4s26nc3GS" TargetMode="External"/><Relationship Id="rId562" Type="http://schemas.openxmlformats.org/officeDocument/2006/relationships/hyperlink" Target="https://mail.google.com/mail?extsrc=sync&amp;client=docs&amp;plid=ACUX6DO8jW2nQcmqWsgb3rwmhaSsI_zwehIJ6XI" TargetMode="External"/><Relationship Id="rId1157" Type="http://schemas.openxmlformats.org/officeDocument/2006/relationships/hyperlink" Target="https://mail.google.com/mail?extsrc=sync&amp;client=docs&amp;plid=ACUX6DP17xlthz7fBheExntNTKg-fbXfV9EL-t0" TargetMode="External"/><Relationship Id="rId2004" Type="http://schemas.openxmlformats.org/officeDocument/2006/relationships/hyperlink" Target="https://mail.google.com/mail?extsrc=sync&amp;client=docs&amp;plid=ACUX6DOwlOwiEaxKYhzmG2s9nxOljbusFH0WIFo" TargetMode="External"/><Relationship Id="rId1147" Type="http://schemas.openxmlformats.org/officeDocument/2006/relationships/hyperlink" Target="https://mail.google.com/mail?extsrc=sync&amp;client=docs&amp;plid=ACUX6DMoolZFVax2Znq4ZCrFSAp0g4Nl30pImfk" TargetMode="External"/><Relationship Id="rId1148" Type="http://schemas.openxmlformats.org/officeDocument/2006/relationships/hyperlink" Target="https://drive.google.com/drive/folders/1FPq94nGgl54z7MB7dDxpkZK57jJ2xIPw" TargetMode="External"/><Relationship Id="rId1149" Type="http://schemas.openxmlformats.org/officeDocument/2006/relationships/hyperlink" Target="https://mail.google.com/mail?extsrc=sync&amp;client=docs&amp;plid=ACUX6DP1ROEAVahXM5jwSK2Zxs0yLaZjoxIx76k" TargetMode="External"/><Relationship Id="rId558" Type="http://schemas.openxmlformats.org/officeDocument/2006/relationships/hyperlink" Target="https://mail.google.com/mail?extsrc=sync&amp;client=docs&amp;plid=ACUX6DPipzWAbpQP35mrt31rZhtPSv4Blw3Sr9s" TargetMode="External"/><Relationship Id="rId557" Type="http://schemas.openxmlformats.org/officeDocument/2006/relationships/hyperlink" Target="https://drive.google.com/drive/folders/1O4bbqFe1UmcCl3Wy9-wbE93gk43kfsMK" TargetMode="External"/><Relationship Id="rId556" Type="http://schemas.openxmlformats.org/officeDocument/2006/relationships/hyperlink" Target="https://mail.google.com/mail?extsrc=sync&amp;client=docs&amp;plid=ACUX6DN8EEDECKZODeZxxsh-bSrzXNmOGOTNTTI" TargetMode="External"/><Relationship Id="rId555" Type="http://schemas.openxmlformats.org/officeDocument/2006/relationships/hyperlink" Target="https://drive.google.com/drive/folders/1XGFXzSU34FXluu9PvPuVM7D5PqTrxqqW" TargetMode="External"/><Relationship Id="rId559" Type="http://schemas.openxmlformats.org/officeDocument/2006/relationships/hyperlink" Target="https://drive.google.com/drive/folders/1IOIbdTWpXaFTpxyzXaBt3TcMyrlqJWo5" TargetMode="External"/><Relationship Id="rId550" Type="http://schemas.openxmlformats.org/officeDocument/2006/relationships/hyperlink" Target="https://mail.google.com/mail?extsrc=sync&amp;client=docs&amp;plid=ACUX6DO8iZ7CAWK4DtJAOWKCY89COgOEOdldPA0" TargetMode="External"/><Relationship Id="rId1140" Type="http://schemas.openxmlformats.org/officeDocument/2006/relationships/hyperlink" Target="https://drive.google.com/drive/folders/1KSPRneuAs-vxlkS-wZi6iWW34htuD6n2" TargetMode="External"/><Relationship Id="rId1141" Type="http://schemas.openxmlformats.org/officeDocument/2006/relationships/hyperlink" Target="https://mail.google.com/mail?extsrc=sync&amp;client=docs&amp;plid=ACUX6DOlbiLXtrIY-e85t-LBfSZJYA5BrcCJuk0" TargetMode="External"/><Relationship Id="rId1142" Type="http://schemas.openxmlformats.org/officeDocument/2006/relationships/hyperlink" Target="https://drive.google.com/drive/folders/1RElmM-d4dm9OGkZk3BjkKmUKvwHIZSTf" TargetMode="External"/><Relationship Id="rId554" Type="http://schemas.openxmlformats.org/officeDocument/2006/relationships/hyperlink" Target="https://mail.google.com/mail?extsrc=sync&amp;client=docs&amp;plid=ACUX6DPuKBzWl3MUSmB4HyS8GSeoFYch8kHro-Q" TargetMode="External"/><Relationship Id="rId1143" Type="http://schemas.openxmlformats.org/officeDocument/2006/relationships/hyperlink" Target="https://mail.google.com/mail?extsrc=sync&amp;client=docs&amp;plid=ACUX6DM72MKV5aAYtKbyKvFAzNeiJaEgG-fQCGM" TargetMode="External"/><Relationship Id="rId553" Type="http://schemas.openxmlformats.org/officeDocument/2006/relationships/hyperlink" Target="https://drive.google.com/drive/folders/11lnd1tGobBjuUhdNyVRGw3VNKadA1zX_" TargetMode="External"/><Relationship Id="rId1144" Type="http://schemas.openxmlformats.org/officeDocument/2006/relationships/hyperlink" Target="https://drive.google.com/drive/folders/1BmJLBvAgcUJrAt_Ar8zNb5ODF0kQDC9Q" TargetMode="External"/><Relationship Id="rId552" Type="http://schemas.openxmlformats.org/officeDocument/2006/relationships/hyperlink" Target="https://mail.google.com/mail?extsrc=sync&amp;client=docs&amp;plid=ACUX6DNUJkkkfIhfBVavbwBAjkWqiKVjRNybicI" TargetMode="External"/><Relationship Id="rId1145" Type="http://schemas.openxmlformats.org/officeDocument/2006/relationships/hyperlink" Target="https://mail.google.com/mail?extsrc=sync&amp;client=docs&amp;plid=ACUX6DO3_SfR_VE03aJTi7wiPrnZl1TD4MJ2Z6o" TargetMode="External"/><Relationship Id="rId551" Type="http://schemas.openxmlformats.org/officeDocument/2006/relationships/hyperlink" Target="https://drive.google.com/drive/folders/1xMelup93CZ1GRmXl9gYLMTu19yTrzWXH" TargetMode="External"/><Relationship Id="rId1146" Type="http://schemas.openxmlformats.org/officeDocument/2006/relationships/hyperlink" Target="https://drive.google.com/drive/folders/1HmCBs_QM8zQOVSVPsaV3xMQtJT8Zs2fp" TargetMode="External"/><Relationship Id="rId2090" Type="http://schemas.openxmlformats.org/officeDocument/2006/relationships/hyperlink" Target="https://drive.google.com/drive/folders/1X37VF2aw6rxyWZgPJaBFitNdNYZ-K_bW" TargetMode="External"/><Relationship Id="rId2091" Type="http://schemas.openxmlformats.org/officeDocument/2006/relationships/hyperlink" Target="https://mail.google.com/mail?extsrc=sync&amp;client=docs&amp;plid=ACUX6DP67-IpjTAw5FoYuhrQSZjXDa4MgaVO5SM" TargetMode="External"/><Relationship Id="rId2092" Type="http://schemas.openxmlformats.org/officeDocument/2006/relationships/hyperlink" Target="https://drive.google.com/drive/folders/1RGT3aNsegusQSvXWrKg4WufXGhmPWfpC" TargetMode="External"/><Relationship Id="rId2093" Type="http://schemas.openxmlformats.org/officeDocument/2006/relationships/hyperlink" Target="https://mail.google.com/mail?extsrc=sync&amp;client=docs&amp;plid=ACUX6DPzLzk8sZVyHNqHnZ67o9t8IZL3fjfbYIo" TargetMode="External"/><Relationship Id="rId2094" Type="http://schemas.openxmlformats.org/officeDocument/2006/relationships/hyperlink" Target="https://drive.google.com/drive/folders/1v6s0hKYAGL3BbsTyAqZlgxRXR4kYFltX" TargetMode="External"/><Relationship Id="rId2095" Type="http://schemas.openxmlformats.org/officeDocument/2006/relationships/hyperlink" Target="https://mail.google.com/mail?extsrc=sync&amp;client=docs&amp;plid=ACUX6DOIr7XOKRDgZFahnzkokXf90CQ1l8Q-wl8" TargetMode="External"/><Relationship Id="rId2096" Type="http://schemas.openxmlformats.org/officeDocument/2006/relationships/hyperlink" Target="https://drive.google.com/drive/folders/1RXlbP8D7ChvjI3T-nLNBguVa2AWRKiMc" TargetMode="External"/><Relationship Id="rId2097" Type="http://schemas.openxmlformats.org/officeDocument/2006/relationships/hyperlink" Target="https://mail.google.com/mail?extsrc=sync&amp;client=docs&amp;plid=ACUX6DMNCsT4b2tj0K6hBwLSMZw5JVnFHDK3GIU" TargetMode="External"/><Relationship Id="rId2098" Type="http://schemas.openxmlformats.org/officeDocument/2006/relationships/hyperlink" Target="https://drive.google.com/drive/folders/14saeNLGJoX_-_H9PsomQz3lMClpo8jU9" TargetMode="External"/><Relationship Id="rId2099" Type="http://schemas.openxmlformats.org/officeDocument/2006/relationships/hyperlink" Target="https://mail.google.com/mail?extsrc=sync&amp;client=docs&amp;plid=ACUX6DPAPyolTU-hSEsdtL_owK1nQt7w5eB4hbQ" TargetMode="External"/><Relationship Id="rId2060" Type="http://schemas.openxmlformats.org/officeDocument/2006/relationships/hyperlink" Target="https://drive.google.com/drive/folders/1oZcERC6Q5rzLzwwQQPesbmztup433N0d" TargetMode="External"/><Relationship Id="rId2061" Type="http://schemas.openxmlformats.org/officeDocument/2006/relationships/hyperlink" Target="https://mail.google.com/mail?extsrc=sync&amp;client=docs&amp;plid=ACUX6DPXl5m0OoEm4FNDAbGxNFCrFqQIfzh5CoM" TargetMode="External"/><Relationship Id="rId2062" Type="http://schemas.openxmlformats.org/officeDocument/2006/relationships/hyperlink" Target="https://drive.google.com/drive/folders/1M_DMQEuHMGzty-lc_1SLnrL4pO5677za" TargetMode="External"/><Relationship Id="rId2063" Type="http://schemas.openxmlformats.org/officeDocument/2006/relationships/hyperlink" Target="https://mail.google.com/mail?extsrc=sync&amp;client=docs&amp;plid=ACUX6DOdNpb2CFoJSYikaxV_z2bQGqDfCHXBc_o" TargetMode="External"/><Relationship Id="rId2064" Type="http://schemas.openxmlformats.org/officeDocument/2006/relationships/hyperlink" Target="https://drive.google.com/drive/folders/1T0MxEDu0zDgtqYwLZQH5N1gW1F3-1DIE" TargetMode="External"/><Relationship Id="rId2065" Type="http://schemas.openxmlformats.org/officeDocument/2006/relationships/hyperlink" Target="https://mail.google.com/mail?extsrc=sync&amp;client=docs&amp;plid=ACUX6DPCsCfISQzfQ-yfLc5-4IBpTPFhWu9Wphw" TargetMode="External"/><Relationship Id="rId2066" Type="http://schemas.openxmlformats.org/officeDocument/2006/relationships/hyperlink" Target="https://drive.google.com/drive/folders/1IzGiYp8EsTV5X6hWJP_OyXoqp4zz6bJy" TargetMode="External"/><Relationship Id="rId2067" Type="http://schemas.openxmlformats.org/officeDocument/2006/relationships/hyperlink" Target="https://mail.google.com/mail?extsrc=sync&amp;client=docs&amp;plid=ACUX6DMxKLHbxNjophGioN8DUGOcuz9m3Kszj4U" TargetMode="External"/><Relationship Id="rId2068" Type="http://schemas.openxmlformats.org/officeDocument/2006/relationships/hyperlink" Target="https://drive.google.com/drive/folders/1_wvs0LpsXgWGk_N1qi9VY15CNnXTWDFW" TargetMode="External"/><Relationship Id="rId2069" Type="http://schemas.openxmlformats.org/officeDocument/2006/relationships/hyperlink" Target="https://mail.google.com/mail?extsrc=sync&amp;client=docs&amp;plid=ACUX6DNMlULVkGWZ8hLyNkBXAyXr2Ib172gWQXM" TargetMode="External"/><Relationship Id="rId2050" Type="http://schemas.openxmlformats.org/officeDocument/2006/relationships/hyperlink" Target="https://drive.google.com/drive/folders/1eV6rVuyKeDM02qM1jFoKAej3WpzqM6rT" TargetMode="External"/><Relationship Id="rId2051" Type="http://schemas.openxmlformats.org/officeDocument/2006/relationships/hyperlink" Target="https://mail.google.com/mail?extsrc=sync&amp;client=docs&amp;plid=ACUX6DNC3nE9vu2Cbck84dms_DNcu7cEFFmekeQ" TargetMode="External"/><Relationship Id="rId495" Type="http://schemas.openxmlformats.org/officeDocument/2006/relationships/hyperlink" Target="https://drive.google.com/drive/u/1/folders/1A-3H7zKPV_qozAC1qjL_TPkWUxd6OIdi" TargetMode="External"/><Relationship Id="rId2052" Type="http://schemas.openxmlformats.org/officeDocument/2006/relationships/hyperlink" Target="https://drive.google.com/drive/folders/1dTEEg-BpA-SKhhyoNO1pTtg3zGpM9sMT" TargetMode="External"/><Relationship Id="rId494" Type="http://schemas.openxmlformats.org/officeDocument/2006/relationships/hyperlink" Target="https://mail.google.com/mail?extsrc=sync&amp;client=docs&amp;plid=ACUX6DPrNdjBc-h25IZrYpOQlgKu_-Bq6O8497o" TargetMode="External"/><Relationship Id="rId2053" Type="http://schemas.openxmlformats.org/officeDocument/2006/relationships/hyperlink" Target="https://mail.google.com/mail?extsrc=sync&amp;client=docs&amp;plid=ACUX6DNCsdty76unQBkioNTfFSPeYsWG_LBA2jU" TargetMode="External"/><Relationship Id="rId493" Type="http://schemas.openxmlformats.org/officeDocument/2006/relationships/hyperlink" Target="https://drive.google.com/drive/folders/1Au_he1oqC2FdszRH2UyluTIrtIgPVzXr" TargetMode="External"/><Relationship Id="rId2054" Type="http://schemas.openxmlformats.org/officeDocument/2006/relationships/hyperlink" Target="https://drive.google.com/drive/folders/1FpzfXEx_01g258x05fxJyQQ-g8i96VjD" TargetMode="External"/><Relationship Id="rId492" Type="http://schemas.openxmlformats.org/officeDocument/2006/relationships/hyperlink" Target="https://mail.google.com/mail?extsrc=sync&amp;client=docs&amp;plid=ACUX6DNuKor6D-6v9Hl80CktR9Xjc3u1kh2lpFE" TargetMode="External"/><Relationship Id="rId2055" Type="http://schemas.openxmlformats.org/officeDocument/2006/relationships/hyperlink" Target="https://mail.google.com/mail?extsrc=sync&amp;client=docs&amp;plid=ACUX6DO949ueuRqw9b17VT5WVYhY_VQpoMbe7T8" TargetMode="External"/><Relationship Id="rId499" Type="http://schemas.openxmlformats.org/officeDocument/2006/relationships/hyperlink" Target="https://drive.google.com/drive/folders/1ewq1gLCwRqkBHWsRYqGTjLJEHWZmnwpQ" TargetMode="External"/><Relationship Id="rId2056" Type="http://schemas.openxmlformats.org/officeDocument/2006/relationships/hyperlink" Target="https://drive.google.com/drive/folders/1sQk_miAQJYOquJWMp0hGFoI7sHCSl3rh" TargetMode="External"/><Relationship Id="rId498" Type="http://schemas.openxmlformats.org/officeDocument/2006/relationships/hyperlink" Target="https://mail.google.com/mail?extsrc=sync&amp;client=docs&amp;plid=ACUX6DPH0LJwKCkolmQPYXiOnmDyJ9lBDfFx64I" TargetMode="External"/><Relationship Id="rId2057" Type="http://schemas.openxmlformats.org/officeDocument/2006/relationships/hyperlink" Target="https://mail.google.com/mail?extsrc=sync&amp;client=docs&amp;plid=ACUX6DPCvuQauUjjipZK8QS_AIfsmtdvvuE2blU" TargetMode="External"/><Relationship Id="rId497" Type="http://schemas.openxmlformats.org/officeDocument/2006/relationships/hyperlink" Target="https://drive.google.com/drive/folders/1OjpPLwpJn945aVE8ar0JFfs6_y_1snQ9" TargetMode="External"/><Relationship Id="rId2058" Type="http://schemas.openxmlformats.org/officeDocument/2006/relationships/hyperlink" Target="https://drive.google.com/drive/folders/1BSv1b48vraDIgM5FeRRTJFy-bUJ8hR4j" TargetMode="External"/><Relationship Id="rId496" Type="http://schemas.openxmlformats.org/officeDocument/2006/relationships/hyperlink" Target="https://mail.google.com/mail?extsrc=sync&amp;client=docs&amp;plid=ACUX6DPNjXQnKs0GvEX-cMNHJtcpJwr-yPdh578" TargetMode="External"/><Relationship Id="rId2059" Type="http://schemas.openxmlformats.org/officeDocument/2006/relationships/hyperlink" Target="https://mail.google.com/mail?extsrc=sync&amp;client=docs&amp;plid=ACUX6DO2zzrm-TrWgiQ8gYuKdec5FdEuLZZabw8" TargetMode="External"/><Relationship Id="rId2080" Type="http://schemas.openxmlformats.org/officeDocument/2006/relationships/hyperlink" Target="https://drive.google.com/drive/folders/1cgXswAMmY6tJQZnxfhTTdtU9_wXczUH7" TargetMode="External"/><Relationship Id="rId2081" Type="http://schemas.openxmlformats.org/officeDocument/2006/relationships/hyperlink" Target="https://mail.google.com/mail?extsrc=sync&amp;client=docs&amp;plid=ACUX6DMPARLZy6AlnBzOWi9JdhYwIMP1zA2l5WE" TargetMode="External"/><Relationship Id="rId2082" Type="http://schemas.openxmlformats.org/officeDocument/2006/relationships/hyperlink" Target="https://drive.google.com/drive/folders/1MIKE8-Ij3Z0ELyBbGGpcobuBt_JCgnMS" TargetMode="External"/><Relationship Id="rId2083" Type="http://schemas.openxmlformats.org/officeDocument/2006/relationships/hyperlink" Target="https://mail.google.com/mail?extsrc=sync&amp;client=docs&amp;plid=ACUX6DPIK3aq9WC4IsUHmalk_4dVgbmmfi4lcm4" TargetMode="External"/><Relationship Id="rId2084" Type="http://schemas.openxmlformats.org/officeDocument/2006/relationships/hyperlink" Target="https://drive.google.com/drive/folders/1X7Cxs8lu9itcfHeyRgK2vnoFThzw8h_b" TargetMode="External"/><Relationship Id="rId2085" Type="http://schemas.openxmlformats.org/officeDocument/2006/relationships/hyperlink" Target="https://mail.google.com/mail?extsrc=sync&amp;client=docs&amp;plid=ACUX6DO-0NhRhVHGhsT3q3ZORbBleumahaOBjg8" TargetMode="External"/><Relationship Id="rId2086" Type="http://schemas.openxmlformats.org/officeDocument/2006/relationships/hyperlink" Target="https://drive.google.com/drive/folders/1u__-iNXhWCXf1A2pQBnuHj0SJDnSxEBA" TargetMode="External"/><Relationship Id="rId2087" Type="http://schemas.openxmlformats.org/officeDocument/2006/relationships/hyperlink" Target="https://mail.google.com/mail?extsrc=sync&amp;client=docs&amp;plid=ACUX6DP5kCjHoaCPzoi8RLvPtyXGaHs9G8HoFNc" TargetMode="External"/><Relationship Id="rId2088" Type="http://schemas.openxmlformats.org/officeDocument/2006/relationships/hyperlink" Target="https://drive.google.com/drive/folders/1qwS_6JuEXfpkZ8-VRZKEYmDAjJlcUOnc" TargetMode="External"/><Relationship Id="rId2089" Type="http://schemas.openxmlformats.org/officeDocument/2006/relationships/hyperlink" Target="https://mail.google.com/mail?extsrc=sync&amp;client=docs&amp;plid=ACUX6DPhDrj1cbDq3GUTS6iogNfLII54wCLNIW4" TargetMode="External"/><Relationship Id="rId2070" Type="http://schemas.openxmlformats.org/officeDocument/2006/relationships/hyperlink" Target="https://drive.google.com/drive/folders/12TvzT7CjDfRgF3pvTgnNXozx0eE-zptF" TargetMode="External"/><Relationship Id="rId2071" Type="http://schemas.openxmlformats.org/officeDocument/2006/relationships/hyperlink" Target="https://mail.google.com/mail?extsrc=sync&amp;client=docs&amp;plid=ACUX6DNvTQDOMfSocyIKDttFo3jS8h_YAMwfdDU" TargetMode="External"/><Relationship Id="rId2072" Type="http://schemas.openxmlformats.org/officeDocument/2006/relationships/hyperlink" Target="https://drive.google.com/drive/folders/1XUmZ7w9ZUJUQJFqg3i2QmW6042OtctPt" TargetMode="External"/><Relationship Id="rId2073" Type="http://schemas.openxmlformats.org/officeDocument/2006/relationships/hyperlink" Target="https://mail.google.com/mail?extsrc=sync&amp;client=docs&amp;plid=ACUX6DNGFTs5ix3NZVozDDF5J2DdM5ihSu4CqEw" TargetMode="External"/><Relationship Id="rId2074" Type="http://schemas.openxmlformats.org/officeDocument/2006/relationships/hyperlink" Target="https://drive.google.com/drive/folders/1FROCRWP5FOeJWJJRlaY8f3TIkOO3ST-e" TargetMode="External"/><Relationship Id="rId2075" Type="http://schemas.openxmlformats.org/officeDocument/2006/relationships/hyperlink" Target="https://mail.google.com/mail?extsrc=sync&amp;client=docs&amp;plid=ACUX6DMV7QfEILOUBTgPmrjs091Z0zkT1imf3zk" TargetMode="External"/><Relationship Id="rId2076" Type="http://schemas.openxmlformats.org/officeDocument/2006/relationships/hyperlink" Target="https://drive.google.com/drive/folders/1E_t0VxSSwqoAUTbVNG3TTF9CFp23Zz42" TargetMode="External"/><Relationship Id="rId2077" Type="http://schemas.openxmlformats.org/officeDocument/2006/relationships/hyperlink" Target="https://mail.google.com/mail?extsrc=sync&amp;client=docs&amp;plid=ACUX6DMjG4bvUIg1bE_X_2VoHPisgPN9ZL4a8lI" TargetMode="External"/><Relationship Id="rId2078" Type="http://schemas.openxmlformats.org/officeDocument/2006/relationships/hyperlink" Target="https://drive.google.com/drive/folders/1JHwDAB5MFPFe8KQg1m7D5kKhqbyArs7s" TargetMode="External"/><Relationship Id="rId2079" Type="http://schemas.openxmlformats.org/officeDocument/2006/relationships/hyperlink" Target="https://mail.google.com/mail?extsrc=sync&amp;client=docs&amp;plid=ACUX6DOJ2As6N-FLpM0gTVY0j6001RopGKAZXDE" TargetMode="External"/><Relationship Id="rId1610" Type="http://schemas.openxmlformats.org/officeDocument/2006/relationships/hyperlink" Target="https://mail.google.com/mail?extsrc=sync&amp;client=docs&amp;plid=ACUX6DMit0-wwigo9yzslyfpFABzOuRYMVteT-g" TargetMode="External"/><Relationship Id="rId1611" Type="http://schemas.openxmlformats.org/officeDocument/2006/relationships/hyperlink" Target="https://drive.google.com/drive/folders/17aHeJIui-OptXuD6XfFn0QxRyk2jiwYQ" TargetMode="External"/><Relationship Id="rId1612" Type="http://schemas.openxmlformats.org/officeDocument/2006/relationships/hyperlink" Target="https://mail.google.com/mail?extsrc=sync&amp;client=docs&amp;plid=ACUX6DNnCNaSQz0quv05ZBTgLodROvDhE0fqXW0" TargetMode="External"/><Relationship Id="rId1613" Type="http://schemas.openxmlformats.org/officeDocument/2006/relationships/hyperlink" Target="https://drive.google.com/drive/folders/1IevQcPsy8ciGY_xCBRwkVh45mD_7VKjI" TargetMode="External"/><Relationship Id="rId1614" Type="http://schemas.openxmlformats.org/officeDocument/2006/relationships/hyperlink" Target="https://mail.google.com/mail?extsrc=sync&amp;client=docs&amp;plid=ACUX6DMAxBDFVGn3AZ-lvOCQUYxMtTnJjrEOz_w" TargetMode="External"/><Relationship Id="rId1615" Type="http://schemas.openxmlformats.org/officeDocument/2006/relationships/hyperlink" Target="https://drive.google.com/drive/folders/1B8ym4k0hkbjvXVNgw_W2CBodQ-IuLFZQ" TargetMode="External"/><Relationship Id="rId1616" Type="http://schemas.openxmlformats.org/officeDocument/2006/relationships/hyperlink" Target="https://mail.google.com/mail?extsrc=sync&amp;client=docs&amp;plid=ACUX6DPI4mQRNfSD4kA4fRdlTdzqQorppm43Puc" TargetMode="External"/><Relationship Id="rId907" Type="http://schemas.openxmlformats.org/officeDocument/2006/relationships/hyperlink" Target="https://drive.google.com/drive/folders/15jAF6aOp_u17e7OwuCvru2u1VCZHq68l" TargetMode="External"/><Relationship Id="rId1617" Type="http://schemas.openxmlformats.org/officeDocument/2006/relationships/hyperlink" Target="https://drive.google.com/drive/folders/1noIFa-DL-24yEqZHeJNosTRn_RkXR5uE" TargetMode="External"/><Relationship Id="rId906" Type="http://schemas.openxmlformats.org/officeDocument/2006/relationships/hyperlink" Target="https://mail.google.com/mail?extsrc=sync&amp;client=docs&amp;plid=ACUX6DMbp18jjEXslziy2uPF596JJh_R5txBdK0" TargetMode="External"/><Relationship Id="rId1618" Type="http://schemas.openxmlformats.org/officeDocument/2006/relationships/hyperlink" Target="https://mail.google.com/mail?extsrc=sync&amp;client=docs&amp;plid=ACUX6DNpleyESMAlYoAvsy3xXciS7nnwlUvn4V8" TargetMode="External"/><Relationship Id="rId905" Type="http://schemas.openxmlformats.org/officeDocument/2006/relationships/hyperlink" Target="https://drive.google.com/drive/folders/13BUgnU1JzqYhHovcSeLg20G2j_oSn08N" TargetMode="External"/><Relationship Id="rId1619" Type="http://schemas.openxmlformats.org/officeDocument/2006/relationships/hyperlink" Target="https://drive.google.com/drive/folders/10W4pI6hQ3-n6Y88mLrphoG_PoHr0-RsF" TargetMode="External"/><Relationship Id="rId904" Type="http://schemas.openxmlformats.org/officeDocument/2006/relationships/hyperlink" Target="https://mail.google.com/mail?extsrc=sync&amp;client=docs&amp;plid=ACUX6DOKJyZt6kwWCwkkOnPbVcGteCcpRdF4NY8" TargetMode="External"/><Relationship Id="rId909" Type="http://schemas.openxmlformats.org/officeDocument/2006/relationships/hyperlink" Target="https://drive.google.com/drive/folders/1jh7apFDX6sOHxMvYtxo_uiaNWvsd8lEs" TargetMode="External"/><Relationship Id="rId908" Type="http://schemas.openxmlformats.org/officeDocument/2006/relationships/hyperlink" Target="https://mail.google.com/mail?extsrc=sync&amp;client=docs&amp;plid=ACUX6DOhmIlwqbWwutXtNLJI5NqKBELAZtkdbn4" TargetMode="External"/><Relationship Id="rId903" Type="http://schemas.openxmlformats.org/officeDocument/2006/relationships/hyperlink" Target="https://drive.google.com/drive/folders/1pF9zcaospxsgGPvXBvAeS0lTFyb8raq5" TargetMode="External"/><Relationship Id="rId902" Type="http://schemas.openxmlformats.org/officeDocument/2006/relationships/hyperlink" Target="https://mail.google.com/mail?extsrc=sync&amp;client=docs&amp;plid=ACUX6DOpbTZVjHQkum3cff-10J7wbzqfql8pZgA" TargetMode="External"/><Relationship Id="rId901" Type="http://schemas.openxmlformats.org/officeDocument/2006/relationships/hyperlink" Target="https://drive.google.com/drive/folders/1yD2FnT9DtFTPovHZR79F6LtfKiPGnvYk" TargetMode="External"/><Relationship Id="rId900" Type="http://schemas.openxmlformats.org/officeDocument/2006/relationships/hyperlink" Target="https://mail.google.com/mail?extsrc=sync&amp;client=docs&amp;plid=ACUX6DMnSrigyHwCJDOtk-xwEgSulXefxt-E5-I" TargetMode="External"/><Relationship Id="rId1600" Type="http://schemas.openxmlformats.org/officeDocument/2006/relationships/hyperlink" Target="https://mail.google.com/mail?extsrc=sync&amp;client=docs&amp;plid=ACUX6DPUaQc2nd6vv1pCs-OxWvPLf3-OQiuUAVw" TargetMode="External"/><Relationship Id="rId1601" Type="http://schemas.openxmlformats.org/officeDocument/2006/relationships/hyperlink" Target="https://drive.google.com/drive/folders/1DDdo-bQ-7rJp3PkvTWFeIK_yGrgpOnZ_" TargetMode="External"/><Relationship Id="rId1602" Type="http://schemas.openxmlformats.org/officeDocument/2006/relationships/hyperlink" Target="https://mail.google.com/mail?extsrc=sync&amp;client=docs&amp;plid=ACUX6DNcaCVNIQ68gQ8ipP40F48TuEpN0qTQf2I" TargetMode="External"/><Relationship Id="rId1603" Type="http://schemas.openxmlformats.org/officeDocument/2006/relationships/hyperlink" Target="https://drive.google.com/drive/folders/14P9ksQ9r3stNOztgEbd8Lpr-lNpjct5m" TargetMode="External"/><Relationship Id="rId1604" Type="http://schemas.openxmlformats.org/officeDocument/2006/relationships/hyperlink" Target="https://mail.google.com/mail?extsrc=sync&amp;client=docs&amp;plid=ACUX6DNKgheqKibNUsrukOnvldgIS1il_uZ3bFc" TargetMode="External"/><Relationship Id="rId1605" Type="http://schemas.openxmlformats.org/officeDocument/2006/relationships/hyperlink" Target="https://drive.google.com/drive/folders/1rPLPYUtJ8_Cx2t5ge_uQCZ6o6gE_V_dd" TargetMode="External"/><Relationship Id="rId1606" Type="http://schemas.openxmlformats.org/officeDocument/2006/relationships/hyperlink" Target="https://mail.google.com/mail?extsrc=sync&amp;client=docs&amp;plid=ACUX6DOn01VGPP-h38fibLW21w-BBz-ZbI2bDxI" TargetMode="External"/><Relationship Id="rId1607" Type="http://schemas.openxmlformats.org/officeDocument/2006/relationships/hyperlink" Target="https://drive.google.com/drive/folders/1rc2LELKAaT_yljXuOqkG1tjY8MN0HZDP" TargetMode="External"/><Relationship Id="rId1608" Type="http://schemas.openxmlformats.org/officeDocument/2006/relationships/hyperlink" Target="https://mail.google.com/mail?extsrc=sync&amp;client=docs&amp;plid=ACUX6DMW9R7QxgaKwEI1PYA9o1ubN8V6bwVTUaA" TargetMode="External"/><Relationship Id="rId1609" Type="http://schemas.openxmlformats.org/officeDocument/2006/relationships/hyperlink" Target="https://drive.google.com/drive/folders/1UbMOLlF7spGvhkNeEdNFgCAgrA0jCwYG" TargetMode="External"/><Relationship Id="rId1631" Type="http://schemas.openxmlformats.org/officeDocument/2006/relationships/hyperlink" Target="https://mail.google.com/mail?extsrc=sync&amp;client=docs&amp;plid=ACUX6DN5n2MV0n7dyddNg4AE2MHE2Ob5FJa65Ac" TargetMode="External"/><Relationship Id="rId1632" Type="http://schemas.openxmlformats.org/officeDocument/2006/relationships/hyperlink" Target="https://drive.google.com/drive/folders/1EzEOQxC4EOBNZoyYYTpm04W9nrdNmDLf" TargetMode="External"/><Relationship Id="rId1633" Type="http://schemas.openxmlformats.org/officeDocument/2006/relationships/hyperlink" Target="https://mail.google.com/mail?extsrc=sync&amp;client=docs&amp;plid=ACUX6DNlQgBQ2imxBqWrIgmFLuPeiFuRCfXR28s" TargetMode="External"/><Relationship Id="rId1634" Type="http://schemas.openxmlformats.org/officeDocument/2006/relationships/hyperlink" Target="https://drive.google.com/drive/folders/1NtBMVmGQTXbg812fizYM2u6D1vCFve2T" TargetMode="External"/><Relationship Id="rId1635" Type="http://schemas.openxmlformats.org/officeDocument/2006/relationships/hyperlink" Target="https://mail.google.com/mail?extsrc=sync&amp;client=docs&amp;plid=ACUX6DM9DhdD09NURjCafxbCsCurTVS9o7CAW-Q" TargetMode="External"/><Relationship Id="rId1636" Type="http://schemas.openxmlformats.org/officeDocument/2006/relationships/hyperlink" Target="https://drive.google.com/drive/folders/1mGHHJ2hrzsxSfgxw9EX-RvNTKmOYtOde" TargetMode="External"/><Relationship Id="rId1637" Type="http://schemas.openxmlformats.org/officeDocument/2006/relationships/hyperlink" Target="https://mail.google.com/mail?extsrc=sync&amp;client=docs&amp;plid=ACUX6DNyBukMsD93n1_akxEWP-BBfDQ2GIjx2Iw" TargetMode="External"/><Relationship Id="rId1638" Type="http://schemas.openxmlformats.org/officeDocument/2006/relationships/hyperlink" Target="https://drive.google.com/drive/folders/1HNksMZrjTvUOQBM28ksUbH4Tc2rQjmg2" TargetMode="External"/><Relationship Id="rId929" Type="http://schemas.openxmlformats.org/officeDocument/2006/relationships/hyperlink" Target="https://drive.google.com/drive/folders/1tKmqFb2_gNJLNYgMpD_v_VcxSnAIN4cb" TargetMode="External"/><Relationship Id="rId1639" Type="http://schemas.openxmlformats.org/officeDocument/2006/relationships/hyperlink" Target="https://mail.google.com/mail?extsrc=sync&amp;client=docs&amp;plid=ACUX6DPz3mzls4jm1snNhYYjsycwaCe2IW7krkM" TargetMode="External"/><Relationship Id="rId928" Type="http://schemas.openxmlformats.org/officeDocument/2006/relationships/hyperlink" Target="https://mail.google.com/mail?extsrc=sync&amp;client=docs&amp;plid=ACUX6DMpKXYmQp265eq9RG1O2UTWd8ZdBkJn62w" TargetMode="External"/><Relationship Id="rId927" Type="http://schemas.openxmlformats.org/officeDocument/2006/relationships/hyperlink" Target="https://drive.google.com/drive/folders/18lgZu8fvKg75AasI06vRi1OeGM7c_XbP" TargetMode="External"/><Relationship Id="rId926" Type="http://schemas.openxmlformats.org/officeDocument/2006/relationships/hyperlink" Target="https://mail.google.com/mail?extsrc=sync&amp;client=docs&amp;plid=ACUX6DMSJEMG8veoyArimw1Xh0lGSEaTry0hCZg" TargetMode="External"/><Relationship Id="rId921" Type="http://schemas.openxmlformats.org/officeDocument/2006/relationships/hyperlink" Target="https://drive.google.com/drive/folders/1kMnqzGBhnMIL4vs_PQ6Mgrji2108XUu-" TargetMode="External"/><Relationship Id="rId920" Type="http://schemas.openxmlformats.org/officeDocument/2006/relationships/hyperlink" Target="https://mail.google.com/mail?extsrc=sync&amp;client=docs&amp;plid=ACUX6DMx8A7VhiziXNIZN6sFy33dc_m3AbkvhsY" TargetMode="External"/><Relationship Id="rId925" Type="http://schemas.openxmlformats.org/officeDocument/2006/relationships/hyperlink" Target="https://drive.google.com/drive/folders/13TtNHQo0nICzff8Y3gb6qNl8IWjU12uw" TargetMode="External"/><Relationship Id="rId924" Type="http://schemas.openxmlformats.org/officeDocument/2006/relationships/hyperlink" Target="https://mail.google.com/mail?extsrc=sync&amp;client=docs&amp;plid=ACUX6DNuVfHc2QIeVqhMz8aPyl1Tor7fs-hBi98" TargetMode="External"/><Relationship Id="rId923" Type="http://schemas.openxmlformats.org/officeDocument/2006/relationships/hyperlink" Target="https://drive.google.com/drive/folders/1gJVGDoxA2FbALea2_tYMi-QXM5B8q_HV" TargetMode="External"/><Relationship Id="rId922" Type="http://schemas.openxmlformats.org/officeDocument/2006/relationships/hyperlink" Target="https://mail.google.com/mail?extsrc=sync&amp;client=docs&amp;plid=ACUX6DMOuPej2KdSKOronH0FP5kk26NkYKBUWHM" TargetMode="External"/><Relationship Id="rId1630" Type="http://schemas.openxmlformats.org/officeDocument/2006/relationships/hyperlink" Target="https://drive.google.com/drive/folders/1VGlMhs4TrWJB0ewkptHaF3yBF7lp9NuG" TargetMode="External"/><Relationship Id="rId1620" Type="http://schemas.openxmlformats.org/officeDocument/2006/relationships/hyperlink" Target="https://mail.google.com/mail?extsrc=sync&amp;client=docs&amp;plid=ACUX6DNklaj7ioS5Rfa4UPkDergTqhcHa8UksG4" TargetMode="External"/><Relationship Id="rId1621" Type="http://schemas.openxmlformats.org/officeDocument/2006/relationships/hyperlink" Target="https://drive.google.com/drive/folders/1XD_-JjuE8qP_cwx8PcEuuxgf5232PqtE" TargetMode="External"/><Relationship Id="rId1622" Type="http://schemas.openxmlformats.org/officeDocument/2006/relationships/hyperlink" Target="https://mail.google.com/mail?extsrc=sync&amp;client=docs&amp;plid=ACUX6DOSF0tDjzHKOAzeugMRRLa7fFilciocIjY" TargetMode="External"/><Relationship Id="rId1623" Type="http://schemas.openxmlformats.org/officeDocument/2006/relationships/hyperlink" Target="https://drive.google.com/drive/folders/1mF1I1blzqltytjmFgxHvQffEw6LULtR9" TargetMode="External"/><Relationship Id="rId1624" Type="http://schemas.openxmlformats.org/officeDocument/2006/relationships/hyperlink" Target="https://mail.google.com/mail?extsrc=sync&amp;client=docs&amp;plid=ACUX6DOqUF5m7pMKI7wpnIFpt1ZelkkTHy0YhCs" TargetMode="External"/><Relationship Id="rId1625" Type="http://schemas.openxmlformats.org/officeDocument/2006/relationships/hyperlink" Target="https://drive.google.com/drive/folders/1iQNeASK5tduI-HvFgEqi5F7pNcNfxTZD" TargetMode="External"/><Relationship Id="rId1626" Type="http://schemas.openxmlformats.org/officeDocument/2006/relationships/hyperlink" Target="https://mail.google.com/mail?extsrc=sync&amp;client=docs&amp;plid=ACUX6DO2Q2T_SBwpZpgaV-Uvd6MVoZjbjiil3t4" TargetMode="External"/><Relationship Id="rId1627" Type="http://schemas.openxmlformats.org/officeDocument/2006/relationships/hyperlink" Target="https://drive.google.com/drive/folders/1HzORzHrL7z6V5HwA7E0ED9bi6Ym7TzUC" TargetMode="External"/><Relationship Id="rId918" Type="http://schemas.openxmlformats.org/officeDocument/2006/relationships/hyperlink" Target="https://mail.google.com/mail?extsrc=sync&amp;client=docs&amp;plid=ACUX6DPfdMiaJN3l0ZeDN4Trmrws-6oPzNPLKsI" TargetMode="External"/><Relationship Id="rId1628" Type="http://schemas.openxmlformats.org/officeDocument/2006/relationships/hyperlink" Target="https://mail.google.com/mail?extsrc=sync&amp;client=docs&amp;plid=ACUX6DP7mYKRicPcf6VDNoxoCV-z9DNvvJzTdHM" TargetMode="External"/><Relationship Id="rId917" Type="http://schemas.openxmlformats.org/officeDocument/2006/relationships/hyperlink" Target="https://drive.google.com/drive/folders/1N2XifFZqigSdnB_c9nuzPhP2hKj7g_5A" TargetMode="External"/><Relationship Id="rId1629" Type="http://schemas.openxmlformats.org/officeDocument/2006/relationships/hyperlink" Target="https://drive.google.com/drive/folders/1oixrUWguzQLqowhW178CY5xjCi_8SJ8M" TargetMode="External"/><Relationship Id="rId916" Type="http://schemas.openxmlformats.org/officeDocument/2006/relationships/hyperlink" Target="https://mail.google.com/mail?extsrc=sync&amp;client=docs&amp;plid=ACUX6DPzGuM9km3Mqh0S8ICGOTJYhjhDpE51cC4" TargetMode="External"/><Relationship Id="rId915" Type="http://schemas.openxmlformats.org/officeDocument/2006/relationships/hyperlink" Target="https://drive.google.com/drive/folders/1T9Zzar3zJ9SJkCCJkdEJ9DZREBj2jBtI" TargetMode="External"/><Relationship Id="rId919" Type="http://schemas.openxmlformats.org/officeDocument/2006/relationships/hyperlink" Target="https://drive.google.com/drive/folders/1V-ZdLWZUypesUh40WwuTfg4kxx3I6KQs" TargetMode="External"/><Relationship Id="rId910" Type="http://schemas.openxmlformats.org/officeDocument/2006/relationships/hyperlink" Target="https://mail.google.com/mail?extsrc=sync&amp;client=docs&amp;plid=ACUX6DM62o9M0pHBEXGC0DpA4olMjlWY5LNZR6c" TargetMode="External"/><Relationship Id="rId914" Type="http://schemas.openxmlformats.org/officeDocument/2006/relationships/hyperlink" Target="https://mail.google.com/mail?extsrc=sync&amp;client=docs&amp;plid=ACUX6DPA6ArgRZA8rVizzk0_4haQWyyFODuK4_I" TargetMode="External"/><Relationship Id="rId913" Type="http://schemas.openxmlformats.org/officeDocument/2006/relationships/hyperlink" Target="https://drive.google.com/drive/folders/1fTdx2_EgSOBZnwgUNnJkSih9kzhWDJwo" TargetMode="External"/><Relationship Id="rId912" Type="http://schemas.openxmlformats.org/officeDocument/2006/relationships/hyperlink" Target="https://mail.google.com/mail?extsrc=sync&amp;client=docs&amp;plid=ACUX6DPEpY-viZvXhU9fEUOIjBny_4LcneYe_14" TargetMode="External"/><Relationship Id="rId911" Type="http://schemas.openxmlformats.org/officeDocument/2006/relationships/hyperlink" Target="https://drive.google.com/drive/folders/1inI10Ou5aST96ovgLVhZjl2sdmNs9h-2" TargetMode="External"/><Relationship Id="rId1213" Type="http://schemas.openxmlformats.org/officeDocument/2006/relationships/hyperlink" Target="https://mail.google.com/mail?extsrc=sync&amp;client=docs&amp;plid=ACUX6DOeL7fCQOufePxWRAubSnsxFZhAoDvMbU0" TargetMode="External"/><Relationship Id="rId1697" Type="http://schemas.openxmlformats.org/officeDocument/2006/relationships/hyperlink" Target="https://mail.google.com/mail?extsrc=sync&amp;client=docs&amp;plid=ACUX6DMXe3qmF-FfxDkkdXEcXQIcCRkQ8u21UE0" TargetMode="External"/><Relationship Id="rId1214" Type="http://schemas.openxmlformats.org/officeDocument/2006/relationships/hyperlink" Target="https://drive.google.com/drive/folders/16jSZAHoUx9O6Ja6U_NZwbiwBB3f-JGQB" TargetMode="External"/><Relationship Id="rId1698" Type="http://schemas.openxmlformats.org/officeDocument/2006/relationships/hyperlink" Target="https://drive.google.com/drive/folders/1BukWZYUOOGusktdXVmZLU-UCMaKNJK2_" TargetMode="External"/><Relationship Id="rId1215" Type="http://schemas.openxmlformats.org/officeDocument/2006/relationships/hyperlink" Target="https://mail.google.com/mail?extsrc=sync&amp;client=docs&amp;plid=ACUX6DNzd-GfCVkBsKE58rk03va464AiN_2iHOk" TargetMode="External"/><Relationship Id="rId1699" Type="http://schemas.openxmlformats.org/officeDocument/2006/relationships/hyperlink" Target="https://mail.google.com/mail?extsrc=sync&amp;client=docs&amp;plid=ACUX6DPDQVy7joqesaSgKfGyYqIjUGDwpESI0qU" TargetMode="External"/><Relationship Id="rId1216" Type="http://schemas.openxmlformats.org/officeDocument/2006/relationships/hyperlink" Target="https://drive.google.com/drive/folders/17kApPrVnwVg75jTOxsbVo8gQr_rpOnKR" TargetMode="External"/><Relationship Id="rId1217" Type="http://schemas.openxmlformats.org/officeDocument/2006/relationships/hyperlink" Target="https://mail.google.com/mail?extsrc=sync&amp;client=docs&amp;plid=ACUX6DPoC7BLAtUDTThlxZyq2RAP4Hd-La50eJE" TargetMode="External"/><Relationship Id="rId1218" Type="http://schemas.openxmlformats.org/officeDocument/2006/relationships/hyperlink" Target="https://drive.google.com/drive/folders/1WPnUJmGb0kK2D1gZ-SDgFRqDIkUER0v6" TargetMode="External"/><Relationship Id="rId1219" Type="http://schemas.openxmlformats.org/officeDocument/2006/relationships/hyperlink" Target="https://mail.google.com/mail?extsrc=sync&amp;client=docs&amp;plid=ACUX6DMSoP8dfDUxmqO2lbuzZL8MKo_OHeaHNf0" TargetMode="External"/><Relationship Id="rId866" Type="http://schemas.openxmlformats.org/officeDocument/2006/relationships/hyperlink" Target="https://mail.google.com/mail?extsrc=sync&amp;client=docs&amp;plid=ACUX6DNVzQ-bqk1Zyqyx9TIg7Lma-xTQvpNaCtM" TargetMode="External"/><Relationship Id="rId865" Type="http://schemas.openxmlformats.org/officeDocument/2006/relationships/hyperlink" Target="https://drive.google.com/drive/folders/17PoJF3R3V-digr6_8M6jZ5Dz4KrLjoHJ" TargetMode="External"/><Relationship Id="rId864" Type="http://schemas.openxmlformats.org/officeDocument/2006/relationships/hyperlink" Target="https://mail.google.com/mail?extsrc=sync&amp;client=docs&amp;plid=ACUX6DO4W9O_sQgzzoN6cJslAkR44PBZlzSmnmo" TargetMode="External"/><Relationship Id="rId863" Type="http://schemas.openxmlformats.org/officeDocument/2006/relationships/hyperlink" Target="https://drive.google.com/drive/folders/1CcjJZLefm-8Tin7JNzTFwYrItd4LXEiB" TargetMode="External"/><Relationship Id="rId869" Type="http://schemas.openxmlformats.org/officeDocument/2006/relationships/hyperlink" Target="https://drive.google.com/drive/folders/1lDSG-wf_zNJTizAI6IK12NVJs8dCdsJ0" TargetMode="External"/><Relationship Id="rId868" Type="http://schemas.openxmlformats.org/officeDocument/2006/relationships/hyperlink" Target="https://mail.google.com/mail?extsrc=sync&amp;client=docs&amp;plid=ACUX6DOLm25J5lpKD2wa7AQ7ZIos34F8wtAj2g8" TargetMode="External"/><Relationship Id="rId867" Type="http://schemas.openxmlformats.org/officeDocument/2006/relationships/hyperlink" Target="https://drive.google.com/drive/folders/1sQGDKREx0TIFoEUcoHFjqMg3piuBOBWb" TargetMode="External"/><Relationship Id="rId1690" Type="http://schemas.openxmlformats.org/officeDocument/2006/relationships/hyperlink" Target="https://drive.google.com/drive/folders/1EC7tF5w_2mQDoLUcANBSCjQzWJzXm6ll" TargetMode="External"/><Relationship Id="rId1691" Type="http://schemas.openxmlformats.org/officeDocument/2006/relationships/hyperlink" Target="https://mail.google.com/mail?extsrc=sync&amp;client=docs&amp;plid=ACUX6DPIp92BzMJZeY9m9ZQfO1hbZLYZyUhFUg0" TargetMode="External"/><Relationship Id="rId1692" Type="http://schemas.openxmlformats.org/officeDocument/2006/relationships/hyperlink" Target="https://drive.google.com/drive/folders/1gfBapkN7TFSHnPkwP51XpO8GvhT3azpE" TargetMode="External"/><Relationship Id="rId862" Type="http://schemas.openxmlformats.org/officeDocument/2006/relationships/hyperlink" Target="https://mail.google.com/mail?extsrc=sync&amp;client=docs&amp;plid=ACUX6DMgjLzrtrRR7Cj4RMvaeSKBzruUFshgoIU" TargetMode="External"/><Relationship Id="rId1693" Type="http://schemas.openxmlformats.org/officeDocument/2006/relationships/hyperlink" Target="https://mail.google.com/mail?extsrc=sync&amp;client=docs&amp;plid=ACUX6DNLa4qyIBK6WXXVxPe28FF7d25yNeFcOOI" TargetMode="External"/><Relationship Id="rId861" Type="http://schemas.openxmlformats.org/officeDocument/2006/relationships/hyperlink" Target="https://drive.google.com/drive/folders/1Fe0D8lBV9hMGAQI-pGHGpgQzyIyqqpoj" TargetMode="External"/><Relationship Id="rId1210" Type="http://schemas.openxmlformats.org/officeDocument/2006/relationships/hyperlink" Target="https://drive.google.com/drive/folders/1M17CRqNR43Wzus7FaASPspCSMWQooAgh" TargetMode="External"/><Relationship Id="rId1694" Type="http://schemas.openxmlformats.org/officeDocument/2006/relationships/hyperlink" Target="https://drive.google.com/drive/folders/1z6aAgf7aKLLsYy_EzeSKe_I2fYZiiqGz" TargetMode="External"/><Relationship Id="rId860" Type="http://schemas.openxmlformats.org/officeDocument/2006/relationships/hyperlink" Target="https://mail.google.com/mail?extsrc=sync&amp;client=docs&amp;plid=ACUX6DMMrolFhQaahut4sH6-F_648GJDqUf-yEM" TargetMode="External"/><Relationship Id="rId1211" Type="http://schemas.openxmlformats.org/officeDocument/2006/relationships/hyperlink" Target="https://mail.google.com/mail?extsrc=sync&amp;client=docs&amp;plid=ACUX6DPVpg5PDGSaJEZcWHXm6Qp8PGFYIqaDKLE" TargetMode="External"/><Relationship Id="rId1695" Type="http://schemas.openxmlformats.org/officeDocument/2006/relationships/hyperlink" Target="https://mail.google.com/mail?extsrc=sync&amp;client=docs&amp;plid=ACUX6DMTZ4PKSaJXUShdcB4DnjEf4cLWapXzOoU" TargetMode="External"/><Relationship Id="rId1212" Type="http://schemas.openxmlformats.org/officeDocument/2006/relationships/hyperlink" Target="https://drive.google.com/drive/folders/1rlIdvBvov24Cktc0FWrUWZsiQefimMd9" TargetMode="External"/><Relationship Id="rId1696" Type="http://schemas.openxmlformats.org/officeDocument/2006/relationships/hyperlink" Target="https://drive.google.com/drive/folders/1LgbDuPaKJeXECu91kfyNz-8t8hRwlVwL" TargetMode="External"/><Relationship Id="rId1202" Type="http://schemas.openxmlformats.org/officeDocument/2006/relationships/hyperlink" Target="https://drive.google.com/drive/folders/1cvYW9hJcbGfPSbYBq2EqK8JkSkNXpUww" TargetMode="External"/><Relationship Id="rId1686" Type="http://schemas.openxmlformats.org/officeDocument/2006/relationships/hyperlink" Target="https://drive.google.com/drive/folders/1XTZHyvZbzDxXccewCPeSvvHB77aUWlNf" TargetMode="External"/><Relationship Id="rId1203" Type="http://schemas.openxmlformats.org/officeDocument/2006/relationships/hyperlink" Target="https://mail.google.com/mail?extsrc=sync&amp;client=docs&amp;plid=ACUX6DP_TXH6YqxaYBusNBifDIoixmodBCjy4_8" TargetMode="External"/><Relationship Id="rId1687" Type="http://schemas.openxmlformats.org/officeDocument/2006/relationships/hyperlink" Target="https://mail.google.com/mail?extsrc=sync&amp;client=docs&amp;plid=ACUX6DNNuDt5e_xydgLnBjus1sx6vL2VBRQTQ-I" TargetMode="External"/><Relationship Id="rId1204" Type="http://schemas.openxmlformats.org/officeDocument/2006/relationships/hyperlink" Target="https://drive.google.com/drive/folders/1BrUcCnGvb4nOTGHq7xhqICwkuioWv0pl" TargetMode="External"/><Relationship Id="rId1688" Type="http://schemas.openxmlformats.org/officeDocument/2006/relationships/hyperlink" Target="https://drive.google.com/drive/folders/1c3pj4jEmVkP1NoaXKyotO-duD7Yn80qG" TargetMode="External"/><Relationship Id="rId1205" Type="http://schemas.openxmlformats.org/officeDocument/2006/relationships/hyperlink" Target="https://mail.google.com/mail?extsrc=sync&amp;client=docs&amp;plid=ACUX6DOcaDhcvu6tpbl5PgMbdyixbY3bnFVP0Io" TargetMode="External"/><Relationship Id="rId1689" Type="http://schemas.openxmlformats.org/officeDocument/2006/relationships/hyperlink" Target="https://mail.google.com/mail?extsrc=sync&amp;client=docs&amp;plid=ACUX6DOFFbCUrJ590Z94e4Fs2wd64tBbryM08JM" TargetMode="External"/><Relationship Id="rId1206" Type="http://schemas.openxmlformats.org/officeDocument/2006/relationships/hyperlink" Target="https://drive.google.com/drive/folders/1KHIOcUsTtsKDufS1DOj-44aHDtFNSwAU" TargetMode="External"/><Relationship Id="rId1207" Type="http://schemas.openxmlformats.org/officeDocument/2006/relationships/hyperlink" Target="https://mail.google.com/mail?extsrc=sync&amp;client=docs&amp;plid=ACUX6DOT43N7HbeItcTEu8t6FUzsmmNwmoPTDCI" TargetMode="External"/><Relationship Id="rId1208" Type="http://schemas.openxmlformats.org/officeDocument/2006/relationships/hyperlink" Target="https://drive.google.com/drive/folders/19SkIRuygCnKuUPlPQjfxalkspl1AVNFS" TargetMode="External"/><Relationship Id="rId1209" Type="http://schemas.openxmlformats.org/officeDocument/2006/relationships/hyperlink" Target="https://mail.google.com/mail?extsrc=sync&amp;client=docs&amp;plid=ACUX6DO_hNYOsnRS_trPYIqblypBVLrOdQLziy0" TargetMode="External"/><Relationship Id="rId855" Type="http://schemas.openxmlformats.org/officeDocument/2006/relationships/hyperlink" Target="https://drive.google.com/drive/folders/1FZFwDUSXvb4XlscfMOKf3pFpbZcVGrdY" TargetMode="External"/><Relationship Id="rId854" Type="http://schemas.openxmlformats.org/officeDocument/2006/relationships/hyperlink" Target="https://mail.google.com/mail?extsrc=sync&amp;client=docs&amp;plid=ACUX6DMn1tWj4FftEZmYk3kDf3WYNIwkvG_qm88" TargetMode="External"/><Relationship Id="rId853" Type="http://schemas.openxmlformats.org/officeDocument/2006/relationships/hyperlink" Target="https://drive.google.com/drive/folders/1avozLPL8d606HCy04lMdbYYIcYRZm5cJ" TargetMode="External"/><Relationship Id="rId852" Type="http://schemas.openxmlformats.org/officeDocument/2006/relationships/hyperlink" Target="https://mail.google.com/mail?extsrc=sync&amp;client=docs&amp;plid=ACUX6DP7czQ8cHhzBJa-PEIyDV3LXGMQQm0AZow" TargetMode="External"/><Relationship Id="rId859" Type="http://schemas.openxmlformats.org/officeDocument/2006/relationships/hyperlink" Target="https://drive.google.com/drive/folders/1jvX6mc6b0uU6JeiopZXdgeaauzaltRIH" TargetMode="External"/><Relationship Id="rId858" Type="http://schemas.openxmlformats.org/officeDocument/2006/relationships/hyperlink" Target="https://mail.google.com/mail?extsrc=sync&amp;client=docs&amp;plid=ACUX6DPpLMUflhUi4GL5NLKta0PLDZbAsp3sZEE" TargetMode="External"/><Relationship Id="rId857" Type="http://schemas.openxmlformats.org/officeDocument/2006/relationships/hyperlink" Target="https://drive.google.com/drive/folders/1WcGm4gde7zI6D7WZlpnm1r5R0531iwxc" TargetMode="External"/><Relationship Id="rId856" Type="http://schemas.openxmlformats.org/officeDocument/2006/relationships/hyperlink" Target="https://mail.google.com/mail?extsrc=sync&amp;client=docs&amp;plid=ACUX6DMabxk39cVFa10L9yTMva-k1mLOJTQwm4g" TargetMode="External"/><Relationship Id="rId1680" Type="http://schemas.openxmlformats.org/officeDocument/2006/relationships/hyperlink" Target="https://drive.google.com/drive/folders/1ZXdXzrHvhLF0GcyXpy3jEnC7_gIvAukY" TargetMode="External"/><Relationship Id="rId1681" Type="http://schemas.openxmlformats.org/officeDocument/2006/relationships/hyperlink" Target="https://mail.google.com/mail?extsrc=sync&amp;client=docs&amp;plid=ACUX6DP0rRDOxcuJNHjbtAGs0fEg21_AL-yT86o" TargetMode="External"/><Relationship Id="rId851" Type="http://schemas.openxmlformats.org/officeDocument/2006/relationships/hyperlink" Target="https://drive.google.com/drive/folders/1iRyAtMwpQfzpvKnp1HobEc9Aog7n1kIH" TargetMode="External"/><Relationship Id="rId1682" Type="http://schemas.openxmlformats.org/officeDocument/2006/relationships/hyperlink" Target="https://drive.google.com/drive/folders/1W9VeflKy-zkrg9klCAbZkvqX4Wkp4YtR" TargetMode="External"/><Relationship Id="rId850" Type="http://schemas.openxmlformats.org/officeDocument/2006/relationships/hyperlink" Target="https://mail.google.com/mail?extsrc=sync&amp;client=docs&amp;plid=ACUX6DOjqQmL0DeHKyn4hnILCVpbTqOg72i78EY" TargetMode="External"/><Relationship Id="rId1683" Type="http://schemas.openxmlformats.org/officeDocument/2006/relationships/hyperlink" Target="https://mail.google.com/mail?extsrc=sync&amp;client=docs&amp;plid=ACUX6DPQKWyuDxiYI8UtV_xSUXzku-4kiE9_u4I" TargetMode="External"/><Relationship Id="rId1200" Type="http://schemas.openxmlformats.org/officeDocument/2006/relationships/hyperlink" Target="https://drive.google.com/drive/folders/1QyL5Kh_CW4CLNqBOxjSsxeFd5LQ8VTY2" TargetMode="External"/><Relationship Id="rId1684" Type="http://schemas.openxmlformats.org/officeDocument/2006/relationships/hyperlink" Target="https://drive.google.com/drive/folders/1X2cuZYfwXfLQfbLFOOcx3h1a6Cf9gsHl" TargetMode="External"/><Relationship Id="rId1201" Type="http://schemas.openxmlformats.org/officeDocument/2006/relationships/hyperlink" Target="https://mail.google.com/mail?extsrc=sync&amp;client=docs&amp;plid=ACUX6DMfU5x208GAuJG9ug8idkNS-DgyS6tvm1s" TargetMode="External"/><Relationship Id="rId1685" Type="http://schemas.openxmlformats.org/officeDocument/2006/relationships/hyperlink" Target="https://mail.google.com/mail?extsrc=sync&amp;client=docs&amp;plid=ACUX6DMCyjbXBUDS5aUQuTNwgvakiDdUvFEqygg" TargetMode="External"/><Relationship Id="rId1235" Type="http://schemas.openxmlformats.org/officeDocument/2006/relationships/hyperlink" Target="https://mail.google.com/mail?extsrc=sync&amp;client=docs&amp;plid=ACUX6DOQhlAB_LQA6NpQGCL-Qn4ALZrTFBEKVWQ" TargetMode="External"/><Relationship Id="rId1236" Type="http://schemas.openxmlformats.org/officeDocument/2006/relationships/hyperlink" Target="https://drive.google.com/drive/folders/1qJ_NUSi2wVVRB5cCjXQEk9RqIhLydM5E" TargetMode="External"/><Relationship Id="rId1237" Type="http://schemas.openxmlformats.org/officeDocument/2006/relationships/hyperlink" Target="https://mail.google.com/mail?extsrc=sync&amp;client=docs&amp;plid=ACUX6DODBTuoLwyXzMaxmJbK-9UzfuOBPZtkeR0" TargetMode="External"/><Relationship Id="rId1238" Type="http://schemas.openxmlformats.org/officeDocument/2006/relationships/hyperlink" Target="https://drive.google.com/drive/folders/14ljCWrWUoMeZxUfmgTseQS8XFfpVxv0A" TargetMode="External"/><Relationship Id="rId1239" Type="http://schemas.openxmlformats.org/officeDocument/2006/relationships/hyperlink" Target="https://mail.google.com/mail?extsrc=sync&amp;client=docs&amp;plid=ACUX6DPyKgw6cCj21W7PkJxlBVNNoWwpLxaljYE" TargetMode="External"/><Relationship Id="rId409" Type="http://schemas.openxmlformats.org/officeDocument/2006/relationships/hyperlink" Target="https://mail.google.com/mail?extsrc=sync&amp;client=docs&amp;plid=ACUX6DNRURlP9MjJU-guCeS7YyiYnoonkSjw6CU" TargetMode="External"/><Relationship Id="rId404" Type="http://schemas.openxmlformats.org/officeDocument/2006/relationships/hyperlink" Target="https://drive.google.com/drive/folders/1P1zTstxfLCt1wRCFRZIVybFG0hLoNKoA" TargetMode="External"/><Relationship Id="rId888" Type="http://schemas.openxmlformats.org/officeDocument/2006/relationships/hyperlink" Target="https://mail.google.com/mail?extsrc=sync&amp;client=docs&amp;plid=ACUX6DM6f4JqSXLT1rdC6XenQr6ZVdpP9MT8fw8" TargetMode="External"/><Relationship Id="rId403" Type="http://schemas.openxmlformats.org/officeDocument/2006/relationships/hyperlink" Target="https://mail.google.com/mail?extsrc=sync&amp;client=docs&amp;plid=ACUX6DM1cyaYyiWxTC6EcOyrq_niTpa2Go_6vjw" TargetMode="External"/><Relationship Id="rId887" Type="http://schemas.openxmlformats.org/officeDocument/2006/relationships/hyperlink" Target="https://drive.google.com/drive/folders/19ehZj5nY5kJpyYeoo-UAb8LsDyANVHUZ" TargetMode="External"/><Relationship Id="rId402" Type="http://schemas.openxmlformats.org/officeDocument/2006/relationships/hyperlink" Target="https://drive.google.com/drive/folders/1tcWu9FelAMLFxpjk-8_xl1hdxax_EISz" TargetMode="External"/><Relationship Id="rId886" Type="http://schemas.openxmlformats.org/officeDocument/2006/relationships/hyperlink" Target="https://mail.google.com/mail?extsrc=sync&amp;client=docs&amp;plid=ACUX6DOIVkP7htpGZ_X-JLRaZ1J36EGDViQ9I_4" TargetMode="External"/><Relationship Id="rId401" Type="http://schemas.openxmlformats.org/officeDocument/2006/relationships/hyperlink" Target="https://mail.google.com/mail?extsrc=sync&amp;client=docs&amp;plid=ACUX6DPiCQPS47xJECiJGNHgSftNaGvIOG2VtUM" TargetMode="External"/><Relationship Id="rId885" Type="http://schemas.openxmlformats.org/officeDocument/2006/relationships/hyperlink" Target="https://drive.google.com/drive/folders/1sKnCnVmkBGW142pdfFS8TkFXei8K1NYv" TargetMode="External"/><Relationship Id="rId408" Type="http://schemas.openxmlformats.org/officeDocument/2006/relationships/hyperlink" Target="https://drive.google.com/drive/folders/1YCXQxEJ_Bs5dQT2JZUqQip6Y0gpGIBL1" TargetMode="External"/><Relationship Id="rId407" Type="http://schemas.openxmlformats.org/officeDocument/2006/relationships/hyperlink" Target="https://mail.google.com/mail?extsrc=sync&amp;client=docs&amp;plid=ACUX6DP_m7S2aXoxN-Xo7kJTbbHZsoqeM4Hhr7s" TargetMode="External"/><Relationship Id="rId406" Type="http://schemas.openxmlformats.org/officeDocument/2006/relationships/hyperlink" Target="https://drive.google.com/drive/folders/1S_50G4c2JsdfF1kFSOC3a2TfFw1Cp3mo" TargetMode="External"/><Relationship Id="rId405" Type="http://schemas.openxmlformats.org/officeDocument/2006/relationships/hyperlink" Target="https://mail.google.com/mail?extsrc=sync&amp;client=docs&amp;plid=ACUX6DOBQsBhr-q830BxM4ViswlWdPXqhVyeEg0" TargetMode="External"/><Relationship Id="rId889" Type="http://schemas.openxmlformats.org/officeDocument/2006/relationships/hyperlink" Target="https://drive.google.com/drive/folders/11BiHZRU64QGL7Vo-YmLJEonVgY1pZqpp" TargetMode="External"/><Relationship Id="rId880" Type="http://schemas.openxmlformats.org/officeDocument/2006/relationships/hyperlink" Target="https://mail.google.com/mail?extsrc=sync&amp;client=docs&amp;plid=ACUX6DNw2HD8BzhuwAUMBbJO8_HGV4xVKjZPSlw" TargetMode="External"/><Relationship Id="rId1230" Type="http://schemas.openxmlformats.org/officeDocument/2006/relationships/hyperlink" Target="https://drive.google.com/drive/folders/1SKieNjibGdGASp8TydlhgDi44LMJxx61" TargetMode="External"/><Relationship Id="rId400" Type="http://schemas.openxmlformats.org/officeDocument/2006/relationships/hyperlink" Target="https://drive.google.com/drive/folders/1H6XoAUGCKIqvA7kWrl_f0w6wVJ1g7Mct" TargetMode="External"/><Relationship Id="rId884" Type="http://schemas.openxmlformats.org/officeDocument/2006/relationships/hyperlink" Target="https://mail.google.com/mail?extsrc=sync&amp;client=docs&amp;plid=ACUX6DMdQat3Vvzi85aGz3mXvn28HxxJvfV6AEc" TargetMode="External"/><Relationship Id="rId1231" Type="http://schemas.openxmlformats.org/officeDocument/2006/relationships/hyperlink" Target="https://mail.google.com/mail?extsrc=sync&amp;client=docs&amp;plid=ACUX6DNuYnYrJM-LCXaNDE2XgJY4R6rMCr12sgo" TargetMode="External"/><Relationship Id="rId883" Type="http://schemas.openxmlformats.org/officeDocument/2006/relationships/hyperlink" Target="https://drive.google.com/drive/folders/1PxVfzdDG6z12azDqbkgGfj_Aw7CoE0xM" TargetMode="External"/><Relationship Id="rId1232" Type="http://schemas.openxmlformats.org/officeDocument/2006/relationships/hyperlink" Target="https://drive.google.com/drive/folders/1EEysJoPkuqkWVyP9ybLdya0pT19sf85c" TargetMode="External"/><Relationship Id="rId882" Type="http://schemas.openxmlformats.org/officeDocument/2006/relationships/hyperlink" Target="https://mail.google.com/mail?extsrc=sync&amp;client=docs&amp;plid=ACUX6DN1N9P5q2QGagLnYCXX3jrO3aN5khl1fQY" TargetMode="External"/><Relationship Id="rId1233" Type="http://schemas.openxmlformats.org/officeDocument/2006/relationships/hyperlink" Target="https://mail.google.com/mail?extsrc=sync&amp;client=docs&amp;plid=ACUX6DP1xGW_HoxgbxPqV9gn0QdW9O68bR_4qXU" TargetMode="External"/><Relationship Id="rId881" Type="http://schemas.openxmlformats.org/officeDocument/2006/relationships/hyperlink" Target="https://drive.google.com/drive/folders/1le55VLKE2e5jqHSb4wYjqHqQbSgiUWN_" TargetMode="External"/><Relationship Id="rId1234" Type="http://schemas.openxmlformats.org/officeDocument/2006/relationships/hyperlink" Target="https://drive.google.com/drive/folders/1PX2boopvEU1kDKu6KDAqCIAR1WKqtZCu" TargetMode="External"/><Relationship Id="rId1224" Type="http://schemas.openxmlformats.org/officeDocument/2006/relationships/hyperlink" Target="https://drive.google.com/drive/folders/1z7wjw3Tprgl6nl0DaMU1g7o9XWvyk9aI" TargetMode="External"/><Relationship Id="rId1225" Type="http://schemas.openxmlformats.org/officeDocument/2006/relationships/hyperlink" Target="https://mail.google.com/mail?extsrc=sync&amp;client=docs&amp;plid=ACUX6DPiRCJ43B436dQHG9e5NqFZ0KK-x7dm0e8" TargetMode="External"/><Relationship Id="rId1226" Type="http://schemas.openxmlformats.org/officeDocument/2006/relationships/hyperlink" Target="https://drive.google.com/drive/folders/1RiofQ-Ek2a5dK7lgDb-zHUcgo7ujGl1B" TargetMode="External"/><Relationship Id="rId1227" Type="http://schemas.openxmlformats.org/officeDocument/2006/relationships/hyperlink" Target="https://mail.google.com/mail?extsrc=sync&amp;client=docs&amp;plid=ACUX6DORgQAW29LSK13l57bDtJGJNf6yCk7CAKg" TargetMode="External"/><Relationship Id="rId1228" Type="http://schemas.openxmlformats.org/officeDocument/2006/relationships/hyperlink" Target="https://drive.google.com/drive/folders/1aEiC4XwAQ6KmYoERSzKjpEt1LVZq6aWB" TargetMode="External"/><Relationship Id="rId1229" Type="http://schemas.openxmlformats.org/officeDocument/2006/relationships/hyperlink" Target="https://mail.google.com/mail?extsrc=sync&amp;client=docs&amp;plid=ACUX6DNuidKQERAe4qHU5K03WAHcAdXw_0VWQmw" TargetMode="External"/><Relationship Id="rId877" Type="http://schemas.openxmlformats.org/officeDocument/2006/relationships/hyperlink" Target="https://drive.google.com/drive/folders/1cFp8K228mvbcqvY-OyBTyZvdkQSWM6-o" TargetMode="External"/><Relationship Id="rId876" Type="http://schemas.openxmlformats.org/officeDocument/2006/relationships/hyperlink" Target="https://mail.google.com/mail?extsrc=sync&amp;client=docs&amp;plid=ACUX6DOnphPGFLxFin0GmXy1Iqf-1w2knkxVL8Y" TargetMode="External"/><Relationship Id="rId875" Type="http://schemas.openxmlformats.org/officeDocument/2006/relationships/hyperlink" Target="https://drive.google.com/drive/folders/1KMDzyOPwubjQAL3RQznsNjej2ZaDj0By" TargetMode="External"/><Relationship Id="rId874" Type="http://schemas.openxmlformats.org/officeDocument/2006/relationships/hyperlink" Target="https://mail.google.com/mail?extsrc=sync&amp;client=docs&amp;plid=ACUX6DMrb7Do2GXA7BsCpPN5N9oP6Nbsru-Ptpo" TargetMode="External"/><Relationship Id="rId879" Type="http://schemas.openxmlformats.org/officeDocument/2006/relationships/hyperlink" Target="https://drive.google.com/drive/folders/1IOOhDHXemMrDu8jdeSUQ9nUUNjn7lTS1" TargetMode="External"/><Relationship Id="rId878" Type="http://schemas.openxmlformats.org/officeDocument/2006/relationships/hyperlink" Target="https://mail.google.com/mail?extsrc=sync&amp;client=docs&amp;plid=ACUX6DMMCNrjtYD4zWTfZ8ajQy7891HN2I0LsnU" TargetMode="External"/><Relationship Id="rId873" Type="http://schemas.openxmlformats.org/officeDocument/2006/relationships/hyperlink" Target="https://drive.google.com/drive/folders/1lRziB05BRylHdg6SA_7WwwR2LjiWuwwq" TargetMode="External"/><Relationship Id="rId1220" Type="http://schemas.openxmlformats.org/officeDocument/2006/relationships/hyperlink" Target="https://drive.google.com/drive/folders/13UR-G-DEajre3xTIs67bNPgg593mrj7n" TargetMode="External"/><Relationship Id="rId872" Type="http://schemas.openxmlformats.org/officeDocument/2006/relationships/hyperlink" Target="https://mail.google.com/mail?extsrc=sync&amp;client=docs&amp;plid=ACUX6DO8NDASTbrLOfSG2-3XeNj-pdzPXSRzTL4" TargetMode="External"/><Relationship Id="rId1221" Type="http://schemas.openxmlformats.org/officeDocument/2006/relationships/hyperlink" Target="https://mail.google.com/mail?extsrc=sync&amp;client=docs&amp;plid=ACUX6DM7lRfHa51mz1nWoVEYb1TW_6RHs9DJ5TI" TargetMode="External"/><Relationship Id="rId871" Type="http://schemas.openxmlformats.org/officeDocument/2006/relationships/hyperlink" Target="https://drive.google.com/drive/folders/1K636p-FtgzU9UmdPhtEDTYTBiI4bBdhC" TargetMode="External"/><Relationship Id="rId1222" Type="http://schemas.openxmlformats.org/officeDocument/2006/relationships/hyperlink" Target="https://drive.google.com/drive/folders/1udVLwIW-7YWCQCcwjLZXV6SRtB3XsJGD" TargetMode="External"/><Relationship Id="rId870" Type="http://schemas.openxmlformats.org/officeDocument/2006/relationships/hyperlink" Target="https://mail.google.com/mail?extsrc=sync&amp;client=docs&amp;plid=ACUX6DPSY9rbCri9ZCJEBhAZ_W4Nm-fkP0DdqKA" TargetMode="External"/><Relationship Id="rId1223" Type="http://schemas.openxmlformats.org/officeDocument/2006/relationships/hyperlink" Target="https://mail.google.com/mail?extsrc=sync&amp;client=docs&amp;plid=ACUX6DN4g3pOm13gidd1qOLtWU4j2No5u9kXpVI" TargetMode="External"/><Relationship Id="rId1653" Type="http://schemas.openxmlformats.org/officeDocument/2006/relationships/hyperlink" Target="https://mail.google.com/mail?extsrc=sync&amp;client=docs&amp;plid=ACUX6DMM_rTq0aO6mRvCvWGmKcDS1TVmGTN8uLg" TargetMode="External"/><Relationship Id="rId1654" Type="http://schemas.openxmlformats.org/officeDocument/2006/relationships/hyperlink" Target="https://drive.google.com/drive/folders/15xcIb6PKor7LykgvBH3lTdg8SuE3EvNO" TargetMode="External"/><Relationship Id="rId1655" Type="http://schemas.openxmlformats.org/officeDocument/2006/relationships/hyperlink" Target="https://mail.google.com/mail?extsrc=sync&amp;client=docs&amp;plid=ACUX6DPfWFJvW-R2eWwZLg5-LrZUtrouWC54GjQ" TargetMode="External"/><Relationship Id="rId1656" Type="http://schemas.openxmlformats.org/officeDocument/2006/relationships/hyperlink" Target="https://drive.google.com/drive/folders/1LnxSch0RXbbSotg2zP19yq5vT1LT9YVy" TargetMode="External"/><Relationship Id="rId1657" Type="http://schemas.openxmlformats.org/officeDocument/2006/relationships/hyperlink" Target="https://mail.google.com/mail?extsrc=sync&amp;client=docs&amp;plid=ACUX6DPLyJiiDRxTi-aakKGhbzlMlZ46dmzFmA0" TargetMode="External"/><Relationship Id="rId1658" Type="http://schemas.openxmlformats.org/officeDocument/2006/relationships/hyperlink" Target="https://drive.google.com/drive/folders/1B53ZeBpcvoagC-APvCsrjhu7_XFCUW75" TargetMode="External"/><Relationship Id="rId1659" Type="http://schemas.openxmlformats.org/officeDocument/2006/relationships/hyperlink" Target="https://mail.google.com/mail?extsrc=sync&amp;client=docs&amp;plid=ACUX6DNFIhhr2VAwT6lVmOBTfLfqP87GIWitlmE" TargetMode="External"/><Relationship Id="rId829" Type="http://schemas.openxmlformats.org/officeDocument/2006/relationships/hyperlink" Target="https://drive.google.com/drive/folders/1eAIC4Xi0CC5mm2ma8BDzh1KbDcqU4CLH" TargetMode="External"/><Relationship Id="rId828" Type="http://schemas.openxmlformats.org/officeDocument/2006/relationships/hyperlink" Target="https://mail.google.com/mail?extsrc=sync&amp;client=docs&amp;plid=ACUX6DNFfSuEYXDLaR9WucLmXDvYqbqW_POTOa8" TargetMode="External"/><Relationship Id="rId827" Type="http://schemas.openxmlformats.org/officeDocument/2006/relationships/hyperlink" Target="https://drive.google.com/drive/folders/1REv66iNu-dteedJ2R3_5JaAwGBbfBbLT" TargetMode="External"/><Relationship Id="rId822" Type="http://schemas.openxmlformats.org/officeDocument/2006/relationships/hyperlink" Target="https://mail.google.com/mail?extsrc=sync&amp;client=docs&amp;plid=ACUX6DPstPKlbIcUM-jrHbAkiPw8CTDP1urCF0M" TargetMode="External"/><Relationship Id="rId821" Type="http://schemas.openxmlformats.org/officeDocument/2006/relationships/hyperlink" Target="https://drive.google.com/drive/folders/13W8N_50PoQZK_BLnvaq-auEMlRBBahCL" TargetMode="External"/><Relationship Id="rId820" Type="http://schemas.openxmlformats.org/officeDocument/2006/relationships/hyperlink" Target="https://mail.google.com/mail?extsrc=sync&amp;client=docs&amp;plid=ACUX6DOy3K9b-EnDRMpnunu-UQ2JaMGIhz6HGd8" TargetMode="External"/><Relationship Id="rId826" Type="http://schemas.openxmlformats.org/officeDocument/2006/relationships/hyperlink" Target="https://mail.google.com/mail?extsrc=sync&amp;client=docs&amp;plid=ACUX6DMB2NJVInDvHMMM5jbx2-nmZWP3ZbR_djg" TargetMode="External"/><Relationship Id="rId825" Type="http://schemas.openxmlformats.org/officeDocument/2006/relationships/hyperlink" Target="https://drive.google.com/drive/folders/1-7iK4SElgue_7M8WRkQ58W_wF4EHVmPm" TargetMode="External"/><Relationship Id="rId824" Type="http://schemas.openxmlformats.org/officeDocument/2006/relationships/hyperlink" Target="https://mail.google.com/mail?extsrc=sync&amp;client=docs&amp;plid=ACUX6DOVzi9kdCsuXxvpQ3ye9kavcV2PI25GZrE" TargetMode="External"/><Relationship Id="rId823" Type="http://schemas.openxmlformats.org/officeDocument/2006/relationships/hyperlink" Target="https://drive.google.com/drive/folders/1GCfWGIen8TUBuw0uSc0uGuZBoxVxhNCT" TargetMode="External"/><Relationship Id="rId1650" Type="http://schemas.openxmlformats.org/officeDocument/2006/relationships/hyperlink" Target="https://drive.google.com/drive/folders/1fUqbjXXH4IaKN94BxrqgaCc9NoM3Kq7B" TargetMode="External"/><Relationship Id="rId1651" Type="http://schemas.openxmlformats.org/officeDocument/2006/relationships/hyperlink" Target="https://mail.google.com/mail?extsrc=sync&amp;client=docs&amp;plid=ACUX6DN11v6L8HP2B58tr1JLVWDEk4qVJG_pN0w" TargetMode="External"/><Relationship Id="rId1652" Type="http://schemas.openxmlformats.org/officeDocument/2006/relationships/hyperlink" Target="https://drive.google.com/drive/folders/15gS4irItVnLaRRNJ3lse0RM-w2hsFGpW" TargetMode="External"/><Relationship Id="rId1642" Type="http://schemas.openxmlformats.org/officeDocument/2006/relationships/hyperlink" Target="https://drive.google.com/drive/folders/1DfPHMErJmRT4LMrm93O3zcdvN7LGUeEC" TargetMode="External"/><Relationship Id="rId1643" Type="http://schemas.openxmlformats.org/officeDocument/2006/relationships/hyperlink" Target="https://mail.google.com/mail?extsrc=sync&amp;client=docs&amp;plid=ACUX6DO42VAxaZkig0v29-NO1Ee-o4N4OZLIFZc" TargetMode="External"/><Relationship Id="rId1644" Type="http://schemas.openxmlformats.org/officeDocument/2006/relationships/hyperlink" Target="https://drive.google.com/drive/folders/1_ORbMiAk8izzinAgWBcrXCv5OHLy7t1C" TargetMode="External"/><Relationship Id="rId1645" Type="http://schemas.openxmlformats.org/officeDocument/2006/relationships/hyperlink" Target="https://mail.google.com/mail?extsrc=sync&amp;client=docs&amp;plid=ACUX6DM82VzpDtMg72JS-f0_EQjL2BcdvS8jf0E" TargetMode="External"/><Relationship Id="rId1646" Type="http://schemas.openxmlformats.org/officeDocument/2006/relationships/hyperlink" Target="https://drive.google.com/drive/folders/1hwIgZIXo-0sYhDqicbkegKbvIAUJlAj4" TargetMode="External"/><Relationship Id="rId1647" Type="http://schemas.openxmlformats.org/officeDocument/2006/relationships/hyperlink" Target="https://mail.google.com/mail?extsrc=sync&amp;client=docs&amp;plid=ACUX6DMJJK1ykhpk5sCk749ixk41DziQXvyS4MQ" TargetMode="External"/><Relationship Id="rId1648" Type="http://schemas.openxmlformats.org/officeDocument/2006/relationships/hyperlink" Target="https://drive.google.com/drive/folders/18FnFhyO8HYUYY1TOOmRROpu3b3jKc8PG" TargetMode="External"/><Relationship Id="rId1649" Type="http://schemas.openxmlformats.org/officeDocument/2006/relationships/hyperlink" Target="https://mail.google.com/mail?extsrc=sync&amp;client=docs&amp;plid=ACUX6DPaVUNHyyr80BcUhj-e-5rjibTarZIirS0" TargetMode="External"/><Relationship Id="rId819" Type="http://schemas.openxmlformats.org/officeDocument/2006/relationships/hyperlink" Target="https://drive.google.com/drive/folders/1urb4DTenE0LqjrIXs_9mrU8UGUCO4-3s" TargetMode="External"/><Relationship Id="rId818" Type="http://schemas.openxmlformats.org/officeDocument/2006/relationships/hyperlink" Target="https://mail.google.com/mail?extsrc=sync&amp;client=docs&amp;plid=ACUX6DOUgWdGC7pZfvLqcEejgvQWqq8mNzqfdsg" TargetMode="External"/><Relationship Id="rId817" Type="http://schemas.openxmlformats.org/officeDocument/2006/relationships/hyperlink" Target="https://drive.google.com/drive/folders/1sRohvOXR88DBbQdwQNWk5aV-7g5bPfBs" TargetMode="External"/><Relationship Id="rId816" Type="http://schemas.openxmlformats.org/officeDocument/2006/relationships/hyperlink" Target="https://mail.google.com/mail?extsrc=sync&amp;client=docs&amp;plid=ACUX6DOmZWePXh0goiOh3LAk8cR_4dmZ7jM0Gdo" TargetMode="External"/><Relationship Id="rId811" Type="http://schemas.openxmlformats.org/officeDocument/2006/relationships/hyperlink" Target="https://drive.google.com/drive/folders/1A-BOz8jcXhJeTSc_BWdjDSHq4h__MDVD" TargetMode="External"/><Relationship Id="rId810" Type="http://schemas.openxmlformats.org/officeDocument/2006/relationships/hyperlink" Target="https://mail.google.com/mail?extsrc=sync&amp;client=docs&amp;plid=ACUX6DOEzhX-B6sC6WFCj_K2CO-Ac6fMswNKMVA" TargetMode="External"/><Relationship Id="rId815" Type="http://schemas.openxmlformats.org/officeDocument/2006/relationships/hyperlink" Target="https://drive.google.com/drive/folders/19xbTae6j6s2Gv-FTWncjjcdXvJNyrWm8" TargetMode="External"/><Relationship Id="rId814" Type="http://schemas.openxmlformats.org/officeDocument/2006/relationships/hyperlink" Target="https://mail.google.com/mail?extsrc=sync&amp;client=docs&amp;plid=ACUX6DOWrftB29zOo5uZMttRs17XoEkaEFr2ITg" TargetMode="External"/><Relationship Id="rId813" Type="http://schemas.openxmlformats.org/officeDocument/2006/relationships/hyperlink" Target="https://drive.google.com/drive/folders/16rMLQAzZJWGmOgOnJenphv8FHT6epcVP" TargetMode="External"/><Relationship Id="rId812" Type="http://schemas.openxmlformats.org/officeDocument/2006/relationships/hyperlink" Target="https://mail.google.com/mail?extsrc=sync&amp;client=docs&amp;plid=ACUX6DML7B7ny0izRn9Kx1H7ELoR9Tnsf7V0j_U" TargetMode="External"/><Relationship Id="rId1640" Type="http://schemas.openxmlformats.org/officeDocument/2006/relationships/hyperlink" Target="https://drive.google.com/drive/folders/1ju8xflSNbBg6IIr1x5BpK8f_Pyd61PjG" TargetMode="External"/><Relationship Id="rId1641" Type="http://schemas.openxmlformats.org/officeDocument/2006/relationships/hyperlink" Target="https://mail.google.com/mail?extsrc=sync&amp;client=docs&amp;plid=ACUX6DMuU5l5JcuavwmIvDnRf0efZtj5jLW3N_M" TargetMode="External"/><Relationship Id="rId1675" Type="http://schemas.openxmlformats.org/officeDocument/2006/relationships/hyperlink" Target="https://mail.google.com/mail?extsrc=sync&amp;client=docs&amp;plid=ACUX6DMhTln6Mb59Byj6BHQO31aL2sI05r5cku4" TargetMode="External"/><Relationship Id="rId1676" Type="http://schemas.openxmlformats.org/officeDocument/2006/relationships/hyperlink" Target="https://drive.google.com/drive/folders/1PEY4AfmCHu2MBDwb4UF60B4MEXz-JKa7" TargetMode="External"/><Relationship Id="rId1677" Type="http://schemas.openxmlformats.org/officeDocument/2006/relationships/hyperlink" Target="https://mail.google.com/mail?extsrc=sync&amp;client=docs&amp;plid=ACUX6DPeqnn7S1lgRRtrhQM3mru8IrAvQhW0OQw" TargetMode="External"/><Relationship Id="rId1678" Type="http://schemas.openxmlformats.org/officeDocument/2006/relationships/hyperlink" Target="https://drive.google.com/drive/folders/1JWUUZadG-WcQilIV3SN35mEmV7X40vqt" TargetMode="External"/><Relationship Id="rId1679" Type="http://schemas.openxmlformats.org/officeDocument/2006/relationships/hyperlink" Target="https://mail.google.com/mail?extsrc=sync&amp;client=docs&amp;plid=ACUX6DOWCjoaWAbhGwrsxjQxvYWz5PHyX6EtOH0" TargetMode="External"/><Relationship Id="rId849" Type="http://schemas.openxmlformats.org/officeDocument/2006/relationships/hyperlink" Target="https://drive.google.com/drive/folders/1FkROk_yzfuVsSamyWF94WnswYenSUEbv" TargetMode="External"/><Relationship Id="rId844" Type="http://schemas.openxmlformats.org/officeDocument/2006/relationships/hyperlink" Target="https://mail.google.com/mail?extsrc=sync&amp;client=docs&amp;plid=ACUX6DN9KoP3Bt82AyWPD8bgtkAwDIGQgU4INw0" TargetMode="External"/><Relationship Id="rId843" Type="http://schemas.openxmlformats.org/officeDocument/2006/relationships/hyperlink" Target="https://drive.google.com/drive/folders/1DV0eO6o_9JqD59G0NY8N6SzLJePGtrI6" TargetMode="External"/><Relationship Id="rId842" Type="http://schemas.openxmlformats.org/officeDocument/2006/relationships/hyperlink" Target="https://mail.google.com/mail?extsrc=sync&amp;client=docs&amp;plid=ACUX6DN4groqbXMdrQtM7RrU2u5aK6-j38o3txE" TargetMode="External"/><Relationship Id="rId841" Type="http://schemas.openxmlformats.org/officeDocument/2006/relationships/hyperlink" Target="https://drive.google.com/drive/folders/1g7VIbkMTVbz-EvBoOyrTFkIRjKVPCpQ8" TargetMode="External"/><Relationship Id="rId848" Type="http://schemas.openxmlformats.org/officeDocument/2006/relationships/hyperlink" Target="https://mail.google.com/mail?extsrc=sync&amp;client=docs&amp;plid=ACUX6DN3mRNWmW1sSvz3UPWhIjImZ-hWRJXE74g" TargetMode="External"/><Relationship Id="rId847" Type="http://schemas.openxmlformats.org/officeDocument/2006/relationships/hyperlink" Target="https://drive.google.com/drive/folders/1z9-2hB-vfMp5R326mszxVYt7FhaVFKLp" TargetMode="External"/><Relationship Id="rId846" Type="http://schemas.openxmlformats.org/officeDocument/2006/relationships/hyperlink" Target="https://mail.google.com/mail?extsrc=sync&amp;client=docs&amp;plid=ACUX6DPODuwFvLjvjoQFIbMtnxHV0POIqcFvvZM" TargetMode="External"/><Relationship Id="rId845" Type="http://schemas.openxmlformats.org/officeDocument/2006/relationships/hyperlink" Target="https://drive.google.com/drive/folders/11QoNe0TT2yMzuS8m_6mAXipOTka5I67O" TargetMode="External"/><Relationship Id="rId1670" Type="http://schemas.openxmlformats.org/officeDocument/2006/relationships/hyperlink" Target="https://drive.google.com/drive/folders/1MiJUGqjOt79Lox5Az3aAUYhle91CjLZ1" TargetMode="External"/><Relationship Id="rId840" Type="http://schemas.openxmlformats.org/officeDocument/2006/relationships/hyperlink" Target="https://mail.google.com/mail?extsrc=sync&amp;client=docs&amp;plid=ACUX6DPvl8JhHvO62y1xWlpyfAgOaaDSPKxAnGo" TargetMode="External"/><Relationship Id="rId1671" Type="http://schemas.openxmlformats.org/officeDocument/2006/relationships/hyperlink" Target="https://mail.google.com/mail?extsrc=sync&amp;client=docs&amp;plid=ACUX6DMT6WiWJjo6oTgUkLEPAc-G1y-lXP-tiCw" TargetMode="External"/><Relationship Id="rId1672" Type="http://schemas.openxmlformats.org/officeDocument/2006/relationships/hyperlink" Target="https://drive.google.com/drive/folders/1hiHS_qvKeeIbR2hcv97bHw8EueU36tvE" TargetMode="External"/><Relationship Id="rId1673" Type="http://schemas.openxmlformats.org/officeDocument/2006/relationships/hyperlink" Target="https://mail.google.com/mail?extsrc=sync&amp;client=docs&amp;plid=ACUX6DP2IHcpEWNzsQgihx_bLDpMiZOn1QvreB4" TargetMode="External"/><Relationship Id="rId1674" Type="http://schemas.openxmlformats.org/officeDocument/2006/relationships/hyperlink" Target="https://drive.google.com/drive/folders/10ZRvZKsuTOXcWT0PosB2VHqB0lvbzbal" TargetMode="External"/><Relationship Id="rId1664" Type="http://schemas.openxmlformats.org/officeDocument/2006/relationships/hyperlink" Target="https://drive.google.com/drive/folders/1qZGyI1Fs4x2NmNm_qwhkjT00tTY3pLI3" TargetMode="External"/><Relationship Id="rId1665" Type="http://schemas.openxmlformats.org/officeDocument/2006/relationships/hyperlink" Target="https://mail.google.com/mail?extsrc=sync&amp;client=docs&amp;plid=ACUX6DNuD2ZSkyvQZ5caUZZiCi3EDMXI8YBNEU0" TargetMode="External"/><Relationship Id="rId1666" Type="http://schemas.openxmlformats.org/officeDocument/2006/relationships/hyperlink" Target="https://drive.google.com/drive/folders/1OleHQyZEOZivkKb6fHUaTl_oMxx-RAfx" TargetMode="External"/><Relationship Id="rId1667" Type="http://schemas.openxmlformats.org/officeDocument/2006/relationships/hyperlink" Target="https://mail.google.com/mail?extsrc=sync&amp;client=docs&amp;plid=ACUX6DNI8r1F3gEhm2ERzryLFgnG7Pe0R8vpZOw" TargetMode="External"/><Relationship Id="rId1668" Type="http://schemas.openxmlformats.org/officeDocument/2006/relationships/hyperlink" Target="https://drive.google.com/drive/folders/1ZwMiXSHOaEuaiubgqSsXsuQu1kIxPCeF" TargetMode="External"/><Relationship Id="rId1669" Type="http://schemas.openxmlformats.org/officeDocument/2006/relationships/hyperlink" Target="https://mail.google.com/mail?extsrc=sync&amp;client=docs&amp;plid=ACUX6DNbBJtfbfoRchZSKtCb4wMl_rquzcXTCZI" TargetMode="External"/><Relationship Id="rId839" Type="http://schemas.openxmlformats.org/officeDocument/2006/relationships/hyperlink" Target="https://drive.google.com/drive/folders/1WBGMJuEEUw4r6XLtvjLZND2vLCdgodbp" TargetMode="External"/><Relationship Id="rId838" Type="http://schemas.openxmlformats.org/officeDocument/2006/relationships/hyperlink" Target="https://mail.google.com/mail?extsrc=sync&amp;client=docs&amp;plid=ACUX6DNcMVMX45xvm3kGAth11jmb6wfOXpuJ9CE" TargetMode="External"/><Relationship Id="rId833" Type="http://schemas.openxmlformats.org/officeDocument/2006/relationships/hyperlink" Target="https://drive.google.com/drive/folders/1PsjpeaXoX1jWNwrp7XaxFQ7kp9kD7tgg" TargetMode="External"/><Relationship Id="rId832" Type="http://schemas.openxmlformats.org/officeDocument/2006/relationships/hyperlink" Target="https://mail.google.com/mail?extsrc=sync&amp;client=docs&amp;plid=ACUX6DMVMq3SlBJ7EbpJHTxrvTtsxUHMyuDag8I" TargetMode="External"/><Relationship Id="rId831" Type="http://schemas.openxmlformats.org/officeDocument/2006/relationships/hyperlink" Target="https://drive.google.com/drive/folders/1flxlhg8vOvoRNbbVViVgFvb1RoSTAPdP" TargetMode="External"/><Relationship Id="rId830" Type="http://schemas.openxmlformats.org/officeDocument/2006/relationships/hyperlink" Target="https://mail.google.com/mail?extsrc=sync&amp;client=docs&amp;plid=ACUX6DMCRbxQqCzYeFHdyN1vseb5Xe14A_mrC50" TargetMode="External"/><Relationship Id="rId837" Type="http://schemas.openxmlformats.org/officeDocument/2006/relationships/hyperlink" Target="https://drive.google.com/drive/folders/1gvx458RJg1MvsgNVRX9ONH5EtfSCu7X1" TargetMode="External"/><Relationship Id="rId836" Type="http://schemas.openxmlformats.org/officeDocument/2006/relationships/hyperlink" Target="https://mail.google.com/mail?extsrc=sync&amp;client=docs&amp;plid=ACUX6DONESBOaaS5qMoooZbDDaFR-iHRm6Dni7U" TargetMode="External"/><Relationship Id="rId835" Type="http://schemas.openxmlformats.org/officeDocument/2006/relationships/hyperlink" Target="https://drive.google.com/drive/folders/1mN2HIrNC1K99_U8P0q33-LdML1iIYmOW" TargetMode="External"/><Relationship Id="rId834" Type="http://schemas.openxmlformats.org/officeDocument/2006/relationships/hyperlink" Target="https://mail.google.com/mail?extsrc=sync&amp;client=docs&amp;plid=ACUX6DPQxc5-aO11Psbxr01yIHCqxOT_bHrNatg" TargetMode="External"/><Relationship Id="rId1660" Type="http://schemas.openxmlformats.org/officeDocument/2006/relationships/hyperlink" Target="https://drive.google.com/drive/folders/14vOxOvJWG4LJIuKh93Vc9_XxBMYVZIEE" TargetMode="External"/><Relationship Id="rId1661" Type="http://schemas.openxmlformats.org/officeDocument/2006/relationships/hyperlink" Target="https://mail.google.com/mail?extsrc=sync&amp;client=docs&amp;plid=ACUX6DMM_DAS54ENnbUuh5RyWJqVJqNvp-J6Yeo" TargetMode="External"/><Relationship Id="rId1662" Type="http://schemas.openxmlformats.org/officeDocument/2006/relationships/hyperlink" Target="https://drive.google.com/drive/folders/13oSZcUrwPQ50y5p3RE9lXh5_mgvf_xYi" TargetMode="External"/><Relationship Id="rId1663" Type="http://schemas.openxmlformats.org/officeDocument/2006/relationships/hyperlink" Target="https://mail.google.com/mail?extsrc=sync&amp;client=docs&amp;plid=ACUX6DOVHM-Dmeho-CzUykiQdV2auQrSGmoK5ww" TargetMode="External"/><Relationship Id="rId469" Type="http://schemas.openxmlformats.org/officeDocument/2006/relationships/hyperlink" Target="https://mail.google.com/mail?extsrc=sync&amp;client=docs&amp;plid=ACUX6DNx1P2zqMwcnlP2vhe35GqAbDjtOlTGkNY" TargetMode="External"/><Relationship Id="rId468" Type="http://schemas.openxmlformats.org/officeDocument/2006/relationships/hyperlink" Target="https://drive.google.com/drive/folders/1mUiHeTg0cT-wjEKZohX4pn2yiH86SScw" TargetMode="External"/><Relationship Id="rId467" Type="http://schemas.openxmlformats.org/officeDocument/2006/relationships/hyperlink" Target="https://mail.google.com/mail?extsrc=sync&amp;client=docs&amp;plid=ACUX6DPAt2FBoz2JUqtIbbo_mKRHZNWBxWmTPj8" TargetMode="External"/><Relationship Id="rId1290" Type="http://schemas.openxmlformats.org/officeDocument/2006/relationships/hyperlink" Target="https://drive.google.com/drive/folders/1EOyQ_ZYt6sdZOK1eh2oyKzvyZSfSoFzv" TargetMode="External"/><Relationship Id="rId1291" Type="http://schemas.openxmlformats.org/officeDocument/2006/relationships/hyperlink" Target="https://mail.google.com/mail?extsrc=sync&amp;client=docs&amp;plid=ACUX6DNqAbIGDf6o9aUVsL2sDYOQeYkjlItSsTQ" TargetMode="External"/><Relationship Id="rId1292" Type="http://schemas.openxmlformats.org/officeDocument/2006/relationships/hyperlink" Target="https://drive.google.com/drive/folders/1JrMHV5OdGUztTGJ5KdwXepyCAl6yNumg" TargetMode="External"/><Relationship Id="rId462" Type="http://schemas.openxmlformats.org/officeDocument/2006/relationships/hyperlink" Target="https://drive.google.com/drive/folders/1Z3iIoCg4sMa667UkmRZQcROmn8i5lgQH" TargetMode="External"/><Relationship Id="rId1293" Type="http://schemas.openxmlformats.org/officeDocument/2006/relationships/hyperlink" Target="https://mail.google.com/mail?extsrc=sync&amp;client=docs&amp;plid=ACUX6DOEpqAR0sWj8ZK8F5xUcI0V1_D9epFP_uc" TargetMode="External"/><Relationship Id="rId2140" Type="http://schemas.openxmlformats.org/officeDocument/2006/relationships/hyperlink" Target="https://mail.google.com/mail?extsrc=sync&amp;client=docs&amp;plid=ACUX6DPof5GLmhARsRAwQIoa9nQ-XCOi9WYq3mk" TargetMode="External"/><Relationship Id="rId461" Type="http://schemas.openxmlformats.org/officeDocument/2006/relationships/hyperlink" Target="https://mail.google.com/mail?extsrc=sync&amp;client=docs&amp;plid=ACUX6DNPVZjal48PhRtNosYCI-UDTidukGPMJ18" TargetMode="External"/><Relationship Id="rId1294" Type="http://schemas.openxmlformats.org/officeDocument/2006/relationships/hyperlink" Target="https://drive.google.com/drive/folders/19NvMWUczJETCSck4B-qovdPbHx07-aJj" TargetMode="External"/><Relationship Id="rId2141" Type="http://schemas.openxmlformats.org/officeDocument/2006/relationships/hyperlink" Target="https://drive.google.com/drive/folders/118QcAgG0kfE_kFT4wlYtovm_bUrHXiyu" TargetMode="External"/><Relationship Id="rId460" Type="http://schemas.openxmlformats.org/officeDocument/2006/relationships/hyperlink" Target="https://drive.google.com/drive/folders/1SPnFaxpMokuKhVuLLvbYUGeYTvDuKEVm" TargetMode="External"/><Relationship Id="rId1295" Type="http://schemas.openxmlformats.org/officeDocument/2006/relationships/hyperlink" Target="https://mail.google.com/mail?extsrc=sync&amp;client=docs&amp;plid=ACUX6DMgcDBjegO7MsvVpILP2FgulLjqpRayTVc" TargetMode="External"/><Relationship Id="rId2142" Type="http://schemas.openxmlformats.org/officeDocument/2006/relationships/hyperlink" Target="https://mail.google.com/mail?extsrc=sync&amp;client=docs&amp;plid=ACUX6DMR3QDRUoemAZvp1lYlRrD5zbn3uec_z7I" TargetMode="External"/><Relationship Id="rId1296" Type="http://schemas.openxmlformats.org/officeDocument/2006/relationships/hyperlink" Target="https://drive.google.com/drive/folders/1FAFkvbRsZU25ie46pWP34B-WU4IRjVpt" TargetMode="External"/><Relationship Id="rId2143" Type="http://schemas.openxmlformats.org/officeDocument/2006/relationships/hyperlink" Target="https://drive.google.com/drive/folders/1WKskB6A3ICYVb4wHbVtBsOGW1KjRhiOe" TargetMode="External"/><Relationship Id="rId466" Type="http://schemas.openxmlformats.org/officeDocument/2006/relationships/hyperlink" Target="https://drive.google.com/drive/folders/1bXEknLFYDk15N2SObg_HvOABNK0_F5pt" TargetMode="External"/><Relationship Id="rId1297" Type="http://schemas.openxmlformats.org/officeDocument/2006/relationships/hyperlink" Target="https://mail.google.com/mail?extsrc=sync&amp;client=docs&amp;plid=ACUX6DNHCTbKB2pEYquDRWz9H2dQAwbzbnEeOM8" TargetMode="External"/><Relationship Id="rId2144" Type="http://schemas.openxmlformats.org/officeDocument/2006/relationships/hyperlink" Target="https://mail.google.com/mail?extsrc=sync&amp;client=docs&amp;plid=ACUX6DNokA3ryk16Mprm23biQFEG6aWvMuVoYf4" TargetMode="External"/><Relationship Id="rId465" Type="http://schemas.openxmlformats.org/officeDocument/2006/relationships/hyperlink" Target="https://mail.google.com/mail?extsrc=sync&amp;client=docs&amp;plid=ACUX6DM3XJCmNB4YzS6GqR1-3IQpD2HpfiiNhvA" TargetMode="External"/><Relationship Id="rId1298" Type="http://schemas.openxmlformats.org/officeDocument/2006/relationships/hyperlink" Target="https://drive.google.com/drive/folders/1rwT22zdMCHfHQ9AuRn3mZtzRlaNSggkj" TargetMode="External"/><Relationship Id="rId2145" Type="http://schemas.openxmlformats.org/officeDocument/2006/relationships/hyperlink" Target="https://drive.google.com/drive/folders/1errqRELxVweEP8-Skbey4q4xC1L1QXB3" TargetMode="External"/><Relationship Id="rId464" Type="http://schemas.openxmlformats.org/officeDocument/2006/relationships/hyperlink" Target="https://drive.google.com/drive/folders/1dtq_PeC7Z3U5791R9UsEubRLf8PeSaWS" TargetMode="External"/><Relationship Id="rId1299" Type="http://schemas.openxmlformats.org/officeDocument/2006/relationships/hyperlink" Target="https://mail.google.com/mail?extsrc=sync&amp;client=docs&amp;plid=ACUX6DMtMZ8UOmKHX78tlOClkDO5mRwBw_NjQDY" TargetMode="External"/><Relationship Id="rId2146" Type="http://schemas.openxmlformats.org/officeDocument/2006/relationships/hyperlink" Target="https://drive.google.com/drive/folders/1LJ44YfbucVLfLmPhopEPgG3mh5peMoxX" TargetMode="External"/><Relationship Id="rId463" Type="http://schemas.openxmlformats.org/officeDocument/2006/relationships/hyperlink" Target="https://mail.google.com/mail?extsrc=sync&amp;client=docs&amp;plid=ACUX6DMpEWQUSkiWUdQhBacWDIBhYoU_3DeKQiY" TargetMode="External"/><Relationship Id="rId2147" Type="http://schemas.openxmlformats.org/officeDocument/2006/relationships/drawing" Target="../drawings/drawing2.xml"/><Relationship Id="rId2137" Type="http://schemas.openxmlformats.org/officeDocument/2006/relationships/hyperlink" Target="https://drive.google.com/drive/folders/1eFKDTPSlsRoIXEtolDiFSRd6vm6xDeU8" TargetMode="External"/><Relationship Id="rId2138" Type="http://schemas.openxmlformats.org/officeDocument/2006/relationships/hyperlink" Target="https://mail.google.com/mail?extsrc=sync&amp;client=docs&amp;plid=ACUX6DMbBG2xsRHfaXdGpDpiYjRlgnQd-yk92SE" TargetMode="External"/><Relationship Id="rId2139" Type="http://schemas.openxmlformats.org/officeDocument/2006/relationships/hyperlink" Target="https://drive.google.com/drive/folders/1p74wHSH-Xrd7QV9E97GdkGMcNCkLr2WJ" TargetMode="External"/><Relationship Id="rId459" Type="http://schemas.openxmlformats.org/officeDocument/2006/relationships/hyperlink" Target="https://mail.google.com/mail?extsrc=sync&amp;client=docs&amp;plid=ACUX6DP6dekvfRDUcPVB0nNYNBpF6_-vw3sH7D0" TargetMode="External"/><Relationship Id="rId458" Type="http://schemas.openxmlformats.org/officeDocument/2006/relationships/hyperlink" Target="https://drive.google.com/drive/folders/1y3mMufXt-yhuAprSEW4_CsD70WDhzjuc" TargetMode="External"/><Relationship Id="rId457" Type="http://schemas.openxmlformats.org/officeDocument/2006/relationships/hyperlink" Target="https://mail.google.com/mail?extsrc=sync&amp;client=docs&amp;plid=ACUX6DMm7OkyxIdUi_xgF7dTGd-5iF7cvcGNOlw" TargetMode="External"/><Relationship Id="rId456" Type="http://schemas.openxmlformats.org/officeDocument/2006/relationships/hyperlink" Target="https://drive.google.com/drive/folders/1gCleRRM4qSR3KvADDqkXt-UlC71hDFOu" TargetMode="External"/><Relationship Id="rId1280" Type="http://schemas.openxmlformats.org/officeDocument/2006/relationships/hyperlink" Target="https://drive.google.com/drive/folders/1IY7_BX4lytGqiOzwW2VcCyvgeJVnvn_P" TargetMode="External"/><Relationship Id="rId1281" Type="http://schemas.openxmlformats.org/officeDocument/2006/relationships/hyperlink" Target="https://mail.google.com/mail?extsrc=sync&amp;client=docs&amp;plid=ACUX6DOc8fVuckMvG70b7DcZuzX6RXnpnj6-P_Q" TargetMode="External"/><Relationship Id="rId451" Type="http://schemas.openxmlformats.org/officeDocument/2006/relationships/hyperlink" Target="https://mail.google.com/mail?extsrc=sync&amp;client=docs&amp;plid=ACUX6DMcJA_FyHDJM2cstKw_sJRqPHH37a2Rjco" TargetMode="External"/><Relationship Id="rId1282" Type="http://schemas.openxmlformats.org/officeDocument/2006/relationships/hyperlink" Target="https://drive.google.com/drive/folders/1RvS2-kYSyN0AubsoXcKzYhmwj0kVIm9S" TargetMode="External"/><Relationship Id="rId450" Type="http://schemas.openxmlformats.org/officeDocument/2006/relationships/hyperlink" Target="https://drive.google.com/drive/folders/1KZERJIttFYLXZtn3MfqfaZ-YO9qsAa0a" TargetMode="External"/><Relationship Id="rId1283" Type="http://schemas.openxmlformats.org/officeDocument/2006/relationships/hyperlink" Target="https://mail.google.com/mail?extsrc=sync&amp;client=docs&amp;plid=ACUX6DOonucyUwcGP4Z9UWLGrQa-DF6sm5GkvKI" TargetMode="External"/><Relationship Id="rId2130" Type="http://schemas.openxmlformats.org/officeDocument/2006/relationships/hyperlink" Target="https://mail.google.com/mail?extsrc=sync&amp;client=docs&amp;plid=ACUX6DNFwUoXFQswUUHJ5hKmg3S082rvgx1n-No" TargetMode="External"/><Relationship Id="rId1284" Type="http://schemas.openxmlformats.org/officeDocument/2006/relationships/hyperlink" Target="https://drive.google.com/drive/folders/1EKta2k-BZ-EZY0WInrzm8q1KiQ1cm4_v" TargetMode="External"/><Relationship Id="rId2131" Type="http://schemas.openxmlformats.org/officeDocument/2006/relationships/hyperlink" Target="https://drive.google.com/drive/folders/18os0NVAKRDRRIjGZ1QwVhdR9SQ_j9edA" TargetMode="External"/><Relationship Id="rId1285" Type="http://schemas.openxmlformats.org/officeDocument/2006/relationships/hyperlink" Target="https://mail.google.com/mail?extsrc=sync&amp;client=docs&amp;plid=ACUX6DN8ksZcNnJIy--G7-bb0z0lHFyg4n6fUDY" TargetMode="External"/><Relationship Id="rId2132" Type="http://schemas.openxmlformats.org/officeDocument/2006/relationships/hyperlink" Target="https://mail.google.com/mail?extsrc=sync&amp;client=docs&amp;plid=ACUX6DPw9eBt8vcB83ocJXZ5zS9xL05JF0-UqDo" TargetMode="External"/><Relationship Id="rId455" Type="http://schemas.openxmlformats.org/officeDocument/2006/relationships/hyperlink" Target="https://mail.google.com/mail?extsrc=sync&amp;client=docs&amp;plid=ACUX6DOd0Nc23yA1RM9uCujFY60MdQ8d_sFtaKQ" TargetMode="External"/><Relationship Id="rId1286" Type="http://schemas.openxmlformats.org/officeDocument/2006/relationships/hyperlink" Target="https://drive.google.com/drive/folders/1PPEHiFBJrZ3SgXlZtOCJsSuBgPQTE3JO" TargetMode="External"/><Relationship Id="rId2133" Type="http://schemas.openxmlformats.org/officeDocument/2006/relationships/hyperlink" Target="https://drive.google.com/drive/folders/1Nblot_im1KcoQ2Oq28XuFpzcX84U0pOO" TargetMode="External"/><Relationship Id="rId454" Type="http://schemas.openxmlformats.org/officeDocument/2006/relationships/hyperlink" Target="https://drive.google.com/drive/folders/1SZj2lx2joE40aL60erGta9K0eRbHSb20" TargetMode="External"/><Relationship Id="rId1287" Type="http://schemas.openxmlformats.org/officeDocument/2006/relationships/hyperlink" Target="https://mail.google.com/mail?extsrc=sync&amp;client=docs&amp;plid=ACUX6DPBbdATt8qbT_b-YJCew7wZHakAJYdMerk" TargetMode="External"/><Relationship Id="rId2134" Type="http://schemas.openxmlformats.org/officeDocument/2006/relationships/hyperlink" Target="https://mail.google.com/mail?extsrc=sync&amp;client=docs&amp;plid=ACUX6DOD8PjwQ1Nf8AnPE-jCyWlxr0XpURcd9qg" TargetMode="External"/><Relationship Id="rId453" Type="http://schemas.openxmlformats.org/officeDocument/2006/relationships/hyperlink" Target="https://mail.google.com/mail?extsrc=sync&amp;client=docs&amp;plid=ACUX6DOMTMOtVSCWpEBMQmA00p4YxDOn0rlhD9s" TargetMode="External"/><Relationship Id="rId1288" Type="http://schemas.openxmlformats.org/officeDocument/2006/relationships/hyperlink" Target="https://drive.google.com/drive/folders/1fQEZyWD3yYXhrFHSXrQaNPm3juDx2-9l" TargetMode="External"/><Relationship Id="rId2135" Type="http://schemas.openxmlformats.org/officeDocument/2006/relationships/hyperlink" Target="https://drive.google.com/drive/folders/11ASEhGL4NjgdDG8UAXAVOzb-MQhyG59Y" TargetMode="External"/><Relationship Id="rId452" Type="http://schemas.openxmlformats.org/officeDocument/2006/relationships/hyperlink" Target="https://drive.google.com/drive/folders/1g7mjQz1OOYWGqW2iDCwzuNkAtlTe4IWs" TargetMode="External"/><Relationship Id="rId1289" Type="http://schemas.openxmlformats.org/officeDocument/2006/relationships/hyperlink" Target="https://mail.google.com/mail?extsrc=sync&amp;client=docs&amp;plid=ACUX6DNmSzai0uurnr9AaNVSOJSQjeV8BVtJ_Ec" TargetMode="External"/><Relationship Id="rId2136" Type="http://schemas.openxmlformats.org/officeDocument/2006/relationships/hyperlink" Target="https://mail.google.com/mail?extsrc=sync&amp;client=docs&amp;plid=ACUX6DN2h-4XRSIW2UhJKu_1ANkDOIOfIepDj-Y" TargetMode="External"/><Relationship Id="rId491" Type="http://schemas.openxmlformats.org/officeDocument/2006/relationships/hyperlink" Target="https://drive.google.com/drive/folders/1udGTM3yojZh79QJt_bdmhdB4tJyklJWQ" TargetMode="External"/><Relationship Id="rId490" Type="http://schemas.openxmlformats.org/officeDocument/2006/relationships/hyperlink" Target="https://drive.google.com/drive/folders/1KJAHlgWZp5BAPyrzs7FPx4msZM3uo2mu" TargetMode="External"/><Relationship Id="rId489" Type="http://schemas.openxmlformats.org/officeDocument/2006/relationships/hyperlink" Target="https://mail.google.com/mail?extsrc=sync&amp;client=docs&amp;plid=ACUX6DP-gbIvag4v_ATR45tpDbsGw7EnhL0qjyw" TargetMode="External"/><Relationship Id="rId484" Type="http://schemas.openxmlformats.org/officeDocument/2006/relationships/hyperlink" Target="https://drive.google.com/drive/folders/1sBuw_qYBXQagJAi7pAXCs7GDCE9s2rGv" TargetMode="External"/><Relationship Id="rId483" Type="http://schemas.openxmlformats.org/officeDocument/2006/relationships/hyperlink" Target="https://mail.google.com/mail?extsrc=sync&amp;client=docs&amp;plid=ACUX6DNRzxDs1vMN5DpgSNZiNmRwkWjVbSifsn4" TargetMode="External"/><Relationship Id="rId482" Type="http://schemas.openxmlformats.org/officeDocument/2006/relationships/hyperlink" Target="https://drive.google.com/drive/folders/1Lhzoq470moCoocaHCXAg98P8CPrDkwTi" TargetMode="External"/><Relationship Id="rId481" Type="http://schemas.openxmlformats.org/officeDocument/2006/relationships/hyperlink" Target="https://mail.google.com/mail?extsrc=sync&amp;client=docs&amp;plid=ACUX6DNqJXnWiGZv9zYamhLqsWyDioTjSuIvt58" TargetMode="External"/><Relationship Id="rId488" Type="http://schemas.openxmlformats.org/officeDocument/2006/relationships/hyperlink" Target="https://drive.google.com/drive/folders/1cJjNalfXSQOz84MOrQI5WTlj9bQDMVCK" TargetMode="External"/><Relationship Id="rId487" Type="http://schemas.openxmlformats.org/officeDocument/2006/relationships/hyperlink" Target="https://mail.google.com/mail?extsrc=sync&amp;client=docs&amp;plid=ACUX6DMx2ZZpoR3Jfn9eQNvyTk6imwuxAtIW93o" TargetMode="External"/><Relationship Id="rId486" Type="http://schemas.openxmlformats.org/officeDocument/2006/relationships/hyperlink" Target="https://drive.google.com/drive/folders/11BK156VddTSA1QtcXclEW05p5Kc8Li3E" TargetMode="External"/><Relationship Id="rId485" Type="http://schemas.openxmlformats.org/officeDocument/2006/relationships/hyperlink" Target="https://mail.google.com/mail?extsrc=sync&amp;client=docs&amp;plid=ACUX6DMlKshswZWd7xOU50xLESDUcmO7zu37No0" TargetMode="External"/><Relationship Id="rId480" Type="http://schemas.openxmlformats.org/officeDocument/2006/relationships/hyperlink" Target="https://drive.google.com/drive/folders/1FWOxmYxGV_OcE5phaEQkopFhORSRg4wq" TargetMode="External"/><Relationship Id="rId479" Type="http://schemas.openxmlformats.org/officeDocument/2006/relationships/hyperlink" Target="https://mail.google.com/mail?extsrc=sync&amp;client=docs&amp;plid=ACUX6DNsLqX3XgLf6kxLsIKQFgOYBf1LjaDpy-w" TargetMode="External"/><Relationship Id="rId478" Type="http://schemas.openxmlformats.org/officeDocument/2006/relationships/hyperlink" Target="https://drive.google.com/drive/folders/1Vd-KoeHe-vFytF14hapf9zyBDu_JUVxo" TargetMode="External"/><Relationship Id="rId473" Type="http://schemas.openxmlformats.org/officeDocument/2006/relationships/hyperlink" Target="https://mail.google.com/mail?extsrc=sync&amp;client=docs&amp;plid=ACUX6DMrftUHhVILuMQa1PM5rziEn0v-R05xJas" TargetMode="External"/><Relationship Id="rId472" Type="http://schemas.openxmlformats.org/officeDocument/2006/relationships/hyperlink" Target="https://drive.google.com/drive/folders/1qvgd40DqqIAEmFP6bRmBp0ixT-VwTKf8" TargetMode="External"/><Relationship Id="rId471" Type="http://schemas.openxmlformats.org/officeDocument/2006/relationships/hyperlink" Target="https://mail.google.com/mail?extsrc=sync&amp;client=docs&amp;plid=ACUX6DNIQzYPsUJQqhGooR-veyzr5MtSyEP6_9U" TargetMode="External"/><Relationship Id="rId470" Type="http://schemas.openxmlformats.org/officeDocument/2006/relationships/hyperlink" Target="https://drive.google.com/drive/folders/12zRaJ8gVtLy6PINRZE2o5neYAU0-JUoO" TargetMode="External"/><Relationship Id="rId477" Type="http://schemas.openxmlformats.org/officeDocument/2006/relationships/hyperlink" Target="https://mail.google.com/mail?extsrc=sync&amp;client=docs&amp;plid=ACUX6DNduxyNbXFm-3gVEFXoy8awJLVgFhWSf64" TargetMode="External"/><Relationship Id="rId476" Type="http://schemas.openxmlformats.org/officeDocument/2006/relationships/hyperlink" Target="https://drive.google.com/drive/folders/1zNf3u_VymVLDobbOQVu7KHBFr-RRNbUR" TargetMode="External"/><Relationship Id="rId475" Type="http://schemas.openxmlformats.org/officeDocument/2006/relationships/hyperlink" Target="https://mail.google.com/mail/u/0/?fs=1&amp;th=%23thread-f:1823294269314438130&amp;search=all&amp;tf=cv" TargetMode="External"/><Relationship Id="rId474" Type="http://schemas.openxmlformats.org/officeDocument/2006/relationships/hyperlink" Target="https://drive.google.com/drive/folders/1qvgd40DqqIAEmFP6bRmBp0ixT-VwTKf8" TargetMode="External"/><Relationship Id="rId1257" Type="http://schemas.openxmlformats.org/officeDocument/2006/relationships/hyperlink" Target="https://mail.google.com/mail?extsrc=sync&amp;client=docs&amp;plid=ACUX6DNpl_5Ut3ESdJovIFuXj894GbiidEhTMGQ" TargetMode="External"/><Relationship Id="rId2104" Type="http://schemas.openxmlformats.org/officeDocument/2006/relationships/hyperlink" Target="https://drive.google.com/drive/folders/1XPlvAHoCtHF1TAmrTska3wnEeWECi70t" TargetMode="External"/><Relationship Id="rId1258" Type="http://schemas.openxmlformats.org/officeDocument/2006/relationships/hyperlink" Target="https://drive.google.com/drive/folders/1IQVsD-EVwiLIJkRgCOysxgIZ5wQUFr-z" TargetMode="External"/><Relationship Id="rId2105" Type="http://schemas.openxmlformats.org/officeDocument/2006/relationships/hyperlink" Target="https://mail.google.com/mail?extsrc=sync&amp;client=docs&amp;plid=ACUX6DOo6o_ol8WjC1yYtNjA6CNIiueFbCO316I" TargetMode="External"/><Relationship Id="rId1259" Type="http://schemas.openxmlformats.org/officeDocument/2006/relationships/hyperlink" Target="https://mail.google.com/mail?extsrc=sync&amp;client=docs&amp;plid=ACUX6DNv5PF-SBv8l-X5kwVHMDxYxNoc2ohoC6U" TargetMode="External"/><Relationship Id="rId2106" Type="http://schemas.openxmlformats.org/officeDocument/2006/relationships/hyperlink" Target="https://drive.google.com/drive/folders/1kiktPrdmtpNCW2_ytAoaOQgCoaCtnsLq" TargetMode="External"/><Relationship Id="rId2107" Type="http://schemas.openxmlformats.org/officeDocument/2006/relationships/hyperlink" Target="https://drive.google.com/drive/folders/19BuZFzYSBi_eEpzb5Qv29P8nW0YjEnPD" TargetMode="External"/><Relationship Id="rId2108" Type="http://schemas.openxmlformats.org/officeDocument/2006/relationships/hyperlink" Target="https://mail.google.com/mail?extsrc=sync&amp;client=docs&amp;plid=ACUX6DN6Vt5Eech4mD9_dFk7p7uz_53bkovM-W0" TargetMode="External"/><Relationship Id="rId2109" Type="http://schemas.openxmlformats.org/officeDocument/2006/relationships/hyperlink" Target="https://drive.google.com/drive/folders/1uvC2ufdXSnPE8VQSAuvuU-ZHngNroWMX" TargetMode="External"/><Relationship Id="rId426" Type="http://schemas.openxmlformats.org/officeDocument/2006/relationships/hyperlink" Target="https://drive.google.com/drive/folders/1T-_YHfuw-X-x6abFraSXLl4EHyeGNJhR" TargetMode="External"/><Relationship Id="rId425" Type="http://schemas.openxmlformats.org/officeDocument/2006/relationships/hyperlink" Target="https://mail.google.com/mail?extsrc=sync&amp;client=docs&amp;plid=ACUX6DN765VpBwKxG-gdt3XgzvRQHxhN7t4-YIk" TargetMode="External"/><Relationship Id="rId424" Type="http://schemas.openxmlformats.org/officeDocument/2006/relationships/hyperlink" Target="https://drive.google.com/drive/folders/1eyESnWmvG9TuEpt1sD_LK3ErxAMd3xY8" TargetMode="External"/><Relationship Id="rId423" Type="http://schemas.openxmlformats.org/officeDocument/2006/relationships/hyperlink" Target="https://mail.google.com/mail?extsrc=sync&amp;client=docs&amp;plid=ACUX6DPKYZTXbXjQtBJ2rqsbDspqtNqZHyRO_WQ" TargetMode="External"/><Relationship Id="rId429" Type="http://schemas.openxmlformats.org/officeDocument/2006/relationships/hyperlink" Target="https://mail.google.com/mail?extsrc=sync&amp;client=docs&amp;plid=ACUX6DN2iSFlyKF37oSQyx2aMv1qn_6iZhlloUw" TargetMode="External"/><Relationship Id="rId428" Type="http://schemas.openxmlformats.org/officeDocument/2006/relationships/hyperlink" Target="https://drive.google.com/drive/folders/1UNLLgK7KIid_IJIWL14Lp_c29VS6FQkm" TargetMode="External"/><Relationship Id="rId427" Type="http://schemas.openxmlformats.org/officeDocument/2006/relationships/hyperlink" Target="https://mail.google.com/mail?extsrc=sync&amp;client=docs&amp;plid=ACUX6DMERQ5drx2pOVZJ_VBA4-PKKWxENPr0CMQ" TargetMode="External"/><Relationship Id="rId1250" Type="http://schemas.openxmlformats.org/officeDocument/2006/relationships/hyperlink" Target="https://drive.google.com/drive/folders/1G_b47o5zN-3YSrkR8lR_kyteIzevfQ5e" TargetMode="External"/><Relationship Id="rId1251" Type="http://schemas.openxmlformats.org/officeDocument/2006/relationships/hyperlink" Target="https://mail.google.com/mail?extsrc=sync&amp;client=docs&amp;plid=ACUX6DMpYXX4TLFt_srBygdxNVJ5-Ph7ADUSW4Y" TargetMode="External"/><Relationship Id="rId1252" Type="http://schemas.openxmlformats.org/officeDocument/2006/relationships/hyperlink" Target="https://drive.google.com/drive/folders/1etLplr-sIFyxuOt2rBBn3iTDsYN2Kzvl" TargetMode="External"/><Relationship Id="rId422" Type="http://schemas.openxmlformats.org/officeDocument/2006/relationships/hyperlink" Target="https://drive.google.com/drive/folders/1poVfKgcZRzqdWYUiKi9idM3vKAb93H9w" TargetMode="External"/><Relationship Id="rId1253" Type="http://schemas.openxmlformats.org/officeDocument/2006/relationships/hyperlink" Target="https://mail.google.com/mail?extsrc=sync&amp;client=docs&amp;plid=ACUX6DOxpL7BmYrotIgdiOVqXWAn0j6ybZjEx9M" TargetMode="External"/><Relationship Id="rId2100" Type="http://schemas.openxmlformats.org/officeDocument/2006/relationships/hyperlink" Target="https://drive.google.com/drive/folders/1zXv96eOfG9ds77eOQTLVpL7M99IcjhCC" TargetMode="External"/><Relationship Id="rId421" Type="http://schemas.openxmlformats.org/officeDocument/2006/relationships/hyperlink" Target="https://mail.google.com/mail?extsrc=sync&amp;client=docs&amp;plid=ACUX6DOeOhfKGFFV5rNgprnYgt2YzCd4URftleU" TargetMode="External"/><Relationship Id="rId1254" Type="http://schemas.openxmlformats.org/officeDocument/2006/relationships/hyperlink" Target="https://drive.google.com/drive/folders/1hwjYYGcGS2stVKgEqkvePqWnT8rqrfuV" TargetMode="External"/><Relationship Id="rId2101" Type="http://schemas.openxmlformats.org/officeDocument/2006/relationships/hyperlink" Target="https://mail.google.com/mail?extsrc=sync&amp;client=docs&amp;plid=ACUX6DOr7K2Y6e5AGF161PPzKkflp-GG2F-KOXk" TargetMode="External"/><Relationship Id="rId420" Type="http://schemas.openxmlformats.org/officeDocument/2006/relationships/hyperlink" Target="https://drive.google.com/drive/folders/1ojrWMW4eQD1TtbtemxEnG4W9-pQUPaqR" TargetMode="External"/><Relationship Id="rId1255" Type="http://schemas.openxmlformats.org/officeDocument/2006/relationships/hyperlink" Target="https://mail.google.com/mail?extsrc=sync&amp;client=docs&amp;plid=ACUX6DMuBC2ryUt1zWx70TbS0AbEgtaWoy4uZkA" TargetMode="External"/><Relationship Id="rId2102" Type="http://schemas.openxmlformats.org/officeDocument/2006/relationships/hyperlink" Target="https://drive.google.com/drive/folders/1UryzGc4Hy0vjWoI9Mu3YEcgyRoBSxeN_" TargetMode="External"/><Relationship Id="rId1256" Type="http://schemas.openxmlformats.org/officeDocument/2006/relationships/hyperlink" Target="https://drive.google.com/drive/folders/1liLNDzatYU0Kw86p-uxo-7kwKSdrN64x" TargetMode="External"/><Relationship Id="rId2103" Type="http://schemas.openxmlformats.org/officeDocument/2006/relationships/hyperlink" Target="https://mail.google.com/mail?extsrc=sync&amp;client=docs&amp;plid=ACUX6DNUGK1TG9sUUetZDOTAww0oeVkflseMBrA" TargetMode="External"/><Relationship Id="rId1246" Type="http://schemas.openxmlformats.org/officeDocument/2006/relationships/hyperlink" Target="https://drive.google.com/drive/folders/1SuRkMTNx4FuII2OFdk6zo0twg9dVFb01" TargetMode="External"/><Relationship Id="rId1247" Type="http://schemas.openxmlformats.org/officeDocument/2006/relationships/hyperlink" Target="https://mail.google.com/mail?extsrc=sync&amp;client=docs&amp;plid=ACUX6DOtqyvDAwzv267Qn1laGJraGhfIXqjQRTs" TargetMode="External"/><Relationship Id="rId1248" Type="http://schemas.openxmlformats.org/officeDocument/2006/relationships/hyperlink" Target="https://drive.google.com/drive/folders/1FIut95aAY0OdBAmnPsPd2E5xvcJPyI1T" TargetMode="External"/><Relationship Id="rId1249" Type="http://schemas.openxmlformats.org/officeDocument/2006/relationships/hyperlink" Target="https://mail.google.com/mail?extsrc=sync&amp;client=docs&amp;plid=ACUX6DOHHUG7yqpU1dschIFMBn0puSGMFmgIiFw" TargetMode="External"/><Relationship Id="rId415" Type="http://schemas.openxmlformats.org/officeDocument/2006/relationships/hyperlink" Target="https://mail.google.com/mail?extsrc=sync&amp;client=docs&amp;plid=ACUX6DO_qVpS78pQLvfCKhY3OqOr5fFz39Poo9U" TargetMode="External"/><Relationship Id="rId899" Type="http://schemas.openxmlformats.org/officeDocument/2006/relationships/hyperlink" Target="https://drive.google.com/drive/folders/1Bk3kRQUwVDlMn6BRwmfe9wDYLMU85LZW" TargetMode="External"/><Relationship Id="rId414" Type="http://schemas.openxmlformats.org/officeDocument/2006/relationships/hyperlink" Target="https://drive.google.com/drive/folders/1i4H6tawKHVPEvRdkXFGLOQev-oPe21hz" TargetMode="External"/><Relationship Id="rId898" Type="http://schemas.openxmlformats.org/officeDocument/2006/relationships/hyperlink" Target="https://mail.google.com/mail?extsrc=sync&amp;client=docs&amp;plid=ACUX6DPbge2WdWhzSnnEc4WpaRnU3rc1rlaPCGo" TargetMode="External"/><Relationship Id="rId413" Type="http://schemas.openxmlformats.org/officeDocument/2006/relationships/hyperlink" Target="https://mail.google.com/mail?extsrc=sync&amp;client=docs&amp;plid=ACUX6DN0CC3NfXb0OpUahmbExNuWR63pf1xXxLA" TargetMode="External"/><Relationship Id="rId897" Type="http://schemas.openxmlformats.org/officeDocument/2006/relationships/hyperlink" Target="https://drive.google.com/drive/folders/1eBHGhlSdx1ldrQFt5zfOJ0HgWZjOQRvZ" TargetMode="External"/><Relationship Id="rId412" Type="http://schemas.openxmlformats.org/officeDocument/2006/relationships/hyperlink" Target="https://drive.google.com/drive/folders/1FJ4UcSNwwJjTYR4Xp7s_TdAyBwCVoLSB" TargetMode="External"/><Relationship Id="rId896" Type="http://schemas.openxmlformats.org/officeDocument/2006/relationships/hyperlink" Target="https://mail.google.com/mail?extsrc=sync&amp;client=docs&amp;plid=ACUX6DNhUoJLYwUHkDVVU49K5G24bMI2-woP4mk" TargetMode="External"/><Relationship Id="rId419" Type="http://schemas.openxmlformats.org/officeDocument/2006/relationships/hyperlink" Target="https://mail.google.com/mail?extsrc=sync&amp;client=docs&amp;plid=ACUX6DMZv25ktn90yuaoiMmAAWu4i82wAu5dNW0" TargetMode="External"/><Relationship Id="rId418" Type="http://schemas.openxmlformats.org/officeDocument/2006/relationships/hyperlink" Target="https://drive.google.com/drive/folders/1Qqd2NSUVihCrBtDV84b7Mse-TOA0w0xh" TargetMode="External"/><Relationship Id="rId417" Type="http://schemas.openxmlformats.org/officeDocument/2006/relationships/hyperlink" Target="https://mail.google.com/mail?extsrc=sync&amp;client=docs&amp;plid=ACUX6DOxeQ5M9nGTPRhWQuCAupP4vsf4LwXzOYI" TargetMode="External"/><Relationship Id="rId416" Type="http://schemas.openxmlformats.org/officeDocument/2006/relationships/hyperlink" Target="https://drive.google.com/drive/folders/1xWg2YXjgMrDe9b28fdAFq2BjtwhiYqiJ" TargetMode="External"/><Relationship Id="rId891" Type="http://schemas.openxmlformats.org/officeDocument/2006/relationships/hyperlink" Target="https://drive.google.com/drive/folders/1w-pqg_r9DfqtsanxhUmRtOv_ynAAdGFF" TargetMode="External"/><Relationship Id="rId890" Type="http://schemas.openxmlformats.org/officeDocument/2006/relationships/hyperlink" Target="https://mail.google.com/mail?extsrc=sync&amp;client=docs&amp;plid=ACUX6DO1Fi8xv0HlRujz1W54-_ypLK5KS4NsUes" TargetMode="External"/><Relationship Id="rId1240" Type="http://schemas.openxmlformats.org/officeDocument/2006/relationships/hyperlink" Target="https://drive.google.com/drive/folders/1SAHTFSJZtsEQxZIsz1sFEHoR2CHtDnIb" TargetMode="External"/><Relationship Id="rId1241" Type="http://schemas.openxmlformats.org/officeDocument/2006/relationships/hyperlink" Target="https://mail.google.com/mail?extsrc=sync&amp;client=docs&amp;plid=ACUX6DPAY2UbUaRMKhuk4OH_Ti0R3OBkhbBYOpk" TargetMode="External"/><Relationship Id="rId411" Type="http://schemas.openxmlformats.org/officeDocument/2006/relationships/hyperlink" Target="https://mail.google.com/mail?extsrc=sync&amp;client=docs&amp;plid=ACUX6DPwmTX1US9aVTMOwkxzEcfsw-m1R3Vn3rw" TargetMode="External"/><Relationship Id="rId895" Type="http://schemas.openxmlformats.org/officeDocument/2006/relationships/hyperlink" Target="https://drive.google.com/drive/folders/1jUR6NZOttHp4utXcwggl-B9P_ThIFPRR" TargetMode="External"/><Relationship Id="rId1242" Type="http://schemas.openxmlformats.org/officeDocument/2006/relationships/hyperlink" Target="https://drive.google.com/drive/folders/1vp7Bp0W-r07xn5l67lt73SwpoCKTKnQb" TargetMode="External"/><Relationship Id="rId410" Type="http://schemas.openxmlformats.org/officeDocument/2006/relationships/hyperlink" Target="https://drive.google.com/drive/folders/1dEbYhmbAxwC0Rv6Vne45NMOeYIv2Q1fj" TargetMode="External"/><Relationship Id="rId894" Type="http://schemas.openxmlformats.org/officeDocument/2006/relationships/hyperlink" Target="https://mail.google.com/mail?extsrc=sync&amp;client=docs&amp;plid=ACUX6DNTRfwzQEm6a6OWlZwSQGK8kKIUstzHizo" TargetMode="External"/><Relationship Id="rId1243" Type="http://schemas.openxmlformats.org/officeDocument/2006/relationships/hyperlink" Target="https://mail.google.com/mail?extsrc=sync&amp;client=docs&amp;plid=ACUX6DNcT6LMRlO4Dr3R7B5JingJfpZWdVB9tSw" TargetMode="External"/><Relationship Id="rId893" Type="http://schemas.openxmlformats.org/officeDocument/2006/relationships/hyperlink" Target="https://drive.google.com/drive/folders/12hmvNpvctRUidxzNBCJbblPO0J2oCPfb" TargetMode="External"/><Relationship Id="rId1244" Type="http://schemas.openxmlformats.org/officeDocument/2006/relationships/hyperlink" Target="https://drive.google.com/drive/folders/1n_XpR2LFrNxDORLnCA_lqyJME7r72zOh" TargetMode="External"/><Relationship Id="rId892" Type="http://schemas.openxmlformats.org/officeDocument/2006/relationships/hyperlink" Target="https://mail.google.com/mail?extsrc=sync&amp;client=docs&amp;plid=ACUX6DPYLy0gmuBFq2ZUu0hU_mLcAIl_hLLAAIM" TargetMode="External"/><Relationship Id="rId1245" Type="http://schemas.openxmlformats.org/officeDocument/2006/relationships/hyperlink" Target="https://mail.google.com/mail?extsrc=sync&amp;client=docs&amp;plid=ACUX6DNViHMycw7O6f12X7fbJaPNlfea3i1a-KA" TargetMode="External"/><Relationship Id="rId1279" Type="http://schemas.openxmlformats.org/officeDocument/2006/relationships/hyperlink" Target="https://mail.google.com/mail?extsrc=sync&amp;client=docs&amp;plid=ACUX6DP-bz9ZA_O_Nswp5tcYgijg02xOO3qsEK8" TargetMode="External"/><Relationship Id="rId2126" Type="http://schemas.openxmlformats.org/officeDocument/2006/relationships/hyperlink" Target="https://mail.google.com/mail?extsrc=sync&amp;client=docs&amp;plid=ACUX6DN1N8AzBZ-BURWROXookYFMDXkBQgX3f0o" TargetMode="External"/><Relationship Id="rId2127" Type="http://schemas.openxmlformats.org/officeDocument/2006/relationships/hyperlink" Target="https://drive.google.com/drive/folders/1tnAJKX1XNRdTVifeMdHpv1F6ydHbDRBG" TargetMode="External"/><Relationship Id="rId2128" Type="http://schemas.openxmlformats.org/officeDocument/2006/relationships/hyperlink" Target="https://mail.google.com/mail?extsrc=sync&amp;client=docs&amp;plid=ACUX6DOv1c_FrWzgariNAXEbheC2Ji9RzJcT45c" TargetMode="External"/><Relationship Id="rId2129" Type="http://schemas.openxmlformats.org/officeDocument/2006/relationships/hyperlink" Target="https://drive.google.com/drive/folders/1bxrzGWRYRGBWPoENjavfvoRmRyr1RS5H" TargetMode="External"/><Relationship Id="rId448" Type="http://schemas.openxmlformats.org/officeDocument/2006/relationships/hyperlink" Target="https://drive.google.com/drive/folders/1d4jHM2KLL8U7eoKX5vNYkXUeYJ33l7BM" TargetMode="External"/><Relationship Id="rId447" Type="http://schemas.openxmlformats.org/officeDocument/2006/relationships/hyperlink" Target="https://mail.google.com/mail?extsrc=sync&amp;client=docs&amp;plid=ACUX6DP3PxjNlJdlezoMzKvTeBQUgBP_qI3GDr0" TargetMode="External"/><Relationship Id="rId446" Type="http://schemas.openxmlformats.org/officeDocument/2006/relationships/hyperlink" Target="https://drive.google.com/drive/folders/12JQV5ncmGn5q27Z519K9lb_dXkFA8m44" TargetMode="External"/><Relationship Id="rId445" Type="http://schemas.openxmlformats.org/officeDocument/2006/relationships/hyperlink" Target="https://mail.google.com/mail?extsrc=sync&amp;client=docs&amp;plid=ACUX6DNWI-5j0l_1Jj-ihUJz8LYauEo9eS0ujbY" TargetMode="External"/><Relationship Id="rId449" Type="http://schemas.openxmlformats.org/officeDocument/2006/relationships/hyperlink" Target="https://mail.google.com/mail?extsrc=sync&amp;client=docs&amp;plid=ACUX6DMI-RTYlHxmByLv6Fqmify3kNr3aoUNq58" TargetMode="External"/><Relationship Id="rId1270" Type="http://schemas.openxmlformats.org/officeDocument/2006/relationships/hyperlink" Target="https://drive.google.com/drive/folders/1qNX6LIBknFs8lc2pvAOoMLMaD-9B4uv1" TargetMode="External"/><Relationship Id="rId440" Type="http://schemas.openxmlformats.org/officeDocument/2006/relationships/hyperlink" Target="https://drive.google.com/drive/folders/1qChPN2yw4VWePWrHWDXQzsqkskLU8H1c" TargetMode="External"/><Relationship Id="rId1271" Type="http://schemas.openxmlformats.org/officeDocument/2006/relationships/hyperlink" Target="https://mail.google.com/mail?extsrc=sync&amp;client=docs&amp;plid=ACUX6DP8YbL8whj4YY8PWPuiyezNWwncGUgED0c" TargetMode="External"/><Relationship Id="rId1272" Type="http://schemas.openxmlformats.org/officeDocument/2006/relationships/hyperlink" Target="https://drive.google.com/drive/folders/1J0awodU3Ch7LYv_fAwxGv9uvoNvuxZe6" TargetMode="External"/><Relationship Id="rId1273" Type="http://schemas.openxmlformats.org/officeDocument/2006/relationships/hyperlink" Target="https://mail.google.com/mail?extsrc=sync&amp;client=docs&amp;plid=ACUX6DOD_x0cWB8lM9iTp4XTXuKj40fXjwxz38k" TargetMode="External"/><Relationship Id="rId2120" Type="http://schemas.openxmlformats.org/officeDocument/2006/relationships/hyperlink" Target="https://mail.google.com/mail?extsrc=sync&amp;client=docs&amp;plid=ACUX6DOy6vOh1gtBVYFzvgmROI36-0dhoaeqsNI" TargetMode="External"/><Relationship Id="rId1274" Type="http://schemas.openxmlformats.org/officeDocument/2006/relationships/hyperlink" Target="https://drive.google.com/drive/folders/1qnZJt16KZlmc6r1ZcJOAYGWbm3CFKCNH" TargetMode="External"/><Relationship Id="rId2121" Type="http://schemas.openxmlformats.org/officeDocument/2006/relationships/hyperlink" Target="https://drive.google.com/drive/folders/17feuyOHcgVh2MDnjwt72ib7OYG5eMdAN" TargetMode="External"/><Relationship Id="rId444" Type="http://schemas.openxmlformats.org/officeDocument/2006/relationships/hyperlink" Target="https://drive.google.com/drive/folders/1tCpqRR6Ydork_rWynT7mtTOQdxhDIiqL" TargetMode="External"/><Relationship Id="rId1275" Type="http://schemas.openxmlformats.org/officeDocument/2006/relationships/hyperlink" Target="https://mail.google.com/mail?extsrc=sync&amp;client=docs&amp;plid=ACUX6DP9rSvmhaHPzh6EhheN6Q8asdWXDmrXtmw" TargetMode="External"/><Relationship Id="rId2122" Type="http://schemas.openxmlformats.org/officeDocument/2006/relationships/hyperlink" Target="https://mail.google.com/mail?extsrc=sync&amp;client=docs&amp;plid=ACUX6DMB7_XzmJvPvGLaQr9mSiuf1heE4S__Nqo" TargetMode="External"/><Relationship Id="rId443" Type="http://schemas.openxmlformats.org/officeDocument/2006/relationships/hyperlink" Target="https://mail.google.com/mail?extsrc=sync&amp;client=docs&amp;plid=ACUX6DMvaGt9uUs3Hgbr4-gKQsmZ0VEwA4b419w" TargetMode="External"/><Relationship Id="rId1276" Type="http://schemas.openxmlformats.org/officeDocument/2006/relationships/hyperlink" Target="https://drive.google.com/drive/folders/1wy_z2xj2QITw5uIdvlQgD3_dTCIb9Cd3" TargetMode="External"/><Relationship Id="rId2123" Type="http://schemas.openxmlformats.org/officeDocument/2006/relationships/hyperlink" Target="https://drive.google.com/drive/folders/1mICYbT_Ld-ruKGXVTC2AXkASksnvD8Px" TargetMode="External"/><Relationship Id="rId442" Type="http://schemas.openxmlformats.org/officeDocument/2006/relationships/hyperlink" Target="https://drive.google.com/drive/folders/1qslmkeRUNnZSoTeGKV1_C_-aR9cfLmEK" TargetMode="External"/><Relationship Id="rId1277" Type="http://schemas.openxmlformats.org/officeDocument/2006/relationships/hyperlink" Target="https://mail.google.com/mail?extsrc=sync&amp;client=docs&amp;plid=ACUX6DN_oV5cwvvVrzO6TzwBdmjbClXOVFsZhe8" TargetMode="External"/><Relationship Id="rId2124" Type="http://schemas.openxmlformats.org/officeDocument/2006/relationships/hyperlink" Target="https://mail.google.com/mail?extsrc=sync&amp;client=docs&amp;plid=ACUX6DMMLWzF7iOJubIW-IKBD5txr15r3JaRMFo" TargetMode="External"/><Relationship Id="rId441" Type="http://schemas.openxmlformats.org/officeDocument/2006/relationships/hyperlink" Target="https://mail.google.com/mail?extsrc=sync&amp;client=docs&amp;plid=ACUX6DPkF-6GqKXAXlEcT6iFVlAIuBmNKjTWilQ" TargetMode="External"/><Relationship Id="rId1278" Type="http://schemas.openxmlformats.org/officeDocument/2006/relationships/hyperlink" Target="https://drive.google.com/drive/folders/1Ak76tyUnwrEguHiqpXn0pYWHjqD-Qyb2" TargetMode="External"/><Relationship Id="rId2125" Type="http://schemas.openxmlformats.org/officeDocument/2006/relationships/hyperlink" Target="https://drive.google.com/drive/folders/19pyEjnpLAeeofISEnH6MaFwWywDOMVb8" TargetMode="External"/><Relationship Id="rId1268" Type="http://schemas.openxmlformats.org/officeDocument/2006/relationships/hyperlink" Target="https://drive.google.com/drive/folders/128zXLs4Dqpk9sq8T0h7L67toHHbee9Du" TargetMode="External"/><Relationship Id="rId2115" Type="http://schemas.openxmlformats.org/officeDocument/2006/relationships/hyperlink" Target="https://drive.google.com/drive/folders/1AOnNO0j_kjz7rFbtqTbPrSNsxe47Qt8V" TargetMode="External"/><Relationship Id="rId1269" Type="http://schemas.openxmlformats.org/officeDocument/2006/relationships/hyperlink" Target="https://mail.google.com/mail?extsrc=sync&amp;client=docs&amp;plid=ACUX6DOPSx5uEDmAYlQPWNdnqc3m_h-CEYFLG4A" TargetMode="External"/><Relationship Id="rId2116" Type="http://schemas.openxmlformats.org/officeDocument/2006/relationships/hyperlink" Target="https://mail.google.com/mail?extsrc=sync&amp;client=docs&amp;plid=ACUX6DM1sWoGdXJYC7kW26oU2qrCjT_R8UV1V10" TargetMode="External"/><Relationship Id="rId2117" Type="http://schemas.openxmlformats.org/officeDocument/2006/relationships/hyperlink" Target="https://drive.google.com/drive/folders/1UVjV33OxDcnp3tATbox7G_l8uuNcuWoi" TargetMode="External"/><Relationship Id="rId2118" Type="http://schemas.openxmlformats.org/officeDocument/2006/relationships/hyperlink" Target="https://mail.google.com/mail?extsrc=sync&amp;client=docs&amp;plid=ACUX6DNa3NSChnlUicV79mA5L2UdwD1AnRzSEqU" TargetMode="External"/><Relationship Id="rId2119" Type="http://schemas.openxmlformats.org/officeDocument/2006/relationships/hyperlink" Target="https://drive.google.com/drive/folders/1-frVeyahv-vdcKTHLsVE_cUYgUe2ualf" TargetMode="External"/><Relationship Id="rId437" Type="http://schemas.openxmlformats.org/officeDocument/2006/relationships/hyperlink" Target="https://mail.google.com/mail?extsrc=sync&amp;client=docs&amp;plid=ACUX6DPVR0dTEkgou3o2af5RwJxWhX6D2Hnd_eY" TargetMode="External"/><Relationship Id="rId436" Type="http://schemas.openxmlformats.org/officeDocument/2006/relationships/hyperlink" Target="https://drive.google.com/drive/folders/1T2dSx5pZKP6ZlCmL8BjkxSJfYny8Qk3a" TargetMode="External"/><Relationship Id="rId435" Type="http://schemas.openxmlformats.org/officeDocument/2006/relationships/hyperlink" Target="https://mail.google.com/mail?extsrc=sync&amp;client=docs&amp;plid=ACUX6DMIB4QU1mdfJcA45DVZtFKY7g8MU4MPJN8" TargetMode="External"/><Relationship Id="rId434" Type="http://schemas.openxmlformats.org/officeDocument/2006/relationships/hyperlink" Target="https://drive.google.com/drive/folders/1bFh9LatTkt6AriThxOiMbf2ruChqQaUP" TargetMode="External"/><Relationship Id="rId439" Type="http://schemas.openxmlformats.org/officeDocument/2006/relationships/hyperlink" Target="https://mail.google.com/mail?extsrc=sync&amp;client=docs&amp;plid=ACUX6DMNssAANbkABHCXdb8ZejoQWGIwRbDTNPo" TargetMode="External"/><Relationship Id="rId438" Type="http://schemas.openxmlformats.org/officeDocument/2006/relationships/hyperlink" Target="https://drive.google.com/drive/folders/1Nae77o8rqoUMDMVycLtY_hGttEnrXtap" TargetMode="External"/><Relationship Id="rId1260" Type="http://schemas.openxmlformats.org/officeDocument/2006/relationships/hyperlink" Target="https://drive.google.com/drive/folders/1Z5Hrrx1E2lhrLp3PXk1Meb9oTCLv_Bu0" TargetMode="External"/><Relationship Id="rId1261" Type="http://schemas.openxmlformats.org/officeDocument/2006/relationships/hyperlink" Target="https://mail.google.com/mail?extsrc=sync&amp;client=docs&amp;plid=ACUX6DP14q2DYCUmo1QMiL_xIzXOrW22EI6vnME" TargetMode="External"/><Relationship Id="rId1262" Type="http://schemas.openxmlformats.org/officeDocument/2006/relationships/hyperlink" Target="https://drive.google.com/drive/folders/1l79vMtNG-FOj19BGJD_PmUKVuSdLDrEW" TargetMode="External"/><Relationship Id="rId1263" Type="http://schemas.openxmlformats.org/officeDocument/2006/relationships/hyperlink" Target="https://mail.google.com/mail?extsrc=sync&amp;client=docs&amp;plid=ACUX6DM_G5bDi_kr_uXW9VkB6wXwFJL09WWrLb8" TargetMode="External"/><Relationship Id="rId2110" Type="http://schemas.openxmlformats.org/officeDocument/2006/relationships/hyperlink" Target="https://mail.google.com/mail?extsrc=sync&amp;client=docs&amp;plid=ACUX6DOimunL2nIy0OynxgvcdHkbrZUcv9daq6Y" TargetMode="External"/><Relationship Id="rId433" Type="http://schemas.openxmlformats.org/officeDocument/2006/relationships/hyperlink" Target="https://mail.google.com/mail?extsrc=sync&amp;client=docs&amp;plid=ACUX6DOsXarnBdipkKVZKM7CZ2LbzOW94Ec8UhE" TargetMode="External"/><Relationship Id="rId1264" Type="http://schemas.openxmlformats.org/officeDocument/2006/relationships/hyperlink" Target="https://drive.google.com/drive/folders/1MLFdXWgPhVF63-QuS4L7uHxfYGe_22x0" TargetMode="External"/><Relationship Id="rId2111" Type="http://schemas.openxmlformats.org/officeDocument/2006/relationships/hyperlink" Target="https://drive.google.com/drive/folders/1f0Wr7p573_M22Ro8Eq72M0azh-lLEi8H" TargetMode="External"/><Relationship Id="rId432" Type="http://schemas.openxmlformats.org/officeDocument/2006/relationships/hyperlink" Target="https://drive.google.com/drive/folders/14p4yba-ia9v7B5c-MJhwNvTSH6LTB9E9" TargetMode="External"/><Relationship Id="rId1265" Type="http://schemas.openxmlformats.org/officeDocument/2006/relationships/hyperlink" Target="https://mail.google.com/mail?extsrc=sync&amp;client=docs&amp;plid=ACUX6DM-Dc6eaOUBkjOD1GNK7VYOFLt55g_PUrQ" TargetMode="External"/><Relationship Id="rId2112" Type="http://schemas.openxmlformats.org/officeDocument/2006/relationships/hyperlink" Target="https://mail.google.com/mail?extsrc=sync&amp;client=docs&amp;plid=ACUX6DPPHy19WJxUFJpiu1s6b-H4sN0vtiHXmIU" TargetMode="External"/><Relationship Id="rId431" Type="http://schemas.openxmlformats.org/officeDocument/2006/relationships/hyperlink" Target="https://mail.google.com/mail?extsrc=sync&amp;client=docs&amp;plid=ACUX6DNXBzZBz4WNjHiVm7toXOZB4IjFsx0GMgs" TargetMode="External"/><Relationship Id="rId1266" Type="http://schemas.openxmlformats.org/officeDocument/2006/relationships/hyperlink" Target="https://drive.google.com/drive/folders/10Ot2clhhCdHVZcgdSZCsAjrPEcO69itX" TargetMode="External"/><Relationship Id="rId2113" Type="http://schemas.openxmlformats.org/officeDocument/2006/relationships/hyperlink" Target="https://drive.google.com/drive/folders/1pOBQiJaZU_IaLQsMbZGzBAj0Qf5UNx4n" TargetMode="External"/><Relationship Id="rId430" Type="http://schemas.openxmlformats.org/officeDocument/2006/relationships/hyperlink" Target="https://drive.google.com/drive/folders/1LkgYiadXxBgeikvhvXQX9bqzIwRR1thy" TargetMode="External"/><Relationship Id="rId1267" Type="http://schemas.openxmlformats.org/officeDocument/2006/relationships/hyperlink" Target="https://mail.google.com/mail?extsrc=sync&amp;client=docs&amp;plid=ACUX6DOM3aGaOcPyi0kNjRgQtOAlhzR3qxMtZ6E" TargetMode="External"/><Relationship Id="rId2114" Type="http://schemas.openxmlformats.org/officeDocument/2006/relationships/hyperlink" Target="https://mail.google.com/mail?extsrc=sync&amp;client=docs&amp;plid=ACUX6DP-Pr1m3j0By3NLVe9AbCOAVxha0oBRQ74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0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/>
      <c r="Y1" s="3"/>
      <c r="Z1" s="3"/>
      <c r="AA1" s="3"/>
      <c r="AB1" s="3"/>
      <c r="AC1" s="3"/>
    </row>
    <row r="2">
      <c r="A2" s="4">
        <v>45658.0</v>
      </c>
      <c r="B2" s="5">
        <v>186.0</v>
      </c>
      <c r="C2" s="6" t="s">
        <v>22</v>
      </c>
      <c r="D2" s="6" t="s">
        <v>23</v>
      </c>
      <c r="E2" s="7" t="s">
        <v>24</v>
      </c>
      <c r="F2" s="6" t="s">
        <v>25</v>
      </c>
      <c r="G2" s="8" t="s">
        <v>26</v>
      </c>
      <c r="H2" s="6" t="s">
        <v>27</v>
      </c>
      <c r="I2" s="6" t="s">
        <v>28</v>
      </c>
      <c r="J2" s="6" t="s">
        <v>28</v>
      </c>
      <c r="K2" s="6" t="s">
        <v>28</v>
      </c>
      <c r="L2" s="6" t="s">
        <v>29</v>
      </c>
      <c r="M2" s="9" t="s">
        <v>30</v>
      </c>
      <c r="N2" s="9" t="s">
        <v>31</v>
      </c>
      <c r="O2" s="6" t="s">
        <v>32</v>
      </c>
      <c r="P2" s="6" t="s">
        <v>33</v>
      </c>
      <c r="Q2" s="6" t="s">
        <v>34</v>
      </c>
      <c r="R2" s="6" t="s">
        <v>35</v>
      </c>
      <c r="S2" s="10"/>
      <c r="T2" s="10"/>
      <c r="U2" s="6" t="s">
        <v>36</v>
      </c>
      <c r="V2" s="10"/>
      <c r="W2" s="10"/>
      <c r="X2" s="10"/>
      <c r="Y2" s="10"/>
      <c r="Z2" s="10"/>
      <c r="AA2" s="10"/>
      <c r="AB2" s="10"/>
      <c r="AC2" s="10"/>
    </row>
    <row r="3">
      <c r="A3" s="4">
        <v>45658.0</v>
      </c>
      <c r="B3" s="5">
        <v>186.0</v>
      </c>
      <c r="C3" s="6" t="s">
        <v>22</v>
      </c>
      <c r="D3" s="6" t="s">
        <v>23</v>
      </c>
      <c r="E3" s="7" t="s">
        <v>37</v>
      </c>
      <c r="F3" s="6" t="s">
        <v>25</v>
      </c>
      <c r="G3" s="8" t="s">
        <v>38</v>
      </c>
      <c r="H3" s="6" t="s">
        <v>39</v>
      </c>
      <c r="I3" s="6" t="s">
        <v>40</v>
      </c>
      <c r="J3" s="6" t="s">
        <v>40</v>
      </c>
      <c r="K3" s="6" t="s">
        <v>40</v>
      </c>
      <c r="L3" s="6" t="s">
        <v>29</v>
      </c>
      <c r="M3" s="9" t="s">
        <v>41</v>
      </c>
      <c r="N3" s="9" t="s">
        <v>42</v>
      </c>
      <c r="O3" s="6" t="s">
        <v>32</v>
      </c>
      <c r="P3" s="6" t="s">
        <v>33</v>
      </c>
      <c r="Q3" s="10"/>
      <c r="R3" s="10"/>
      <c r="S3" s="10"/>
      <c r="T3" s="10"/>
      <c r="U3" s="6" t="s">
        <v>43</v>
      </c>
      <c r="V3" s="6">
        <v>3420.0</v>
      </c>
      <c r="W3" s="6" t="s">
        <v>44</v>
      </c>
      <c r="X3" s="10"/>
      <c r="Y3" s="10"/>
      <c r="Z3" s="10"/>
      <c r="AA3" s="10"/>
      <c r="AB3" s="10"/>
      <c r="AC3" s="10"/>
    </row>
    <row r="4">
      <c r="A4" s="4">
        <v>45658.0</v>
      </c>
      <c r="B4" s="5">
        <v>186.0</v>
      </c>
      <c r="C4" s="6" t="s">
        <v>22</v>
      </c>
      <c r="D4" s="6" t="s">
        <v>23</v>
      </c>
      <c r="E4" s="7" t="s">
        <v>45</v>
      </c>
      <c r="F4" s="6" t="s">
        <v>46</v>
      </c>
      <c r="G4" s="8" t="s">
        <v>38</v>
      </c>
      <c r="H4" s="6" t="s">
        <v>39</v>
      </c>
      <c r="I4" s="6" t="s">
        <v>40</v>
      </c>
      <c r="J4" s="6" t="s">
        <v>47</v>
      </c>
      <c r="K4" s="6" t="s">
        <v>47</v>
      </c>
      <c r="L4" s="6" t="s">
        <v>29</v>
      </c>
      <c r="M4" s="9" t="s">
        <v>48</v>
      </c>
      <c r="N4" s="9" t="s">
        <v>49</v>
      </c>
      <c r="O4" s="6" t="s">
        <v>32</v>
      </c>
      <c r="P4" s="6" t="s">
        <v>33</v>
      </c>
      <c r="Q4" s="10"/>
      <c r="R4" s="10"/>
      <c r="S4" s="10"/>
      <c r="T4" s="10"/>
      <c r="U4" s="6" t="s">
        <v>43</v>
      </c>
      <c r="V4" s="6">
        <v>1125.0</v>
      </c>
      <c r="W4" s="6" t="s">
        <v>44</v>
      </c>
      <c r="X4" s="10"/>
      <c r="Y4" s="10"/>
      <c r="Z4" s="10"/>
      <c r="AA4" s="10"/>
      <c r="AB4" s="10"/>
      <c r="AC4" s="10"/>
    </row>
    <row r="5">
      <c r="A5" s="4">
        <v>45658.0</v>
      </c>
      <c r="B5" s="5">
        <v>186.0</v>
      </c>
      <c r="C5" s="6" t="s">
        <v>50</v>
      </c>
      <c r="D5" s="11" t="s">
        <v>51</v>
      </c>
      <c r="E5" s="7" t="s">
        <v>52</v>
      </c>
      <c r="F5" s="6" t="s">
        <v>46</v>
      </c>
      <c r="G5" s="11" t="s">
        <v>53</v>
      </c>
      <c r="H5" s="6" t="s">
        <v>39</v>
      </c>
      <c r="I5" s="6" t="s">
        <v>54</v>
      </c>
      <c r="J5" s="6" t="s">
        <v>47</v>
      </c>
      <c r="K5" s="6" t="s">
        <v>47</v>
      </c>
      <c r="L5" s="6" t="s">
        <v>29</v>
      </c>
      <c r="M5" s="9" t="s">
        <v>55</v>
      </c>
      <c r="N5" s="9" t="s">
        <v>56</v>
      </c>
      <c r="O5" s="6" t="s">
        <v>32</v>
      </c>
      <c r="P5" s="6" t="s">
        <v>33</v>
      </c>
      <c r="Q5" s="10"/>
      <c r="R5" s="10"/>
      <c r="S5" s="10"/>
      <c r="T5" s="10"/>
      <c r="U5" s="6" t="s">
        <v>43</v>
      </c>
      <c r="V5" s="10"/>
      <c r="W5" s="10"/>
      <c r="X5" s="10"/>
      <c r="Y5" s="10"/>
      <c r="Z5" s="10"/>
      <c r="AA5" s="10"/>
      <c r="AB5" s="10"/>
      <c r="AC5" s="10"/>
    </row>
    <row r="6">
      <c r="A6" s="4">
        <v>45658.0</v>
      </c>
      <c r="B6" s="5">
        <v>186.0</v>
      </c>
      <c r="C6" s="6" t="s">
        <v>50</v>
      </c>
      <c r="D6" s="11" t="s">
        <v>51</v>
      </c>
      <c r="E6" s="7" t="s">
        <v>57</v>
      </c>
      <c r="F6" s="7" t="s">
        <v>25</v>
      </c>
      <c r="G6" s="6" t="s">
        <v>58</v>
      </c>
      <c r="H6" s="6" t="s">
        <v>59</v>
      </c>
      <c r="I6" s="6" t="s">
        <v>60</v>
      </c>
      <c r="J6" s="6" t="s">
        <v>54</v>
      </c>
      <c r="K6" s="6" t="s">
        <v>54</v>
      </c>
      <c r="L6" s="6" t="s">
        <v>29</v>
      </c>
      <c r="M6" s="9" t="s">
        <v>61</v>
      </c>
      <c r="N6" s="9" t="s">
        <v>62</v>
      </c>
      <c r="O6" s="6" t="s">
        <v>32</v>
      </c>
      <c r="P6" s="6" t="s">
        <v>33</v>
      </c>
      <c r="Q6" s="10"/>
      <c r="R6" s="10"/>
      <c r="S6" s="10"/>
      <c r="T6" s="10"/>
      <c r="U6" s="6" t="s">
        <v>63</v>
      </c>
      <c r="V6" s="10"/>
      <c r="W6" s="10"/>
      <c r="X6" s="10"/>
      <c r="Y6" s="10"/>
      <c r="Z6" s="10"/>
      <c r="AA6" s="10"/>
      <c r="AB6" s="10"/>
      <c r="AC6" s="10"/>
    </row>
    <row r="7">
      <c r="A7" s="4">
        <v>45658.0</v>
      </c>
      <c r="B7" s="5">
        <v>186.0</v>
      </c>
      <c r="C7" s="6" t="s">
        <v>64</v>
      </c>
      <c r="D7" s="6" t="s">
        <v>65</v>
      </c>
      <c r="E7" s="7" t="s">
        <v>66</v>
      </c>
      <c r="F7" s="6" t="s">
        <v>8</v>
      </c>
      <c r="G7" s="8" t="s">
        <v>67</v>
      </c>
      <c r="H7" s="6" t="s">
        <v>68</v>
      </c>
      <c r="I7" s="6" t="s">
        <v>54</v>
      </c>
      <c r="J7" s="6" t="s">
        <v>47</v>
      </c>
      <c r="K7" s="6" t="s">
        <v>47</v>
      </c>
      <c r="L7" s="6" t="s">
        <v>29</v>
      </c>
      <c r="M7" s="9" t="s">
        <v>69</v>
      </c>
      <c r="N7" s="9" t="s">
        <v>70</v>
      </c>
      <c r="O7" s="6" t="s">
        <v>32</v>
      </c>
      <c r="P7" s="6" t="s">
        <v>71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>
      <c r="A8" s="4">
        <v>45689.0</v>
      </c>
      <c r="B8" s="5">
        <v>185.0</v>
      </c>
      <c r="C8" s="6" t="s">
        <v>72</v>
      </c>
      <c r="D8" s="6" t="s">
        <v>73</v>
      </c>
      <c r="E8" s="11" t="s">
        <v>74</v>
      </c>
      <c r="F8" s="6" t="s">
        <v>75</v>
      </c>
      <c r="G8" s="12" t="s">
        <v>76</v>
      </c>
      <c r="H8" s="13" t="s">
        <v>77</v>
      </c>
      <c r="I8" s="6" t="s">
        <v>78</v>
      </c>
      <c r="J8" s="6" t="s">
        <v>47</v>
      </c>
      <c r="K8" s="6" t="s">
        <v>47</v>
      </c>
      <c r="L8" s="6" t="s">
        <v>29</v>
      </c>
      <c r="M8" s="9" t="s">
        <v>79</v>
      </c>
      <c r="N8" s="9" t="s">
        <v>80</v>
      </c>
      <c r="O8" s="6" t="s">
        <v>32</v>
      </c>
      <c r="P8" s="6" t="s">
        <v>33</v>
      </c>
      <c r="Q8" s="10"/>
      <c r="R8" s="10"/>
      <c r="S8" s="10"/>
      <c r="T8" s="10"/>
      <c r="U8" s="6" t="s">
        <v>81</v>
      </c>
      <c r="V8" s="6">
        <v>2250.0</v>
      </c>
      <c r="W8" s="10"/>
      <c r="X8" s="10"/>
      <c r="Y8" s="10"/>
      <c r="Z8" s="10"/>
      <c r="AA8" s="10"/>
      <c r="AB8" s="10"/>
      <c r="AC8" s="10"/>
    </row>
    <row r="9">
      <c r="A9" s="4">
        <v>45689.0</v>
      </c>
      <c r="B9" s="5">
        <v>185.0</v>
      </c>
      <c r="C9" s="6" t="s">
        <v>64</v>
      </c>
      <c r="D9" s="6" t="s">
        <v>65</v>
      </c>
      <c r="E9" s="11" t="s">
        <v>82</v>
      </c>
      <c r="F9" s="6" t="s">
        <v>8</v>
      </c>
      <c r="G9" s="7" t="s">
        <v>83</v>
      </c>
      <c r="H9" s="6" t="s">
        <v>77</v>
      </c>
      <c r="I9" s="6" t="s">
        <v>54</v>
      </c>
      <c r="J9" s="6" t="s">
        <v>47</v>
      </c>
      <c r="K9" s="6" t="s">
        <v>47</v>
      </c>
      <c r="L9" s="6" t="s">
        <v>29</v>
      </c>
      <c r="M9" s="9" t="s">
        <v>84</v>
      </c>
      <c r="N9" s="9" t="s">
        <v>85</v>
      </c>
      <c r="O9" s="6" t="s">
        <v>32</v>
      </c>
      <c r="P9" s="6" t="s">
        <v>33</v>
      </c>
      <c r="Q9" s="10"/>
      <c r="R9" s="10"/>
      <c r="S9" s="10"/>
      <c r="T9" s="10"/>
      <c r="U9" s="10"/>
      <c r="V9" s="6">
        <v>900.0</v>
      </c>
      <c r="W9" s="10"/>
      <c r="X9" s="10"/>
      <c r="Y9" s="10"/>
      <c r="Z9" s="10"/>
      <c r="AA9" s="10"/>
      <c r="AB9" s="10"/>
      <c r="AC9" s="10"/>
    </row>
    <row r="10">
      <c r="A10" s="4">
        <v>45658.0</v>
      </c>
      <c r="B10" s="5">
        <v>186.0</v>
      </c>
      <c r="C10" s="6" t="s">
        <v>64</v>
      </c>
      <c r="D10" s="6" t="s">
        <v>65</v>
      </c>
      <c r="E10" s="7" t="s">
        <v>66</v>
      </c>
      <c r="F10" s="6" t="s">
        <v>8</v>
      </c>
      <c r="G10" s="8" t="s">
        <v>67</v>
      </c>
      <c r="H10" s="6" t="s">
        <v>68</v>
      </c>
      <c r="I10" s="6" t="s">
        <v>54</v>
      </c>
      <c r="J10" s="6" t="s">
        <v>47</v>
      </c>
      <c r="K10" s="6" t="s">
        <v>47</v>
      </c>
      <c r="L10" s="6" t="s">
        <v>29</v>
      </c>
      <c r="M10" s="9" t="s">
        <v>86</v>
      </c>
      <c r="N10" s="9" t="s">
        <v>87</v>
      </c>
      <c r="O10" s="6" t="s">
        <v>32</v>
      </c>
      <c r="P10" s="6" t="s">
        <v>71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>
      <c r="A11" s="4">
        <v>45717.0</v>
      </c>
      <c r="B11" s="5">
        <v>184.0</v>
      </c>
      <c r="C11" s="6" t="s">
        <v>72</v>
      </c>
      <c r="D11" s="6" t="s">
        <v>73</v>
      </c>
      <c r="E11" s="11">
        <v>6.0</v>
      </c>
      <c r="F11" s="7" t="s">
        <v>88</v>
      </c>
      <c r="G11" s="6" t="s">
        <v>89</v>
      </c>
      <c r="H11" s="6" t="s">
        <v>90</v>
      </c>
      <c r="I11" s="6" t="s">
        <v>78</v>
      </c>
      <c r="J11" s="6" t="s">
        <v>47</v>
      </c>
      <c r="K11" s="6" t="s">
        <v>47</v>
      </c>
      <c r="L11" s="6" t="s">
        <v>29</v>
      </c>
      <c r="M11" s="9" t="s">
        <v>91</v>
      </c>
      <c r="N11" s="9" t="s">
        <v>92</v>
      </c>
      <c r="O11" s="6" t="s">
        <v>32</v>
      </c>
      <c r="P11" s="6" t="s">
        <v>33</v>
      </c>
      <c r="Q11" s="10"/>
      <c r="R11" s="10"/>
      <c r="S11" s="10"/>
      <c r="T11" s="6" t="s">
        <v>93</v>
      </c>
      <c r="U11" s="6" t="s">
        <v>36</v>
      </c>
      <c r="V11" s="6">
        <v>450.0</v>
      </c>
      <c r="W11" s="6" t="s">
        <v>94</v>
      </c>
      <c r="X11" s="10"/>
      <c r="Y11" s="10"/>
      <c r="Z11" s="10"/>
      <c r="AA11" s="10"/>
      <c r="AB11" s="10"/>
      <c r="AC11" s="10"/>
    </row>
    <row r="12">
      <c r="A12" s="4">
        <v>45717.0</v>
      </c>
      <c r="B12" s="5">
        <v>184.0</v>
      </c>
      <c r="C12" s="6" t="s">
        <v>64</v>
      </c>
      <c r="D12" s="6" t="s">
        <v>95</v>
      </c>
      <c r="E12" s="11" t="s">
        <v>96</v>
      </c>
      <c r="F12" s="6" t="s">
        <v>25</v>
      </c>
      <c r="G12" s="6" t="s">
        <v>97</v>
      </c>
      <c r="H12" s="6" t="s">
        <v>68</v>
      </c>
      <c r="I12" s="6" t="s">
        <v>78</v>
      </c>
      <c r="J12" s="6" t="s">
        <v>78</v>
      </c>
      <c r="K12" s="6" t="s">
        <v>78</v>
      </c>
      <c r="L12" s="6" t="s">
        <v>29</v>
      </c>
      <c r="M12" s="9" t="s">
        <v>98</v>
      </c>
      <c r="N12" s="9" t="s">
        <v>99</v>
      </c>
      <c r="O12" s="6" t="s">
        <v>32</v>
      </c>
      <c r="P12" s="6" t="s">
        <v>33</v>
      </c>
      <c r="Q12" s="10"/>
      <c r="R12" s="10"/>
      <c r="S12" s="10"/>
      <c r="T12" s="10"/>
      <c r="U12" s="6" t="s">
        <v>100</v>
      </c>
      <c r="V12" s="10"/>
      <c r="W12" s="10"/>
      <c r="X12" s="10"/>
      <c r="Y12" s="10"/>
      <c r="Z12" s="10"/>
      <c r="AA12" s="10"/>
      <c r="AB12" s="10"/>
      <c r="AC12" s="10"/>
    </row>
    <row r="13">
      <c r="A13" s="4">
        <v>45717.0</v>
      </c>
      <c r="B13" s="5">
        <v>184.0</v>
      </c>
      <c r="C13" s="6" t="s">
        <v>64</v>
      </c>
      <c r="D13" s="6" t="s">
        <v>95</v>
      </c>
      <c r="E13" s="11" t="s">
        <v>101</v>
      </c>
      <c r="F13" s="6" t="s">
        <v>25</v>
      </c>
      <c r="G13" s="6" t="s">
        <v>102</v>
      </c>
      <c r="H13" s="6" t="s">
        <v>103</v>
      </c>
      <c r="I13" s="6" t="s">
        <v>104</v>
      </c>
      <c r="J13" s="6" t="s">
        <v>105</v>
      </c>
      <c r="K13" s="6" t="s">
        <v>105</v>
      </c>
      <c r="L13" s="6" t="s">
        <v>29</v>
      </c>
      <c r="M13" s="9" t="s">
        <v>106</v>
      </c>
      <c r="N13" s="9" t="s">
        <v>107</v>
      </c>
      <c r="O13" s="6" t="s">
        <v>32</v>
      </c>
      <c r="P13" s="6" t="s">
        <v>33</v>
      </c>
      <c r="Q13" s="10"/>
      <c r="R13" s="10"/>
      <c r="S13" s="10"/>
      <c r="T13" s="10"/>
      <c r="U13" s="6" t="s">
        <v>108</v>
      </c>
      <c r="V13" s="10"/>
      <c r="W13" s="10"/>
      <c r="X13" s="10"/>
      <c r="Y13" s="10"/>
      <c r="Z13" s="10"/>
      <c r="AA13" s="10"/>
      <c r="AB13" s="10"/>
      <c r="AC13" s="10"/>
    </row>
    <row r="14">
      <c r="A14" s="4">
        <v>45778.0</v>
      </c>
      <c r="B14" s="5">
        <v>182.0</v>
      </c>
      <c r="C14" s="6" t="s">
        <v>22</v>
      </c>
      <c r="D14" s="6" t="s">
        <v>109</v>
      </c>
      <c r="E14" s="6" t="s">
        <v>110</v>
      </c>
      <c r="F14" s="6" t="s">
        <v>46</v>
      </c>
      <c r="G14" s="8" t="s">
        <v>111</v>
      </c>
      <c r="H14" s="6" t="s">
        <v>103</v>
      </c>
      <c r="I14" s="6" t="s">
        <v>105</v>
      </c>
      <c r="J14" s="6" t="s">
        <v>105</v>
      </c>
      <c r="K14" s="6" t="s">
        <v>112</v>
      </c>
      <c r="L14" s="6" t="s">
        <v>29</v>
      </c>
      <c r="M14" s="9" t="s">
        <v>113</v>
      </c>
      <c r="N14" s="9" t="s">
        <v>114</v>
      </c>
      <c r="O14" s="6" t="s">
        <v>32</v>
      </c>
      <c r="P14" s="6" t="s">
        <v>33</v>
      </c>
      <c r="Q14" s="6" t="s">
        <v>34</v>
      </c>
      <c r="R14" s="6" t="s">
        <v>115</v>
      </c>
      <c r="S14" s="10"/>
      <c r="T14" s="10"/>
      <c r="U14" s="6" t="s">
        <v>116</v>
      </c>
      <c r="V14" s="10"/>
      <c r="W14" s="10"/>
      <c r="X14" s="10"/>
      <c r="Y14" s="10"/>
      <c r="Z14" s="10"/>
      <c r="AA14" s="10"/>
      <c r="AB14" s="10"/>
      <c r="AC14" s="10"/>
    </row>
    <row r="15">
      <c r="A15" s="4">
        <v>45778.0</v>
      </c>
      <c r="B15" s="5">
        <v>182.0</v>
      </c>
      <c r="C15" s="6" t="s">
        <v>22</v>
      </c>
      <c r="D15" s="6" t="s">
        <v>109</v>
      </c>
      <c r="E15" s="6" t="s">
        <v>117</v>
      </c>
      <c r="F15" s="6" t="s">
        <v>46</v>
      </c>
      <c r="G15" s="8" t="s">
        <v>111</v>
      </c>
      <c r="H15" s="6" t="s">
        <v>103</v>
      </c>
      <c r="I15" s="6" t="s">
        <v>40</v>
      </c>
      <c r="J15" s="6" t="s">
        <v>47</v>
      </c>
      <c r="K15" s="6" t="s">
        <v>47</v>
      </c>
      <c r="L15" s="6" t="s">
        <v>29</v>
      </c>
      <c r="M15" s="9" t="s">
        <v>118</v>
      </c>
      <c r="N15" s="9" t="s">
        <v>119</v>
      </c>
      <c r="O15" s="6" t="s">
        <v>32</v>
      </c>
      <c r="P15" s="6" t="s">
        <v>33</v>
      </c>
      <c r="Q15" s="6" t="s">
        <v>34</v>
      </c>
      <c r="R15" s="6" t="s">
        <v>115</v>
      </c>
      <c r="S15" s="10"/>
      <c r="T15" s="10"/>
      <c r="U15" s="6" t="s">
        <v>116</v>
      </c>
      <c r="V15" s="10"/>
      <c r="W15" s="10"/>
      <c r="X15" s="10"/>
      <c r="Y15" s="10"/>
      <c r="Z15" s="10"/>
      <c r="AA15" s="10"/>
      <c r="AB15" s="10"/>
      <c r="AC15" s="10"/>
    </row>
    <row r="16">
      <c r="A16" s="4">
        <v>45778.0</v>
      </c>
      <c r="B16" s="5">
        <v>182.0</v>
      </c>
      <c r="C16" s="6" t="s">
        <v>22</v>
      </c>
      <c r="D16" s="6" t="s">
        <v>109</v>
      </c>
      <c r="E16" s="6" t="s">
        <v>120</v>
      </c>
      <c r="F16" s="6" t="s">
        <v>25</v>
      </c>
      <c r="G16" s="6" t="s">
        <v>121</v>
      </c>
      <c r="H16" s="6" t="s">
        <v>59</v>
      </c>
      <c r="I16" s="6" t="s">
        <v>122</v>
      </c>
      <c r="J16" s="6" t="s">
        <v>123</v>
      </c>
      <c r="K16" s="6" t="s">
        <v>123</v>
      </c>
      <c r="L16" s="6" t="s">
        <v>29</v>
      </c>
      <c r="M16" s="9" t="s">
        <v>124</v>
      </c>
      <c r="N16" s="9" t="s">
        <v>125</v>
      </c>
      <c r="O16" s="6" t="s">
        <v>32</v>
      </c>
      <c r="P16" s="6" t="s">
        <v>33</v>
      </c>
      <c r="Q16" s="6" t="s">
        <v>126</v>
      </c>
      <c r="R16" s="10"/>
      <c r="S16" s="10"/>
      <c r="T16" s="10"/>
      <c r="U16" s="6" t="s">
        <v>127</v>
      </c>
      <c r="V16" s="6">
        <v>3000.0</v>
      </c>
      <c r="W16" s="6" t="s">
        <v>128</v>
      </c>
      <c r="X16" s="10"/>
      <c r="Y16" s="10"/>
      <c r="Z16" s="10"/>
      <c r="AA16" s="10"/>
      <c r="AB16" s="10"/>
      <c r="AC16" s="10"/>
    </row>
    <row r="17">
      <c r="A17" s="4">
        <v>45778.0</v>
      </c>
      <c r="B17" s="5">
        <v>182.0</v>
      </c>
      <c r="C17" s="6" t="s">
        <v>22</v>
      </c>
      <c r="D17" s="6" t="s">
        <v>109</v>
      </c>
      <c r="E17" s="6" t="s">
        <v>129</v>
      </c>
      <c r="F17" s="6" t="s">
        <v>25</v>
      </c>
      <c r="G17" s="6" t="s">
        <v>130</v>
      </c>
      <c r="H17" s="6" t="s">
        <v>103</v>
      </c>
      <c r="I17" s="6" t="s">
        <v>54</v>
      </c>
      <c r="J17" s="6" t="s">
        <v>122</v>
      </c>
      <c r="K17" s="6" t="s">
        <v>122</v>
      </c>
      <c r="L17" s="6" t="s">
        <v>29</v>
      </c>
      <c r="M17" s="9" t="s">
        <v>131</v>
      </c>
      <c r="N17" s="9" t="s">
        <v>132</v>
      </c>
      <c r="O17" s="6" t="s">
        <v>32</v>
      </c>
      <c r="P17" s="6" t="s">
        <v>33</v>
      </c>
      <c r="Q17" s="10"/>
      <c r="R17" s="10"/>
      <c r="S17" s="10"/>
      <c r="T17" s="10"/>
      <c r="U17" s="6" t="s">
        <v>81</v>
      </c>
      <c r="V17" s="10"/>
      <c r="W17" s="10"/>
      <c r="X17" s="10"/>
      <c r="Y17" s="10"/>
      <c r="Z17" s="10"/>
      <c r="AA17" s="10"/>
      <c r="AB17" s="10"/>
      <c r="AC17" s="10"/>
    </row>
    <row r="18">
      <c r="A18" s="4">
        <v>45778.0</v>
      </c>
      <c r="B18" s="5">
        <v>182.0</v>
      </c>
      <c r="C18" s="6" t="s">
        <v>72</v>
      </c>
      <c r="D18" s="6" t="s">
        <v>133</v>
      </c>
      <c r="E18" s="6" t="s">
        <v>134</v>
      </c>
      <c r="F18" s="6" t="s">
        <v>25</v>
      </c>
      <c r="G18" s="6" t="s">
        <v>135</v>
      </c>
      <c r="H18" s="6" t="s">
        <v>59</v>
      </c>
      <c r="I18" s="6" t="s">
        <v>136</v>
      </c>
      <c r="J18" s="6" t="s">
        <v>136</v>
      </c>
      <c r="K18" s="6" t="s">
        <v>136</v>
      </c>
      <c r="L18" s="6" t="s">
        <v>29</v>
      </c>
      <c r="M18" s="9" t="s">
        <v>137</v>
      </c>
      <c r="N18" s="9" t="s">
        <v>138</v>
      </c>
      <c r="O18" s="6" t="s">
        <v>32</v>
      </c>
      <c r="P18" s="6" t="s">
        <v>33</v>
      </c>
      <c r="Q18" s="10"/>
      <c r="R18" s="10"/>
      <c r="S18" s="10"/>
      <c r="T18" s="10"/>
      <c r="U18" s="10"/>
      <c r="V18" s="6">
        <v>4050.0</v>
      </c>
      <c r="W18" s="10"/>
      <c r="X18" s="10"/>
      <c r="Y18" s="10"/>
      <c r="Z18" s="10"/>
      <c r="AA18" s="10"/>
      <c r="AB18" s="10"/>
      <c r="AC18" s="10"/>
    </row>
    <row r="19">
      <c r="A19" s="4">
        <v>45778.0</v>
      </c>
      <c r="B19" s="5">
        <v>182.0</v>
      </c>
      <c r="C19" s="6" t="s">
        <v>72</v>
      </c>
      <c r="D19" s="6" t="s">
        <v>139</v>
      </c>
      <c r="E19" s="6" t="s">
        <v>140</v>
      </c>
      <c r="F19" s="6" t="s">
        <v>25</v>
      </c>
      <c r="G19" s="6" t="s">
        <v>141</v>
      </c>
      <c r="H19" s="6" t="s">
        <v>39</v>
      </c>
      <c r="I19" s="6" t="s">
        <v>28</v>
      </c>
      <c r="J19" s="6" t="s">
        <v>142</v>
      </c>
      <c r="K19" s="6" t="s">
        <v>136</v>
      </c>
      <c r="L19" s="6" t="s">
        <v>29</v>
      </c>
      <c r="M19" s="9" t="s">
        <v>143</v>
      </c>
      <c r="N19" s="9" t="s">
        <v>144</v>
      </c>
      <c r="O19" s="6" t="s">
        <v>32</v>
      </c>
      <c r="P19" s="6" t="s">
        <v>33</v>
      </c>
      <c r="Q19" s="6" t="s">
        <v>34</v>
      </c>
      <c r="R19" s="10"/>
      <c r="S19" s="10"/>
      <c r="T19" s="6" t="s">
        <v>145</v>
      </c>
      <c r="U19" s="10"/>
      <c r="V19" s="10"/>
      <c r="W19" s="10"/>
      <c r="X19" s="10"/>
      <c r="Y19" s="10"/>
      <c r="Z19" s="10"/>
      <c r="AA19" s="10"/>
      <c r="AB19" s="10"/>
      <c r="AC19" s="10"/>
    </row>
    <row r="20">
      <c r="A20" s="4">
        <v>45778.0</v>
      </c>
      <c r="B20" s="5">
        <v>182.0</v>
      </c>
      <c r="C20" s="6" t="s">
        <v>72</v>
      </c>
      <c r="D20" s="6" t="s">
        <v>139</v>
      </c>
      <c r="E20" s="6" t="s">
        <v>146</v>
      </c>
      <c r="F20" s="6" t="s">
        <v>46</v>
      </c>
      <c r="G20" s="6" t="s">
        <v>147</v>
      </c>
      <c r="H20" s="6" t="s">
        <v>68</v>
      </c>
      <c r="I20" s="6" t="s">
        <v>28</v>
      </c>
      <c r="J20" s="6" t="s">
        <v>28</v>
      </c>
      <c r="K20" s="6" t="s">
        <v>148</v>
      </c>
      <c r="L20" s="6" t="s">
        <v>29</v>
      </c>
      <c r="M20" s="9" t="s">
        <v>149</v>
      </c>
      <c r="N20" s="9" t="s">
        <v>150</v>
      </c>
      <c r="O20" s="6" t="s">
        <v>32</v>
      </c>
      <c r="P20" s="6" t="s">
        <v>33</v>
      </c>
      <c r="Q20" s="6" t="s">
        <v>34</v>
      </c>
      <c r="R20" s="6" t="s">
        <v>151</v>
      </c>
      <c r="S20" s="10"/>
      <c r="T20" s="10"/>
      <c r="U20" s="6" t="s">
        <v>152</v>
      </c>
      <c r="V20" s="6">
        <v>1350.0</v>
      </c>
      <c r="W20" s="6" t="s">
        <v>153</v>
      </c>
      <c r="X20" s="10"/>
      <c r="Y20" s="10"/>
      <c r="Z20" s="10"/>
      <c r="AA20" s="10"/>
      <c r="AB20" s="10"/>
      <c r="AC20" s="10"/>
    </row>
    <row r="21">
      <c r="A21" s="4">
        <v>45778.0</v>
      </c>
      <c r="B21" s="5">
        <v>182.0</v>
      </c>
      <c r="C21" s="6" t="s">
        <v>72</v>
      </c>
      <c r="D21" s="6" t="s">
        <v>139</v>
      </c>
      <c r="E21" s="6" t="s">
        <v>154</v>
      </c>
      <c r="F21" s="6" t="s">
        <v>25</v>
      </c>
      <c r="G21" s="8" t="s">
        <v>155</v>
      </c>
      <c r="H21" s="6" t="s">
        <v>39</v>
      </c>
      <c r="I21" s="6" t="s">
        <v>148</v>
      </c>
      <c r="J21" s="6" t="s">
        <v>148</v>
      </c>
      <c r="K21" s="6" t="s">
        <v>148</v>
      </c>
      <c r="L21" s="6" t="s">
        <v>29</v>
      </c>
      <c r="M21" s="9" t="s">
        <v>156</v>
      </c>
      <c r="N21" s="9" t="s">
        <v>157</v>
      </c>
      <c r="O21" s="6" t="s">
        <v>32</v>
      </c>
      <c r="P21" s="6" t="s">
        <v>33</v>
      </c>
      <c r="Q21" s="10"/>
      <c r="R21" s="10"/>
      <c r="S21" s="10"/>
      <c r="T21" s="10"/>
      <c r="U21" s="6" t="s">
        <v>158</v>
      </c>
      <c r="V21" s="6">
        <v>3600.0</v>
      </c>
      <c r="W21" s="10"/>
      <c r="X21" s="10"/>
      <c r="Y21" s="10"/>
      <c r="Z21" s="10"/>
      <c r="AA21" s="10"/>
      <c r="AB21" s="10"/>
      <c r="AC21" s="10"/>
    </row>
    <row r="22">
      <c r="A22" s="4">
        <v>45778.0</v>
      </c>
      <c r="B22" s="5">
        <v>182.0</v>
      </c>
      <c r="C22" s="6" t="s">
        <v>72</v>
      </c>
      <c r="D22" s="6" t="s">
        <v>139</v>
      </c>
      <c r="E22" s="6" t="s">
        <v>159</v>
      </c>
      <c r="F22" s="6" t="s">
        <v>25</v>
      </c>
      <c r="G22" s="6" t="s">
        <v>160</v>
      </c>
      <c r="H22" s="6" t="s">
        <v>39</v>
      </c>
      <c r="I22" s="6" t="s">
        <v>28</v>
      </c>
      <c r="J22" s="6" t="s">
        <v>28</v>
      </c>
      <c r="K22" s="6" t="s">
        <v>28</v>
      </c>
      <c r="L22" s="6" t="s">
        <v>29</v>
      </c>
      <c r="M22" s="9" t="s">
        <v>161</v>
      </c>
      <c r="N22" s="9" t="s">
        <v>162</v>
      </c>
      <c r="O22" s="6" t="s">
        <v>32</v>
      </c>
      <c r="P22" s="6" t="s">
        <v>33</v>
      </c>
      <c r="Q22" s="10"/>
      <c r="R22" s="10"/>
      <c r="S22" s="10"/>
      <c r="T22" s="10"/>
      <c r="U22" s="6" t="s">
        <v>163</v>
      </c>
      <c r="V22" s="6">
        <v>1350.0</v>
      </c>
      <c r="W22" s="6" t="s">
        <v>164</v>
      </c>
      <c r="X22" s="10"/>
      <c r="Y22" s="10"/>
      <c r="Z22" s="10"/>
      <c r="AA22" s="10"/>
      <c r="AB22" s="10"/>
      <c r="AC22" s="10"/>
    </row>
    <row r="23">
      <c r="A23" s="4">
        <v>45778.0</v>
      </c>
      <c r="B23" s="5">
        <v>182.0</v>
      </c>
      <c r="C23" s="6" t="s">
        <v>72</v>
      </c>
      <c r="D23" s="6" t="s">
        <v>139</v>
      </c>
      <c r="E23" s="6" t="s">
        <v>165</v>
      </c>
      <c r="F23" s="6" t="s">
        <v>25</v>
      </c>
      <c r="G23" s="6" t="s">
        <v>166</v>
      </c>
      <c r="H23" s="6" t="s">
        <v>39</v>
      </c>
      <c r="I23" s="6" t="s">
        <v>167</v>
      </c>
      <c r="J23" s="6" t="s">
        <v>167</v>
      </c>
      <c r="K23" s="6" t="s">
        <v>167</v>
      </c>
      <c r="L23" s="6" t="s">
        <v>29</v>
      </c>
      <c r="M23" s="9" t="s">
        <v>168</v>
      </c>
      <c r="N23" s="9" t="s">
        <v>169</v>
      </c>
      <c r="O23" s="6" t="s">
        <v>32</v>
      </c>
      <c r="P23" s="6" t="s">
        <v>33</v>
      </c>
      <c r="Q23" s="10"/>
      <c r="R23" s="10"/>
      <c r="S23" s="10"/>
      <c r="T23" s="10"/>
      <c r="U23" s="10"/>
      <c r="V23" s="6">
        <v>3600.0</v>
      </c>
      <c r="W23" s="10"/>
      <c r="X23" s="10"/>
      <c r="Y23" s="10"/>
      <c r="Z23" s="10"/>
      <c r="AA23" s="10"/>
      <c r="AB23" s="10"/>
      <c r="AC23" s="10"/>
    </row>
    <row r="24">
      <c r="A24" s="4">
        <v>45778.0</v>
      </c>
      <c r="B24" s="5">
        <v>182.0</v>
      </c>
      <c r="C24" s="6" t="s">
        <v>72</v>
      </c>
      <c r="D24" s="6" t="s">
        <v>139</v>
      </c>
      <c r="E24" s="6" t="s">
        <v>170</v>
      </c>
      <c r="F24" s="6" t="s">
        <v>25</v>
      </c>
      <c r="G24" s="6" t="s">
        <v>171</v>
      </c>
      <c r="H24" s="6" t="s">
        <v>39</v>
      </c>
      <c r="I24" s="6" t="s">
        <v>172</v>
      </c>
      <c r="J24" s="6" t="s">
        <v>172</v>
      </c>
      <c r="K24" s="6" t="s">
        <v>172</v>
      </c>
      <c r="L24" s="6" t="s">
        <v>29</v>
      </c>
      <c r="M24" s="9" t="s">
        <v>173</v>
      </c>
      <c r="N24" s="9" t="s">
        <v>174</v>
      </c>
      <c r="O24" s="6" t="s">
        <v>32</v>
      </c>
      <c r="P24" s="6" t="s">
        <v>33</v>
      </c>
      <c r="Q24" s="10"/>
      <c r="R24" s="10"/>
      <c r="S24" s="10"/>
      <c r="T24" s="10"/>
      <c r="U24" s="6" t="s">
        <v>43</v>
      </c>
      <c r="V24" s="6">
        <v>4050.0</v>
      </c>
      <c r="W24" s="10"/>
      <c r="X24" s="10"/>
      <c r="Y24" s="10"/>
      <c r="Z24" s="10"/>
      <c r="AA24" s="10"/>
      <c r="AB24" s="10"/>
      <c r="AC24" s="10"/>
    </row>
    <row r="25">
      <c r="A25" s="4">
        <v>45778.0</v>
      </c>
      <c r="B25" s="5">
        <v>182.0</v>
      </c>
      <c r="C25" s="6" t="s">
        <v>72</v>
      </c>
      <c r="D25" s="6" t="s">
        <v>139</v>
      </c>
      <c r="E25" s="6" t="s">
        <v>175</v>
      </c>
      <c r="F25" s="6" t="s">
        <v>25</v>
      </c>
      <c r="G25" s="6" t="s">
        <v>176</v>
      </c>
      <c r="H25" s="6" t="s">
        <v>39</v>
      </c>
      <c r="I25" s="6" t="s">
        <v>28</v>
      </c>
      <c r="J25" s="6" t="s">
        <v>28</v>
      </c>
      <c r="K25" s="6" t="s">
        <v>28</v>
      </c>
      <c r="L25" s="6" t="s">
        <v>29</v>
      </c>
      <c r="M25" s="9" t="s">
        <v>177</v>
      </c>
      <c r="N25" s="9" t="s">
        <v>178</v>
      </c>
      <c r="O25" s="6" t="s">
        <v>32</v>
      </c>
      <c r="P25" s="6" t="s">
        <v>33</v>
      </c>
      <c r="Q25" s="10"/>
      <c r="R25" s="10"/>
      <c r="S25" s="10"/>
      <c r="T25" s="10"/>
      <c r="U25" s="10"/>
      <c r="V25" s="6">
        <v>3600.0</v>
      </c>
      <c r="W25" s="10"/>
      <c r="X25" s="10"/>
      <c r="Y25" s="10"/>
      <c r="Z25" s="10"/>
      <c r="AA25" s="10"/>
      <c r="AB25" s="10"/>
      <c r="AC25" s="10"/>
    </row>
    <row r="26">
      <c r="A26" s="4">
        <v>45778.0</v>
      </c>
      <c r="B26" s="5">
        <v>182.0</v>
      </c>
      <c r="C26" s="6" t="s">
        <v>72</v>
      </c>
      <c r="D26" s="6" t="s">
        <v>139</v>
      </c>
      <c r="E26" s="6" t="s">
        <v>179</v>
      </c>
      <c r="F26" s="6" t="s">
        <v>180</v>
      </c>
      <c r="G26" s="6" t="s">
        <v>181</v>
      </c>
      <c r="H26" s="6" t="s">
        <v>68</v>
      </c>
      <c r="I26" s="6" t="s">
        <v>28</v>
      </c>
      <c r="J26" s="6" t="s">
        <v>182</v>
      </c>
      <c r="K26" s="6" t="s">
        <v>47</v>
      </c>
      <c r="L26" s="6" t="s">
        <v>29</v>
      </c>
      <c r="M26" s="9" t="s">
        <v>183</v>
      </c>
      <c r="N26" s="9" t="s">
        <v>184</v>
      </c>
      <c r="O26" s="6" t="s">
        <v>32</v>
      </c>
      <c r="P26" s="6" t="s">
        <v>33</v>
      </c>
      <c r="Q26" s="6" t="s">
        <v>34</v>
      </c>
      <c r="R26" s="6" t="s">
        <v>152</v>
      </c>
      <c r="S26" s="10"/>
      <c r="T26" s="10"/>
      <c r="U26" s="6" t="s">
        <v>108</v>
      </c>
      <c r="V26" s="10"/>
      <c r="W26" s="10"/>
      <c r="X26" s="10"/>
      <c r="Y26" s="10"/>
      <c r="Z26" s="10"/>
      <c r="AA26" s="10"/>
      <c r="AB26" s="10"/>
      <c r="AC26" s="10"/>
    </row>
    <row r="27">
      <c r="A27" s="4">
        <v>45778.0</v>
      </c>
      <c r="B27" s="5">
        <v>182.0</v>
      </c>
      <c r="C27" s="6" t="s">
        <v>72</v>
      </c>
      <c r="D27" s="6" t="s">
        <v>139</v>
      </c>
      <c r="E27" s="6" t="s">
        <v>185</v>
      </c>
      <c r="F27" s="6" t="s">
        <v>25</v>
      </c>
      <c r="G27" s="6" t="s">
        <v>186</v>
      </c>
      <c r="H27" s="6" t="s">
        <v>39</v>
      </c>
      <c r="I27" s="6" t="s">
        <v>28</v>
      </c>
      <c r="J27" s="6" t="s">
        <v>28</v>
      </c>
      <c r="K27" s="6" t="s">
        <v>28</v>
      </c>
      <c r="L27" s="6" t="s">
        <v>29</v>
      </c>
      <c r="M27" s="9" t="s">
        <v>187</v>
      </c>
      <c r="N27" s="9" t="s">
        <v>188</v>
      </c>
      <c r="O27" s="6" t="s">
        <v>32</v>
      </c>
      <c r="P27" s="6" t="s">
        <v>33</v>
      </c>
      <c r="Q27" s="10"/>
      <c r="R27" s="10"/>
      <c r="S27" s="10"/>
      <c r="T27" s="10"/>
      <c r="U27" s="10"/>
      <c r="V27" s="6">
        <v>3600.0</v>
      </c>
      <c r="W27" s="10"/>
      <c r="X27" s="10"/>
      <c r="Y27" s="10"/>
      <c r="Z27" s="10"/>
      <c r="AA27" s="10"/>
      <c r="AB27" s="10"/>
      <c r="AC27" s="10"/>
    </row>
    <row r="28">
      <c r="A28" s="4">
        <v>45778.0</v>
      </c>
      <c r="B28" s="5">
        <v>182.0</v>
      </c>
      <c r="C28" s="6" t="s">
        <v>72</v>
      </c>
      <c r="D28" s="6" t="s">
        <v>139</v>
      </c>
      <c r="E28" s="6" t="s">
        <v>189</v>
      </c>
      <c r="F28" s="6" t="s">
        <v>25</v>
      </c>
      <c r="G28" s="6" t="s">
        <v>190</v>
      </c>
      <c r="H28" s="6" t="s">
        <v>39</v>
      </c>
      <c r="I28" s="6" t="s">
        <v>54</v>
      </c>
      <c r="J28" s="6" t="s">
        <v>54</v>
      </c>
      <c r="K28" s="6" t="s">
        <v>54</v>
      </c>
      <c r="L28" s="6" t="s">
        <v>29</v>
      </c>
      <c r="M28" s="9" t="s">
        <v>191</v>
      </c>
      <c r="N28" s="9" t="s">
        <v>192</v>
      </c>
      <c r="O28" s="6" t="s">
        <v>32</v>
      </c>
      <c r="P28" s="6" t="s">
        <v>33</v>
      </c>
      <c r="Q28" s="10"/>
      <c r="R28" s="10"/>
      <c r="S28" s="10"/>
      <c r="T28" s="10"/>
      <c r="U28" s="6" t="s">
        <v>43</v>
      </c>
      <c r="V28" s="6">
        <v>4050.0</v>
      </c>
      <c r="W28" s="10"/>
      <c r="X28" s="10"/>
      <c r="Y28" s="10"/>
      <c r="Z28" s="10"/>
      <c r="AA28" s="10"/>
      <c r="AB28" s="10"/>
      <c r="AC28" s="10"/>
    </row>
    <row r="29">
      <c r="A29" s="4">
        <v>45778.0</v>
      </c>
      <c r="B29" s="5">
        <v>182.0</v>
      </c>
      <c r="C29" s="6" t="s">
        <v>72</v>
      </c>
      <c r="D29" s="6" t="s">
        <v>139</v>
      </c>
      <c r="E29" s="6" t="s">
        <v>193</v>
      </c>
      <c r="F29" s="6" t="s">
        <v>25</v>
      </c>
      <c r="G29" s="8" t="s">
        <v>194</v>
      </c>
      <c r="H29" s="6" t="s">
        <v>27</v>
      </c>
      <c r="I29" s="6" t="s">
        <v>54</v>
      </c>
      <c r="J29" s="6" t="s">
        <v>54</v>
      </c>
      <c r="K29" s="6" t="s">
        <v>54</v>
      </c>
      <c r="L29" s="6" t="s">
        <v>29</v>
      </c>
      <c r="M29" s="9" t="s">
        <v>195</v>
      </c>
      <c r="N29" s="9" t="s">
        <v>196</v>
      </c>
      <c r="O29" s="6" t="s">
        <v>32</v>
      </c>
      <c r="P29" s="6" t="s">
        <v>33</v>
      </c>
      <c r="Q29" s="10"/>
      <c r="R29" s="10"/>
      <c r="S29" s="10"/>
      <c r="T29" s="10"/>
      <c r="U29" s="6" t="s">
        <v>63</v>
      </c>
      <c r="V29" s="6">
        <v>3150.0</v>
      </c>
      <c r="W29" s="10"/>
      <c r="X29" s="10"/>
      <c r="Y29" s="10"/>
      <c r="Z29" s="10"/>
      <c r="AA29" s="10"/>
      <c r="AB29" s="10"/>
      <c r="AC29" s="10"/>
    </row>
    <row r="30">
      <c r="A30" s="4">
        <v>45778.0</v>
      </c>
      <c r="B30" s="5">
        <v>182.0</v>
      </c>
      <c r="C30" s="6" t="s">
        <v>72</v>
      </c>
      <c r="D30" s="6" t="s">
        <v>139</v>
      </c>
      <c r="E30" s="6" t="s">
        <v>197</v>
      </c>
      <c r="F30" s="6" t="s">
        <v>25</v>
      </c>
      <c r="G30" s="6" t="s">
        <v>198</v>
      </c>
      <c r="H30" s="6" t="s">
        <v>39</v>
      </c>
      <c r="I30" s="6" t="s">
        <v>28</v>
      </c>
      <c r="J30" s="6" t="s">
        <v>28</v>
      </c>
      <c r="K30" s="6" t="s">
        <v>28</v>
      </c>
      <c r="L30" s="6" t="s">
        <v>29</v>
      </c>
      <c r="M30" s="9" t="s">
        <v>199</v>
      </c>
      <c r="N30" s="9" t="s">
        <v>200</v>
      </c>
      <c r="O30" s="6" t="s">
        <v>32</v>
      </c>
      <c r="P30" s="6" t="s">
        <v>33</v>
      </c>
      <c r="Q30" s="10"/>
      <c r="R30" s="10"/>
      <c r="S30" s="10"/>
      <c r="T30" s="10"/>
      <c r="U30" s="6" t="s">
        <v>81</v>
      </c>
      <c r="V30" s="6">
        <v>3600.0</v>
      </c>
      <c r="W30" s="10"/>
      <c r="X30" s="10"/>
      <c r="Y30" s="10"/>
      <c r="Z30" s="10"/>
      <c r="AA30" s="10"/>
      <c r="AB30" s="10"/>
      <c r="AC30" s="10"/>
    </row>
    <row r="31">
      <c r="A31" s="4">
        <v>45778.0</v>
      </c>
      <c r="B31" s="5">
        <v>182.0</v>
      </c>
      <c r="C31" s="6" t="s">
        <v>72</v>
      </c>
      <c r="D31" s="6" t="s">
        <v>139</v>
      </c>
      <c r="E31" s="6" t="s">
        <v>201</v>
      </c>
      <c r="F31" s="6" t="s">
        <v>25</v>
      </c>
      <c r="G31" s="6" t="s">
        <v>202</v>
      </c>
      <c r="H31" s="6" t="s">
        <v>59</v>
      </c>
      <c r="I31" s="6" t="s">
        <v>148</v>
      </c>
      <c r="J31" s="6" t="s">
        <v>148</v>
      </c>
      <c r="K31" s="6" t="s">
        <v>148</v>
      </c>
      <c r="L31" s="6" t="s">
        <v>29</v>
      </c>
      <c r="M31" s="9" t="s">
        <v>203</v>
      </c>
      <c r="N31" s="9" t="s">
        <v>204</v>
      </c>
      <c r="O31" s="6" t="s">
        <v>32</v>
      </c>
      <c r="P31" s="6" t="s">
        <v>33</v>
      </c>
      <c r="Q31" s="6" t="s">
        <v>34</v>
      </c>
      <c r="R31" s="6" t="s">
        <v>205</v>
      </c>
      <c r="S31" s="10"/>
      <c r="T31" s="10"/>
      <c r="U31" s="6" t="s">
        <v>206</v>
      </c>
      <c r="V31" s="6">
        <v>4950.0</v>
      </c>
      <c r="W31" s="6" t="s">
        <v>207</v>
      </c>
      <c r="X31" s="10"/>
      <c r="Y31" s="10"/>
      <c r="Z31" s="10"/>
      <c r="AA31" s="10"/>
      <c r="AB31" s="10"/>
      <c r="AC31" s="10"/>
    </row>
    <row r="32">
      <c r="A32" s="14" t="s">
        <v>208</v>
      </c>
      <c r="B32" s="5">
        <v>188.0</v>
      </c>
      <c r="C32" s="6" t="s">
        <v>64</v>
      </c>
      <c r="D32" s="6" t="s">
        <v>209</v>
      </c>
      <c r="E32" s="6" t="s">
        <v>210</v>
      </c>
      <c r="F32" s="6" t="s">
        <v>25</v>
      </c>
      <c r="G32" s="6" t="s">
        <v>211</v>
      </c>
      <c r="H32" s="6" t="s">
        <v>68</v>
      </c>
      <c r="I32" s="6" t="s">
        <v>148</v>
      </c>
      <c r="J32" s="6" t="s">
        <v>28</v>
      </c>
      <c r="K32" s="6" t="s">
        <v>172</v>
      </c>
      <c r="L32" s="6" t="s">
        <v>29</v>
      </c>
      <c r="M32" s="9" t="s">
        <v>212</v>
      </c>
      <c r="N32" s="9" t="s">
        <v>213</v>
      </c>
      <c r="O32" s="6" t="s">
        <v>32</v>
      </c>
      <c r="P32" s="6" t="s">
        <v>214</v>
      </c>
      <c r="Q32" s="10"/>
      <c r="R32" s="10"/>
      <c r="S32" s="10"/>
      <c r="T32" s="6" t="s">
        <v>215</v>
      </c>
      <c r="U32" s="10"/>
      <c r="V32" s="10"/>
      <c r="W32" s="10"/>
      <c r="X32" s="10"/>
      <c r="Y32" s="10"/>
      <c r="Z32" s="10"/>
      <c r="AA32" s="10"/>
      <c r="AB32" s="10"/>
      <c r="AC32" s="10"/>
    </row>
    <row r="33">
      <c r="A33" s="15">
        <v>45689.0</v>
      </c>
      <c r="B33" s="5">
        <v>185.0</v>
      </c>
      <c r="C33" s="6" t="s">
        <v>50</v>
      </c>
      <c r="D33" s="6" t="s">
        <v>216</v>
      </c>
      <c r="E33" s="6" t="s">
        <v>217</v>
      </c>
      <c r="F33" s="6" t="s">
        <v>25</v>
      </c>
      <c r="G33" s="6" t="s">
        <v>218</v>
      </c>
      <c r="H33" s="6" t="s">
        <v>219</v>
      </c>
      <c r="I33" s="6" t="s">
        <v>220</v>
      </c>
      <c r="J33" s="6" t="s">
        <v>220</v>
      </c>
      <c r="K33" s="6" t="s">
        <v>220</v>
      </c>
      <c r="L33" s="6" t="s">
        <v>29</v>
      </c>
      <c r="M33" s="9" t="s">
        <v>221</v>
      </c>
      <c r="N33" s="9" t="s">
        <v>222</v>
      </c>
      <c r="O33" s="6" t="s">
        <v>32</v>
      </c>
      <c r="P33" s="6" t="s">
        <v>214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>
      <c r="A34" s="15">
        <v>45689.0</v>
      </c>
      <c r="B34" s="5">
        <v>185.0</v>
      </c>
      <c r="C34" s="6" t="s">
        <v>50</v>
      </c>
      <c r="D34" s="6" t="s">
        <v>216</v>
      </c>
      <c r="E34" s="6" t="s">
        <v>223</v>
      </c>
      <c r="F34" s="6" t="s">
        <v>25</v>
      </c>
      <c r="G34" s="6" t="s">
        <v>224</v>
      </c>
      <c r="H34" s="6" t="s">
        <v>225</v>
      </c>
      <c r="I34" s="6" t="s">
        <v>78</v>
      </c>
      <c r="J34" s="6" t="s">
        <v>78</v>
      </c>
      <c r="K34" s="6" t="s">
        <v>47</v>
      </c>
      <c r="L34" s="6" t="s">
        <v>29</v>
      </c>
      <c r="M34" s="9" t="s">
        <v>226</v>
      </c>
      <c r="N34" s="9" t="s">
        <v>227</v>
      </c>
      <c r="O34" s="6" t="s">
        <v>32</v>
      </c>
      <c r="P34" s="6" t="s">
        <v>33</v>
      </c>
      <c r="Q34" s="6" t="s">
        <v>228</v>
      </c>
      <c r="R34" s="6" t="s">
        <v>229</v>
      </c>
      <c r="S34" s="10"/>
      <c r="T34" s="6" t="s">
        <v>230</v>
      </c>
      <c r="U34" s="10"/>
      <c r="V34" s="10"/>
      <c r="W34" s="10"/>
      <c r="X34" s="10"/>
      <c r="Y34" s="10"/>
      <c r="Z34" s="10"/>
      <c r="AA34" s="10"/>
      <c r="AB34" s="10"/>
      <c r="AC34" s="10"/>
    </row>
    <row r="35">
      <c r="A35" s="15">
        <v>45689.0</v>
      </c>
      <c r="B35" s="5">
        <v>185.0</v>
      </c>
      <c r="C35" s="6" t="s">
        <v>50</v>
      </c>
      <c r="D35" s="6" t="s">
        <v>216</v>
      </c>
      <c r="E35" s="6" t="s">
        <v>231</v>
      </c>
      <c r="F35" s="6" t="s">
        <v>46</v>
      </c>
      <c r="G35" s="6" t="s">
        <v>232</v>
      </c>
      <c r="H35" s="6" t="s">
        <v>59</v>
      </c>
      <c r="I35" s="6" t="s">
        <v>78</v>
      </c>
      <c r="J35" s="6" t="s">
        <v>233</v>
      </c>
      <c r="K35" s="6" t="s">
        <v>233</v>
      </c>
      <c r="L35" s="6" t="s">
        <v>29</v>
      </c>
      <c r="M35" s="9" t="s">
        <v>234</v>
      </c>
      <c r="N35" s="9" t="s">
        <v>235</v>
      </c>
      <c r="O35" s="6" t="s">
        <v>32</v>
      </c>
      <c r="P35" s="6" t="s">
        <v>33</v>
      </c>
      <c r="Q35" s="10"/>
      <c r="R35" s="10"/>
      <c r="S35" s="10"/>
      <c r="T35" s="10"/>
      <c r="U35" s="6" t="s">
        <v>236</v>
      </c>
      <c r="V35" s="6">
        <v>787.0</v>
      </c>
      <c r="W35" s="6" t="s">
        <v>237</v>
      </c>
      <c r="X35" s="10"/>
      <c r="Y35" s="10"/>
      <c r="Z35" s="10"/>
      <c r="AA35" s="10"/>
      <c r="AB35" s="10"/>
      <c r="AC35" s="10"/>
    </row>
    <row r="36">
      <c r="A36" s="4">
        <v>45778.0</v>
      </c>
      <c r="B36" s="5">
        <v>182.0</v>
      </c>
      <c r="C36" s="6" t="s">
        <v>64</v>
      </c>
      <c r="D36" s="6" t="s">
        <v>95</v>
      </c>
      <c r="E36" s="6" t="s">
        <v>238</v>
      </c>
      <c r="F36" s="6" t="s">
        <v>25</v>
      </c>
      <c r="G36" s="6" t="s">
        <v>239</v>
      </c>
      <c r="H36" s="6" t="s">
        <v>103</v>
      </c>
      <c r="I36" s="6" t="s">
        <v>220</v>
      </c>
      <c r="J36" s="6" t="s">
        <v>220</v>
      </c>
      <c r="K36" s="6" t="s">
        <v>220</v>
      </c>
      <c r="L36" s="6" t="s">
        <v>29</v>
      </c>
      <c r="M36" s="9" t="s">
        <v>240</v>
      </c>
      <c r="N36" s="9" t="s">
        <v>241</v>
      </c>
      <c r="O36" s="6" t="s">
        <v>32</v>
      </c>
      <c r="P36" s="6" t="s">
        <v>33</v>
      </c>
      <c r="Q36" s="10"/>
      <c r="R36" s="10"/>
      <c r="S36" s="10"/>
      <c r="T36" s="10"/>
      <c r="U36" s="6" t="s">
        <v>63</v>
      </c>
      <c r="V36" s="10"/>
      <c r="W36" s="10"/>
      <c r="X36" s="10"/>
      <c r="Y36" s="10"/>
      <c r="Z36" s="10"/>
      <c r="AA36" s="10"/>
      <c r="AB36" s="10"/>
      <c r="AC36" s="10"/>
    </row>
    <row r="37">
      <c r="A37" s="4">
        <v>45778.0</v>
      </c>
      <c r="B37" s="5">
        <v>182.0</v>
      </c>
      <c r="C37" s="6" t="s">
        <v>64</v>
      </c>
      <c r="D37" s="6" t="s">
        <v>95</v>
      </c>
      <c r="E37" s="6" t="s">
        <v>242</v>
      </c>
      <c r="F37" s="6" t="s">
        <v>25</v>
      </c>
      <c r="G37" s="6" t="s">
        <v>243</v>
      </c>
      <c r="H37" s="6" t="s">
        <v>59</v>
      </c>
      <c r="I37" s="6" t="s">
        <v>220</v>
      </c>
      <c r="J37" s="6" t="s">
        <v>244</v>
      </c>
      <c r="K37" s="6" t="s">
        <v>244</v>
      </c>
      <c r="L37" s="6" t="s">
        <v>29</v>
      </c>
      <c r="M37" s="9" t="s">
        <v>245</v>
      </c>
      <c r="N37" s="9" t="s">
        <v>246</v>
      </c>
      <c r="O37" s="6" t="s">
        <v>32</v>
      </c>
      <c r="P37" s="6" t="s">
        <v>33</v>
      </c>
      <c r="Q37" s="10"/>
      <c r="R37" s="10"/>
      <c r="S37" s="10"/>
      <c r="T37" s="10"/>
      <c r="U37" s="6" t="s">
        <v>236</v>
      </c>
      <c r="V37" s="10"/>
      <c r="W37" s="10"/>
      <c r="X37" s="10"/>
      <c r="Y37" s="10"/>
      <c r="Z37" s="10"/>
      <c r="AA37" s="10"/>
      <c r="AB37" s="10"/>
      <c r="AC37" s="10"/>
    </row>
    <row r="38">
      <c r="A38" s="4">
        <v>45809.0</v>
      </c>
      <c r="B38" s="5">
        <v>181.0</v>
      </c>
      <c r="C38" s="6" t="s">
        <v>72</v>
      </c>
      <c r="D38" s="6" t="s">
        <v>247</v>
      </c>
      <c r="E38" s="6" t="s">
        <v>248</v>
      </c>
      <c r="F38" s="6" t="s">
        <v>249</v>
      </c>
      <c r="G38" s="6" t="s">
        <v>250</v>
      </c>
      <c r="H38" s="6" t="s">
        <v>77</v>
      </c>
      <c r="I38" s="6" t="s">
        <v>78</v>
      </c>
      <c r="J38" s="6" t="s">
        <v>47</v>
      </c>
      <c r="K38" s="6" t="s">
        <v>47</v>
      </c>
      <c r="L38" s="6" t="s">
        <v>29</v>
      </c>
      <c r="M38" s="9" t="s">
        <v>251</v>
      </c>
      <c r="N38" s="9" t="s">
        <v>252</v>
      </c>
      <c r="O38" s="6" t="s">
        <v>32</v>
      </c>
      <c r="P38" s="6" t="s">
        <v>33</v>
      </c>
      <c r="Q38" s="10"/>
      <c r="R38" s="10"/>
      <c r="S38" s="10"/>
      <c r="T38" s="10"/>
      <c r="U38" s="6" t="s">
        <v>81</v>
      </c>
      <c r="V38" s="6">
        <v>2250.0</v>
      </c>
      <c r="W38" s="10"/>
      <c r="X38" s="10"/>
      <c r="Y38" s="10"/>
      <c r="Z38" s="10"/>
      <c r="AA38" s="10"/>
      <c r="AB38" s="10"/>
      <c r="AC38" s="10"/>
    </row>
    <row r="39">
      <c r="A39" s="14" t="s">
        <v>208</v>
      </c>
      <c r="B39" s="5">
        <v>188.0</v>
      </c>
      <c r="C39" s="6" t="s">
        <v>50</v>
      </c>
      <c r="D39" s="6" t="s">
        <v>51</v>
      </c>
      <c r="E39" s="6" t="s">
        <v>253</v>
      </c>
      <c r="F39" s="6" t="s">
        <v>25</v>
      </c>
      <c r="G39" s="6" t="s">
        <v>254</v>
      </c>
      <c r="H39" s="6" t="s">
        <v>59</v>
      </c>
      <c r="I39" s="6" t="s">
        <v>255</v>
      </c>
      <c r="J39" s="6" t="s">
        <v>256</v>
      </c>
      <c r="K39" s="6" t="s">
        <v>256</v>
      </c>
      <c r="L39" s="6" t="s">
        <v>29</v>
      </c>
      <c r="M39" s="9" t="s">
        <v>257</v>
      </c>
      <c r="N39" s="9" t="s">
        <v>258</v>
      </c>
      <c r="O39" s="6" t="s">
        <v>32</v>
      </c>
      <c r="P39" s="6" t="s">
        <v>33</v>
      </c>
      <c r="Q39" s="6" t="s">
        <v>228</v>
      </c>
      <c r="R39" s="6" t="s">
        <v>94</v>
      </c>
      <c r="S39" s="10"/>
      <c r="T39" s="10"/>
      <c r="U39" s="6" t="s">
        <v>36</v>
      </c>
      <c r="V39" s="10"/>
      <c r="W39" s="10"/>
      <c r="X39" s="10"/>
      <c r="Y39" s="10"/>
      <c r="Z39" s="10"/>
      <c r="AA39" s="10"/>
      <c r="AB39" s="10"/>
      <c r="AC39" s="10"/>
    </row>
    <row r="40">
      <c r="A40" s="4">
        <v>45483.0</v>
      </c>
      <c r="B40" s="5">
        <v>272.0</v>
      </c>
      <c r="C40" s="6" t="s">
        <v>72</v>
      </c>
      <c r="D40" s="6" t="s">
        <v>247</v>
      </c>
      <c r="E40" s="6" t="s">
        <v>259</v>
      </c>
      <c r="F40" s="6" t="s">
        <v>25</v>
      </c>
      <c r="G40" s="6" t="s">
        <v>260</v>
      </c>
      <c r="H40" s="6" t="s">
        <v>68</v>
      </c>
      <c r="I40" s="6" t="s">
        <v>220</v>
      </c>
      <c r="J40" s="6" t="s">
        <v>220</v>
      </c>
      <c r="K40" s="6" t="s">
        <v>220</v>
      </c>
      <c r="L40" s="6" t="s">
        <v>29</v>
      </c>
      <c r="M40" s="9" t="s">
        <v>261</v>
      </c>
      <c r="N40" s="9" t="s">
        <v>262</v>
      </c>
      <c r="O40" s="6" t="s">
        <v>32</v>
      </c>
      <c r="P40" s="6" t="s">
        <v>33</v>
      </c>
      <c r="Q40" s="10"/>
      <c r="R40" s="10"/>
      <c r="S40" s="10"/>
      <c r="T40" s="10"/>
      <c r="U40" s="6" t="s">
        <v>43</v>
      </c>
      <c r="V40" s="6">
        <v>2250.0</v>
      </c>
      <c r="W40" s="6" t="s">
        <v>263</v>
      </c>
      <c r="X40" s="10"/>
      <c r="Y40" s="10"/>
      <c r="Z40" s="10"/>
      <c r="AA40" s="10"/>
      <c r="AB40" s="10"/>
      <c r="AC40" s="10"/>
    </row>
    <row r="41">
      <c r="A41" s="4">
        <v>45839.0</v>
      </c>
      <c r="B41" s="5">
        <v>180.0</v>
      </c>
      <c r="C41" s="6" t="s">
        <v>64</v>
      </c>
      <c r="D41" s="6" t="s">
        <v>209</v>
      </c>
      <c r="E41" s="6" t="s">
        <v>264</v>
      </c>
      <c r="F41" s="6" t="s">
        <v>25</v>
      </c>
      <c r="G41" s="6" t="s">
        <v>265</v>
      </c>
      <c r="H41" s="6" t="s">
        <v>68</v>
      </c>
      <c r="I41" s="6" t="s">
        <v>104</v>
      </c>
      <c r="J41" s="6" t="s">
        <v>105</v>
      </c>
      <c r="K41" s="6" t="s">
        <v>105</v>
      </c>
      <c r="L41" s="6" t="s">
        <v>29</v>
      </c>
      <c r="M41" s="9" t="s">
        <v>266</v>
      </c>
      <c r="N41" s="9" t="s">
        <v>267</v>
      </c>
      <c r="O41" s="6" t="s">
        <v>32</v>
      </c>
      <c r="P41" s="6" t="s">
        <v>33</v>
      </c>
      <c r="Q41" s="6" t="s">
        <v>34</v>
      </c>
      <c r="R41" s="10"/>
      <c r="S41" s="10"/>
      <c r="T41" s="10"/>
      <c r="U41" s="6" t="s">
        <v>268</v>
      </c>
      <c r="V41" s="10"/>
      <c r="W41" s="10"/>
      <c r="X41" s="10"/>
      <c r="Y41" s="10"/>
      <c r="Z41" s="10"/>
      <c r="AA41" s="10"/>
      <c r="AB41" s="10"/>
      <c r="AC41" s="10"/>
    </row>
    <row r="42">
      <c r="A42" s="4">
        <v>45839.0</v>
      </c>
      <c r="B42" s="5">
        <v>180.0</v>
      </c>
      <c r="C42" s="6" t="s">
        <v>72</v>
      </c>
      <c r="D42" s="6" t="s">
        <v>269</v>
      </c>
      <c r="E42" s="6" t="s">
        <v>270</v>
      </c>
      <c r="F42" s="6" t="s">
        <v>46</v>
      </c>
      <c r="G42" s="8" t="s">
        <v>155</v>
      </c>
      <c r="H42" s="6" t="s">
        <v>39</v>
      </c>
      <c r="I42" s="6" t="s">
        <v>148</v>
      </c>
      <c r="J42" s="6" t="s">
        <v>148</v>
      </c>
      <c r="K42" s="6" t="s">
        <v>148</v>
      </c>
      <c r="L42" s="6" t="s">
        <v>29</v>
      </c>
      <c r="M42" s="9" t="s">
        <v>271</v>
      </c>
      <c r="N42" s="9" t="s">
        <v>272</v>
      </c>
      <c r="O42" s="6" t="s">
        <v>32</v>
      </c>
      <c r="P42" s="6" t="s">
        <v>33</v>
      </c>
      <c r="Q42" s="10"/>
      <c r="R42" s="10"/>
      <c r="S42" s="10"/>
      <c r="T42" s="10"/>
      <c r="U42" s="6" t="s">
        <v>158</v>
      </c>
      <c r="V42" s="6">
        <v>1350.0</v>
      </c>
      <c r="W42" s="10"/>
      <c r="X42" s="10"/>
      <c r="Y42" s="10"/>
      <c r="Z42" s="10"/>
      <c r="AA42" s="10"/>
      <c r="AB42" s="10"/>
      <c r="AC42" s="10"/>
    </row>
    <row r="43">
      <c r="A43" s="4">
        <v>45870.0</v>
      </c>
      <c r="B43" s="5">
        <v>179.0</v>
      </c>
      <c r="C43" s="6" t="s">
        <v>72</v>
      </c>
      <c r="D43" s="6" t="s">
        <v>247</v>
      </c>
      <c r="E43" s="6" t="s">
        <v>273</v>
      </c>
      <c r="F43" s="6" t="s">
        <v>274</v>
      </c>
      <c r="G43" s="6" t="s">
        <v>275</v>
      </c>
      <c r="H43" s="6" t="s">
        <v>77</v>
      </c>
      <c r="I43" s="6" t="s">
        <v>220</v>
      </c>
      <c r="J43" s="6" t="s">
        <v>47</v>
      </c>
      <c r="K43" s="6" t="s">
        <v>47</v>
      </c>
      <c r="L43" s="6" t="s">
        <v>29</v>
      </c>
      <c r="M43" s="9" t="s">
        <v>276</v>
      </c>
      <c r="N43" s="9" t="s">
        <v>277</v>
      </c>
      <c r="O43" s="6" t="s">
        <v>32</v>
      </c>
      <c r="P43" s="6" t="s">
        <v>33</v>
      </c>
      <c r="Q43" s="10"/>
      <c r="R43" s="10"/>
      <c r="S43" s="10"/>
      <c r="T43" s="10"/>
      <c r="U43" s="6" t="s">
        <v>63</v>
      </c>
      <c r="V43" s="6">
        <v>1800.0</v>
      </c>
      <c r="W43" s="10"/>
      <c r="X43" s="10"/>
      <c r="Y43" s="10"/>
      <c r="Z43" s="10"/>
      <c r="AA43" s="10"/>
      <c r="AB43" s="10"/>
      <c r="AC43" s="10"/>
    </row>
    <row r="44">
      <c r="A44" s="4">
        <v>45870.0</v>
      </c>
      <c r="B44" s="5">
        <v>179.0</v>
      </c>
      <c r="C44" s="6" t="s">
        <v>72</v>
      </c>
      <c r="D44" s="6" t="s">
        <v>247</v>
      </c>
      <c r="E44" s="6" t="s">
        <v>278</v>
      </c>
      <c r="F44" s="6" t="s">
        <v>274</v>
      </c>
      <c r="G44" s="16" t="s">
        <v>279</v>
      </c>
      <c r="H44" s="6" t="s">
        <v>77</v>
      </c>
      <c r="I44" s="6" t="s">
        <v>104</v>
      </c>
      <c r="J44" s="6" t="s">
        <v>47</v>
      </c>
      <c r="K44" s="6" t="s">
        <v>47</v>
      </c>
      <c r="L44" s="6" t="s">
        <v>29</v>
      </c>
      <c r="M44" s="9" t="s">
        <v>280</v>
      </c>
      <c r="N44" s="9" t="s">
        <v>281</v>
      </c>
      <c r="O44" s="6" t="s">
        <v>32</v>
      </c>
      <c r="P44" s="6" t="s">
        <v>33</v>
      </c>
      <c r="Q44" s="10"/>
      <c r="R44" s="10"/>
      <c r="S44" s="10"/>
      <c r="T44" s="10"/>
      <c r="U44" s="6" t="s">
        <v>63</v>
      </c>
      <c r="V44" s="6">
        <v>1800.0</v>
      </c>
      <c r="W44" s="10"/>
      <c r="X44" s="10"/>
      <c r="Y44" s="10"/>
      <c r="Z44" s="10"/>
      <c r="AA44" s="10"/>
      <c r="AB44" s="10"/>
      <c r="AC44" s="10"/>
    </row>
    <row r="45">
      <c r="A45" s="4">
        <v>45870.0</v>
      </c>
      <c r="B45" s="5">
        <v>179.0</v>
      </c>
      <c r="C45" s="6" t="s">
        <v>72</v>
      </c>
      <c r="D45" s="6" t="s">
        <v>247</v>
      </c>
      <c r="E45" s="6" t="s">
        <v>282</v>
      </c>
      <c r="F45" s="6" t="s">
        <v>274</v>
      </c>
      <c r="G45" s="16" t="s">
        <v>283</v>
      </c>
      <c r="H45" s="6" t="s">
        <v>77</v>
      </c>
      <c r="I45" s="6" t="s">
        <v>148</v>
      </c>
      <c r="J45" s="6" t="s">
        <v>47</v>
      </c>
      <c r="K45" s="6" t="s">
        <v>47</v>
      </c>
      <c r="L45" s="6" t="s">
        <v>29</v>
      </c>
      <c r="M45" s="9" t="s">
        <v>284</v>
      </c>
      <c r="N45" s="9" t="s">
        <v>285</v>
      </c>
      <c r="O45" s="6" t="s">
        <v>32</v>
      </c>
      <c r="P45" s="6" t="s">
        <v>33</v>
      </c>
      <c r="Q45" s="10"/>
      <c r="R45" s="10"/>
      <c r="S45" s="10"/>
      <c r="T45" s="10"/>
      <c r="U45" s="6" t="s">
        <v>63</v>
      </c>
      <c r="V45" s="6">
        <v>1800.0</v>
      </c>
      <c r="W45" s="10"/>
      <c r="X45" s="10"/>
      <c r="Y45" s="10"/>
      <c r="Z45" s="10"/>
      <c r="AA45" s="10"/>
      <c r="AB45" s="10"/>
      <c r="AC45" s="10"/>
    </row>
    <row r="46">
      <c r="A46" s="4">
        <v>45870.0</v>
      </c>
      <c r="B46" s="5">
        <v>179.0</v>
      </c>
      <c r="C46" s="6" t="s">
        <v>72</v>
      </c>
      <c r="D46" s="6" t="s">
        <v>247</v>
      </c>
      <c r="E46" s="6" t="s">
        <v>286</v>
      </c>
      <c r="F46" s="6" t="s">
        <v>274</v>
      </c>
      <c r="G46" s="16" t="s">
        <v>287</v>
      </c>
      <c r="H46" s="6" t="s">
        <v>77</v>
      </c>
      <c r="I46" s="6" t="s">
        <v>148</v>
      </c>
      <c r="J46" s="6" t="s">
        <v>47</v>
      </c>
      <c r="K46" s="6" t="s">
        <v>47</v>
      </c>
      <c r="L46" s="6" t="s">
        <v>29</v>
      </c>
      <c r="M46" s="9" t="s">
        <v>288</v>
      </c>
      <c r="N46" s="9" t="s">
        <v>289</v>
      </c>
      <c r="O46" s="6" t="s">
        <v>32</v>
      </c>
      <c r="P46" s="6" t="s">
        <v>33</v>
      </c>
      <c r="Q46" s="10"/>
      <c r="R46" s="10"/>
      <c r="S46" s="10"/>
      <c r="T46" s="10"/>
      <c r="U46" s="6" t="s">
        <v>63</v>
      </c>
      <c r="V46" s="6">
        <v>1800.0</v>
      </c>
      <c r="W46" s="10"/>
      <c r="X46" s="10"/>
      <c r="Y46" s="10"/>
      <c r="Z46" s="10"/>
      <c r="AA46" s="10"/>
      <c r="AB46" s="10"/>
      <c r="AC46" s="10"/>
    </row>
    <row r="47">
      <c r="A47" s="4">
        <v>45870.0</v>
      </c>
      <c r="B47" s="5">
        <v>179.0</v>
      </c>
      <c r="C47" s="6" t="s">
        <v>64</v>
      </c>
      <c r="D47" s="6" t="s">
        <v>290</v>
      </c>
      <c r="E47" s="16" t="s">
        <v>291</v>
      </c>
      <c r="F47" s="6" t="s">
        <v>274</v>
      </c>
      <c r="G47" s="6" t="s">
        <v>292</v>
      </c>
      <c r="H47" s="6" t="s">
        <v>77</v>
      </c>
      <c r="I47" s="6" t="s">
        <v>256</v>
      </c>
      <c r="J47" s="6" t="s">
        <v>47</v>
      </c>
      <c r="K47" s="6" t="s">
        <v>47</v>
      </c>
      <c r="L47" s="6" t="s">
        <v>29</v>
      </c>
      <c r="M47" s="9" t="s">
        <v>293</v>
      </c>
      <c r="N47" s="9" t="s">
        <v>294</v>
      </c>
      <c r="O47" s="6" t="s">
        <v>32</v>
      </c>
      <c r="P47" s="6" t="s">
        <v>33</v>
      </c>
      <c r="Q47" s="10"/>
      <c r="R47" s="10"/>
      <c r="S47" s="10"/>
      <c r="T47" s="10"/>
      <c r="U47" s="6" t="s">
        <v>81</v>
      </c>
      <c r="V47" s="6">
        <v>2250.0</v>
      </c>
      <c r="W47" s="10"/>
      <c r="X47" s="10"/>
      <c r="Y47" s="10"/>
      <c r="Z47" s="10"/>
      <c r="AA47" s="10"/>
      <c r="AB47" s="10"/>
      <c r="AC47" s="10"/>
    </row>
    <row r="48">
      <c r="A48" s="4">
        <v>45870.0</v>
      </c>
      <c r="B48" s="5">
        <v>179.0</v>
      </c>
      <c r="C48" s="6" t="s">
        <v>64</v>
      </c>
      <c r="D48" s="6" t="s">
        <v>295</v>
      </c>
      <c r="E48" s="16" t="s">
        <v>296</v>
      </c>
      <c r="F48" s="6" t="s">
        <v>25</v>
      </c>
      <c r="G48" s="6" t="s">
        <v>297</v>
      </c>
      <c r="H48" s="6" t="s">
        <v>59</v>
      </c>
      <c r="I48" s="6" t="s">
        <v>148</v>
      </c>
      <c r="J48" s="6" t="s">
        <v>148</v>
      </c>
      <c r="K48" s="6" t="s">
        <v>148</v>
      </c>
      <c r="L48" s="6" t="s">
        <v>29</v>
      </c>
      <c r="M48" s="9" t="s">
        <v>298</v>
      </c>
      <c r="N48" s="9" t="s">
        <v>299</v>
      </c>
      <c r="O48" s="6" t="s">
        <v>32</v>
      </c>
      <c r="P48" s="6" t="s">
        <v>33</v>
      </c>
      <c r="Q48" s="6" t="s">
        <v>34</v>
      </c>
      <c r="R48" s="6" t="s">
        <v>127</v>
      </c>
      <c r="S48" s="10"/>
      <c r="T48" s="10"/>
      <c r="U48" s="6" t="s">
        <v>108</v>
      </c>
      <c r="V48" s="6">
        <v>3996.0</v>
      </c>
      <c r="W48" s="6" t="s">
        <v>300</v>
      </c>
      <c r="X48" s="10"/>
      <c r="Y48" s="10"/>
      <c r="Z48" s="10"/>
      <c r="AA48" s="10"/>
      <c r="AB48" s="10"/>
      <c r="AC48" s="10"/>
    </row>
    <row r="49">
      <c r="A49" s="4">
        <v>45870.0</v>
      </c>
      <c r="B49" s="5">
        <v>179.0</v>
      </c>
      <c r="C49" s="6" t="s">
        <v>64</v>
      </c>
      <c r="D49" s="6" t="s">
        <v>295</v>
      </c>
      <c r="E49" s="6" t="s">
        <v>301</v>
      </c>
      <c r="F49" s="6" t="s">
        <v>46</v>
      </c>
      <c r="G49" s="6" t="s">
        <v>302</v>
      </c>
      <c r="H49" s="6" t="s">
        <v>39</v>
      </c>
      <c r="I49" s="6" t="s">
        <v>255</v>
      </c>
      <c r="J49" s="6" t="s">
        <v>47</v>
      </c>
      <c r="K49" s="6" t="s">
        <v>47</v>
      </c>
      <c r="L49" s="6" t="s">
        <v>29</v>
      </c>
      <c r="M49" s="9" t="s">
        <v>303</v>
      </c>
      <c r="N49" s="9" t="s">
        <v>304</v>
      </c>
      <c r="O49" s="6" t="s">
        <v>32</v>
      </c>
      <c r="P49" s="6" t="s">
        <v>33</v>
      </c>
      <c r="Q49" s="10"/>
      <c r="R49" s="10"/>
      <c r="S49" s="10"/>
      <c r="T49" s="10"/>
      <c r="U49" s="6" t="s">
        <v>305</v>
      </c>
      <c r="V49" s="6">
        <v>1620.0</v>
      </c>
      <c r="W49" s="6" t="s">
        <v>306</v>
      </c>
      <c r="X49" s="10"/>
      <c r="Y49" s="10"/>
      <c r="Z49" s="10"/>
      <c r="AA49" s="10"/>
      <c r="AB49" s="10"/>
      <c r="AC49" s="10"/>
    </row>
    <row r="50">
      <c r="A50" s="4">
        <v>45839.0</v>
      </c>
      <c r="B50" s="5">
        <v>180.0</v>
      </c>
      <c r="C50" s="6" t="s">
        <v>22</v>
      </c>
      <c r="D50" s="6" t="s">
        <v>307</v>
      </c>
      <c r="E50" s="6" t="s">
        <v>308</v>
      </c>
      <c r="F50" s="6" t="s">
        <v>46</v>
      </c>
      <c r="G50" s="8" t="s">
        <v>38</v>
      </c>
      <c r="H50" s="6" t="s">
        <v>39</v>
      </c>
      <c r="I50" s="6" t="s">
        <v>40</v>
      </c>
      <c r="J50" s="6" t="s">
        <v>47</v>
      </c>
      <c r="K50" s="6" t="s">
        <v>47</v>
      </c>
      <c r="L50" s="6" t="s">
        <v>29</v>
      </c>
      <c r="M50" s="9" t="s">
        <v>309</v>
      </c>
      <c r="N50" s="9" t="s">
        <v>310</v>
      </c>
      <c r="O50" s="6" t="s">
        <v>32</v>
      </c>
      <c r="P50" s="6" t="s">
        <v>33</v>
      </c>
      <c r="Q50" s="6" t="s">
        <v>34</v>
      </c>
      <c r="R50" s="6" t="s">
        <v>311</v>
      </c>
      <c r="S50" s="10"/>
      <c r="T50" s="10"/>
      <c r="U50" s="6" t="s">
        <v>116</v>
      </c>
      <c r="V50" s="10"/>
      <c r="W50" s="10"/>
      <c r="X50" s="10"/>
      <c r="Y50" s="10"/>
      <c r="Z50" s="10"/>
      <c r="AA50" s="10"/>
      <c r="AB50" s="10"/>
      <c r="AC50" s="10"/>
    </row>
    <row r="51">
      <c r="A51" s="4">
        <v>45839.0</v>
      </c>
      <c r="B51" s="5">
        <v>180.0</v>
      </c>
      <c r="C51" s="6" t="s">
        <v>22</v>
      </c>
      <c r="D51" s="6" t="s">
        <v>307</v>
      </c>
      <c r="E51" s="6" t="s">
        <v>312</v>
      </c>
      <c r="F51" s="6" t="s">
        <v>46</v>
      </c>
      <c r="G51" s="8" t="s">
        <v>313</v>
      </c>
      <c r="H51" s="6" t="s">
        <v>39</v>
      </c>
      <c r="I51" s="6" t="s">
        <v>256</v>
      </c>
      <c r="J51" s="6" t="s">
        <v>104</v>
      </c>
      <c r="K51" s="6" t="s">
        <v>104</v>
      </c>
      <c r="L51" s="6" t="s">
        <v>29</v>
      </c>
      <c r="M51" s="9" t="s">
        <v>314</v>
      </c>
      <c r="N51" s="9" t="s">
        <v>315</v>
      </c>
      <c r="O51" s="6" t="s">
        <v>32</v>
      </c>
      <c r="P51" s="6" t="s">
        <v>33</v>
      </c>
      <c r="Q51" s="10"/>
      <c r="R51" s="10"/>
      <c r="S51" s="10"/>
      <c r="T51" s="10"/>
      <c r="U51" s="6" t="s">
        <v>163</v>
      </c>
      <c r="V51" s="6">
        <v>1125.0</v>
      </c>
      <c r="W51" s="6" t="s">
        <v>44</v>
      </c>
      <c r="X51" s="10"/>
      <c r="Y51" s="10"/>
      <c r="Z51" s="10"/>
      <c r="AA51" s="10"/>
      <c r="AB51" s="10"/>
      <c r="AC51" s="10"/>
    </row>
    <row r="52">
      <c r="A52" s="4">
        <v>45839.0</v>
      </c>
      <c r="B52" s="5">
        <v>180.0</v>
      </c>
      <c r="C52" s="6" t="s">
        <v>22</v>
      </c>
      <c r="D52" s="6" t="s">
        <v>307</v>
      </c>
      <c r="E52" s="6" t="s">
        <v>316</v>
      </c>
      <c r="F52" s="6" t="s">
        <v>25</v>
      </c>
      <c r="G52" s="6" t="s">
        <v>317</v>
      </c>
      <c r="H52" s="6" t="s">
        <v>59</v>
      </c>
      <c r="I52" s="6" t="s">
        <v>148</v>
      </c>
      <c r="J52" s="6" t="s">
        <v>148</v>
      </c>
      <c r="K52" s="6" t="s">
        <v>148</v>
      </c>
      <c r="L52" s="6" t="s">
        <v>29</v>
      </c>
      <c r="M52" s="9" t="s">
        <v>318</v>
      </c>
      <c r="N52" s="9" t="s">
        <v>319</v>
      </c>
      <c r="O52" s="6" t="s">
        <v>32</v>
      </c>
      <c r="P52" s="6" t="s">
        <v>33</v>
      </c>
      <c r="Q52" s="6" t="s">
        <v>34</v>
      </c>
      <c r="R52" s="6" t="s">
        <v>47</v>
      </c>
      <c r="S52" s="6" t="s">
        <v>320</v>
      </c>
      <c r="T52" s="10"/>
      <c r="U52" s="6" t="s">
        <v>268</v>
      </c>
      <c r="V52" s="6">
        <v>3960.0</v>
      </c>
      <c r="W52" s="6" t="s">
        <v>44</v>
      </c>
      <c r="X52" s="10"/>
      <c r="Y52" s="10"/>
      <c r="Z52" s="10"/>
      <c r="AA52" s="10"/>
      <c r="AB52" s="10"/>
      <c r="AC52" s="10"/>
    </row>
    <row r="53">
      <c r="A53" s="4">
        <v>45870.0</v>
      </c>
      <c r="B53" s="5">
        <v>179.0</v>
      </c>
      <c r="C53" s="6" t="s">
        <v>22</v>
      </c>
      <c r="D53" s="6" t="s">
        <v>307</v>
      </c>
      <c r="E53" s="6" t="s">
        <v>321</v>
      </c>
      <c r="F53" s="6" t="s">
        <v>25</v>
      </c>
      <c r="G53" s="6" t="s">
        <v>322</v>
      </c>
      <c r="H53" s="6" t="s">
        <v>323</v>
      </c>
      <c r="I53" s="6" t="s">
        <v>220</v>
      </c>
      <c r="J53" s="6" t="s">
        <v>220</v>
      </c>
      <c r="K53" s="6" t="s">
        <v>220</v>
      </c>
      <c r="L53" s="6" t="s">
        <v>29</v>
      </c>
      <c r="M53" s="9" t="s">
        <v>324</v>
      </c>
      <c r="N53" s="9" t="s">
        <v>325</v>
      </c>
      <c r="O53" s="6" t="s">
        <v>32</v>
      </c>
      <c r="P53" s="6" t="s">
        <v>214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>
      <c r="A54" s="4">
        <v>45870.0</v>
      </c>
      <c r="B54" s="5">
        <v>179.0</v>
      </c>
      <c r="C54" s="6" t="s">
        <v>22</v>
      </c>
      <c r="D54" s="6" t="s">
        <v>307</v>
      </c>
      <c r="E54" s="6" t="s">
        <v>326</v>
      </c>
      <c r="F54" s="6" t="s">
        <v>25</v>
      </c>
      <c r="G54" s="6" t="s">
        <v>327</v>
      </c>
      <c r="H54" s="6" t="s">
        <v>39</v>
      </c>
      <c r="I54" s="6" t="s">
        <v>328</v>
      </c>
      <c r="J54" s="6" t="s">
        <v>328</v>
      </c>
      <c r="K54" s="6" t="s">
        <v>328</v>
      </c>
      <c r="L54" s="6" t="s">
        <v>29</v>
      </c>
      <c r="M54" s="9" t="s">
        <v>329</v>
      </c>
      <c r="N54" s="9" t="s">
        <v>330</v>
      </c>
      <c r="O54" s="6" t="s">
        <v>32</v>
      </c>
      <c r="P54" s="6" t="s">
        <v>33</v>
      </c>
      <c r="Q54" s="6" t="s">
        <v>34</v>
      </c>
      <c r="R54" s="6" t="s">
        <v>306</v>
      </c>
      <c r="S54" s="10"/>
      <c r="T54" s="10"/>
      <c r="U54" s="6" t="s">
        <v>100</v>
      </c>
      <c r="V54" s="6">
        <v>3420.0</v>
      </c>
      <c r="W54" s="6" t="s">
        <v>207</v>
      </c>
      <c r="X54" s="10"/>
      <c r="Y54" s="10"/>
      <c r="Z54" s="10"/>
      <c r="AA54" s="10"/>
      <c r="AB54" s="10"/>
      <c r="AC54" s="10"/>
    </row>
    <row r="55">
      <c r="A55" s="4">
        <v>45931.0</v>
      </c>
      <c r="B55" s="5">
        <v>177.0</v>
      </c>
      <c r="C55" s="6" t="s">
        <v>22</v>
      </c>
      <c r="D55" s="6" t="s">
        <v>109</v>
      </c>
      <c r="E55" s="6" t="s">
        <v>331</v>
      </c>
      <c r="F55" s="6" t="s">
        <v>25</v>
      </c>
      <c r="G55" s="6" t="s">
        <v>332</v>
      </c>
      <c r="H55" s="6" t="s">
        <v>39</v>
      </c>
      <c r="I55" s="6" t="s">
        <v>54</v>
      </c>
      <c r="J55" s="6" t="s">
        <v>78</v>
      </c>
      <c r="K55" s="6" t="s">
        <v>54</v>
      </c>
      <c r="L55" s="6" t="s">
        <v>29</v>
      </c>
      <c r="M55" s="9" t="s">
        <v>333</v>
      </c>
      <c r="N55" s="9" t="s">
        <v>334</v>
      </c>
      <c r="O55" s="6" t="s">
        <v>32</v>
      </c>
      <c r="P55" s="6" t="s">
        <v>33</v>
      </c>
      <c r="Q55" s="10"/>
      <c r="R55" s="10"/>
      <c r="S55" s="10"/>
      <c r="T55" s="10"/>
      <c r="U55" s="6" t="s">
        <v>158</v>
      </c>
      <c r="V55" s="10"/>
      <c r="W55" s="10"/>
      <c r="X55" s="10"/>
      <c r="Y55" s="10"/>
      <c r="Z55" s="10"/>
      <c r="AA55" s="10"/>
      <c r="AB55" s="10"/>
      <c r="AC55" s="10"/>
    </row>
    <row r="56">
      <c r="A56" s="4">
        <v>45931.0</v>
      </c>
      <c r="B56" s="5">
        <v>177.0</v>
      </c>
      <c r="C56" s="6" t="s">
        <v>22</v>
      </c>
      <c r="D56" s="6" t="s">
        <v>109</v>
      </c>
      <c r="E56" s="6" t="s">
        <v>335</v>
      </c>
      <c r="F56" s="6" t="s">
        <v>25</v>
      </c>
      <c r="G56" s="6" t="s">
        <v>336</v>
      </c>
      <c r="H56" s="6" t="s">
        <v>68</v>
      </c>
      <c r="I56" s="6" t="s">
        <v>104</v>
      </c>
      <c r="J56" s="6" t="s">
        <v>104</v>
      </c>
      <c r="K56" s="6" t="s">
        <v>104</v>
      </c>
      <c r="L56" s="6" t="s">
        <v>29</v>
      </c>
      <c r="M56" s="9" t="s">
        <v>337</v>
      </c>
      <c r="N56" s="9" t="s">
        <v>338</v>
      </c>
      <c r="O56" s="6" t="s">
        <v>32</v>
      </c>
      <c r="P56" s="6" t="s">
        <v>33</v>
      </c>
      <c r="Q56" s="10"/>
      <c r="R56" s="10"/>
      <c r="S56" s="10"/>
      <c r="T56" s="10"/>
      <c r="U56" s="6" t="s">
        <v>63</v>
      </c>
      <c r="V56" s="10"/>
      <c r="W56" s="10"/>
      <c r="X56" s="10"/>
      <c r="Y56" s="10"/>
      <c r="Z56" s="10"/>
      <c r="AA56" s="10"/>
      <c r="AB56" s="10"/>
      <c r="AC56" s="10"/>
    </row>
    <row r="57">
      <c r="A57" s="4">
        <v>45931.0</v>
      </c>
      <c r="B57" s="5">
        <v>177.0</v>
      </c>
      <c r="C57" s="6" t="s">
        <v>22</v>
      </c>
      <c r="D57" s="6" t="s">
        <v>109</v>
      </c>
      <c r="E57" s="6" t="s">
        <v>339</v>
      </c>
      <c r="F57" s="6" t="s">
        <v>46</v>
      </c>
      <c r="G57" s="6" t="s">
        <v>340</v>
      </c>
      <c r="H57" s="6" t="s">
        <v>68</v>
      </c>
      <c r="I57" s="6" t="s">
        <v>54</v>
      </c>
      <c r="J57" s="6" t="s">
        <v>47</v>
      </c>
      <c r="K57" s="6" t="s">
        <v>47</v>
      </c>
      <c r="L57" s="6" t="s">
        <v>29</v>
      </c>
      <c r="M57" s="9" t="s">
        <v>341</v>
      </c>
      <c r="N57" s="9" t="s">
        <v>342</v>
      </c>
      <c r="O57" s="6" t="s">
        <v>32</v>
      </c>
      <c r="P57" s="6" t="s">
        <v>343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>
      <c r="A58" s="4">
        <v>45931.0</v>
      </c>
      <c r="B58" s="5">
        <v>177.0</v>
      </c>
      <c r="C58" s="6" t="s">
        <v>64</v>
      </c>
      <c r="D58" s="6" t="s">
        <v>95</v>
      </c>
      <c r="E58" s="6" t="s">
        <v>344</v>
      </c>
      <c r="F58" s="6" t="s">
        <v>25</v>
      </c>
      <c r="G58" s="6" t="s">
        <v>345</v>
      </c>
      <c r="H58" s="6" t="s">
        <v>39</v>
      </c>
      <c r="I58" s="6" t="s">
        <v>346</v>
      </c>
      <c r="J58" s="6" t="s">
        <v>148</v>
      </c>
      <c r="K58" s="6" t="s">
        <v>148</v>
      </c>
      <c r="L58" s="6" t="s">
        <v>29</v>
      </c>
      <c r="M58" s="9" t="s">
        <v>347</v>
      </c>
      <c r="N58" s="9" t="s">
        <v>348</v>
      </c>
      <c r="O58" s="6" t="s">
        <v>32</v>
      </c>
      <c r="P58" s="6" t="s">
        <v>33</v>
      </c>
      <c r="Q58" s="6" t="s">
        <v>34</v>
      </c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>
      <c r="A59" s="4">
        <v>45931.0</v>
      </c>
      <c r="B59" s="5">
        <v>177.0</v>
      </c>
      <c r="C59" s="6" t="s">
        <v>64</v>
      </c>
      <c r="D59" s="6" t="s">
        <v>290</v>
      </c>
      <c r="E59" s="6" t="s">
        <v>349</v>
      </c>
      <c r="F59" s="6" t="s">
        <v>350</v>
      </c>
      <c r="G59" s="6" t="s">
        <v>351</v>
      </c>
      <c r="H59" s="6" t="s">
        <v>47</v>
      </c>
      <c r="I59" s="6" t="s">
        <v>78</v>
      </c>
      <c r="J59" s="6" t="s">
        <v>47</v>
      </c>
      <c r="K59" s="6" t="s">
        <v>47</v>
      </c>
      <c r="L59" s="6" t="s">
        <v>29</v>
      </c>
      <c r="M59" s="9" t="s">
        <v>352</v>
      </c>
      <c r="N59" s="9" t="s">
        <v>353</v>
      </c>
      <c r="O59" s="6" t="s">
        <v>32</v>
      </c>
      <c r="P59" s="6" t="s">
        <v>33</v>
      </c>
      <c r="Q59" s="6" t="s">
        <v>126</v>
      </c>
      <c r="R59" s="10"/>
      <c r="S59" s="10"/>
      <c r="T59" s="6" t="s">
        <v>354</v>
      </c>
      <c r="U59" s="6" t="s">
        <v>355</v>
      </c>
      <c r="V59" s="10"/>
      <c r="W59" s="10"/>
      <c r="X59" s="10"/>
      <c r="Y59" s="10"/>
      <c r="Z59" s="10"/>
      <c r="AA59" s="10"/>
      <c r="AB59" s="10"/>
      <c r="AC59" s="10"/>
    </row>
    <row r="60">
      <c r="A60" s="4">
        <v>45931.0</v>
      </c>
      <c r="B60" s="5">
        <v>177.0</v>
      </c>
      <c r="C60" s="6" t="s">
        <v>64</v>
      </c>
      <c r="D60" s="6" t="s">
        <v>295</v>
      </c>
      <c r="E60" s="6" t="s">
        <v>356</v>
      </c>
      <c r="F60" s="6" t="s">
        <v>25</v>
      </c>
      <c r="G60" s="6" t="s">
        <v>357</v>
      </c>
      <c r="H60" s="6" t="s">
        <v>39</v>
      </c>
      <c r="I60" s="6" t="s">
        <v>256</v>
      </c>
      <c r="J60" s="6" t="s">
        <v>256</v>
      </c>
      <c r="K60" s="6" t="s">
        <v>256</v>
      </c>
      <c r="L60" s="6" t="s">
        <v>29</v>
      </c>
      <c r="M60" s="9" t="s">
        <v>358</v>
      </c>
      <c r="N60" s="9" t="s">
        <v>359</v>
      </c>
      <c r="O60" s="6" t="s">
        <v>32</v>
      </c>
      <c r="P60" s="6" t="s">
        <v>33</v>
      </c>
      <c r="Q60" s="10"/>
      <c r="R60" s="10"/>
      <c r="S60" s="10"/>
      <c r="T60" s="10"/>
      <c r="U60" s="10"/>
      <c r="V60" s="6">
        <v>3996.0</v>
      </c>
      <c r="W60" s="6" t="s">
        <v>151</v>
      </c>
      <c r="X60" s="10"/>
      <c r="Y60" s="10"/>
      <c r="Z60" s="10"/>
      <c r="AA60" s="10"/>
      <c r="AB60" s="10"/>
      <c r="AC60" s="10"/>
    </row>
    <row r="61">
      <c r="A61" s="4">
        <v>45931.0</v>
      </c>
      <c r="B61" s="5">
        <v>177.0</v>
      </c>
      <c r="C61" s="6" t="s">
        <v>64</v>
      </c>
      <c r="D61" s="6" t="s">
        <v>295</v>
      </c>
      <c r="E61" s="6" t="s">
        <v>360</v>
      </c>
      <c r="F61" s="6" t="s">
        <v>25</v>
      </c>
      <c r="G61" s="8" t="s">
        <v>361</v>
      </c>
      <c r="H61" s="6" t="s">
        <v>39</v>
      </c>
      <c r="I61" s="6" t="s">
        <v>28</v>
      </c>
      <c r="J61" s="6" t="s">
        <v>244</v>
      </c>
      <c r="K61" s="6" t="s">
        <v>28</v>
      </c>
      <c r="L61" s="6" t="s">
        <v>29</v>
      </c>
      <c r="M61" s="9" t="s">
        <v>362</v>
      </c>
      <c r="N61" s="9" t="s">
        <v>363</v>
      </c>
      <c r="O61" s="6" t="s">
        <v>32</v>
      </c>
      <c r="P61" s="6" t="s">
        <v>33</v>
      </c>
      <c r="Q61" s="10"/>
      <c r="R61" s="10"/>
      <c r="S61" s="10"/>
      <c r="T61" s="10"/>
      <c r="U61" s="6" t="s">
        <v>305</v>
      </c>
      <c r="V61" s="6">
        <v>4860.0</v>
      </c>
      <c r="W61" s="6" t="s">
        <v>364</v>
      </c>
      <c r="X61" s="10"/>
      <c r="Y61" s="10"/>
      <c r="Z61" s="10"/>
      <c r="AA61" s="10"/>
      <c r="AB61" s="10"/>
      <c r="AC61" s="10"/>
    </row>
    <row r="62">
      <c r="A62" s="4">
        <v>45901.0</v>
      </c>
      <c r="B62" s="5">
        <v>178.0</v>
      </c>
      <c r="C62" s="6" t="s">
        <v>64</v>
      </c>
      <c r="D62" s="6" t="s">
        <v>290</v>
      </c>
      <c r="E62" s="7" t="s">
        <v>365</v>
      </c>
      <c r="F62" s="6" t="s">
        <v>366</v>
      </c>
      <c r="G62" s="7" t="s">
        <v>367</v>
      </c>
      <c r="H62" s="6" t="s">
        <v>368</v>
      </c>
      <c r="I62" s="6" t="s">
        <v>40</v>
      </c>
      <c r="J62" s="6" t="s">
        <v>47</v>
      </c>
      <c r="K62" s="6" t="s">
        <v>47</v>
      </c>
      <c r="L62" s="6" t="s">
        <v>29</v>
      </c>
      <c r="M62" s="9" t="s">
        <v>369</v>
      </c>
      <c r="N62" s="9" t="s">
        <v>370</v>
      </c>
      <c r="O62" s="6" t="s">
        <v>32</v>
      </c>
      <c r="P62" s="6" t="s">
        <v>33</v>
      </c>
      <c r="Q62" s="6" t="s">
        <v>34</v>
      </c>
      <c r="R62" s="6" t="s">
        <v>371</v>
      </c>
      <c r="S62" s="10"/>
      <c r="T62" s="10"/>
      <c r="U62" s="6" t="s">
        <v>108</v>
      </c>
      <c r="V62" s="10"/>
      <c r="W62" s="10"/>
      <c r="X62" s="10"/>
      <c r="Y62" s="10"/>
      <c r="Z62" s="10"/>
      <c r="AA62" s="10"/>
      <c r="AB62" s="10"/>
      <c r="AC62" s="10"/>
    </row>
    <row r="63">
      <c r="A63" s="4">
        <v>45931.0</v>
      </c>
      <c r="B63" s="5">
        <v>177.0</v>
      </c>
      <c r="C63" s="6" t="s">
        <v>64</v>
      </c>
      <c r="D63" s="6" t="s">
        <v>95</v>
      </c>
      <c r="E63" s="6" t="s">
        <v>372</v>
      </c>
      <c r="F63" s="6" t="s">
        <v>373</v>
      </c>
      <c r="G63" s="6" t="s">
        <v>374</v>
      </c>
      <c r="H63" s="6" t="s">
        <v>47</v>
      </c>
      <c r="I63" s="6" t="s">
        <v>123</v>
      </c>
      <c r="J63" s="6" t="s">
        <v>328</v>
      </c>
      <c r="K63" s="6" t="s">
        <v>328</v>
      </c>
      <c r="L63" s="6" t="s">
        <v>29</v>
      </c>
      <c r="M63" s="9" t="s">
        <v>375</v>
      </c>
      <c r="N63" s="9" t="s">
        <v>376</v>
      </c>
      <c r="O63" s="6" t="s">
        <v>32</v>
      </c>
      <c r="P63" s="6" t="s">
        <v>33</v>
      </c>
      <c r="Q63" s="10"/>
      <c r="R63" s="10"/>
      <c r="S63" s="10"/>
      <c r="T63" s="10"/>
      <c r="U63" s="6" t="s">
        <v>127</v>
      </c>
      <c r="V63" s="10"/>
      <c r="W63" s="10"/>
      <c r="X63" s="10"/>
      <c r="Y63" s="10"/>
      <c r="Z63" s="10"/>
      <c r="AA63" s="10"/>
      <c r="AB63" s="10"/>
      <c r="AC63" s="10"/>
    </row>
    <row r="64">
      <c r="A64" s="4">
        <v>45962.0</v>
      </c>
      <c r="B64" s="5">
        <v>176.0</v>
      </c>
      <c r="C64" s="6" t="s">
        <v>64</v>
      </c>
      <c r="D64" s="6" t="s">
        <v>95</v>
      </c>
      <c r="E64" s="7" t="s">
        <v>377</v>
      </c>
      <c r="F64" s="6" t="s">
        <v>46</v>
      </c>
      <c r="G64" s="17" t="s">
        <v>378</v>
      </c>
      <c r="H64" s="6" t="s">
        <v>68</v>
      </c>
      <c r="I64" s="6" t="s">
        <v>40</v>
      </c>
      <c r="J64" s="6" t="s">
        <v>40</v>
      </c>
      <c r="K64" s="6" t="s">
        <v>40</v>
      </c>
      <c r="L64" s="6" t="s">
        <v>29</v>
      </c>
      <c r="M64" s="9" t="s">
        <v>379</v>
      </c>
      <c r="N64" s="9" t="s">
        <v>380</v>
      </c>
      <c r="O64" s="6" t="s">
        <v>32</v>
      </c>
      <c r="P64" s="6" t="s">
        <v>33</v>
      </c>
      <c r="Q64" s="6" t="s">
        <v>381</v>
      </c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>
      <c r="A65" s="4">
        <v>45809.0</v>
      </c>
      <c r="B65" s="5">
        <v>181.0</v>
      </c>
      <c r="C65" s="6" t="s">
        <v>64</v>
      </c>
      <c r="D65" s="6" t="s">
        <v>65</v>
      </c>
      <c r="E65" s="6" t="s">
        <v>382</v>
      </c>
      <c r="F65" s="6" t="s">
        <v>25</v>
      </c>
      <c r="G65" s="6" t="s">
        <v>383</v>
      </c>
      <c r="H65" s="6" t="s">
        <v>68</v>
      </c>
      <c r="I65" s="6" t="s">
        <v>256</v>
      </c>
      <c r="J65" s="6" t="s">
        <v>256</v>
      </c>
      <c r="K65" s="6" t="s">
        <v>256</v>
      </c>
      <c r="L65" s="6" t="s">
        <v>29</v>
      </c>
      <c r="M65" s="9" t="s">
        <v>384</v>
      </c>
      <c r="N65" s="9" t="s">
        <v>385</v>
      </c>
      <c r="O65" s="6" t="s">
        <v>32</v>
      </c>
      <c r="P65" s="6" t="s">
        <v>33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>
      <c r="A66" s="4">
        <v>45809.0</v>
      </c>
      <c r="B66" s="5">
        <v>181.0</v>
      </c>
      <c r="C66" s="6" t="s">
        <v>64</v>
      </c>
      <c r="D66" s="6" t="s">
        <v>65</v>
      </c>
      <c r="E66" s="6" t="s">
        <v>386</v>
      </c>
      <c r="F66" s="6" t="s">
        <v>8</v>
      </c>
      <c r="G66" s="6" t="s">
        <v>387</v>
      </c>
      <c r="H66" s="6" t="s">
        <v>388</v>
      </c>
      <c r="I66" s="6" t="s">
        <v>328</v>
      </c>
      <c r="J66" s="6" t="s">
        <v>47</v>
      </c>
      <c r="K66" s="6" t="s">
        <v>47</v>
      </c>
      <c r="L66" s="6" t="s">
        <v>29</v>
      </c>
      <c r="M66" s="9" t="s">
        <v>389</v>
      </c>
      <c r="N66" s="9" t="s">
        <v>390</v>
      </c>
      <c r="O66" s="6" t="s">
        <v>32</v>
      </c>
      <c r="P66" s="6" t="s">
        <v>33</v>
      </c>
      <c r="Q66" s="6" t="s">
        <v>126</v>
      </c>
      <c r="R66" s="6" t="s">
        <v>205</v>
      </c>
      <c r="S66" s="10"/>
      <c r="T66" s="10"/>
      <c r="U66" s="6" t="s">
        <v>36</v>
      </c>
      <c r="V66" s="10"/>
      <c r="W66" s="10"/>
      <c r="X66" s="10"/>
      <c r="Y66" s="10"/>
      <c r="Z66" s="10"/>
      <c r="AA66" s="10"/>
      <c r="AB66" s="10"/>
      <c r="AC66" s="10"/>
    </row>
    <row r="67">
      <c r="A67" s="4">
        <v>45809.0</v>
      </c>
      <c r="B67" s="5">
        <v>181.0</v>
      </c>
      <c r="C67" s="6" t="s">
        <v>64</v>
      </c>
      <c r="D67" s="6" t="s">
        <v>65</v>
      </c>
      <c r="E67" s="6" t="s">
        <v>391</v>
      </c>
      <c r="F67" s="6" t="s">
        <v>8</v>
      </c>
      <c r="G67" s="6" t="s">
        <v>392</v>
      </c>
      <c r="H67" s="6" t="s">
        <v>77</v>
      </c>
      <c r="I67" s="6" t="s">
        <v>220</v>
      </c>
      <c r="J67" s="6" t="s">
        <v>47</v>
      </c>
      <c r="K67" s="6" t="s">
        <v>47</v>
      </c>
      <c r="L67" s="6" t="s">
        <v>29</v>
      </c>
      <c r="M67" s="9" t="s">
        <v>393</v>
      </c>
      <c r="N67" s="9" t="s">
        <v>394</v>
      </c>
      <c r="O67" s="6" t="s">
        <v>32</v>
      </c>
      <c r="P67" s="6" t="s">
        <v>33</v>
      </c>
      <c r="Q67" s="10"/>
      <c r="R67" s="10"/>
      <c r="S67" s="10"/>
      <c r="T67" s="10"/>
      <c r="U67" s="6" t="s">
        <v>163</v>
      </c>
      <c r="V67" s="10"/>
      <c r="W67" s="10"/>
      <c r="X67" s="10"/>
      <c r="Y67" s="10"/>
      <c r="Z67" s="10"/>
      <c r="AA67" s="10"/>
      <c r="AB67" s="10"/>
      <c r="AC67" s="10"/>
    </row>
    <row r="68">
      <c r="A68" s="4">
        <v>45809.0</v>
      </c>
      <c r="B68" s="5">
        <v>181.0</v>
      </c>
      <c r="C68" s="6" t="s">
        <v>64</v>
      </c>
      <c r="D68" s="6" t="s">
        <v>65</v>
      </c>
      <c r="E68" s="6" t="s">
        <v>395</v>
      </c>
      <c r="F68" s="6" t="s">
        <v>8</v>
      </c>
      <c r="G68" s="8" t="s">
        <v>396</v>
      </c>
      <c r="H68" s="6" t="s">
        <v>68</v>
      </c>
      <c r="I68" s="6" t="s">
        <v>40</v>
      </c>
      <c r="J68" s="6" t="s">
        <v>47</v>
      </c>
      <c r="K68" s="6" t="s">
        <v>47</v>
      </c>
      <c r="L68" s="6" t="s">
        <v>29</v>
      </c>
      <c r="M68" s="9" t="s">
        <v>397</v>
      </c>
      <c r="N68" s="9" t="s">
        <v>398</v>
      </c>
      <c r="O68" s="6" t="s">
        <v>32</v>
      </c>
      <c r="P68" s="6" t="s">
        <v>33</v>
      </c>
      <c r="Q68" s="6" t="s">
        <v>228</v>
      </c>
      <c r="R68" s="6" t="s">
        <v>306</v>
      </c>
      <c r="S68" s="10"/>
      <c r="T68" s="10"/>
      <c r="U68" s="6" t="s">
        <v>100</v>
      </c>
      <c r="V68" s="10"/>
      <c r="W68" s="10"/>
      <c r="X68" s="10"/>
      <c r="Y68" s="10"/>
      <c r="Z68" s="10"/>
      <c r="AA68" s="10"/>
      <c r="AB68" s="10"/>
      <c r="AC68" s="10"/>
    </row>
    <row r="69">
      <c r="A69" s="4">
        <v>45809.0</v>
      </c>
      <c r="B69" s="5">
        <v>181.0</v>
      </c>
      <c r="C69" s="6" t="s">
        <v>64</v>
      </c>
      <c r="D69" s="6" t="s">
        <v>65</v>
      </c>
      <c r="E69" s="6" t="s">
        <v>399</v>
      </c>
      <c r="F69" s="6" t="s">
        <v>25</v>
      </c>
      <c r="G69" s="8" t="s">
        <v>396</v>
      </c>
      <c r="H69" s="6" t="s">
        <v>68</v>
      </c>
      <c r="I69" s="6" t="s">
        <v>40</v>
      </c>
      <c r="J69" s="6" t="s">
        <v>40</v>
      </c>
      <c r="K69" s="6" t="s">
        <v>40</v>
      </c>
      <c r="L69" s="6" t="s">
        <v>29</v>
      </c>
      <c r="M69" s="9" t="s">
        <v>400</v>
      </c>
      <c r="N69" s="9" t="s">
        <v>401</v>
      </c>
      <c r="O69" s="6" t="s">
        <v>32</v>
      </c>
      <c r="P69" s="6" t="s">
        <v>33</v>
      </c>
      <c r="Q69" s="6" t="s">
        <v>228</v>
      </c>
      <c r="R69" s="6" t="s">
        <v>306</v>
      </c>
      <c r="S69" s="10"/>
      <c r="T69" s="10"/>
      <c r="U69" s="6" t="s">
        <v>100</v>
      </c>
      <c r="V69" s="10"/>
      <c r="W69" s="10"/>
      <c r="X69" s="10"/>
      <c r="Y69" s="10"/>
      <c r="Z69" s="10"/>
      <c r="AA69" s="10"/>
      <c r="AB69" s="10"/>
      <c r="AC69" s="10"/>
    </row>
    <row r="70">
      <c r="A70" s="4">
        <v>45809.0</v>
      </c>
      <c r="B70" s="5">
        <v>181.0</v>
      </c>
      <c r="C70" s="6" t="s">
        <v>64</v>
      </c>
      <c r="D70" s="6" t="s">
        <v>65</v>
      </c>
      <c r="E70" s="6" t="s">
        <v>402</v>
      </c>
      <c r="F70" s="6" t="s">
        <v>25</v>
      </c>
      <c r="G70" s="6" t="s">
        <v>403</v>
      </c>
      <c r="H70" s="6" t="s">
        <v>59</v>
      </c>
      <c r="I70" s="6" t="s">
        <v>40</v>
      </c>
      <c r="J70" s="6" t="s">
        <v>404</v>
      </c>
      <c r="K70" s="6" t="s">
        <v>404</v>
      </c>
      <c r="L70" s="6" t="s">
        <v>29</v>
      </c>
      <c r="M70" s="9" t="s">
        <v>405</v>
      </c>
      <c r="N70" s="9" t="s">
        <v>406</v>
      </c>
      <c r="O70" s="6" t="s">
        <v>32</v>
      </c>
      <c r="P70" s="6" t="s">
        <v>33</v>
      </c>
      <c r="Q70" s="6" t="s">
        <v>381</v>
      </c>
      <c r="R70" s="6" t="s">
        <v>407</v>
      </c>
      <c r="S70" s="10"/>
      <c r="T70" s="10"/>
      <c r="U70" s="6" t="s">
        <v>108</v>
      </c>
      <c r="V70" s="6">
        <v>3870.0</v>
      </c>
      <c r="W70" s="6" t="s">
        <v>408</v>
      </c>
      <c r="X70" s="10"/>
      <c r="Y70" s="10"/>
      <c r="Z70" s="10"/>
      <c r="AA70" s="10"/>
      <c r="AB70" s="10"/>
      <c r="AC70" s="10"/>
    </row>
    <row r="71">
      <c r="A71" s="4">
        <v>45809.0</v>
      </c>
      <c r="B71" s="5">
        <v>181.0</v>
      </c>
      <c r="C71" s="6" t="s">
        <v>64</v>
      </c>
      <c r="D71" s="6" t="s">
        <v>65</v>
      </c>
      <c r="E71" s="6" t="s">
        <v>409</v>
      </c>
      <c r="F71" s="6" t="s">
        <v>25</v>
      </c>
      <c r="G71" s="6" t="s">
        <v>410</v>
      </c>
      <c r="H71" s="6" t="s">
        <v>39</v>
      </c>
      <c r="I71" s="6" t="s">
        <v>328</v>
      </c>
      <c r="J71" s="6" t="s">
        <v>328</v>
      </c>
      <c r="K71" s="6" t="s">
        <v>328</v>
      </c>
      <c r="L71" s="6" t="s">
        <v>29</v>
      </c>
      <c r="M71" s="9" t="s">
        <v>411</v>
      </c>
      <c r="N71" s="9" t="s">
        <v>412</v>
      </c>
      <c r="O71" s="6" t="s">
        <v>32</v>
      </c>
      <c r="P71" s="6" t="s">
        <v>33</v>
      </c>
      <c r="Q71" s="6" t="s">
        <v>381</v>
      </c>
      <c r="R71" s="6" t="s">
        <v>311</v>
      </c>
      <c r="S71" s="10"/>
      <c r="T71" s="10"/>
      <c r="U71" s="6" t="s">
        <v>413</v>
      </c>
      <c r="V71" s="10"/>
      <c r="W71" s="10"/>
      <c r="X71" s="10"/>
      <c r="Y71" s="10"/>
      <c r="Z71" s="10"/>
      <c r="AA71" s="10"/>
      <c r="AB71" s="10"/>
      <c r="AC71" s="10"/>
    </row>
    <row r="72">
      <c r="A72" s="4">
        <v>45809.0</v>
      </c>
      <c r="B72" s="5">
        <v>181.0</v>
      </c>
      <c r="C72" s="6" t="s">
        <v>64</v>
      </c>
      <c r="D72" s="6" t="s">
        <v>65</v>
      </c>
      <c r="E72" s="6" t="s">
        <v>414</v>
      </c>
      <c r="F72" s="6" t="s">
        <v>8</v>
      </c>
      <c r="G72" s="8" t="s">
        <v>415</v>
      </c>
      <c r="H72" s="6" t="s">
        <v>77</v>
      </c>
      <c r="I72" s="6" t="s">
        <v>104</v>
      </c>
      <c r="J72" s="6" t="s">
        <v>47</v>
      </c>
      <c r="K72" s="6" t="s">
        <v>47</v>
      </c>
      <c r="L72" s="6" t="s">
        <v>29</v>
      </c>
      <c r="M72" s="9" t="s">
        <v>416</v>
      </c>
      <c r="N72" s="9" t="s">
        <v>417</v>
      </c>
      <c r="O72" s="6" t="s">
        <v>32</v>
      </c>
      <c r="P72" s="6" t="s">
        <v>33</v>
      </c>
      <c r="Q72" s="10"/>
      <c r="R72" s="10"/>
      <c r="S72" s="10"/>
      <c r="T72" s="10"/>
      <c r="U72" s="6" t="s">
        <v>36</v>
      </c>
      <c r="V72" s="10"/>
      <c r="W72" s="10"/>
      <c r="X72" s="10"/>
      <c r="Y72" s="10"/>
      <c r="Z72" s="10"/>
      <c r="AA72" s="10"/>
      <c r="AB72" s="10"/>
      <c r="AC72" s="10"/>
    </row>
    <row r="73">
      <c r="A73" s="4">
        <v>45809.0</v>
      </c>
      <c r="B73" s="5">
        <v>181.0</v>
      </c>
      <c r="C73" s="6" t="s">
        <v>64</v>
      </c>
      <c r="D73" s="6" t="s">
        <v>65</v>
      </c>
      <c r="E73" s="6" t="s">
        <v>418</v>
      </c>
      <c r="F73" s="6" t="s">
        <v>8</v>
      </c>
      <c r="G73" s="8" t="s">
        <v>415</v>
      </c>
      <c r="H73" s="6" t="s">
        <v>77</v>
      </c>
      <c r="I73" s="6" t="s">
        <v>104</v>
      </c>
      <c r="J73" s="6" t="s">
        <v>47</v>
      </c>
      <c r="K73" s="6" t="s">
        <v>47</v>
      </c>
      <c r="L73" s="6" t="s">
        <v>29</v>
      </c>
      <c r="M73" s="9" t="s">
        <v>419</v>
      </c>
      <c r="N73" s="9" t="s">
        <v>420</v>
      </c>
      <c r="O73" s="6" t="s">
        <v>32</v>
      </c>
      <c r="P73" s="6" t="s">
        <v>33</v>
      </c>
      <c r="Q73" s="10"/>
      <c r="R73" s="10"/>
      <c r="S73" s="10"/>
      <c r="T73" s="10"/>
      <c r="U73" s="6" t="s">
        <v>36</v>
      </c>
      <c r="V73" s="10"/>
      <c r="W73" s="10"/>
      <c r="X73" s="10"/>
      <c r="Y73" s="10"/>
      <c r="Z73" s="10"/>
      <c r="AA73" s="10"/>
      <c r="AB73" s="10"/>
      <c r="AC73" s="10"/>
    </row>
    <row r="74">
      <c r="A74" s="4">
        <v>45809.0</v>
      </c>
      <c r="B74" s="5">
        <v>181.0</v>
      </c>
      <c r="C74" s="6" t="s">
        <v>64</v>
      </c>
      <c r="D74" s="6" t="s">
        <v>65</v>
      </c>
      <c r="E74" s="6" t="s">
        <v>421</v>
      </c>
      <c r="F74" s="6" t="s">
        <v>25</v>
      </c>
      <c r="G74" s="6" t="s">
        <v>422</v>
      </c>
      <c r="H74" s="6" t="s">
        <v>59</v>
      </c>
      <c r="I74" s="6" t="s">
        <v>122</v>
      </c>
      <c r="J74" s="6" t="s">
        <v>122</v>
      </c>
      <c r="K74" s="6" t="s">
        <v>122</v>
      </c>
      <c r="L74" s="6" t="s">
        <v>29</v>
      </c>
      <c r="M74" s="9" t="s">
        <v>423</v>
      </c>
      <c r="N74" s="9" t="s">
        <v>424</v>
      </c>
      <c r="O74" s="6" t="s">
        <v>32</v>
      </c>
      <c r="P74" s="6" t="s">
        <v>33</v>
      </c>
      <c r="Q74" s="10"/>
      <c r="R74" s="10"/>
      <c r="S74" s="10"/>
      <c r="T74" s="10"/>
      <c r="U74" s="6" t="s">
        <v>163</v>
      </c>
      <c r="V74" s="6">
        <v>4320.0</v>
      </c>
      <c r="W74" s="10"/>
      <c r="X74" s="10"/>
      <c r="Y74" s="10"/>
      <c r="Z74" s="10"/>
      <c r="AA74" s="10"/>
      <c r="AB74" s="10"/>
      <c r="AC74" s="10"/>
    </row>
    <row r="75">
      <c r="A75" s="14" t="s">
        <v>425</v>
      </c>
      <c r="B75" s="5">
        <v>199.0</v>
      </c>
      <c r="C75" s="6" t="s">
        <v>64</v>
      </c>
      <c r="D75" s="6" t="s">
        <v>95</v>
      </c>
      <c r="E75" s="6" t="s">
        <v>426</v>
      </c>
      <c r="F75" s="6" t="s">
        <v>427</v>
      </c>
      <c r="G75" s="6" t="s">
        <v>428</v>
      </c>
      <c r="H75" s="6" t="s">
        <v>47</v>
      </c>
      <c r="I75" s="6" t="s">
        <v>220</v>
      </c>
      <c r="J75" s="6" t="s">
        <v>220</v>
      </c>
      <c r="K75" s="6" t="s">
        <v>47</v>
      </c>
      <c r="L75" s="6" t="s">
        <v>29</v>
      </c>
      <c r="M75" s="9" t="s">
        <v>429</v>
      </c>
      <c r="N75" s="9" t="s">
        <v>430</v>
      </c>
      <c r="O75" s="6" t="s">
        <v>32</v>
      </c>
      <c r="P75" s="6" t="s">
        <v>214</v>
      </c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>
      <c r="A76" s="14" t="s">
        <v>431</v>
      </c>
      <c r="B76" s="5">
        <v>174.0</v>
      </c>
      <c r="C76" s="6" t="s">
        <v>64</v>
      </c>
      <c r="D76" s="6" t="s">
        <v>432</v>
      </c>
      <c r="E76" s="6" t="s">
        <v>433</v>
      </c>
      <c r="F76" s="6" t="s">
        <v>46</v>
      </c>
      <c r="G76" s="11" t="s">
        <v>434</v>
      </c>
      <c r="H76" s="6" t="s">
        <v>388</v>
      </c>
      <c r="I76" s="6" t="s">
        <v>435</v>
      </c>
      <c r="J76" s="6" t="s">
        <v>47</v>
      </c>
      <c r="K76" s="6" t="s">
        <v>47</v>
      </c>
      <c r="L76" s="6" t="s">
        <v>29</v>
      </c>
      <c r="M76" s="9" t="s">
        <v>436</v>
      </c>
      <c r="N76" s="9" t="s">
        <v>437</v>
      </c>
      <c r="O76" s="6" t="s">
        <v>32</v>
      </c>
      <c r="P76" s="6" t="s">
        <v>33</v>
      </c>
      <c r="Q76" s="6" t="s">
        <v>126</v>
      </c>
      <c r="R76" s="10"/>
      <c r="S76" s="10"/>
      <c r="T76" s="10"/>
      <c r="U76" s="6" t="s">
        <v>100</v>
      </c>
      <c r="V76" s="6">
        <v>1080.0</v>
      </c>
      <c r="W76" s="6" t="s">
        <v>355</v>
      </c>
      <c r="X76" s="10"/>
      <c r="Y76" s="10"/>
      <c r="Z76" s="10"/>
      <c r="AA76" s="10"/>
      <c r="AB76" s="10"/>
      <c r="AC76" s="10"/>
    </row>
    <row r="77">
      <c r="A77" s="4">
        <v>45870.0</v>
      </c>
      <c r="B77" s="5">
        <v>179.0</v>
      </c>
      <c r="C77" s="6" t="s">
        <v>64</v>
      </c>
      <c r="D77" s="6" t="s">
        <v>438</v>
      </c>
      <c r="E77" s="6" t="s">
        <v>439</v>
      </c>
      <c r="F77" s="6" t="s">
        <v>25</v>
      </c>
      <c r="G77" s="6" t="s">
        <v>440</v>
      </c>
      <c r="H77" s="6" t="s">
        <v>59</v>
      </c>
      <c r="I77" s="6" t="s">
        <v>220</v>
      </c>
      <c r="J77" s="6" t="s">
        <v>220</v>
      </c>
      <c r="K77" s="6" t="s">
        <v>220</v>
      </c>
      <c r="L77" s="6" t="s">
        <v>29</v>
      </c>
      <c r="M77" s="9" t="s">
        <v>441</v>
      </c>
      <c r="N77" s="9" t="s">
        <v>442</v>
      </c>
      <c r="O77" s="6" t="s">
        <v>32</v>
      </c>
      <c r="P77" s="6" t="s">
        <v>33</v>
      </c>
      <c r="Q77" s="10"/>
      <c r="R77" s="10"/>
      <c r="S77" s="10"/>
      <c r="T77" s="10"/>
      <c r="U77" s="6" t="s">
        <v>116</v>
      </c>
      <c r="V77" s="10"/>
      <c r="W77" s="10"/>
      <c r="X77" s="10"/>
      <c r="Y77" s="10"/>
      <c r="Z77" s="10"/>
      <c r="AA77" s="10"/>
      <c r="AB77" s="10"/>
      <c r="AC77" s="10"/>
    </row>
    <row r="78">
      <c r="A78" s="4">
        <v>45870.0</v>
      </c>
      <c r="B78" s="5">
        <v>179.0</v>
      </c>
      <c r="C78" s="6" t="s">
        <v>64</v>
      </c>
      <c r="D78" s="6" t="s">
        <v>65</v>
      </c>
      <c r="E78" s="6" t="s">
        <v>443</v>
      </c>
      <c r="F78" s="6" t="s">
        <v>25</v>
      </c>
      <c r="G78" s="6" t="s">
        <v>444</v>
      </c>
      <c r="H78" s="6" t="s">
        <v>39</v>
      </c>
      <c r="I78" s="6" t="s">
        <v>220</v>
      </c>
      <c r="J78" s="6" t="s">
        <v>220</v>
      </c>
      <c r="K78" s="6" t="s">
        <v>220</v>
      </c>
      <c r="L78" s="6" t="s">
        <v>29</v>
      </c>
      <c r="M78" s="9" t="s">
        <v>445</v>
      </c>
      <c r="N78" s="9" t="s">
        <v>446</v>
      </c>
      <c r="O78" s="6" t="s">
        <v>32</v>
      </c>
      <c r="P78" s="6" t="s">
        <v>33</v>
      </c>
      <c r="Q78" s="10"/>
      <c r="R78" s="10"/>
      <c r="S78" s="10"/>
      <c r="T78" s="10"/>
      <c r="U78" s="6" t="s">
        <v>63</v>
      </c>
      <c r="V78" s="6">
        <v>5220.0</v>
      </c>
      <c r="W78" s="10"/>
      <c r="X78" s="10"/>
      <c r="Y78" s="10"/>
      <c r="Z78" s="10"/>
      <c r="AA78" s="10"/>
      <c r="AB78" s="10"/>
      <c r="AC78" s="10"/>
    </row>
    <row r="79">
      <c r="A79" s="4">
        <v>45870.0</v>
      </c>
      <c r="B79" s="5">
        <v>179.0</v>
      </c>
      <c r="C79" s="6" t="s">
        <v>64</v>
      </c>
      <c r="D79" s="6" t="s">
        <v>65</v>
      </c>
      <c r="E79" s="7" t="s">
        <v>447</v>
      </c>
      <c r="F79" s="6" t="s">
        <v>8</v>
      </c>
      <c r="G79" s="6" t="s">
        <v>448</v>
      </c>
      <c r="H79" s="6" t="s">
        <v>449</v>
      </c>
      <c r="I79" s="6" t="s">
        <v>220</v>
      </c>
      <c r="J79" s="6" t="s">
        <v>47</v>
      </c>
      <c r="K79" s="6" t="s">
        <v>47</v>
      </c>
      <c r="L79" s="6" t="s">
        <v>29</v>
      </c>
      <c r="M79" s="9" t="s">
        <v>450</v>
      </c>
      <c r="N79" s="9" t="s">
        <v>451</v>
      </c>
      <c r="O79" s="6" t="s">
        <v>32</v>
      </c>
      <c r="P79" s="6" t="s">
        <v>33</v>
      </c>
      <c r="Q79" s="10"/>
      <c r="R79" s="10"/>
      <c r="S79" s="10"/>
      <c r="T79" s="10"/>
      <c r="U79" s="6" t="s">
        <v>100</v>
      </c>
      <c r="V79" s="10"/>
      <c r="W79" s="10"/>
      <c r="X79" s="10"/>
      <c r="Y79" s="10"/>
      <c r="Z79" s="10"/>
      <c r="AA79" s="10"/>
      <c r="AB79" s="10"/>
      <c r="AC79" s="10"/>
    </row>
    <row r="80">
      <c r="A80" s="4">
        <v>45870.0</v>
      </c>
      <c r="B80" s="5">
        <v>179.0</v>
      </c>
      <c r="C80" s="6" t="s">
        <v>64</v>
      </c>
      <c r="D80" s="6" t="s">
        <v>65</v>
      </c>
      <c r="E80" s="6" t="s">
        <v>452</v>
      </c>
      <c r="F80" s="6" t="s">
        <v>8</v>
      </c>
      <c r="G80" s="6" t="s">
        <v>453</v>
      </c>
      <c r="H80" s="6" t="s">
        <v>68</v>
      </c>
      <c r="I80" s="6" t="s">
        <v>256</v>
      </c>
      <c r="J80" s="6" t="s">
        <v>47</v>
      </c>
      <c r="K80" s="6" t="s">
        <v>47</v>
      </c>
      <c r="L80" s="6" t="s">
        <v>29</v>
      </c>
      <c r="M80" s="9" t="s">
        <v>454</v>
      </c>
      <c r="N80" s="9" t="s">
        <v>455</v>
      </c>
      <c r="O80" s="6" t="s">
        <v>32</v>
      </c>
      <c r="P80" s="6" t="s">
        <v>33</v>
      </c>
      <c r="Q80" s="10"/>
      <c r="R80" s="10"/>
      <c r="S80" s="10"/>
      <c r="T80" s="10"/>
      <c r="U80" s="10"/>
      <c r="V80" s="6">
        <v>900.0</v>
      </c>
      <c r="W80" s="6" t="s">
        <v>456</v>
      </c>
      <c r="X80" s="10"/>
      <c r="Y80" s="10"/>
      <c r="Z80" s="10"/>
      <c r="AA80" s="10"/>
      <c r="AB80" s="10"/>
      <c r="AC80" s="10"/>
    </row>
    <row r="81">
      <c r="A81" s="14" t="s">
        <v>431</v>
      </c>
      <c r="B81" s="5">
        <v>174.0</v>
      </c>
      <c r="C81" s="6" t="s">
        <v>72</v>
      </c>
      <c r="D81" s="6" t="s">
        <v>139</v>
      </c>
      <c r="E81" s="11" t="s">
        <v>457</v>
      </c>
      <c r="F81" s="6" t="s">
        <v>373</v>
      </c>
      <c r="G81" s="6" t="s">
        <v>458</v>
      </c>
      <c r="H81" s="6" t="s">
        <v>77</v>
      </c>
      <c r="I81" s="6" t="s">
        <v>47</v>
      </c>
      <c r="J81" s="6" t="s">
        <v>459</v>
      </c>
      <c r="K81" s="6" t="s">
        <v>459</v>
      </c>
      <c r="L81" s="6" t="s">
        <v>29</v>
      </c>
      <c r="M81" s="9" t="s">
        <v>460</v>
      </c>
      <c r="N81" s="9" t="s">
        <v>461</v>
      </c>
      <c r="O81" s="6" t="s">
        <v>32</v>
      </c>
      <c r="P81" s="6" t="s">
        <v>33</v>
      </c>
      <c r="Q81" s="10"/>
      <c r="R81" s="10"/>
      <c r="S81" s="10"/>
      <c r="T81" s="10"/>
      <c r="U81" s="6" t="s">
        <v>355</v>
      </c>
      <c r="V81" s="6">
        <v>1350.0</v>
      </c>
      <c r="W81" s="6" t="s">
        <v>371</v>
      </c>
      <c r="X81" s="10"/>
      <c r="Y81" s="10"/>
      <c r="Z81" s="10"/>
      <c r="AA81" s="10"/>
      <c r="AB81" s="10"/>
      <c r="AC81" s="10"/>
    </row>
    <row r="82">
      <c r="A82" s="14" t="s">
        <v>431</v>
      </c>
      <c r="B82" s="5">
        <v>174.0</v>
      </c>
      <c r="C82" s="6" t="s">
        <v>72</v>
      </c>
      <c r="D82" s="6" t="s">
        <v>139</v>
      </c>
      <c r="E82" s="6" t="s">
        <v>462</v>
      </c>
      <c r="F82" s="6" t="s">
        <v>25</v>
      </c>
      <c r="G82" s="6" t="s">
        <v>463</v>
      </c>
      <c r="H82" s="6" t="s">
        <v>68</v>
      </c>
      <c r="I82" s="6" t="s">
        <v>104</v>
      </c>
      <c r="J82" s="6" t="s">
        <v>104</v>
      </c>
      <c r="K82" s="6" t="s">
        <v>104</v>
      </c>
      <c r="L82" s="6" t="s">
        <v>29</v>
      </c>
      <c r="M82" s="9" t="s">
        <v>464</v>
      </c>
      <c r="N82" s="9" t="s">
        <v>465</v>
      </c>
      <c r="O82" s="6" t="s">
        <v>32</v>
      </c>
      <c r="P82" s="6" t="s">
        <v>33</v>
      </c>
      <c r="Q82" s="6" t="s">
        <v>34</v>
      </c>
      <c r="R82" s="6" t="s">
        <v>151</v>
      </c>
      <c r="S82" s="10"/>
      <c r="T82" s="10"/>
      <c r="U82" s="6" t="s">
        <v>152</v>
      </c>
      <c r="V82" s="6">
        <v>3150.0</v>
      </c>
      <c r="W82" s="6" t="s">
        <v>153</v>
      </c>
      <c r="X82" s="10"/>
      <c r="Y82" s="10"/>
      <c r="Z82" s="10"/>
      <c r="AA82" s="10"/>
      <c r="AB82" s="10"/>
      <c r="AC82" s="10"/>
    </row>
    <row r="83">
      <c r="A83" s="14" t="s">
        <v>431</v>
      </c>
      <c r="B83" s="5">
        <v>174.0</v>
      </c>
      <c r="C83" s="6" t="s">
        <v>64</v>
      </c>
      <c r="D83" s="6" t="s">
        <v>209</v>
      </c>
      <c r="E83" s="6" t="s">
        <v>466</v>
      </c>
      <c r="F83" s="6" t="s">
        <v>25</v>
      </c>
      <c r="G83" s="6" t="s">
        <v>467</v>
      </c>
      <c r="H83" s="6" t="s">
        <v>320</v>
      </c>
      <c r="I83" s="6" t="s">
        <v>122</v>
      </c>
      <c r="J83" s="6" t="s">
        <v>172</v>
      </c>
      <c r="K83" s="6" t="s">
        <v>468</v>
      </c>
      <c r="L83" s="6" t="s">
        <v>29</v>
      </c>
      <c r="M83" s="9" t="s">
        <v>469</v>
      </c>
      <c r="N83" s="9" t="s">
        <v>470</v>
      </c>
      <c r="O83" s="6" t="s">
        <v>32</v>
      </c>
      <c r="P83" s="6" t="s">
        <v>33</v>
      </c>
      <c r="Q83" s="6" t="s">
        <v>471</v>
      </c>
      <c r="R83" s="10"/>
      <c r="S83" s="10"/>
      <c r="T83" s="10"/>
      <c r="U83" s="6" t="s">
        <v>472</v>
      </c>
      <c r="V83" s="10"/>
      <c r="W83" s="10"/>
      <c r="X83" s="10"/>
      <c r="Y83" s="10"/>
      <c r="Z83" s="10"/>
      <c r="AA83" s="10"/>
      <c r="AB83" s="10"/>
      <c r="AC83" s="10"/>
    </row>
    <row r="84">
      <c r="A84" s="14" t="s">
        <v>431</v>
      </c>
      <c r="B84" s="5">
        <v>174.0</v>
      </c>
      <c r="C84" s="6" t="s">
        <v>50</v>
      </c>
      <c r="D84" s="6" t="s">
        <v>216</v>
      </c>
      <c r="E84" s="6" t="s">
        <v>473</v>
      </c>
      <c r="F84" s="6" t="s">
        <v>25</v>
      </c>
      <c r="G84" s="6" t="s">
        <v>474</v>
      </c>
      <c r="H84" s="6" t="s">
        <v>388</v>
      </c>
      <c r="I84" s="6" t="s">
        <v>435</v>
      </c>
      <c r="J84" s="6" t="s">
        <v>435</v>
      </c>
      <c r="K84" s="6" t="s">
        <v>220</v>
      </c>
      <c r="L84" s="6" t="s">
        <v>29</v>
      </c>
      <c r="M84" s="9" t="s">
        <v>475</v>
      </c>
      <c r="N84" s="9" t="s">
        <v>476</v>
      </c>
      <c r="O84" s="6" t="s">
        <v>32</v>
      </c>
      <c r="P84" s="6" t="s">
        <v>33</v>
      </c>
      <c r="Q84" s="10"/>
      <c r="R84" s="10"/>
      <c r="S84" s="10"/>
      <c r="T84" s="10"/>
      <c r="U84" s="6" t="s">
        <v>81</v>
      </c>
      <c r="V84" s="10"/>
      <c r="W84" s="10"/>
      <c r="X84" s="10"/>
      <c r="Y84" s="10"/>
      <c r="Z84" s="10"/>
      <c r="AA84" s="10"/>
      <c r="AB84" s="10"/>
      <c r="AC84" s="10"/>
    </row>
    <row r="85">
      <c r="A85" s="14" t="s">
        <v>431</v>
      </c>
      <c r="B85" s="5">
        <v>174.0</v>
      </c>
      <c r="C85" s="6" t="s">
        <v>50</v>
      </c>
      <c r="D85" s="6" t="s">
        <v>216</v>
      </c>
      <c r="E85" s="16" t="s">
        <v>477</v>
      </c>
      <c r="F85" s="6" t="s">
        <v>25</v>
      </c>
      <c r="G85" s="6" t="s">
        <v>478</v>
      </c>
      <c r="H85" s="6" t="s">
        <v>68</v>
      </c>
      <c r="I85" s="6" t="s">
        <v>256</v>
      </c>
      <c r="J85" s="6" t="s">
        <v>256</v>
      </c>
      <c r="K85" s="6" t="s">
        <v>256</v>
      </c>
      <c r="L85" s="6" t="s">
        <v>29</v>
      </c>
      <c r="M85" s="9" t="s">
        <v>479</v>
      </c>
      <c r="N85" s="9" t="s">
        <v>480</v>
      </c>
      <c r="O85" s="6" t="s">
        <v>32</v>
      </c>
      <c r="P85" s="6" t="s">
        <v>33</v>
      </c>
      <c r="Q85" s="6" t="s">
        <v>228</v>
      </c>
      <c r="R85" s="6" t="s">
        <v>481</v>
      </c>
      <c r="S85" s="10"/>
      <c r="T85" s="10"/>
      <c r="U85" s="6" t="s">
        <v>206</v>
      </c>
      <c r="V85" s="6">
        <v>3150.0</v>
      </c>
      <c r="W85" s="6" t="s">
        <v>482</v>
      </c>
      <c r="X85" s="10"/>
      <c r="Y85" s="10"/>
      <c r="Z85" s="10"/>
      <c r="AA85" s="10"/>
      <c r="AB85" s="10"/>
      <c r="AC85" s="10"/>
    </row>
    <row r="86">
      <c r="A86" s="4">
        <v>45839.0</v>
      </c>
      <c r="B86" s="5">
        <v>180.0</v>
      </c>
      <c r="C86" s="6" t="s">
        <v>64</v>
      </c>
      <c r="D86" s="6" t="s">
        <v>65</v>
      </c>
      <c r="E86" s="16" t="s">
        <v>483</v>
      </c>
      <c r="F86" s="6" t="s">
        <v>484</v>
      </c>
      <c r="G86" s="8" t="s">
        <v>47</v>
      </c>
      <c r="H86" s="6" t="s">
        <v>47</v>
      </c>
      <c r="I86" s="6" t="s">
        <v>47</v>
      </c>
      <c r="J86" s="6" t="s">
        <v>47</v>
      </c>
      <c r="K86" s="6" t="s">
        <v>47</v>
      </c>
      <c r="L86" s="10"/>
      <c r="M86" s="9" t="s">
        <v>485</v>
      </c>
      <c r="N86" s="10"/>
      <c r="O86" s="6" t="s">
        <v>32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>
      <c r="A87" s="4">
        <v>45870.0</v>
      </c>
      <c r="B87" s="5">
        <v>179.0</v>
      </c>
      <c r="C87" s="6" t="s">
        <v>64</v>
      </c>
      <c r="D87" s="6" t="s">
        <v>65</v>
      </c>
      <c r="E87" s="7" t="s">
        <v>486</v>
      </c>
      <c r="F87" s="6" t="s">
        <v>8</v>
      </c>
      <c r="G87" s="8" t="s">
        <v>396</v>
      </c>
      <c r="H87" s="6" t="s">
        <v>68</v>
      </c>
      <c r="I87" s="6" t="s">
        <v>40</v>
      </c>
      <c r="J87" s="6" t="s">
        <v>47</v>
      </c>
      <c r="K87" s="6" t="s">
        <v>47</v>
      </c>
      <c r="L87" s="6" t="s">
        <v>29</v>
      </c>
      <c r="M87" s="9" t="s">
        <v>487</v>
      </c>
      <c r="N87" s="9" t="s">
        <v>488</v>
      </c>
      <c r="O87" s="6" t="s">
        <v>32</v>
      </c>
      <c r="P87" s="6" t="s">
        <v>33</v>
      </c>
      <c r="Q87" s="6" t="s">
        <v>228</v>
      </c>
      <c r="R87" s="6" t="s">
        <v>306</v>
      </c>
      <c r="S87" s="10"/>
      <c r="T87" s="10"/>
      <c r="U87" s="6" t="s">
        <v>100</v>
      </c>
      <c r="V87" s="10"/>
      <c r="W87" s="10"/>
      <c r="X87" s="10"/>
      <c r="Y87" s="10"/>
      <c r="Z87" s="10"/>
      <c r="AA87" s="10"/>
      <c r="AB87" s="10"/>
      <c r="AC87" s="10"/>
    </row>
    <row r="88">
      <c r="A88" s="14" t="s">
        <v>489</v>
      </c>
      <c r="B88" s="5">
        <v>172.0</v>
      </c>
      <c r="C88" s="6" t="s">
        <v>72</v>
      </c>
      <c r="D88" s="6" t="s">
        <v>247</v>
      </c>
      <c r="E88" s="7" t="s">
        <v>490</v>
      </c>
      <c r="F88" s="6" t="s">
        <v>274</v>
      </c>
      <c r="G88" s="7" t="s">
        <v>491</v>
      </c>
      <c r="H88" s="6" t="s">
        <v>77</v>
      </c>
      <c r="I88" s="6" t="s">
        <v>122</v>
      </c>
      <c r="J88" s="6" t="s">
        <v>47</v>
      </c>
      <c r="K88" s="6" t="s">
        <v>47</v>
      </c>
      <c r="L88" s="6" t="s">
        <v>29</v>
      </c>
      <c r="M88" s="9" t="s">
        <v>492</v>
      </c>
      <c r="N88" s="9" t="s">
        <v>493</v>
      </c>
      <c r="O88" s="6" t="s">
        <v>32</v>
      </c>
      <c r="P88" s="6" t="s">
        <v>33</v>
      </c>
      <c r="Q88" s="10"/>
      <c r="R88" s="10"/>
      <c r="S88" s="10"/>
      <c r="T88" s="10"/>
      <c r="U88" s="6" t="s">
        <v>63</v>
      </c>
      <c r="V88" s="6">
        <v>3600.0</v>
      </c>
      <c r="W88" s="10"/>
      <c r="X88" s="10"/>
      <c r="Y88" s="10"/>
      <c r="Z88" s="10"/>
      <c r="AA88" s="10"/>
      <c r="AB88" s="10"/>
      <c r="AC88" s="10"/>
    </row>
    <row r="89">
      <c r="A89" s="14" t="s">
        <v>489</v>
      </c>
      <c r="B89" s="5">
        <v>172.0</v>
      </c>
      <c r="C89" s="6" t="s">
        <v>72</v>
      </c>
      <c r="D89" s="6" t="s">
        <v>247</v>
      </c>
      <c r="E89" s="7" t="s">
        <v>494</v>
      </c>
      <c r="F89" s="6" t="s">
        <v>274</v>
      </c>
      <c r="G89" s="7" t="s">
        <v>495</v>
      </c>
      <c r="H89" s="6" t="s">
        <v>77</v>
      </c>
      <c r="I89" s="6" t="s">
        <v>54</v>
      </c>
      <c r="J89" s="6" t="s">
        <v>47</v>
      </c>
      <c r="K89" s="6" t="s">
        <v>47</v>
      </c>
      <c r="L89" s="6" t="s">
        <v>29</v>
      </c>
      <c r="M89" s="9" t="s">
        <v>496</v>
      </c>
      <c r="N89" s="9" t="s">
        <v>497</v>
      </c>
      <c r="O89" s="6" t="s">
        <v>32</v>
      </c>
      <c r="P89" s="6" t="s">
        <v>33</v>
      </c>
      <c r="Q89" s="10"/>
      <c r="R89" s="10"/>
      <c r="S89" s="10"/>
      <c r="T89" s="10"/>
      <c r="U89" s="6" t="s">
        <v>63</v>
      </c>
      <c r="V89" s="6">
        <v>1800.0</v>
      </c>
      <c r="W89" s="10"/>
      <c r="X89" s="10"/>
      <c r="Y89" s="10"/>
      <c r="Z89" s="10"/>
      <c r="AA89" s="10"/>
      <c r="AB89" s="10"/>
      <c r="AC89" s="10"/>
    </row>
    <row r="90">
      <c r="A90" s="14" t="s">
        <v>489</v>
      </c>
      <c r="B90" s="5">
        <v>172.0</v>
      </c>
      <c r="C90" s="6" t="s">
        <v>64</v>
      </c>
      <c r="D90" s="6" t="s">
        <v>95</v>
      </c>
      <c r="E90" s="7" t="s">
        <v>498</v>
      </c>
      <c r="F90" s="6" t="s">
        <v>25</v>
      </c>
      <c r="G90" s="7" t="s">
        <v>499</v>
      </c>
      <c r="H90" s="6" t="s">
        <v>68</v>
      </c>
      <c r="I90" s="6" t="s">
        <v>220</v>
      </c>
      <c r="J90" s="6" t="s">
        <v>435</v>
      </c>
      <c r="K90" s="6" t="s">
        <v>78</v>
      </c>
      <c r="L90" s="6" t="s">
        <v>29</v>
      </c>
      <c r="M90" s="9" t="s">
        <v>500</v>
      </c>
      <c r="N90" s="9" t="s">
        <v>501</v>
      </c>
      <c r="O90" s="6" t="s">
        <v>32</v>
      </c>
      <c r="P90" s="6" t="s">
        <v>214</v>
      </c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>
      <c r="A91" s="14" t="s">
        <v>489</v>
      </c>
      <c r="B91" s="5">
        <v>172.0</v>
      </c>
      <c r="C91" s="6" t="s">
        <v>64</v>
      </c>
      <c r="D91" s="6" t="s">
        <v>95</v>
      </c>
      <c r="E91" s="6" t="s">
        <v>502</v>
      </c>
      <c r="F91" s="6" t="s">
        <v>25</v>
      </c>
      <c r="G91" s="7" t="s">
        <v>503</v>
      </c>
      <c r="H91" s="6" t="s">
        <v>388</v>
      </c>
      <c r="I91" s="6" t="s">
        <v>148</v>
      </c>
      <c r="J91" s="6" t="s">
        <v>148</v>
      </c>
      <c r="K91" s="6" t="s">
        <v>148</v>
      </c>
      <c r="L91" s="6" t="s">
        <v>29</v>
      </c>
      <c r="M91" s="9" t="s">
        <v>504</v>
      </c>
      <c r="N91" s="9" t="s">
        <v>505</v>
      </c>
      <c r="O91" s="6" t="s">
        <v>32</v>
      </c>
      <c r="P91" s="6" t="s">
        <v>33</v>
      </c>
      <c r="Q91" s="6" t="s">
        <v>34</v>
      </c>
      <c r="R91" s="10"/>
      <c r="S91" s="10"/>
      <c r="T91" s="10"/>
      <c r="U91" s="6" t="s">
        <v>506</v>
      </c>
      <c r="V91" s="10"/>
      <c r="W91" s="10"/>
      <c r="X91" s="10"/>
      <c r="Y91" s="10"/>
      <c r="Z91" s="10"/>
      <c r="AA91" s="10"/>
      <c r="AB91" s="10"/>
      <c r="AC91" s="10"/>
    </row>
    <row r="92">
      <c r="A92" s="14" t="s">
        <v>489</v>
      </c>
      <c r="B92" s="5">
        <v>172.0</v>
      </c>
      <c r="C92" s="6" t="s">
        <v>64</v>
      </c>
      <c r="D92" s="6" t="s">
        <v>95</v>
      </c>
      <c r="E92" s="6" t="s">
        <v>507</v>
      </c>
      <c r="F92" s="6" t="s">
        <v>25</v>
      </c>
      <c r="G92" s="6" t="s">
        <v>508</v>
      </c>
      <c r="H92" s="6" t="s">
        <v>59</v>
      </c>
      <c r="I92" s="6" t="s">
        <v>256</v>
      </c>
      <c r="J92" s="6" t="s">
        <v>256</v>
      </c>
      <c r="K92" s="6" t="s">
        <v>256</v>
      </c>
      <c r="L92" s="6" t="s">
        <v>29</v>
      </c>
      <c r="M92" s="9" t="s">
        <v>509</v>
      </c>
      <c r="N92" s="9" t="s">
        <v>510</v>
      </c>
      <c r="O92" s="6" t="s">
        <v>32</v>
      </c>
      <c r="P92" s="6" t="s">
        <v>33</v>
      </c>
      <c r="Q92" s="10"/>
      <c r="R92" s="10"/>
      <c r="S92" s="10"/>
      <c r="T92" s="10"/>
      <c r="U92" s="6" t="s">
        <v>236</v>
      </c>
      <c r="V92" s="10"/>
      <c r="W92" s="10"/>
      <c r="X92" s="10"/>
      <c r="Y92" s="10"/>
      <c r="Z92" s="10"/>
      <c r="AA92" s="10"/>
      <c r="AB92" s="10"/>
      <c r="AC92" s="10"/>
    </row>
    <row r="93">
      <c r="A93" s="14" t="s">
        <v>489</v>
      </c>
      <c r="B93" s="5">
        <v>172.0</v>
      </c>
      <c r="C93" s="6" t="s">
        <v>64</v>
      </c>
      <c r="D93" s="6" t="s">
        <v>95</v>
      </c>
      <c r="E93" s="6" t="s">
        <v>511</v>
      </c>
      <c r="F93" s="6" t="s">
        <v>25</v>
      </c>
      <c r="G93" s="6" t="s">
        <v>512</v>
      </c>
      <c r="H93" s="6" t="s">
        <v>388</v>
      </c>
      <c r="I93" s="6" t="s">
        <v>28</v>
      </c>
      <c r="J93" s="6" t="s">
        <v>28</v>
      </c>
      <c r="K93" s="6" t="s">
        <v>28</v>
      </c>
      <c r="L93" s="6" t="s">
        <v>29</v>
      </c>
      <c r="M93" s="9" t="s">
        <v>513</v>
      </c>
      <c r="N93" s="9" t="s">
        <v>514</v>
      </c>
      <c r="O93" s="6" t="s">
        <v>32</v>
      </c>
      <c r="P93" s="6" t="s">
        <v>33</v>
      </c>
      <c r="Q93" s="10"/>
      <c r="R93" s="10"/>
      <c r="S93" s="10"/>
      <c r="T93" s="10"/>
      <c r="U93" s="6" t="s">
        <v>63</v>
      </c>
      <c r="V93" s="10"/>
      <c r="W93" s="10"/>
      <c r="X93" s="10"/>
      <c r="Y93" s="10"/>
      <c r="Z93" s="10"/>
      <c r="AA93" s="10"/>
      <c r="AB93" s="10"/>
      <c r="AC93" s="10"/>
    </row>
    <row r="94">
      <c r="A94" s="14" t="s">
        <v>489</v>
      </c>
      <c r="B94" s="5">
        <v>172.0</v>
      </c>
      <c r="C94" s="6" t="s">
        <v>64</v>
      </c>
      <c r="D94" s="6" t="s">
        <v>95</v>
      </c>
      <c r="E94" s="6" t="s">
        <v>515</v>
      </c>
      <c r="F94" s="6" t="s">
        <v>25</v>
      </c>
      <c r="G94" s="6" t="s">
        <v>516</v>
      </c>
      <c r="H94" s="6" t="s">
        <v>68</v>
      </c>
      <c r="I94" s="6" t="s">
        <v>28</v>
      </c>
      <c r="J94" s="6" t="s">
        <v>28</v>
      </c>
      <c r="K94" s="6" t="s">
        <v>28</v>
      </c>
      <c r="L94" s="6" t="s">
        <v>29</v>
      </c>
      <c r="M94" s="9" t="s">
        <v>517</v>
      </c>
      <c r="N94" s="9" t="s">
        <v>518</v>
      </c>
      <c r="O94" s="6" t="s">
        <v>32</v>
      </c>
      <c r="P94" s="6" t="s">
        <v>33</v>
      </c>
      <c r="Q94" s="6" t="s">
        <v>519</v>
      </c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>
      <c r="A95" s="14" t="s">
        <v>489</v>
      </c>
      <c r="B95" s="5">
        <v>172.0</v>
      </c>
      <c r="C95" s="6" t="s">
        <v>72</v>
      </c>
      <c r="D95" s="6" t="s">
        <v>247</v>
      </c>
      <c r="E95" s="6" t="s">
        <v>520</v>
      </c>
      <c r="F95" s="6" t="s">
        <v>274</v>
      </c>
      <c r="G95" s="11" t="s">
        <v>521</v>
      </c>
      <c r="H95" s="6" t="s">
        <v>77</v>
      </c>
      <c r="I95" s="6" t="s">
        <v>78</v>
      </c>
      <c r="J95" s="6" t="s">
        <v>47</v>
      </c>
      <c r="K95" s="6" t="s">
        <v>47</v>
      </c>
      <c r="L95" s="6" t="s">
        <v>29</v>
      </c>
      <c r="M95" s="9" t="s">
        <v>522</v>
      </c>
      <c r="N95" s="9" t="s">
        <v>523</v>
      </c>
      <c r="O95" s="6" t="s">
        <v>32</v>
      </c>
      <c r="P95" s="6" t="s">
        <v>33</v>
      </c>
      <c r="Q95" s="10"/>
      <c r="R95" s="10"/>
      <c r="S95" s="10"/>
      <c r="T95" s="10"/>
      <c r="U95" s="6" t="s">
        <v>63</v>
      </c>
      <c r="V95" s="6">
        <v>1800.0</v>
      </c>
      <c r="W95" s="10"/>
      <c r="X95" s="10"/>
      <c r="Y95" s="10"/>
      <c r="Z95" s="10"/>
      <c r="AA95" s="10"/>
      <c r="AB95" s="10"/>
      <c r="AC95" s="10"/>
    </row>
    <row r="96">
      <c r="A96" s="14" t="s">
        <v>489</v>
      </c>
      <c r="B96" s="5">
        <v>172.0</v>
      </c>
      <c r="C96" s="6" t="s">
        <v>72</v>
      </c>
      <c r="D96" s="6" t="s">
        <v>247</v>
      </c>
      <c r="E96" s="6" t="s">
        <v>524</v>
      </c>
      <c r="F96" s="6" t="s">
        <v>373</v>
      </c>
      <c r="G96" s="7" t="s">
        <v>525</v>
      </c>
      <c r="H96" s="6" t="s">
        <v>77</v>
      </c>
      <c r="I96" s="6" t="s">
        <v>47</v>
      </c>
      <c r="J96" s="6" t="s">
        <v>122</v>
      </c>
      <c r="K96" s="6" t="s">
        <v>122</v>
      </c>
      <c r="L96" s="6" t="s">
        <v>29</v>
      </c>
      <c r="M96" s="9" t="s">
        <v>526</v>
      </c>
      <c r="N96" s="9" t="s">
        <v>527</v>
      </c>
      <c r="O96" s="6" t="s">
        <v>32</v>
      </c>
      <c r="P96" s="6" t="s">
        <v>214</v>
      </c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>
      <c r="A97" s="14" t="s">
        <v>528</v>
      </c>
      <c r="B97" s="5">
        <v>171.0</v>
      </c>
      <c r="C97" s="6" t="s">
        <v>64</v>
      </c>
      <c r="D97" s="6" t="s">
        <v>529</v>
      </c>
      <c r="E97" s="6" t="s">
        <v>530</v>
      </c>
      <c r="F97" s="6" t="s">
        <v>25</v>
      </c>
      <c r="G97" s="6" t="s">
        <v>531</v>
      </c>
      <c r="H97" s="6" t="s">
        <v>68</v>
      </c>
      <c r="I97" s="6" t="s">
        <v>532</v>
      </c>
      <c r="J97" s="6" t="s">
        <v>532</v>
      </c>
      <c r="K97" s="6" t="s">
        <v>532</v>
      </c>
      <c r="L97" s="6" t="s">
        <v>29</v>
      </c>
      <c r="M97" s="9" t="s">
        <v>533</v>
      </c>
      <c r="N97" s="9" t="s">
        <v>534</v>
      </c>
      <c r="O97" s="6" t="s">
        <v>32</v>
      </c>
      <c r="P97" s="6" t="s">
        <v>343</v>
      </c>
      <c r="Q97" s="10"/>
      <c r="R97" s="6" t="s">
        <v>535</v>
      </c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>
      <c r="A98" s="14" t="s">
        <v>528</v>
      </c>
      <c r="B98" s="5">
        <v>171.0</v>
      </c>
      <c r="C98" s="6" t="s">
        <v>64</v>
      </c>
      <c r="D98" s="6" t="s">
        <v>529</v>
      </c>
      <c r="E98" s="11" t="s">
        <v>536</v>
      </c>
      <c r="F98" s="6" t="s">
        <v>25</v>
      </c>
      <c r="G98" s="6" t="s">
        <v>537</v>
      </c>
      <c r="H98" s="6" t="s">
        <v>388</v>
      </c>
      <c r="I98" s="6" t="s">
        <v>220</v>
      </c>
      <c r="J98" s="6" t="s">
        <v>40</v>
      </c>
      <c r="K98" s="6" t="s">
        <v>40</v>
      </c>
      <c r="L98" s="6" t="s">
        <v>29</v>
      </c>
      <c r="M98" s="9" t="s">
        <v>538</v>
      </c>
      <c r="N98" s="9" t="s">
        <v>539</v>
      </c>
      <c r="O98" s="6" t="s">
        <v>32</v>
      </c>
      <c r="P98" s="6" t="s">
        <v>33</v>
      </c>
      <c r="Q98" s="10"/>
      <c r="R98" s="10"/>
      <c r="S98" s="10"/>
      <c r="T98" s="10"/>
      <c r="U98" s="6" t="s">
        <v>81</v>
      </c>
      <c r="V98" s="10"/>
      <c r="W98" s="10"/>
      <c r="X98" s="10"/>
      <c r="Y98" s="10"/>
      <c r="Z98" s="10"/>
      <c r="AA98" s="10"/>
      <c r="AB98" s="10"/>
      <c r="AC98" s="10"/>
    </row>
    <row r="99">
      <c r="A99" s="14" t="s">
        <v>528</v>
      </c>
      <c r="B99" s="5">
        <v>171.0</v>
      </c>
      <c r="C99" s="6" t="s">
        <v>64</v>
      </c>
      <c r="D99" s="6" t="s">
        <v>529</v>
      </c>
      <c r="E99" s="11" t="s">
        <v>540</v>
      </c>
      <c r="F99" s="6" t="s">
        <v>25</v>
      </c>
      <c r="G99" s="6" t="s">
        <v>541</v>
      </c>
      <c r="H99" s="6" t="s">
        <v>542</v>
      </c>
      <c r="I99" s="6" t="s">
        <v>532</v>
      </c>
      <c r="J99" s="6" t="s">
        <v>532</v>
      </c>
      <c r="K99" s="6" t="s">
        <v>532</v>
      </c>
      <c r="L99" s="6" t="s">
        <v>29</v>
      </c>
      <c r="M99" s="9" t="s">
        <v>543</v>
      </c>
      <c r="N99" s="9" t="s">
        <v>544</v>
      </c>
      <c r="O99" s="6" t="s">
        <v>32</v>
      </c>
      <c r="P99" s="6" t="s">
        <v>33</v>
      </c>
      <c r="Q99" s="6" t="s">
        <v>228</v>
      </c>
      <c r="R99" s="6" t="s">
        <v>545</v>
      </c>
      <c r="S99" s="10"/>
      <c r="T99" s="10"/>
      <c r="U99" s="6" t="s">
        <v>36</v>
      </c>
      <c r="V99" s="6">
        <v>5310.0</v>
      </c>
      <c r="W99" s="6" t="s">
        <v>546</v>
      </c>
      <c r="X99" s="10"/>
      <c r="Y99" s="10"/>
      <c r="Z99" s="10"/>
      <c r="AA99" s="10"/>
      <c r="AB99" s="10"/>
      <c r="AC99" s="10"/>
    </row>
    <row r="100">
      <c r="A100" s="14" t="s">
        <v>528</v>
      </c>
      <c r="B100" s="5">
        <v>171.0</v>
      </c>
      <c r="C100" s="6" t="s">
        <v>64</v>
      </c>
      <c r="D100" s="6" t="s">
        <v>529</v>
      </c>
      <c r="E100" s="6" t="s">
        <v>547</v>
      </c>
      <c r="F100" s="6" t="s">
        <v>25</v>
      </c>
      <c r="G100" s="6" t="s">
        <v>548</v>
      </c>
      <c r="H100" s="6" t="s">
        <v>39</v>
      </c>
      <c r="I100" s="6" t="s">
        <v>532</v>
      </c>
      <c r="J100" s="6" t="s">
        <v>532</v>
      </c>
      <c r="K100" s="6" t="s">
        <v>532</v>
      </c>
      <c r="L100" s="6" t="s">
        <v>29</v>
      </c>
      <c r="M100" s="9" t="s">
        <v>549</v>
      </c>
      <c r="N100" s="9" t="s">
        <v>550</v>
      </c>
      <c r="O100" s="6" t="s">
        <v>32</v>
      </c>
      <c r="P100" s="6" t="s">
        <v>33</v>
      </c>
      <c r="Q100" s="6" t="s">
        <v>34</v>
      </c>
      <c r="R100" s="6" t="s">
        <v>545</v>
      </c>
      <c r="S100" s="10"/>
      <c r="T100" s="10"/>
      <c r="U100" s="6" t="s">
        <v>152</v>
      </c>
      <c r="V100" s="10"/>
      <c r="W100" s="10"/>
      <c r="X100" s="10"/>
      <c r="Y100" s="10"/>
      <c r="Z100" s="10"/>
      <c r="AA100" s="10"/>
      <c r="AB100" s="10"/>
      <c r="AC100" s="10"/>
    </row>
    <row r="101">
      <c r="A101" s="14" t="s">
        <v>528</v>
      </c>
      <c r="B101" s="5">
        <v>171.0</v>
      </c>
      <c r="C101" s="6" t="s">
        <v>64</v>
      </c>
      <c r="D101" s="6" t="s">
        <v>209</v>
      </c>
      <c r="E101" s="6" t="s">
        <v>551</v>
      </c>
      <c r="F101" s="6" t="s">
        <v>46</v>
      </c>
      <c r="G101" s="6" t="s">
        <v>552</v>
      </c>
      <c r="H101" s="6" t="s">
        <v>68</v>
      </c>
      <c r="I101" s="6" t="s">
        <v>553</v>
      </c>
      <c r="J101" s="6" t="s">
        <v>404</v>
      </c>
      <c r="K101" s="6" t="s">
        <v>468</v>
      </c>
      <c r="L101" s="6" t="s">
        <v>29</v>
      </c>
      <c r="M101" s="9" t="s">
        <v>554</v>
      </c>
      <c r="N101" s="9" t="s">
        <v>555</v>
      </c>
      <c r="O101" s="6" t="s">
        <v>32</v>
      </c>
      <c r="P101" s="6" t="s">
        <v>33</v>
      </c>
      <c r="Q101" s="6" t="s">
        <v>34</v>
      </c>
      <c r="R101" s="10"/>
      <c r="S101" s="6" t="s">
        <v>556</v>
      </c>
      <c r="T101" s="10"/>
      <c r="U101" s="6" t="s">
        <v>472</v>
      </c>
      <c r="V101" s="10"/>
      <c r="W101" s="10"/>
      <c r="X101" s="10"/>
      <c r="Y101" s="10"/>
      <c r="Z101" s="10"/>
      <c r="AA101" s="10"/>
      <c r="AB101" s="10"/>
      <c r="AC101" s="10"/>
    </row>
    <row r="102">
      <c r="A102" s="14" t="s">
        <v>528</v>
      </c>
      <c r="B102" s="5">
        <v>171.0</v>
      </c>
      <c r="C102" s="6" t="s">
        <v>64</v>
      </c>
      <c r="D102" s="6" t="s">
        <v>209</v>
      </c>
      <c r="E102" s="6" t="s">
        <v>557</v>
      </c>
      <c r="F102" s="6" t="s">
        <v>25</v>
      </c>
      <c r="G102" s="6" t="s">
        <v>558</v>
      </c>
      <c r="H102" s="6" t="s">
        <v>59</v>
      </c>
      <c r="I102" s="6" t="s">
        <v>328</v>
      </c>
      <c r="J102" s="6" t="s">
        <v>328</v>
      </c>
      <c r="K102" s="6" t="s">
        <v>328</v>
      </c>
      <c r="L102" s="6" t="s">
        <v>29</v>
      </c>
      <c r="M102" s="9" t="s">
        <v>559</v>
      </c>
      <c r="N102" s="9" t="s">
        <v>560</v>
      </c>
      <c r="O102" s="6" t="s">
        <v>32</v>
      </c>
      <c r="P102" s="6" t="s">
        <v>33</v>
      </c>
      <c r="Q102" s="10"/>
      <c r="R102" s="10"/>
      <c r="S102" s="10"/>
      <c r="T102" s="10"/>
      <c r="U102" s="6" t="s">
        <v>236</v>
      </c>
      <c r="V102" s="10"/>
      <c r="W102" s="10"/>
      <c r="X102" s="10"/>
      <c r="Y102" s="10"/>
      <c r="Z102" s="10"/>
      <c r="AA102" s="10"/>
      <c r="AB102" s="10"/>
      <c r="AC102" s="10"/>
    </row>
    <row r="103">
      <c r="A103" s="14" t="s">
        <v>561</v>
      </c>
      <c r="B103" s="5">
        <v>170.0</v>
      </c>
      <c r="C103" s="6" t="s">
        <v>64</v>
      </c>
      <c r="D103" s="6" t="s">
        <v>562</v>
      </c>
      <c r="E103" s="11" t="s">
        <v>563</v>
      </c>
      <c r="F103" s="6" t="s">
        <v>25</v>
      </c>
      <c r="G103" s="6" t="s">
        <v>564</v>
      </c>
      <c r="H103" s="6" t="s">
        <v>68</v>
      </c>
      <c r="I103" s="6" t="s">
        <v>28</v>
      </c>
      <c r="J103" s="6" t="s">
        <v>148</v>
      </c>
      <c r="K103" s="6" t="s">
        <v>47</v>
      </c>
      <c r="L103" s="6" t="s">
        <v>29</v>
      </c>
      <c r="M103" s="9" t="s">
        <v>565</v>
      </c>
      <c r="N103" s="9" t="s">
        <v>566</v>
      </c>
      <c r="O103" s="6" t="s">
        <v>32</v>
      </c>
      <c r="P103" s="6" t="s">
        <v>33</v>
      </c>
      <c r="Q103" s="6" t="s">
        <v>519</v>
      </c>
      <c r="R103" s="10"/>
      <c r="S103" s="6" t="s">
        <v>268</v>
      </c>
      <c r="T103" s="10"/>
      <c r="U103" s="6" t="s">
        <v>116</v>
      </c>
      <c r="V103" s="6">
        <v>3996.0</v>
      </c>
      <c r="W103" s="6" t="s">
        <v>567</v>
      </c>
      <c r="X103" s="10"/>
      <c r="Y103" s="10"/>
      <c r="Z103" s="10"/>
      <c r="AA103" s="10"/>
      <c r="AB103" s="10"/>
      <c r="AC103" s="10"/>
    </row>
    <row r="104">
      <c r="A104" s="14" t="s">
        <v>528</v>
      </c>
      <c r="B104" s="5">
        <v>171.0</v>
      </c>
      <c r="C104" s="6" t="s">
        <v>64</v>
      </c>
      <c r="D104" s="6" t="s">
        <v>432</v>
      </c>
      <c r="E104" s="6" t="s">
        <v>568</v>
      </c>
      <c r="F104" s="6" t="s">
        <v>25</v>
      </c>
      <c r="G104" s="6" t="s">
        <v>569</v>
      </c>
      <c r="H104" s="6" t="s">
        <v>39</v>
      </c>
      <c r="I104" s="6" t="s">
        <v>40</v>
      </c>
      <c r="J104" s="6" t="s">
        <v>570</v>
      </c>
      <c r="K104" s="6" t="s">
        <v>40</v>
      </c>
      <c r="L104" s="6" t="s">
        <v>29</v>
      </c>
      <c r="M104" s="9" t="s">
        <v>571</v>
      </c>
      <c r="N104" s="9" t="s">
        <v>572</v>
      </c>
      <c r="O104" s="6" t="s">
        <v>32</v>
      </c>
      <c r="P104" s="6" t="s">
        <v>33</v>
      </c>
      <c r="Q104" s="10"/>
      <c r="R104" s="10"/>
      <c r="S104" s="6" t="s">
        <v>573</v>
      </c>
      <c r="T104" s="10"/>
      <c r="U104" s="6" t="s">
        <v>158</v>
      </c>
      <c r="V104" s="6">
        <v>4752.0</v>
      </c>
      <c r="W104" s="10"/>
      <c r="X104" s="10"/>
      <c r="Y104" s="10"/>
      <c r="Z104" s="10"/>
      <c r="AA104" s="10"/>
      <c r="AB104" s="10"/>
      <c r="AC104" s="10"/>
    </row>
    <row r="105">
      <c r="A105" s="14" t="s">
        <v>561</v>
      </c>
      <c r="B105" s="5">
        <v>170.0</v>
      </c>
      <c r="C105" s="6" t="s">
        <v>64</v>
      </c>
      <c r="D105" s="6" t="s">
        <v>562</v>
      </c>
      <c r="E105" s="11" t="s">
        <v>574</v>
      </c>
      <c r="F105" s="6" t="s">
        <v>25</v>
      </c>
      <c r="G105" s="8" t="s">
        <v>575</v>
      </c>
      <c r="H105" s="6" t="s">
        <v>39</v>
      </c>
      <c r="I105" s="6" t="s">
        <v>328</v>
      </c>
      <c r="J105" s="6" t="s">
        <v>328</v>
      </c>
      <c r="K105" s="6" t="s">
        <v>328</v>
      </c>
      <c r="L105" s="6" t="s">
        <v>29</v>
      </c>
      <c r="M105" s="9" t="s">
        <v>576</v>
      </c>
      <c r="N105" s="9" t="s">
        <v>577</v>
      </c>
      <c r="O105" s="6" t="s">
        <v>32</v>
      </c>
      <c r="P105" s="6" t="s">
        <v>33</v>
      </c>
      <c r="Q105" s="6" t="s">
        <v>228</v>
      </c>
      <c r="R105" s="6" t="s">
        <v>578</v>
      </c>
      <c r="S105" s="10"/>
      <c r="T105" s="10"/>
      <c r="U105" s="6" t="s">
        <v>100</v>
      </c>
      <c r="V105" s="6">
        <v>4860.0</v>
      </c>
      <c r="W105" s="6" t="s">
        <v>364</v>
      </c>
      <c r="X105" s="10"/>
      <c r="Y105" s="10"/>
      <c r="Z105" s="10"/>
      <c r="AA105" s="10"/>
      <c r="AB105" s="10"/>
      <c r="AC105" s="10"/>
    </row>
    <row r="106">
      <c r="A106" s="14" t="s">
        <v>561</v>
      </c>
      <c r="B106" s="5">
        <v>170.0</v>
      </c>
      <c r="C106" s="6" t="s">
        <v>72</v>
      </c>
      <c r="D106" s="6" t="s">
        <v>247</v>
      </c>
      <c r="E106" s="11" t="s">
        <v>579</v>
      </c>
      <c r="F106" s="6" t="s">
        <v>274</v>
      </c>
      <c r="G106" s="11" t="s">
        <v>580</v>
      </c>
      <c r="H106" s="6" t="s">
        <v>77</v>
      </c>
      <c r="I106" s="6" t="s">
        <v>220</v>
      </c>
      <c r="J106" s="6" t="s">
        <v>47</v>
      </c>
      <c r="K106" s="6" t="s">
        <v>47</v>
      </c>
      <c r="L106" s="6" t="s">
        <v>29</v>
      </c>
      <c r="M106" s="9" t="s">
        <v>581</v>
      </c>
      <c r="N106" s="9" t="s">
        <v>582</v>
      </c>
      <c r="O106" s="6" t="s">
        <v>32</v>
      </c>
      <c r="P106" s="6" t="s">
        <v>33</v>
      </c>
      <c r="Q106" s="10"/>
      <c r="R106" s="10"/>
      <c r="S106" s="10"/>
      <c r="T106" s="10"/>
      <c r="U106" s="6" t="s">
        <v>63</v>
      </c>
      <c r="V106" s="6">
        <v>1800.0</v>
      </c>
      <c r="W106" s="10"/>
      <c r="X106" s="10"/>
      <c r="Y106" s="10"/>
      <c r="Z106" s="10"/>
      <c r="AA106" s="10"/>
      <c r="AB106" s="10"/>
      <c r="AC106" s="10"/>
    </row>
    <row r="107">
      <c r="A107" s="14" t="s">
        <v>583</v>
      </c>
      <c r="B107" s="5">
        <v>169.0</v>
      </c>
      <c r="C107" s="6" t="s">
        <v>72</v>
      </c>
      <c r="D107" s="6" t="s">
        <v>247</v>
      </c>
      <c r="E107" s="6" t="s">
        <v>584</v>
      </c>
      <c r="F107" s="6" t="s">
        <v>274</v>
      </c>
      <c r="G107" s="6" t="s">
        <v>585</v>
      </c>
      <c r="H107" s="6" t="s">
        <v>77</v>
      </c>
      <c r="I107" s="6" t="s">
        <v>104</v>
      </c>
      <c r="J107" s="6" t="s">
        <v>47</v>
      </c>
      <c r="K107" s="6" t="s">
        <v>47</v>
      </c>
      <c r="L107" s="6" t="s">
        <v>29</v>
      </c>
      <c r="M107" s="9" t="s">
        <v>586</v>
      </c>
      <c r="N107" s="9" t="s">
        <v>587</v>
      </c>
      <c r="O107" s="6" t="s">
        <v>32</v>
      </c>
      <c r="P107" s="6" t="s">
        <v>33</v>
      </c>
      <c r="Q107" s="10"/>
      <c r="R107" s="10"/>
      <c r="S107" s="10"/>
      <c r="T107" s="10"/>
      <c r="U107" s="6" t="s">
        <v>63</v>
      </c>
      <c r="V107" s="6">
        <v>1800.0</v>
      </c>
      <c r="W107" s="10"/>
      <c r="X107" s="10"/>
      <c r="Y107" s="10"/>
      <c r="Z107" s="10"/>
      <c r="AA107" s="10"/>
      <c r="AB107" s="10"/>
      <c r="AC107" s="10"/>
    </row>
    <row r="108">
      <c r="A108" s="14" t="s">
        <v>489</v>
      </c>
      <c r="B108" s="5">
        <v>172.0</v>
      </c>
      <c r="C108" s="6" t="s">
        <v>64</v>
      </c>
      <c r="D108" s="6" t="s">
        <v>65</v>
      </c>
      <c r="E108" s="6" t="s">
        <v>588</v>
      </c>
      <c r="F108" s="6" t="s">
        <v>25</v>
      </c>
      <c r="G108" s="6" t="s">
        <v>589</v>
      </c>
      <c r="H108" s="6" t="s">
        <v>388</v>
      </c>
      <c r="I108" s="6" t="s">
        <v>78</v>
      </c>
      <c r="J108" s="6" t="s">
        <v>78</v>
      </c>
      <c r="K108" s="6" t="s">
        <v>78</v>
      </c>
      <c r="L108" s="6" t="s">
        <v>29</v>
      </c>
      <c r="M108" s="9" t="s">
        <v>590</v>
      </c>
      <c r="N108" s="9" t="s">
        <v>591</v>
      </c>
      <c r="O108" s="6" t="s">
        <v>32</v>
      </c>
      <c r="P108" s="6" t="s">
        <v>71</v>
      </c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>
      <c r="A109" s="14" t="s">
        <v>489</v>
      </c>
      <c r="B109" s="5">
        <v>172.0</v>
      </c>
      <c r="C109" s="6" t="s">
        <v>64</v>
      </c>
      <c r="D109" s="6" t="s">
        <v>65</v>
      </c>
      <c r="E109" s="6" t="s">
        <v>592</v>
      </c>
      <c r="F109" s="6" t="s">
        <v>25</v>
      </c>
      <c r="G109" s="6" t="s">
        <v>593</v>
      </c>
      <c r="H109" s="6" t="s">
        <v>68</v>
      </c>
      <c r="I109" s="6" t="s">
        <v>78</v>
      </c>
      <c r="J109" s="6" t="s">
        <v>78</v>
      </c>
      <c r="K109" s="6" t="s">
        <v>78</v>
      </c>
      <c r="L109" s="6" t="s">
        <v>29</v>
      </c>
      <c r="M109" s="9" t="s">
        <v>594</v>
      </c>
      <c r="N109" s="9" t="s">
        <v>595</v>
      </c>
      <c r="O109" s="6" t="s">
        <v>32</v>
      </c>
      <c r="P109" s="6" t="s">
        <v>33</v>
      </c>
      <c r="Q109" s="10"/>
      <c r="R109" s="10"/>
      <c r="S109" s="10"/>
      <c r="T109" s="10"/>
      <c r="U109" s="6" t="s">
        <v>305</v>
      </c>
      <c r="V109" s="10"/>
      <c r="W109" s="10"/>
      <c r="X109" s="10"/>
      <c r="Y109" s="10"/>
      <c r="Z109" s="10"/>
      <c r="AA109" s="10"/>
      <c r="AB109" s="10"/>
      <c r="AC109" s="10"/>
    </row>
    <row r="110">
      <c r="A110" s="14" t="s">
        <v>583</v>
      </c>
      <c r="B110" s="5">
        <v>169.0</v>
      </c>
      <c r="C110" s="6" t="s">
        <v>50</v>
      </c>
      <c r="D110" s="6" t="s">
        <v>216</v>
      </c>
      <c r="E110" s="6" t="s">
        <v>596</v>
      </c>
      <c r="F110" s="6" t="s">
        <v>25</v>
      </c>
      <c r="G110" s="6" t="s">
        <v>597</v>
      </c>
      <c r="H110" s="6" t="s">
        <v>59</v>
      </c>
      <c r="I110" s="6" t="s">
        <v>104</v>
      </c>
      <c r="J110" s="6" t="s">
        <v>104</v>
      </c>
      <c r="K110" s="6" t="s">
        <v>104</v>
      </c>
      <c r="L110" s="6" t="s">
        <v>29</v>
      </c>
      <c r="M110" s="9" t="s">
        <v>598</v>
      </c>
      <c r="N110" s="9" t="s">
        <v>599</v>
      </c>
      <c r="O110" s="6" t="s">
        <v>32</v>
      </c>
      <c r="P110" s="6" t="s">
        <v>33</v>
      </c>
      <c r="Q110" s="10"/>
      <c r="R110" s="10"/>
      <c r="S110" s="10"/>
      <c r="T110" s="10"/>
      <c r="U110" s="6" t="s">
        <v>81</v>
      </c>
      <c r="V110" s="6">
        <v>3150.0</v>
      </c>
      <c r="W110" s="6" t="s">
        <v>600</v>
      </c>
      <c r="X110" s="10"/>
      <c r="Y110" s="10"/>
      <c r="Z110" s="10"/>
      <c r="AA110" s="10"/>
      <c r="AB110" s="10"/>
      <c r="AC110" s="10"/>
    </row>
    <row r="111">
      <c r="A111" s="14" t="s">
        <v>583</v>
      </c>
      <c r="B111" s="5">
        <v>169.0</v>
      </c>
      <c r="C111" s="6" t="s">
        <v>64</v>
      </c>
      <c r="D111" s="6" t="s">
        <v>209</v>
      </c>
      <c r="E111" s="6" t="s">
        <v>601</v>
      </c>
      <c r="F111" s="6" t="s">
        <v>25</v>
      </c>
      <c r="G111" s="6" t="s">
        <v>602</v>
      </c>
      <c r="H111" s="6" t="s">
        <v>59</v>
      </c>
      <c r="I111" s="6" t="s">
        <v>328</v>
      </c>
      <c r="J111" s="6" t="s">
        <v>328</v>
      </c>
      <c r="K111" s="6" t="s">
        <v>328</v>
      </c>
      <c r="L111" s="6" t="s">
        <v>29</v>
      </c>
      <c r="M111" s="9" t="s">
        <v>603</v>
      </c>
      <c r="N111" s="9" t="s">
        <v>604</v>
      </c>
      <c r="O111" s="6" t="s">
        <v>32</v>
      </c>
      <c r="P111" s="6" t="s">
        <v>33</v>
      </c>
      <c r="Q111" s="10"/>
      <c r="R111" s="10"/>
      <c r="S111" s="10"/>
      <c r="T111" s="10"/>
      <c r="U111" s="6" t="s">
        <v>236</v>
      </c>
      <c r="V111" s="10"/>
      <c r="W111" s="10"/>
      <c r="X111" s="10"/>
      <c r="Y111" s="10"/>
      <c r="Z111" s="10"/>
      <c r="AA111" s="10"/>
      <c r="AB111" s="10"/>
      <c r="AC111" s="10"/>
    </row>
    <row r="112">
      <c r="A112" s="14" t="s">
        <v>583</v>
      </c>
      <c r="B112" s="5">
        <v>169.0</v>
      </c>
      <c r="C112" s="6" t="s">
        <v>22</v>
      </c>
      <c r="D112" s="6" t="s">
        <v>109</v>
      </c>
      <c r="E112" s="6" t="s">
        <v>605</v>
      </c>
      <c r="F112" s="6" t="s">
        <v>25</v>
      </c>
      <c r="G112" s="6" t="s">
        <v>606</v>
      </c>
      <c r="H112" s="6" t="s">
        <v>39</v>
      </c>
      <c r="I112" s="6" t="s">
        <v>220</v>
      </c>
      <c r="J112" s="6" t="s">
        <v>220</v>
      </c>
      <c r="K112" s="6" t="s">
        <v>220</v>
      </c>
      <c r="L112" s="6" t="s">
        <v>29</v>
      </c>
      <c r="M112" s="9" t="s">
        <v>607</v>
      </c>
      <c r="N112" s="9" t="s">
        <v>608</v>
      </c>
      <c r="O112" s="6" t="s">
        <v>32</v>
      </c>
      <c r="P112" s="6" t="s">
        <v>33</v>
      </c>
      <c r="Q112" s="10"/>
      <c r="R112" s="10"/>
      <c r="S112" s="10"/>
      <c r="T112" s="10"/>
      <c r="U112" s="6" t="s">
        <v>81</v>
      </c>
      <c r="V112" s="6">
        <v>1500.0</v>
      </c>
      <c r="W112" s="6" t="s">
        <v>609</v>
      </c>
      <c r="X112" s="10"/>
      <c r="Y112" s="10"/>
      <c r="Z112" s="10"/>
      <c r="AA112" s="10"/>
      <c r="AB112" s="10"/>
      <c r="AC112" s="10"/>
    </row>
    <row r="113">
      <c r="A113" s="4">
        <v>45839.0</v>
      </c>
      <c r="B113" s="5">
        <v>180.0</v>
      </c>
      <c r="C113" s="6" t="s">
        <v>72</v>
      </c>
      <c r="D113" s="6" t="s">
        <v>247</v>
      </c>
      <c r="E113" s="6" t="s">
        <v>610</v>
      </c>
      <c r="F113" s="6" t="s">
        <v>249</v>
      </c>
      <c r="G113" s="6" t="s">
        <v>611</v>
      </c>
      <c r="H113" s="6" t="s">
        <v>77</v>
      </c>
      <c r="I113" s="6" t="s">
        <v>78</v>
      </c>
      <c r="J113" s="6" t="s">
        <v>47</v>
      </c>
      <c r="K113" s="6" t="s">
        <v>47</v>
      </c>
      <c r="L113" s="6" t="s">
        <v>29</v>
      </c>
      <c r="M113" s="9" t="s">
        <v>612</v>
      </c>
      <c r="N113" s="9" t="s">
        <v>613</v>
      </c>
      <c r="O113" s="6" t="s">
        <v>32</v>
      </c>
      <c r="P113" s="6" t="s">
        <v>33</v>
      </c>
      <c r="Q113" s="10"/>
      <c r="R113" s="10"/>
      <c r="S113" s="10"/>
      <c r="T113" s="10"/>
      <c r="U113" s="6" t="s">
        <v>163</v>
      </c>
      <c r="V113" s="6">
        <v>2250.0</v>
      </c>
      <c r="W113" s="6" t="s">
        <v>614</v>
      </c>
      <c r="X113" s="10"/>
      <c r="Y113" s="10"/>
      <c r="Z113" s="10"/>
      <c r="AA113" s="10"/>
      <c r="AB113" s="10"/>
      <c r="AC113" s="10"/>
    </row>
    <row r="114">
      <c r="A114" s="14" t="s">
        <v>615</v>
      </c>
      <c r="B114" s="5">
        <v>167.0</v>
      </c>
      <c r="C114" s="6" t="s">
        <v>64</v>
      </c>
      <c r="D114" s="6" t="s">
        <v>65</v>
      </c>
      <c r="E114" s="7" t="s">
        <v>616</v>
      </c>
      <c r="F114" s="6" t="s">
        <v>25</v>
      </c>
      <c r="G114" s="8" t="s">
        <v>617</v>
      </c>
      <c r="H114" s="6" t="s">
        <v>68</v>
      </c>
      <c r="I114" s="6" t="s">
        <v>104</v>
      </c>
      <c r="J114" s="6" t="s">
        <v>104</v>
      </c>
      <c r="K114" s="6" t="s">
        <v>104</v>
      </c>
      <c r="L114" s="6" t="s">
        <v>29</v>
      </c>
      <c r="M114" s="9" t="s">
        <v>618</v>
      </c>
      <c r="N114" s="9" t="s">
        <v>619</v>
      </c>
      <c r="O114" s="6" t="s">
        <v>32</v>
      </c>
      <c r="P114" s="6" t="s">
        <v>33</v>
      </c>
      <c r="Q114" s="6" t="s">
        <v>381</v>
      </c>
      <c r="R114" s="6" t="s">
        <v>620</v>
      </c>
      <c r="S114" s="10"/>
      <c r="T114" s="10"/>
      <c r="U114" s="6" t="s">
        <v>100</v>
      </c>
      <c r="V114" s="10"/>
      <c r="W114" s="10"/>
      <c r="X114" s="10"/>
      <c r="Y114" s="10"/>
      <c r="Z114" s="10"/>
      <c r="AA114" s="10"/>
      <c r="AB114" s="10"/>
      <c r="AC114" s="10"/>
    </row>
    <row r="115">
      <c r="A115" s="14" t="s">
        <v>621</v>
      </c>
      <c r="B115" s="5">
        <v>166.0</v>
      </c>
      <c r="C115" s="6" t="s">
        <v>64</v>
      </c>
      <c r="D115" s="6" t="s">
        <v>65</v>
      </c>
      <c r="E115" s="7" t="s">
        <v>622</v>
      </c>
      <c r="F115" s="6" t="s">
        <v>8</v>
      </c>
      <c r="G115" s="8" t="s">
        <v>617</v>
      </c>
      <c r="H115" s="6" t="s">
        <v>68</v>
      </c>
      <c r="I115" s="6" t="s">
        <v>104</v>
      </c>
      <c r="J115" s="6" t="s">
        <v>47</v>
      </c>
      <c r="K115" s="6" t="s">
        <v>47</v>
      </c>
      <c r="L115" s="6" t="s">
        <v>29</v>
      </c>
      <c r="M115" s="9" t="s">
        <v>623</v>
      </c>
      <c r="N115" s="9" t="s">
        <v>624</v>
      </c>
      <c r="O115" s="6" t="s">
        <v>32</v>
      </c>
      <c r="P115" s="6" t="s">
        <v>33</v>
      </c>
      <c r="Q115" s="6" t="s">
        <v>381</v>
      </c>
      <c r="R115" s="6" t="s">
        <v>620</v>
      </c>
      <c r="S115" s="10"/>
      <c r="T115" s="10"/>
      <c r="U115" s="6" t="s">
        <v>100</v>
      </c>
      <c r="V115" s="10"/>
      <c r="W115" s="10"/>
      <c r="X115" s="10"/>
      <c r="Y115" s="10"/>
      <c r="Z115" s="10"/>
      <c r="AA115" s="10"/>
      <c r="AB115" s="10"/>
      <c r="AC115" s="10"/>
    </row>
    <row r="116">
      <c r="A116" s="14" t="s">
        <v>621</v>
      </c>
      <c r="B116" s="5">
        <v>166.0</v>
      </c>
      <c r="C116" s="6" t="s">
        <v>64</v>
      </c>
      <c r="D116" s="6" t="s">
        <v>65</v>
      </c>
      <c r="E116" s="7" t="s">
        <v>625</v>
      </c>
      <c r="F116" s="6" t="s">
        <v>8</v>
      </c>
      <c r="G116" s="6" t="s">
        <v>626</v>
      </c>
      <c r="H116" s="6" t="s">
        <v>68</v>
      </c>
      <c r="I116" s="6" t="s">
        <v>256</v>
      </c>
      <c r="J116" s="6" t="s">
        <v>47</v>
      </c>
      <c r="K116" s="6" t="s">
        <v>47</v>
      </c>
      <c r="L116" s="6" t="s">
        <v>29</v>
      </c>
      <c r="M116" s="9" t="s">
        <v>627</v>
      </c>
      <c r="N116" s="9" t="s">
        <v>628</v>
      </c>
      <c r="O116" s="6" t="s">
        <v>32</v>
      </c>
      <c r="P116" s="6" t="s">
        <v>33</v>
      </c>
      <c r="Q116" s="6" t="s">
        <v>126</v>
      </c>
      <c r="R116" s="6" t="s">
        <v>546</v>
      </c>
      <c r="S116" s="10"/>
      <c r="T116" s="10"/>
      <c r="U116" s="6" t="s">
        <v>108</v>
      </c>
      <c r="V116" s="10"/>
      <c r="W116" s="10"/>
      <c r="X116" s="10"/>
      <c r="Y116" s="10"/>
      <c r="Z116" s="10"/>
      <c r="AA116" s="10"/>
      <c r="AB116" s="10"/>
      <c r="AC116" s="10"/>
    </row>
    <row r="117">
      <c r="A117" s="4">
        <v>45809.0</v>
      </c>
      <c r="B117" s="5">
        <v>181.0</v>
      </c>
      <c r="C117" s="6" t="s">
        <v>50</v>
      </c>
      <c r="D117" s="6" t="s">
        <v>216</v>
      </c>
      <c r="E117" s="6" t="s">
        <v>629</v>
      </c>
      <c r="F117" s="6" t="s">
        <v>25</v>
      </c>
      <c r="G117" s="6" t="s">
        <v>630</v>
      </c>
      <c r="H117" s="6" t="s">
        <v>59</v>
      </c>
      <c r="I117" s="6" t="s">
        <v>40</v>
      </c>
      <c r="J117" s="6" t="s">
        <v>40</v>
      </c>
      <c r="K117" s="6" t="s">
        <v>40</v>
      </c>
      <c r="L117" s="6" t="s">
        <v>29</v>
      </c>
      <c r="M117" s="9" t="s">
        <v>631</v>
      </c>
      <c r="N117" s="9" t="s">
        <v>632</v>
      </c>
      <c r="O117" s="6" t="s">
        <v>32</v>
      </c>
      <c r="P117" s="6" t="s">
        <v>33</v>
      </c>
      <c r="Q117" s="10"/>
      <c r="R117" s="10"/>
      <c r="S117" s="10"/>
      <c r="T117" s="10"/>
      <c r="U117" s="6" t="s">
        <v>236</v>
      </c>
      <c r="V117" s="6">
        <v>3150.0</v>
      </c>
      <c r="W117" s="6" t="s">
        <v>364</v>
      </c>
      <c r="X117" s="10"/>
      <c r="Y117" s="10"/>
      <c r="Z117" s="10"/>
      <c r="AA117" s="10"/>
      <c r="AB117" s="10"/>
      <c r="AC117" s="10"/>
    </row>
    <row r="118">
      <c r="A118" s="14" t="s">
        <v>621</v>
      </c>
      <c r="B118" s="5">
        <v>166.0</v>
      </c>
      <c r="C118" s="6" t="s">
        <v>50</v>
      </c>
      <c r="D118" s="6" t="s">
        <v>216</v>
      </c>
      <c r="E118" s="6" t="s">
        <v>633</v>
      </c>
      <c r="F118" s="6" t="s">
        <v>25</v>
      </c>
      <c r="G118" s="6" t="s">
        <v>634</v>
      </c>
      <c r="H118" s="6" t="s">
        <v>39</v>
      </c>
      <c r="I118" s="6" t="s">
        <v>435</v>
      </c>
      <c r="J118" s="6" t="s">
        <v>435</v>
      </c>
      <c r="K118" s="6" t="s">
        <v>435</v>
      </c>
      <c r="L118" s="6" t="s">
        <v>29</v>
      </c>
      <c r="M118" s="9" t="s">
        <v>635</v>
      </c>
      <c r="N118" s="9" t="s">
        <v>636</v>
      </c>
      <c r="O118" s="6" t="s">
        <v>32</v>
      </c>
      <c r="P118" s="6" t="s">
        <v>214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>
      <c r="A119" s="14" t="s">
        <v>621</v>
      </c>
      <c r="B119" s="5">
        <v>166.0</v>
      </c>
      <c r="C119" s="6" t="s">
        <v>64</v>
      </c>
      <c r="D119" s="6" t="s">
        <v>562</v>
      </c>
      <c r="E119" s="6" t="s">
        <v>637</v>
      </c>
      <c r="F119" s="6" t="s">
        <v>638</v>
      </c>
      <c r="G119" s="6" t="s">
        <v>639</v>
      </c>
      <c r="H119" s="6" t="s">
        <v>77</v>
      </c>
      <c r="I119" s="6" t="s">
        <v>54</v>
      </c>
      <c r="J119" s="6" t="s">
        <v>47</v>
      </c>
      <c r="K119" s="6" t="s">
        <v>47</v>
      </c>
      <c r="L119" s="6" t="s">
        <v>29</v>
      </c>
      <c r="M119" s="9" t="s">
        <v>640</v>
      </c>
      <c r="N119" s="10"/>
      <c r="O119" s="6" t="s">
        <v>32</v>
      </c>
      <c r="P119" s="6" t="s">
        <v>33</v>
      </c>
      <c r="Q119" s="10"/>
      <c r="R119" s="10"/>
      <c r="S119" s="10"/>
      <c r="T119" s="10"/>
      <c r="U119" s="18" t="s">
        <v>163</v>
      </c>
      <c r="V119" s="6">
        <v>810.0</v>
      </c>
      <c r="W119" s="6" t="s">
        <v>371</v>
      </c>
      <c r="X119" s="10"/>
      <c r="Y119" s="10"/>
      <c r="Z119" s="10"/>
      <c r="AA119" s="10"/>
      <c r="AB119" s="10"/>
      <c r="AC119" s="10"/>
    </row>
    <row r="120">
      <c r="A120" s="14" t="s">
        <v>621</v>
      </c>
      <c r="B120" s="5">
        <v>166.0</v>
      </c>
      <c r="C120" s="6" t="s">
        <v>64</v>
      </c>
      <c r="D120" s="6" t="s">
        <v>209</v>
      </c>
      <c r="E120" s="6" t="s">
        <v>641</v>
      </c>
      <c r="F120" s="6" t="s">
        <v>25</v>
      </c>
      <c r="G120" s="6" t="s">
        <v>642</v>
      </c>
      <c r="H120" s="6" t="s">
        <v>68</v>
      </c>
      <c r="I120" s="6" t="s">
        <v>28</v>
      </c>
      <c r="J120" s="6" t="s">
        <v>28</v>
      </c>
      <c r="K120" s="6" t="s">
        <v>28</v>
      </c>
      <c r="L120" s="6" t="s">
        <v>29</v>
      </c>
      <c r="M120" s="9" t="s">
        <v>643</v>
      </c>
      <c r="N120" s="9" t="s">
        <v>644</v>
      </c>
      <c r="O120" s="6" t="s">
        <v>32</v>
      </c>
      <c r="P120" s="6" t="s">
        <v>33</v>
      </c>
      <c r="Q120" s="10"/>
      <c r="R120" s="10"/>
      <c r="S120" s="10"/>
      <c r="T120" s="10"/>
      <c r="U120" s="6" t="s">
        <v>116</v>
      </c>
      <c r="V120" s="10"/>
      <c r="W120" s="10"/>
      <c r="X120" s="10"/>
      <c r="Y120" s="10"/>
      <c r="Z120" s="10"/>
      <c r="AA120" s="10"/>
      <c r="AB120" s="10"/>
      <c r="AC120" s="10"/>
    </row>
    <row r="121">
      <c r="A121" s="14" t="s">
        <v>621</v>
      </c>
      <c r="B121" s="5">
        <v>166.0</v>
      </c>
      <c r="C121" s="6" t="s">
        <v>22</v>
      </c>
      <c r="D121" s="6" t="s">
        <v>307</v>
      </c>
      <c r="E121" s="7" t="s">
        <v>645</v>
      </c>
      <c r="F121" s="7" t="s">
        <v>25</v>
      </c>
      <c r="G121" s="6" t="s">
        <v>646</v>
      </c>
      <c r="H121" s="6" t="s">
        <v>388</v>
      </c>
      <c r="I121" s="6" t="s">
        <v>459</v>
      </c>
      <c r="J121" s="6" t="s">
        <v>256</v>
      </c>
      <c r="K121" s="6" t="s">
        <v>256</v>
      </c>
      <c r="L121" s="6" t="s">
        <v>29</v>
      </c>
      <c r="M121" s="9" t="s">
        <v>647</v>
      </c>
      <c r="N121" s="9" t="s">
        <v>648</v>
      </c>
      <c r="O121" s="6" t="s">
        <v>32</v>
      </c>
      <c r="P121" s="6" t="s">
        <v>33</v>
      </c>
      <c r="Q121" s="6" t="s">
        <v>126</v>
      </c>
      <c r="R121" s="6" t="s">
        <v>649</v>
      </c>
      <c r="S121" s="10"/>
      <c r="T121" s="10"/>
      <c r="U121" s="6" t="s">
        <v>100</v>
      </c>
      <c r="V121" s="6">
        <v>3960.0</v>
      </c>
      <c r="W121" s="6" t="s">
        <v>207</v>
      </c>
      <c r="X121" s="10"/>
      <c r="Y121" s="10"/>
      <c r="Z121" s="10"/>
      <c r="AA121" s="10"/>
      <c r="AB121" s="10"/>
      <c r="AC121" s="10"/>
    </row>
    <row r="122">
      <c r="A122" s="14" t="s">
        <v>650</v>
      </c>
      <c r="B122" s="5">
        <v>165.0</v>
      </c>
      <c r="C122" s="6" t="s">
        <v>64</v>
      </c>
      <c r="D122" s="6" t="s">
        <v>65</v>
      </c>
      <c r="E122" s="19" t="s">
        <v>651</v>
      </c>
      <c r="F122" s="14" t="s">
        <v>25</v>
      </c>
      <c r="G122" s="6" t="s">
        <v>652</v>
      </c>
      <c r="H122" s="6" t="s">
        <v>39</v>
      </c>
      <c r="I122" s="6" t="s">
        <v>459</v>
      </c>
      <c r="J122" s="6" t="s">
        <v>47</v>
      </c>
      <c r="K122" s="6" t="s">
        <v>47</v>
      </c>
      <c r="L122" s="6" t="s">
        <v>29</v>
      </c>
      <c r="M122" s="9" t="s">
        <v>653</v>
      </c>
      <c r="N122" s="9" t="s">
        <v>654</v>
      </c>
      <c r="O122" s="6" t="s">
        <v>32</v>
      </c>
      <c r="P122" s="6" t="s">
        <v>33</v>
      </c>
      <c r="Q122" s="10"/>
      <c r="R122" s="10"/>
      <c r="S122" s="10"/>
      <c r="T122" s="10"/>
      <c r="U122" s="6" t="s">
        <v>163</v>
      </c>
      <c r="V122" s="6">
        <v>2970.0</v>
      </c>
      <c r="W122" s="6" t="s">
        <v>655</v>
      </c>
      <c r="X122" s="10"/>
      <c r="Y122" s="10"/>
      <c r="Z122" s="10"/>
      <c r="AA122" s="10"/>
      <c r="AB122" s="10"/>
      <c r="AC122" s="10"/>
    </row>
    <row r="123">
      <c r="A123" s="14" t="s">
        <v>650</v>
      </c>
      <c r="B123" s="5">
        <v>165.0</v>
      </c>
      <c r="C123" s="6" t="s">
        <v>64</v>
      </c>
      <c r="D123" s="6" t="s">
        <v>65</v>
      </c>
      <c r="E123" s="20" t="s">
        <v>656</v>
      </c>
      <c r="F123" s="6" t="s">
        <v>25</v>
      </c>
      <c r="G123" s="6" t="s">
        <v>657</v>
      </c>
      <c r="H123" s="6" t="s">
        <v>388</v>
      </c>
      <c r="I123" s="6" t="s">
        <v>78</v>
      </c>
      <c r="J123" s="6" t="s">
        <v>54</v>
      </c>
      <c r="K123" s="6" t="s">
        <v>54</v>
      </c>
      <c r="L123" s="6" t="s">
        <v>29</v>
      </c>
      <c r="M123" s="9" t="s">
        <v>658</v>
      </c>
      <c r="N123" s="9" t="s">
        <v>659</v>
      </c>
      <c r="O123" s="6" t="s">
        <v>32</v>
      </c>
      <c r="P123" s="6" t="s">
        <v>33</v>
      </c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>
      <c r="A124" s="14" t="s">
        <v>621</v>
      </c>
      <c r="B124" s="5">
        <v>166.0</v>
      </c>
      <c r="C124" s="6" t="s">
        <v>72</v>
      </c>
      <c r="D124" s="6" t="s">
        <v>247</v>
      </c>
      <c r="E124" s="6" t="s">
        <v>660</v>
      </c>
      <c r="F124" s="6" t="s">
        <v>25</v>
      </c>
      <c r="G124" s="6" t="s">
        <v>661</v>
      </c>
      <c r="H124" s="6" t="s">
        <v>59</v>
      </c>
      <c r="I124" s="6" t="s">
        <v>78</v>
      </c>
      <c r="J124" s="6" t="s">
        <v>78</v>
      </c>
      <c r="K124" s="6" t="s">
        <v>78</v>
      </c>
      <c r="L124" s="6" t="s">
        <v>29</v>
      </c>
      <c r="M124" s="9" t="s">
        <v>662</v>
      </c>
      <c r="N124" s="9" t="s">
        <v>663</v>
      </c>
      <c r="O124" s="6" t="s">
        <v>32</v>
      </c>
      <c r="P124" s="6" t="s">
        <v>33</v>
      </c>
      <c r="Q124" s="10"/>
      <c r="R124" s="10"/>
      <c r="S124" s="10"/>
      <c r="T124" s="10"/>
      <c r="U124" s="6" t="s">
        <v>236</v>
      </c>
      <c r="V124" s="6">
        <v>4050.0</v>
      </c>
      <c r="W124" s="6" t="s">
        <v>664</v>
      </c>
      <c r="X124" s="10"/>
      <c r="Y124" s="10"/>
      <c r="Z124" s="10"/>
      <c r="AA124" s="10"/>
      <c r="AB124" s="10"/>
      <c r="AC124" s="10"/>
    </row>
    <row r="125">
      <c r="A125" s="14" t="s">
        <v>621</v>
      </c>
      <c r="B125" s="5">
        <v>166.0</v>
      </c>
      <c r="C125" s="6" t="s">
        <v>72</v>
      </c>
      <c r="D125" s="6" t="s">
        <v>247</v>
      </c>
      <c r="E125" s="7" t="s">
        <v>665</v>
      </c>
      <c r="F125" s="6" t="s">
        <v>25</v>
      </c>
      <c r="G125" s="6" t="s">
        <v>666</v>
      </c>
      <c r="H125" s="6" t="s">
        <v>667</v>
      </c>
      <c r="I125" s="6" t="s">
        <v>104</v>
      </c>
      <c r="J125" s="6" t="s">
        <v>104</v>
      </c>
      <c r="K125" s="6" t="s">
        <v>104</v>
      </c>
      <c r="L125" s="6" t="s">
        <v>29</v>
      </c>
      <c r="M125" s="9" t="s">
        <v>668</v>
      </c>
      <c r="N125" s="9" t="s">
        <v>669</v>
      </c>
      <c r="O125" s="6" t="s">
        <v>32</v>
      </c>
      <c r="P125" s="6" t="s">
        <v>33</v>
      </c>
      <c r="Q125" s="10"/>
      <c r="R125" s="10"/>
      <c r="S125" s="10"/>
      <c r="T125" s="10"/>
      <c r="U125" s="6" t="s">
        <v>81</v>
      </c>
      <c r="V125" s="10"/>
      <c r="W125" s="10"/>
      <c r="X125" s="10"/>
      <c r="Y125" s="10"/>
      <c r="Z125" s="10"/>
      <c r="AA125" s="10"/>
      <c r="AB125" s="10"/>
      <c r="AC125" s="10"/>
    </row>
    <row r="126">
      <c r="A126" s="14" t="s">
        <v>621</v>
      </c>
      <c r="B126" s="5">
        <v>166.0</v>
      </c>
      <c r="C126" s="6" t="s">
        <v>72</v>
      </c>
      <c r="D126" s="6" t="s">
        <v>247</v>
      </c>
      <c r="E126" s="6" t="s">
        <v>670</v>
      </c>
      <c r="F126" s="6" t="s">
        <v>25</v>
      </c>
      <c r="G126" s="6" t="s">
        <v>671</v>
      </c>
      <c r="H126" s="6" t="s">
        <v>59</v>
      </c>
      <c r="I126" s="6" t="s">
        <v>220</v>
      </c>
      <c r="J126" s="6" t="s">
        <v>220</v>
      </c>
      <c r="K126" s="6" t="s">
        <v>220</v>
      </c>
      <c r="L126" s="6" t="s">
        <v>29</v>
      </c>
      <c r="M126" s="9" t="s">
        <v>672</v>
      </c>
      <c r="N126" s="9" t="s">
        <v>673</v>
      </c>
      <c r="O126" s="6" t="s">
        <v>32</v>
      </c>
      <c r="P126" s="6" t="s">
        <v>33</v>
      </c>
      <c r="Q126" s="10"/>
      <c r="R126" s="10"/>
      <c r="S126" s="10"/>
      <c r="T126" s="10"/>
      <c r="U126" s="6" t="s">
        <v>163</v>
      </c>
      <c r="V126" s="6">
        <v>4050.0</v>
      </c>
      <c r="W126" s="10"/>
      <c r="X126" s="10"/>
      <c r="Y126" s="10"/>
      <c r="Z126" s="10"/>
      <c r="AA126" s="10"/>
      <c r="AB126" s="10"/>
      <c r="AC126" s="10"/>
    </row>
    <row r="127">
      <c r="A127" s="14" t="s">
        <v>621</v>
      </c>
      <c r="B127" s="5">
        <v>166.0</v>
      </c>
      <c r="C127" s="6" t="s">
        <v>72</v>
      </c>
      <c r="D127" s="6" t="s">
        <v>247</v>
      </c>
      <c r="E127" s="6" t="s">
        <v>674</v>
      </c>
      <c r="F127" s="6" t="s">
        <v>25</v>
      </c>
      <c r="G127" s="6" t="s">
        <v>675</v>
      </c>
      <c r="H127" s="6" t="s">
        <v>59</v>
      </c>
      <c r="I127" s="6" t="s">
        <v>104</v>
      </c>
      <c r="J127" s="6" t="s">
        <v>104</v>
      </c>
      <c r="K127" s="6" t="s">
        <v>104</v>
      </c>
      <c r="L127" s="6" t="s">
        <v>29</v>
      </c>
      <c r="M127" s="9" t="s">
        <v>676</v>
      </c>
      <c r="N127" s="9" t="s">
        <v>677</v>
      </c>
      <c r="O127" s="6" t="s">
        <v>32</v>
      </c>
      <c r="P127" s="6" t="s">
        <v>33</v>
      </c>
      <c r="Q127" s="10"/>
      <c r="R127" s="10"/>
      <c r="S127" s="10"/>
      <c r="T127" s="10"/>
      <c r="U127" s="6" t="s">
        <v>116</v>
      </c>
      <c r="V127" s="6">
        <v>4950.0</v>
      </c>
      <c r="W127" s="6" t="s">
        <v>482</v>
      </c>
      <c r="X127" s="10"/>
      <c r="Y127" s="10"/>
      <c r="Z127" s="10"/>
      <c r="AA127" s="10"/>
      <c r="AB127" s="10"/>
      <c r="AC127" s="10"/>
    </row>
    <row r="128">
      <c r="A128" s="14" t="s">
        <v>621</v>
      </c>
      <c r="B128" s="5">
        <v>166.0</v>
      </c>
      <c r="C128" s="6" t="s">
        <v>72</v>
      </c>
      <c r="D128" s="6" t="s">
        <v>247</v>
      </c>
      <c r="E128" s="6" t="s">
        <v>678</v>
      </c>
      <c r="F128" s="6" t="s">
        <v>25</v>
      </c>
      <c r="G128" s="6" t="s">
        <v>679</v>
      </c>
      <c r="H128" s="6" t="s">
        <v>388</v>
      </c>
      <c r="I128" s="6" t="s">
        <v>122</v>
      </c>
      <c r="J128" s="6" t="s">
        <v>122</v>
      </c>
      <c r="K128" s="6" t="s">
        <v>122</v>
      </c>
      <c r="L128" s="6" t="s">
        <v>29</v>
      </c>
      <c r="M128" s="9" t="s">
        <v>680</v>
      </c>
      <c r="N128" s="9" t="s">
        <v>681</v>
      </c>
      <c r="O128" s="6" t="s">
        <v>32</v>
      </c>
      <c r="P128" s="6" t="s">
        <v>33</v>
      </c>
      <c r="Q128" s="10"/>
      <c r="R128" s="10"/>
      <c r="S128" s="10"/>
      <c r="T128" s="10"/>
      <c r="U128" s="6" t="s">
        <v>163</v>
      </c>
      <c r="V128" s="6">
        <v>3150.0</v>
      </c>
      <c r="W128" s="10"/>
      <c r="X128" s="10"/>
      <c r="Y128" s="10"/>
      <c r="Z128" s="10"/>
      <c r="AA128" s="10"/>
      <c r="AB128" s="10"/>
      <c r="AC128" s="10"/>
    </row>
    <row r="129">
      <c r="A129" s="14" t="s">
        <v>621</v>
      </c>
      <c r="B129" s="5">
        <v>166.0</v>
      </c>
      <c r="C129" s="6" t="s">
        <v>72</v>
      </c>
      <c r="D129" s="6" t="s">
        <v>247</v>
      </c>
      <c r="E129" s="6" t="s">
        <v>682</v>
      </c>
      <c r="F129" s="6" t="s">
        <v>25</v>
      </c>
      <c r="G129" s="6" t="s">
        <v>683</v>
      </c>
      <c r="H129" s="6" t="s">
        <v>684</v>
      </c>
      <c r="I129" s="6" t="s">
        <v>104</v>
      </c>
      <c r="J129" s="6" t="s">
        <v>468</v>
      </c>
      <c r="K129" s="6" t="s">
        <v>468</v>
      </c>
      <c r="L129" s="6" t="s">
        <v>29</v>
      </c>
      <c r="M129" s="9" t="s">
        <v>685</v>
      </c>
      <c r="N129" s="9" t="s">
        <v>686</v>
      </c>
      <c r="O129" s="6" t="s">
        <v>32</v>
      </c>
      <c r="P129" s="6" t="s">
        <v>33</v>
      </c>
      <c r="Q129" s="6" t="s">
        <v>34</v>
      </c>
      <c r="R129" s="6" t="s">
        <v>94</v>
      </c>
      <c r="S129" s="10"/>
      <c r="T129" s="10"/>
      <c r="U129" s="6" t="s">
        <v>36</v>
      </c>
      <c r="V129" s="6">
        <v>3600.0</v>
      </c>
      <c r="W129" s="6" t="s">
        <v>364</v>
      </c>
      <c r="X129" s="10"/>
      <c r="Y129" s="10"/>
      <c r="Z129" s="10"/>
      <c r="AA129" s="10"/>
      <c r="AB129" s="10"/>
      <c r="AC129" s="10"/>
    </row>
    <row r="130">
      <c r="A130" s="14" t="s">
        <v>621</v>
      </c>
      <c r="B130" s="5">
        <v>166.0</v>
      </c>
      <c r="C130" s="6" t="s">
        <v>72</v>
      </c>
      <c r="D130" s="6" t="s">
        <v>247</v>
      </c>
      <c r="E130" s="6" t="s">
        <v>687</v>
      </c>
      <c r="F130" s="6" t="s">
        <v>25</v>
      </c>
      <c r="G130" s="6" t="s">
        <v>688</v>
      </c>
      <c r="H130" s="6" t="s">
        <v>39</v>
      </c>
      <c r="I130" s="6" t="s">
        <v>435</v>
      </c>
      <c r="J130" s="6" t="s">
        <v>435</v>
      </c>
      <c r="K130" s="6" t="s">
        <v>435</v>
      </c>
      <c r="L130" s="6" t="s">
        <v>29</v>
      </c>
      <c r="M130" s="9" t="s">
        <v>689</v>
      </c>
      <c r="N130" s="9" t="s">
        <v>690</v>
      </c>
      <c r="O130" s="6" t="s">
        <v>32</v>
      </c>
      <c r="P130" s="6" t="s">
        <v>33</v>
      </c>
      <c r="Q130" s="10"/>
      <c r="R130" s="10"/>
      <c r="S130" s="10"/>
      <c r="T130" s="10"/>
      <c r="U130" s="10"/>
      <c r="V130" s="6">
        <v>4950.0</v>
      </c>
      <c r="W130" s="6" t="s">
        <v>691</v>
      </c>
      <c r="X130" s="10"/>
      <c r="Y130" s="10"/>
      <c r="Z130" s="10"/>
      <c r="AA130" s="10"/>
      <c r="AB130" s="10"/>
      <c r="AC130" s="10"/>
    </row>
    <row r="131">
      <c r="A131" s="14" t="s">
        <v>621</v>
      </c>
      <c r="B131" s="5">
        <v>166.0</v>
      </c>
      <c r="C131" s="6" t="s">
        <v>72</v>
      </c>
      <c r="D131" s="6" t="s">
        <v>247</v>
      </c>
      <c r="E131" s="6" t="s">
        <v>692</v>
      </c>
      <c r="F131" s="6" t="s">
        <v>25</v>
      </c>
      <c r="G131" s="6" t="s">
        <v>693</v>
      </c>
      <c r="H131" s="6" t="s">
        <v>39</v>
      </c>
      <c r="I131" s="6" t="s">
        <v>435</v>
      </c>
      <c r="J131" s="6" t="s">
        <v>435</v>
      </c>
      <c r="K131" s="6" t="s">
        <v>256</v>
      </c>
      <c r="L131" s="6" t="s">
        <v>29</v>
      </c>
      <c r="M131" s="9" t="s">
        <v>694</v>
      </c>
      <c r="N131" s="9" t="s">
        <v>695</v>
      </c>
      <c r="O131" s="6" t="s">
        <v>32</v>
      </c>
      <c r="P131" s="6" t="s">
        <v>33</v>
      </c>
      <c r="Q131" s="6" t="s">
        <v>228</v>
      </c>
      <c r="R131" s="6" t="s">
        <v>355</v>
      </c>
      <c r="S131" s="10"/>
      <c r="T131" s="10"/>
      <c r="U131" s="10"/>
      <c r="V131" s="6">
        <v>3600.0</v>
      </c>
      <c r="W131" s="6" t="s">
        <v>94</v>
      </c>
      <c r="X131" s="10"/>
      <c r="Y131" s="10"/>
      <c r="Z131" s="10"/>
      <c r="AA131" s="10"/>
      <c r="AB131" s="10"/>
      <c r="AC131" s="10"/>
    </row>
    <row r="132">
      <c r="A132" s="14" t="s">
        <v>696</v>
      </c>
      <c r="B132" s="5">
        <v>192.0</v>
      </c>
      <c r="C132" s="6" t="s">
        <v>64</v>
      </c>
      <c r="D132" s="6" t="s">
        <v>697</v>
      </c>
      <c r="E132" s="6" t="s">
        <v>698</v>
      </c>
      <c r="F132" s="6" t="s">
        <v>46</v>
      </c>
      <c r="G132" s="6" t="s">
        <v>699</v>
      </c>
      <c r="H132" s="6" t="s">
        <v>39</v>
      </c>
      <c r="I132" s="6" t="s">
        <v>40</v>
      </c>
      <c r="J132" s="6" t="s">
        <v>244</v>
      </c>
      <c r="K132" s="6" t="s">
        <v>40</v>
      </c>
      <c r="L132" s="6" t="s">
        <v>29</v>
      </c>
      <c r="M132" s="9" t="s">
        <v>700</v>
      </c>
      <c r="N132" s="9" t="s">
        <v>701</v>
      </c>
      <c r="O132" s="6" t="s">
        <v>32</v>
      </c>
      <c r="P132" s="6" t="s">
        <v>33</v>
      </c>
      <c r="Q132" s="6" t="s">
        <v>34</v>
      </c>
      <c r="R132" s="10"/>
      <c r="S132" s="10"/>
      <c r="T132" s="10"/>
      <c r="U132" s="6" t="s">
        <v>127</v>
      </c>
      <c r="V132" s="6">
        <v>1470.0</v>
      </c>
      <c r="W132" s="6" t="s">
        <v>408</v>
      </c>
      <c r="X132" s="10"/>
      <c r="Y132" s="10"/>
      <c r="Z132" s="10"/>
      <c r="AA132" s="10"/>
      <c r="AB132" s="10"/>
      <c r="AC132" s="10"/>
    </row>
    <row r="133">
      <c r="A133" s="4">
        <v>45689.0</v>
      </c>
      <c r="B133" s="5">
        <v>185.0</v>
      </c>
      <c r="C133" s="6" t="s">
        <v>64</v>
      </c>
      <c r="D133" s="6" t="s">
        <v>697</v>
      </c>
      <c r="E133" s="6" t="s">
        <v>702</v>
      </c>
      <c r="F133" s="6" t="s">
        <v>25</v>
      </c>
      <c r="G133" s="8" t="s">
        <v>703</v>
      </c>
      <c r="H133" s="6" t="s">
        <v>39</v>
      </c>
      <c r="I133" s="6" t="s">
        <v>28</v>
      </c>
      <c r="J133" s="6" t="s">
        <v>172</v>
      </c>
      <c r="K133" s="6" t="s">
        <v>172</v>
      </c>
      <c r="L133" s="6" t="s">
        <v>29</v>
      </c>
      <c r="M133" s="9" t="s">
        <v>704</v>
      </c>
      <c r="N133" s="9" t="s">
        <v>705</v>
      </c>
      <c r="O133" s="6" t="s">
        <v>32</v>
      </c>
      <c r="P133" s="6" t="s">
        <v>33</v>
      </c>
      <c r="Q133" s="10"/>
      <c r="R133" s="10"/>
      <c r="S133" s="10"/>
      <c r="T133" s="10"/>
      <c r="U133" s="6" t="s">
        <v>36</v>
      </c>
      <c r="V133" s="6">
        <v>4590.0</v>
      </c>
      <c r="W133" s="6" t="s">
        <v>706</v>
      </c>
      <c r="X133" s="10"/>
      <c r="Y133" s="10"/>
      <c r="Z133" s="10"/>
      <c r="AA133" s="10"/>
      <c r="AB133" s="10"/>
      <c r="AC133" s="10"/>
    </row>
    <row r="134">
      <c r="A134" s="4">
        <v>45689.0</v>
      </c>
      <c r="B134" s="5">
        <v>185.0</v>
      </c>
      <c r="C134" s="6" t="s">
        <v>64</v>
      </c>
      <c r="D134" s="6" t="s">
        <v>697</v>
      </c>
      <c r="E134" s="6" t="s">
        <v>707</v>
      </c>
      <c r="F134" s="6" t="s">
        <v>46</v>
      </c>
      <c r="G134" s="8" t="s">
        <v>703</v>
      </c>
      <c r="H134" s="6" t="s">
        <v>39</v>
      </c>
      <c r="I134" s="6" t="s">
        <v>28</v>
      </c>
      <c r="J134" s="6" t="s">
        <v>47</v>
      </c>
      <c r="K134" s="6" t="s">
        <v>47</v>
      </c>
      <c r="L134" s="6" t="s">
        <v>29</v>
      </c>
      <c r="M134" s="9" t="s">
        <v>708</v>
      </c>
      <c r="N134" s="9" t="s">
        <v>709</v>
      </c>
      <c r="O134" s="6" t="s">
        <v>32</v>
      </c>
      <c r="P134" s="6" t="s">
        <v>33</v>
      </c>
      <c r="Q134" s="10"/>
      <c r="R134" s="10"/>
      <c r="S134" s="10"/>
      <c r="T134" s="10"/>
      <c r="U134" s="6" t="s">
        <v>36</v>
      </c>
      <c r="V134" s="6">
        <v>1620.0</v>
      </c>
      <c r="W134" s="6" t="s">
        <v>710</v>
      </c>
      <c r="X134" s="10"/>
      <c r="Y134" s="10"/>
      <c r="Z134" s="10"/>
      <c r="AA134" s="10"/>
      <c r="AB134" s="10"/>
      <c r="AC134" s="10"/>
    </row>
    <row r="135">
      <c r="A135" s="14" t="s">
        <v>711</v>
      </c>
      <c r="B135" s="5">
        <v>164.0</v>
      </c>
      <c r="C135" s="6" t="s">
        <v>64</v>
      </c>
      <c r="D135" s="6" t="s">
        <v>529</v>
      </c>
      <c r="E135" s="6" t="s">
        <v>712</v>
      </c>
      <c r="F135" s="6" t="s">
        <v>25</v>
      </c>
      <c r="G135" s="6" t="s">
        <v>713</v>
      </c>
      <c r="H135" s="6" t="s">
        <v>667</v>
      </c>
      <c r="I135" s="6" t="s">
        <v>40</v>
      </c>
      <c r="J135" s="6" t="s">
        <v>256</v>
      </c>
      <c r="K135" s="6" t="s">
        <v>256</v>
      </c>
      <c r="L135" s="6" t="s">
        <v>29</v>
      </c>
      <c r="M135" s="9" t="s">
        <v>714</v>
      </c>
      <c r="N135" s="9" t="s">
        <v>715</v>
      </c>
      <c r="O135" s="6" t="s">
        <v>32</v>
      </c>
      <c r="P135" s="6" t="s">
        <v>33</v>
      </c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>
      <c r="A136" s="14" t="s">
        <v>711</v>
      </c>
      <c r="B136" s="5">
        <v>164.0</v>
      </c>
      <c r="C136" s="6" t="s">
        <v>64</v>
      </c>
      <c r="D136" s="6" t="s">
        <v>529</v>
      </c>
      <c r="E136" s="6" t="s">
        <v>716</v>
      </c>
      <c r="F136" s="6" t="s">
        <v>25</v>
      </c>
      <c r="G136" s="6" t="s">
        <v>717</v>
      </c>
      <c r="H136" s="6" t="s">
        <v>59</v>
      </c>
      <c r="I136" s="6" t="s">
        <v>40</v>
      </c>
      <c r="J136" s="6" t="s">
        <v>40</v>
      </c>
      <c r="K136" s="6" t="s">
        <v>40</v>
      </c>
      <c r="L136" s="6" t="s">
        <v>29</v>
      </c>
      <c r="M136" s="9" t="s">
        <v>718</v>
      </c>
      <c r="N136" s="9" t="s">
        <v>719</v>
      </c>
      <c r="O136" s="6" t="s">
        <v>32</v>
      </c>
      <c r="P136" s="6" t="s">
        <v>33</v>
      </c>
      <c r="Q136" s="10"/>
      <c r="R136" s="10"/>
      <c r="S136" s="10"/>
      <c r="T136" s="10"/>
      <c r="U136" s="6" t="s">
        <v>413</v>
      </c>
      <c r="V136" s="6">
        <v>4130.0</v>
      </c>
      <c r="W136" s="6" t="s">
        <v>546</v>
      </c>
      <c r="X136" s="10"/>
      <c r="Y136" s="10"/>
      <c r="Z136" s="10"/>
      <c r="AA136" s="10"/>
      <c r="AB136" s="10"/>
      <c r="AC136" s="10"/>
    </row>
    <row r="137">
      <c r="A137" s="14" t="s">
        <v>711</v>
      </c>
      <c r="B137" s="5">
        <v>164.0</v>
      </c>
      <c r="C137" s="6" t="s">
        <v>64</v>
      </c>
      <c r="D137" s="6" t="s">
        <v>529</v>
      </c>
      <c r="E137" s="16" t="s">
        <v>720</v>
      </c>
      <c r="F137" s="6" t="s">
        <v>25</v>
      </c>
      <c r="G137" s="21" t="s">
        <v>721</v>
      </c>
      <c r="H137" s="6" t="s">
        <v>47</v>
      </c>
      <c r="I137" s="6" t="s">
        <v>47</v>
      </c>
      <c r="J137" s="6" t="s">
        <v>47</v>
      </c>
      <c r="K137" s="6" t="s">
        <v>47</v>
      </c>
      <c r="L137" s="10"/>
      <c r="M137" s="9" t="s">
        <v>722</v>
      </c>
      <c r="N137" s="10"/>
      <c r="O137" s="6" t="s">
        <v>32</v>
      </c>
      <c r="P137" s="6" t="s">
        <v>33</v>
      </c>
      <c r="Q137" s="6" t="s">
        <v>126</v>
      </c>
      <c r="R137" s="6" t="s">
        <v>723</v>
      </c>
      <c r="S137" s="10"/>
      <c r="T137" s="10"/>
      <c r="U137" s="6" t="s">
        <v>127</v>
      </c>
      <c r="V137" s="10"/>
      <c r="W137" s="10"/>
      <c r="X137" s="10"/>
      <c r="Y137" s="10"/>
      <c r="Z137" s="10"/>
      <c r="AA137" s="10"/>
      <c r="AB137" s="10"/>
      <c r="AC137" s="10"/>
    </row>
    <row r="138">
      <c r="A138" s="14" t="s">
        <v>711</v>
      </c>
      <c r="B138" s="5">
        <v>164.0</v>
      </c>
      <c r="C138" s="6" t="s">
        <v>64</v>
      </c>
      <c r="D138" s="6" t="s">
        <v>529</v>
      </c>
      <c r="E138" s="6" t="s">
        <v>724</v>
      </c>
      <c r="F138" s="6" t="s">
        <v>25</v>
      </c>
      <c r="G138" s="6" t="s">
        <v>725</v>
      </c>
      <c r="H138" s="6" t="s">
        <v>388</v>
      </c>
      <c r="I138" s="6" t="s">
        <v>54</v>
      </c>
      <c r="J138" s="6" t="s">
        <v>182</v>
      </c>
      <c r="K138" s="6" t="s">
        <v>182</v>
      </c>
      <c r="L138" s="6" t="s">
        <v>29</v>
      </c>
      <c r="M138" s="9" t="s">
        <v>726</v>
      </c>
      <c r="N138" s="9" t="s">
        <v>727</v>
      </c>
      <c r="O138" s="6" t="s">
        <v>32</v>
      </c>
      <c r="P138" s="6" t="s">
        <v>33</v>
      </c>
      <c r="Q138" s="6" t="s">
        <v>381</v>
      </c>
      <c r="R138" s="6" t="s">
        <v>205</v>
      </c>
      <c r="S138" s="10"/>
      <c r="T138" s="10"/>
      <c r="U138" s="6" t="s">
        <v>152</v>
      </c>
      <c r="V138" s="10"/>
      <c r="W138" s="10"/>
      <c r="X138" s="10"/>
      <c r="Y138" s="10"/>
      <c r="Z138" s="10"/>
      <c r="AA138" s="10"/>
      <c r="AB138" s="10"/>
      <c r="AC138" s="10"/>
    </row>
    <row r="139">
      <c r="A139" s="14" t="s">
        <v>711</v>
      </c>
      <c r="B139" s="5">
        <v>164.0</v>
      </c>
      <c r="C139" s="6" t="s">
        <v>64</v>
      </c>
      <c r="D139" s="6" t="s">
        <v>65</v>
      </c>
      <c r="E139" s="6" t="s">
        <v>728</v>
      </c>
      <c r="F139" s="6" t="s">
        <v>25</v>
      </c>
      <c r="G139" s="8" t="s">
        <v>729</v>
      </c>
      <c r="H139" s="6" t="s">
        <v>39</v>
      </c>
      <c r="I139" s="6" t="s">
        <v>104</v>
      </c>
      <c r="J139" s="6" t="s">
        <v>104</v>
      </c>
      <c r="K139" s="6" t="s">
        <v>104</v>
      </c>
      <c r="L139" s="6" t="s">
        <v>29</v>
      </c>
      <c r="M139" s="9" t="s">
        <v>730</v>
      </c>
      <c r="N139" s="9" t="s">
        <v>731</v>
      </c>
      <c r="O139" s="6" t="s">
        <v>32</v>
      </c>
      <c r="P139" s="6" t="s">
        <v>33</v>
      </c>
      <c r="Q139" s="6" t="s">
        <v>34</v>
      </c>
      <c r="R139" s="6" t="s">
        <v>305</v>
      </c>
      <c r="S139" s="10"/>
      <c r="T139" s="10"/>
      <c r="U139" s="6" t="s">
        <v>108</v>
      </c>
      <c r="V139" s="10"/>
      <c r="W139" s="10"/>
      <c r="X139" s="10"/>
      <c r="Y139" s="10"/>
      <c r="Z139" s="10"/>
      <c r="AA139" s="10"/>
      <c r="AB139" s="10"/>
      <c r="AC139" s="10"/>
    </row>
    <row r="140">
      <c r="A140" s="14" t="s">
        <v>711</v>
      </c>
      <c r="B140" s="5">
        <v>164.0</v>
      </c>
      <c r="C140" s="6" t="s">
        <v>64</v>
      </c>
      <c r="D140" s="6" t="s">
        <v>438</v>
      </c>
      <c r="E140" s="6" t="s">
        <v>732</v>
      </c>
      <c r="F140" s="6" t="s">
        <v>25</v>
      </c>
      <c r="G140" s="6" t="s">
        <v>733</v>
      </c>
      <c r="H140" s="6" t="s">
        <v>68</v>
      </c>
      <c r="I140" s="6" t="s">
        <v>54</v>
      </c>
      <c r="J140" s="6" t="s">
        <v>54</v>
      </c>
      <c r="K140" s="6" t="s">
        <v>54</v>
      </c>
      <c r="L140" s="6" t="s">
        <v>29</v>
      </c>
      <c r="M140" s="9" t="s">
        <v>734</v>
      </c>
      <c r="N140" s="9" t="s">
        <v>735</v>
      </c>
      <c r="O140" s="6" t="s">
        <v>32</v>
      </c>
      <c r="P140" s="6" t="s">
        <v>214</v>
      </c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>
      <c r="A141" s="14" t="s">
        <v>711</v>
      </c>
      <c r="B141" s="5">
        <v>164.0</v>
      </c>
      <c r="C141" s="6" t="s">
        <v>64</v>
      </c>
      <c r="D141" s="6" t="s">
        <v>438</v>
      </c>
      <c r="E141" s="19" t="s">
        <v>736</v>
      </c>
      <c r="F141" s="14" t="s">
        <v>25</v>
      </c>
      <c r="G141" s="6" t="s">
        <v>737</v>
      </c>
      <c r="H141" s="6" t="s">
        <v>388</v>
      </c>
      <c r="I141" s="6" t="s">
        <v>40</v>
      </c>
      <c r="J141" s="6" t="s">
        <v>40</v>
      </c>
      <c r="K141" s="6" t="s">
        <v>40</v>
      </c>
      <c r="L141" s="6" t="s">
        <v>29</v>
      </c>
      <c r="M141" s="9" t="s">
        <v>738</v>
      </c>
      <c r="N141" s="9" t="s">
        <v>739</v>
      </c>
      <c r="O141" s="6" t="s">
        <v>32</v>
      </c>
      <c r="P141" s="6" t="s">
        <v>33</v>
      </c>
      <c r="Q141" s="10"/>
      <c r="R141" s="10"/>
      <c r="S141" s="10"/>
      <c r="T141" s="10"/>
      <c r="U141" s="6" t="s">
        <v>236</v>
      </c>
      <c r="V141" s="6">
        <v>5220.0</v>
      </c>
      <c r="W141" s="6" t="s">
        <v>649</v>
      </c>
      <c r="X141" s="10"/>
      <c r="Y141" s="10"/>
      <c r="Z141" s="10"/>
      <c r="AA141" s="10"/>
      <c r="AB141" s="10"/>
      <c r="AC141" s="10"/>
    </row>
    <row r="142">
      <c r="A142" s="14" t="s">
        <v>711</v>
      </c>
      <c r="B142" s="5">
        <v>164.0</v>
      </c>
      <c r="C142" s="6" t="s">
        <v>64</v>
      </c>
      <c r="D142" s="6" t="s">
        <v>432</v>
      </c>
      <c r="E142" s="2" t="s">
        <v>740</v>
      </c>
      <c r="F142" s="6" t="s">
        <v>25</v>
      </c>
      <c r="G142" s="6" t="s">
        <v>741</v>
      </c>
      <c r="H142" s="6" t="s">
        <v>742</v>
      </c>
      <c r="I142" s="6" t="s">
        <v>104</v>
      </c>
      <c r="J142" s="6" t="s">
        <v>104</v>
      </c>
      <c r="K142" s="6" t="s">
        <v>104</v>
      </c>
      <c r="L142" s="6" t="s">
        <v>29</v>
      </c>
      <c r="M142" s="9" t="s">
        <v>743</v>
      </c>
      <c r="N142" s="9" t="s">
        <v>744</v>
      </c>
      <c r="O142" s="6" t="s">
        <v>32</v>
      </c>
      <c r="P142" s="6" t="s">
        <v>33</v>
      </c>
      <c r="Q142" s="6" t="s">
        <v>126</v>
      </c>
      <c r="R142" s="6" t="s">
        <v>745</v>
      </c>
      <c r="S142" s="10"/>
      <c r="T142" s="10"/>
      <c r="U142" s="6" t="s">
        <v>100</v>
      </c>
      <c r="V142" s="6">
        <v>3456.0</v>
      </c>
      <c r="W142" s="6" t="s">
        <v>94</v>
      </c>
      <c r="X142" s="10"/>
      <c r="Y142" s="10"/>
      <c r="Z142" s="10"/>
      <c r="AA142" s="10"/>
      <c r="AB142" s="10"/>
      <c r="AC142" s="10"/>
    </row>
    <row r="143">
      <c r="A143" s="14" t="s">
        <v>696</v>
      </c>
      <c r="B143" s="5">
        <v>192.0</v>
      </c>
      <c r="C143" s="6" t="s">
        <v>22</v>
      </c>
      <c r="D143" s="6" t="s">
        <v>307</v>
      </c>
      <c r="E143" s="11" t="s">
        <v>746</v>
      </c>
      <c r="F143" s="6" t="s">
        <v>25</v>
      </c>
      <c r="G143" s="8" t="s">
        <v>313</v>
      </c>
      <c r="H143" s="6" t="s">
        <v>39</v>
      </c>
      <c r="I143" s="6" t="s">
        <v>256</v>
      </c>
      <c r="J143" s="6" t="s">
        <v>47</v>
      </c>
      <c r="K143" s="6" t="s">
        <v>47</v>
      </c>
      <c r="L143" s="6" t="s">
        <v>29</v>
      </c>
      <c r="M143" s="9" t="s">
        <v>747</v>
      </c>
      <c r="N143" s="9" t="s">
        <v>748</v>
      </c>
      <c r="O143" s="6" t="s">
        <v>32</v>
      </c>
      <c r="P143" s="6" t="s">
        <v>33</v>
      </c>
      <c r="Q143" s="10"/>
      <c r="R143" s="10"/>
      <c r="S143" s="10"/>
      <c r="T143" s="10"/>
      <c r="U143" s="6" t="s">
        <v>163</v>
      </c>
      <c r="V143" s="6">
        <v>3960.0</v>
      </c>
      <c r="W143" s="6" t="s">
        <v>44</v>
      </c>
      <c r="X143" s="10"/>
      <c r="Y143" s="10"/>
      <c r="Z143" s="10"/>
      <c r="AA143" s="10"/>
      <c r="AB143" s="10"/>
      <c r="AC143" s="10"/>
    </row>
    <row r="144">
      <c r="A144" s="14" t="s">
        <v>650</v>
      </c>
      <c r="B144" s="5">
        <v>165.0</v>
      </c>
      <c r="C144" s="6" t="s">
        <v>50</v>
      </c>
      <c r="D144" s="6" t="s">
        <v>216</v>
      </c>
      <c r="E144" s="6" t="s">
        <v>749</v>
      </c>
      <c r="F144" s="6" t="s">
        <v>25</v>
      </c>
      <c r="G144" s="6" t="s">
        <v>750</v>
      </c>
      <c r="H144" s="6" t="s">
        <v>751</v>
      </c>
      <c r="I144" s="6" t="s">
        <v>40</v>
      </c>
      <c r="J144" s="6" t="s">
        <v>40</v>
      </c>
      <c r="K144" s="6" t="s">
        <v>40</v>
      </c>
      <c r="L144" s="6" t="s">
        <v>29</v>
      </c>
      <c r="M144" s="9" t="s">
        <v>752</v>
      </c>
      <c r="N144" s="9" t="s">
        <v>753</v>
      </c>
      <c r="O144" s="6" t="s">
        <v>32</v>
      </c>
      <c r="P144" s="6" t="s">
        <v>33</v>
      </c>
      <c r="Q144" s="10"/>
      <c r="R144" s="10"/>
      <c r="S144" s="10"/>
      <c r="T144" s="10"/>
      <c r="U144" s="6" t="s">
        <v>163</v>
      </c>
      <c r="V144" s="6">
        <v>3150.0</v>
      </c>
      <c r="W144" s="6" t="s">
        <v>754</v>
      </c>
      <c r="X144" s="10"/>
      <c r="Y144" s="10"/>
      <c r="Z144" s="10"/>
      <c r="AA144" s="10"/>
      <c r="AB144" s="10"/>
      <c r="AC144" s="10"/>
    </row>
    <row r="145">
      <c r="A145" s="14" t="s">
        <v>650</v>
      </c>
      <c r="B145" s="5">
        <v>165.0</v>
      </c>
      <c r="C145" s="6" t="s">
        <v>50</v>
      </c>
      <c r="D145" s="6" t="s">
        <v>51</v>
      </c>
      <c r="E145" s="6" t="s">
        <v>755</v>
      </c>
      <c r="F145" s="6" t="s">
        <v>25</v>
      </c>
      <c r="G145" s="6" t="s">
        <v>756</v>
      </c>
      <c r="H145" s="6" t="s">
        <v>388</v>
      </c>
      <c r="I145" s="6" t="s">
        <v>78</v>
      </c>
      <c r="J145" s="6" t="s">
        <v>78</v>
      </c>
      <c r="K145" s="6" t="s">
        <v>78</v>
      </c>
      <c r="L145" s="6" t="s">
        <v>29</v>
      </c>
      <c r="M145" s="9" t="s">
        <v>757</v>
      </c>
      <c r="N145" s="9" t="s">
        <v>758</v>
      </c>
      <c r="O145" s="6" t="s">
        <v>32</v>
      </c>
      <c r="P145" s="6" t="s">
        <v>33</v>
      </c>
      <c r="Q145" s="6" t="s">
        <v>228</v>
      </c>
      <c r="R145" s="6" t="s">
        <v>759</v>
      </c>
      <c r="S145" s="10"/>
      <c r="T145" s="10"/>
      <c r="U145" s="6" t="s">
        <v>152</v>
      </c>
      <c r="V145" s="10"/>
      <c r="W145" s="10"/>
      <c r="X145" s="10"/>
      <c r="Y145" s="10"/>
      <c r="Z145" s="10"/>
      <c r="AA145" s="10"/>
      <c r="AB145" s="10"/>
      <c r="AC145" s="10"/>
    </row>
    <row r="146">
      <c r="A146" s="14" t="s">
        <v>650</v>
      </c>
      <c r="B146" s="5">
        <v>165.0</v>
      </c>
      <c r="C146" s="6" t="s">
        <v>50</v>
      </c>
      <c r="D146" s="6" t="s">
        <v>51</v>
      </c>
      <c r="E146" s="6" t="s">
        <v>760</v>
      </c>
      <c r="F146" s="6" t="s">
        <v>25</v>
      </c>
      <c r="G146" s="6" t="s">
        <v>761</v>
      </c>
      <c r="H146" s="6" t="s">
        <v>39</v>
      </c>
      <c r="I146" s="6" t="s">
        <v>78</v>
      </c>
      <c r="J146" s="6" t="s">
        <v>78</v>
      </c>
      <c r="K146" s="6" t="s">
        <v>78</v>
      </c>
      <c r="L146" s="6" t="s">
        <v>29</v>
      </c>
      <c r="M146" s="9" t="s">
        <v>762</v>
      </c>
      <c r="N146" s="9" t="s">
        <v>763</v>
      </c>
      <c r="O146" s="6" t="s">
        <v>32</v>
      </c>
      <c r="P146" s="6" t="s">
        <v>33</v>
      </c>
      <c r="Q146" s="6" t="s">
        <v>519</v>
      </c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>
      <c r="A147" s="14" t="s">
        <v>764</v>
      </c>
      <c r="B147" s="5">
        <v>163.0</v>
      </c>
      <c r="C147" s="6" t="s">
        <v>22</v>
      </c>
      <c r="D147" s="6" t="s">
        <v>307</v>
      </c>
      <c r="E147" s="7" t="s">
        <v>765</v>
      </c>
      <c r="F147" s="7" t="s">
        <v>25</v>
      </c>
      <c r="G147" s="8" t="s">
        <v>766</v>
      </c>
      <c r="H147" s="6" t="s">
        <v>742</v>
      </c>
      <c r="I147" s="6" t="s">
        <v>78</v>
      </c>
      <c r="J147" s="6" t="s">
        <v>78</v>
      </c>
      <c r="K147" s="6" t="s">
        <v>78</v>
      </c>
      <c r="L147" s="6" t="s">
        <v>29</v>
      </c>
      <c r="M147" s="9" t="s">
        <v>767</v>
      </c>
      <c r="N147" s="9" t="s">
        <v>768</v>
      </c>
      <c r="O147" s="6" t="s">
        <v>32</v>
      </c>
      <c r="P147" s="6" t="s">
        <v>33</v>
      </c>
      <c r="Q147" s="6" t="s">
        <v>34</v>
      </c>
      <c r="R147" s="6" t="s">
        <v>769</v>
      </c>
      <c r="S147" s="10"/>
      <c r="T147" s="10"/>
      <c r="U147" s="6" t="s">
        <v>108</v>
      </c>
      <c r="V147" s="10"/>
      <c r="W147" s="10"/>
      <c r="X147" s="10"/>
      <c r="Y147" s="10"/>
      <c r="Z147" s="10"/>
      <c r="AA147" s="10"/>
      <c r="AB147" s="10"/>
      <c r="AC147" s="10"/>
    </row>
    <row r="148">
      <c r="A148" s="14" t="s">
        <v>764</v>
      </c>
      <c r="B148" s="5">
        <v>163.0</v>
      </c>
      <c r="C148" s="6" t="s">
        <v>22</v>
      </c>
      <c r="D148" s="6" t="s">
        <v>307</v>
      </c>
      <c r="E148" s="19" t="s">
        <v>770</v>
      </c>
      <c r="F148" s="14" t="s">
        <v>25</v>
      </c>
      <c r="G148" s="6" t="s">
        <v>771</v>
      </c>
      <c r="H148" s="6" t="s">
        <v>39</v>
      </c>
      <c r="I148" s="6" t="s">
        <v>468</v>
      </c>
      <c r="J148" s="6" t="s">
        <v>468</v>
      </c>
      <c r="K148" s="6" t="s">
        <v>468</v>
      </c>
      <c r="L148" s="6" t="s">
        <v>29</v>
      </c>
      <c r="M148" s="9" t="s">
        <v>772</v>
      </c>
      <c r="N148" s="9" t="s">
        <v>773</v>
      </c>
      <c r="O148" s="6" t="s">
        <v>32</v>
      </c>
      <c r="P148" s="6" t="s">
        <v>33</v>
      </c>
      <c r="Q148" s="6" t="s">
        <v>34</v>
      </c>
      <c r="R148" s="10"/>
      <c r="S148" s="10"/>
      <c r="T148" s="10"/>
      <c r="U148" s="6" t="s">
        <v>100</v>
      </c>
      <c r="V148" s="6">
        <v>3800.0</v>
      </c>
      <c r="W148" s="6" t="s">
        <v>44</v>
      </c>
      <c r="X148" s="10"/>
      <c r="Y148" s="10"/>
      <c r="Z148" s="10"/>
      <c r="AA148" s="10"/>
      <c r="AB148" s="10"/>
      <c r="AC148" s="10"/>
    </row>
    <row r="149">
      <c r="A149" s="14" t="s">
        <v>764</v>
      </c>
      <c r="B149" s="5">
        <v>163.0</v>
      </c>
      <c r="C149" s="6" t="s">
        <v>22</v>
      </c>
      <c r="D149" s="6" t="s">
        <v>307</v>
      </c>
      <c r="E149" s="2" t="s">
        <v>774</v>
      </c>
      <c r="F149" s="6" t="s">
        <v>25</v>
      </c>
      <c r="G149" s="6" t="s">
        <v>775</v>
      </c>
      <c r="H149" s="6" t="s">
        <v>39</v>
      </c>
      <c r="I149" s="6" t="s">
        <v>172</v>
      </c>
      <c r="J149" s="6" t="s">
        <v>172</v>
      </c>
      <c r="K149" s="6" t="s">
        <v>172</v>
      </c>
      <c r="L149" s="6" t="s">
        <v>29</v>
      </c>
      <c r="M149" s="9" t="s">
        <v>776</v>
      </c>
      <c r="N149" s="9" t="s">
        <v>777</v>
      </c>
      <c r="O149" s="6" t="s">
        <v>32</v>
      </c>
      <c r="P149" s="6" t="s">
        <v>33</v>
      </c>
      <c r="Q149" s="10"/>
      <c r="R149" s="10"/>
      <c r="S149" s="10"/>
      <c r="T149" s="10"/>
      <c r="U149" s="6" t="s">
        <v>81</v>
      </c>
      <c r="V149" s="6">
        <v>3960.0</v>
      </c>
      <c r="W149" s="6" t="s">
        <v>44</v>
      </c>
      <c r="X149" s="10"/>
      <c r="Y149" s="10"/>
      <c r="Z149" s="10"/>
      <c r="AA149" s="10"/>
      <c r="AB149" s="10"/>
      <c r="AC149" s="10"/>
    </row>
    <row r="150">
      <c r="A150" s="14" t="s">
        <v>764</v>
      </c>
      <c r="B150" s="5">
        <v>163.0</v>
      </c>
      <c r="C150" s="6" t="s">
        <v>22</v>
      </c>
      <c r="D150" s="6" t="s">
        <v>307</v>
      </c>
      <c r="E150" s="6" t="s">
        <v>778</v>
      </c>
      <c r="F150" s="6" t="s">
        <v>25</v>
      </c>
      <c r="G150" s="6" t="s">
        <v>779</v>
      </c>
      <c r="H150" s="6" t="s">
        <v>39</v>
      </c>
      <c r="I150" s="6" t="s">
        <v>172</v>
      </c>
      <c r="J150" s="6" t="s">
        <v>172</v>
      </c>
      <c r="K150" s="6" t="s">
        <v>172</v>
      </c>
      <c r="L150" s="6" t="s">
        <v>29</v>
      </c>
      <c r="M150" s="9" t="s">
        <v>780</v>
      </c>
      <c r="N150" s="9" t="s">
        <v>781</v>
      </c>
      <c r="O150" s="6" t="s">
        <v>32</v>
      </c>
      <c r="P150" s="6" t="s">
        <v>33</v>
      </c>
      <c r="Q150" s="10"/>
      <c r="R150" s="10"/>
      <c r="S150" s="10"/>
      <c r="T150" s="10"/>
      <c r="U150" s="6" t="s">
        <v>305</v>
      </c>
      <c r="V150" s="6">
        <v>3960.0</v>
      </c>
      <c r="W150" s="6" t="s">
        <v>44</v>
      </c>
      <c r="X150" s="10"/>
      <c r="Y150" s="10"/>
      <c r="Z150" s="10"/>
      <c r="AA150" s="10"/>
      <c r="AB150" s="10"/>
      <c r="AC150" s="10"/>
    </row>
    <row r="151">
      <c r="A151" s="14" t="s">
        <v>764</v>
      </c>
      <c r="B151" s="5">
        <v>163.0</v>
      </c>
      <c r="C151" s="6" t="s">
        <v>22</v>
      </c>
      <c r="D151" s="6" t="s">
        <v>307</v>
      </c>
      <c r="E151" s="6" t="s">
        <v>782</v>
      </c>
      <c r="F151" s="6" t="s">
        <v>25</v>
      </c>
      <c r="G151" s="6" t="s">
        <v>783</v>
      </c>
      <c r="H151" s="6" t="s">
        <v>655</v>
      </c>
      <c r="I151" s="6" t="s">
        <v>172</v>
      </c>
      <c r="J151" s="6" t="s">
        <v>172</v>
      </c>
      <c r="K151" s="6" t="s">
        <v>172</v>
      </c>
      <c r="L151" s="6" t="s">
        <v>29</v>
      </c>
      <c r="M151" s="9" t="s">
        <v>784</v>
      </c>
      <c r="N151" s="9" t="s">
        <v>785</v>
      </c>
      <c r="O151" s="6" t="s">
        <v>32</v>
      </c>
      <c r="P151" s="6" t="s">
        <v>214</v>
      </c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>
      <c r="A152" s="14" t="s">
        <v>764</v>
      </c>
      <c r="B152" s="5">
        <v>163.0</v>
      </c>
      <c r="C152" s="6" t="s">
        <v>22</v>
      </c>
      <c r="D152" s="6" t="s">
        <v>307</v>
      </c>
      <c r="E152" s="16" t="s">
        <v>786</v>
      </c>
      <c r="F152" s="6" t="s">
        <v>46</v>
      </c>
      <c r="G152" s="8" t="s">
        <v>766</v>
      </c>
      <c r="H152" s="6" t="s">
        <v>68</v>
      </c>
      <c r="I152" s="6" t="s">
        <v>78</v>
      </c>
      <c r="J152" s="6" t="s">
        <v>47</v>
      </c>
      <c r="K152" s="6" t="s">
        <v>47</v>
      </c>
      <c r="L152" s="6" t="s">
        <v>29</v>
      </c>
      <c r="M152" s="9" t="s">
        <v>787</v>
      </c>
      <c r="N152" s="9" t="s">
        <v>788</v>
      </c>
      <c r="O152" s="6" t="s">
        <v>32</v>
      </c>
      <c r="P152" s="6" t="s">
        <v>33</v>
      </c>
      <c r="Q152" s="6" t="s">
        <v>34</v>
      </c>
      <c r="R152" s="6" t="s">
        <v>769</v>
      </c>
      <c r="S152" s="10"/>
      <c r="T152" s="10"/>
      <c r="U152" s="6" t="s">
        <v>108</v>
      </c>
      <c r="V152" s="10"/>
      <c r="W152" s="10"/>
      <c r="X152" s="10"/>
      <c r="Y152" s="10"/>
      <c r="Z152" s="10"/>
      <c r="AA152" s="10"/>
      <c r="AB152" s="10"/>
      <c r="AC152" s="10"/>
    </row>
    <row r="153">
      <c r="A153" s="14" t="s">
        <v>711</v>
      </c>
      <c r="B153" s="5">
        <v>164.0</v>
      </c>
      <c r="C153" s="6" t="s">
        <v>72</v>
      </c>
      <c r="D153" s="6" t="s">
        <v>139</v>
      </c>
      <c r="E153" s="16" t="s">
        <v>789</v>
      </c>
      <c r="F153" s="6" t="s">
        <v>25</v>
      </c>
      <c r="G153" s="6" t="s">
        <v>790</v>
      </c>
      <c r="H153" s="6" t="s">
        <v>388</v>
      </c>
      <c r="I153" s="6" t="s">
        <v>28</v>
      </c>
      <c r="J153" s="6" t="s">
        <v>791</v>
      </c>
      <c r="K153" s="6" t="s">
        <v>791</v>
      </c>
      <c r="L153" s="6" t="s">
        <v>29</v>
      </c>
      <c r="M153" s="9" t="s">
        <v>792</v>
      </c>
      <c r="N153" s="9" t="s">
        <v>793</v>
      </c>
      <c r="O153" s="6" t="s">
        <v>32</v>
      </c>
      <c r="P153" s="6" t="s">
        <v>33</v>
      </c>
      <c r="Q153" s="10"/>
      <c r="R153" s="10"/>
      <c r="S153" s="10"/>
      <c r="T153" s="10"/>
      <c r="U153" s="6" t="s">
        <v>163</v>
      </c>
      <c r="V153" s="6">
        <v>3600.0</v>
      </c>
      <c r="W153" s="6" t="s">
        <v>794</v>
      </c>
      <c r="X153" s="10"/>
      <c r="Y153" s="10"/>
      <c r="Z153" s="10"/>
      <c r="AA153" s="10"/>
      <c r="AB153" s="10"/>
      <c r="AC153" s="10"/>
    </row>
    <row r="154">
      <c r="A154" s="14" t="s">
        <v>764</v>
      </c>
      <c r="B154" s="5">
        <v>163.0</v>
      </c>
      <c r="C154" s="6" t="s">
        <v>72</v>
      </c>
      <c r="D154" s="6" t="s">
        <v>139</v>
      </c>
      <c r="E154" s="16" t="s">
        <v>795</v>
      </c>
      <c r="F154" s="6" t="s">
        <v>25</v>
      </c>
      <c r="G154" s="6" t="s">
        <v>796</v>
      </c>
      <c r="H154" s="6" t="s">
        <v>39</v>
      </c>
      <c r="I154" s="6" t="s">
        <v>28</v>
      </c>
      <c r="J154" s="6" t="s">
        <v>136</v>
      </c>
      <c r="K154" s="6" t="s">
        <v>136</v>
      </c>
      <c r="L154" s="6" t="s">
        <v>29</v>
      </c>
      <c r="M154" s="9" t="s">
        <v>797</v>
      </c>
      <c r="N154" s="9" t="s">
        <v>798</v>
      </c>
      <c r="O154" s="6" t="s">
        <v>32</v>
      </c>
      <c r="P154" s="6" t="s">
        <v>343</v>
      </c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>
      <c r="A155" s="14" t="s">
        <v>764</v>
      </c>
      <c r="B155" s="5">
        <v>163.0</v>
      </c>
      <c r="C155" s="6" t="s">
        <v>72</v>
      </c>
      <c r="D155" s="6" t="s">
        <v>139</v>
      </c>
      <c r="E155" s="16" t="s">
        <v>799</v>
      </c>
      <c r="F155" s="6" t="s">
        <v>25</v>
      </c>
      <c r="G155" s="8" t="s">
        <v>800</v>
      </c>
      <c r="H155" s="6" t="s">
        <v>39</v>
      </c>
      <c r="I155" s="6" t="s">
        <v>28</v>
      </c>
      <c r="J155" s="6" t="s">
        <v>801</v>
      </c>
      <c r="K155" s="6" t="s">
        <v>791</v>
      </c>
      <c r="L155" s="6" t="s">
        <v>29</v>
      </c>
      <c r="M155" s="9" t="s">
        <v>802</v>
      </c>
      <c r="N155" s="9" t="s">
        <v>803</v>
      </c>
      <c r="O155" s="6" t="s">
        <v>32</v>
      </c>
      <c r="P155" s="6" t="s">
        <v>33</v>
      </c>
      <c r="Q155" s="10"/>
      <c r="R155" s="10"/>
      <c r="S155" s="10"/>
      <c r="T155" s="10"/>
      <c r="U155" s="6" t="s">
        <v>236</v>
      </c>
      <c r="V155" s="6">
        <v>1350.0</v>
      </c>
      <c r="W155" s="6" t="s">
        <v>794</v>
      </c>
      <c r="X155" s="10"/>
      <c r="Y155" s="10"/>
      <c r="Z155" s="10"/>
      <c r="AA155" s="10"/>
      <c r="AB155" s="10"/>
      <c r="AC155" s="10"/>
    </row>
    <row r="156">
      <c r="A156" s="14" t="s">
        <v>764</v>
      </c>
      <c r="B156" s="5">
        <v>163.0</v>
      </c>
      <c r="C156" s="6" t="s">
        <v>72</v>
      </c>
      <c r="D156" s="6" t="s">
        <v>139</v>
      </c>
      <c r="E156" s="16" t="s">
        <v>804</v>
      </c>
      <c r="F156" s="6" t="s">
        <v>46</v>
      </c>
      <c r="G156" s="8" t="s">
        <v>800</v>
      </c>
      <c r="H156" s="6" t="s">
        <v>39</v>
      </c>
      <c r="I156" s="6" t="s">
        <v>28</v>
      </c>
      <c r="J156" s="6" t="s">
        <v>47</v>
      </c>
      <c r="K156" s="6" t="s">
        <v>47</v>
      </c>
      <c r="L156" s="6" t="s">
        <v>29</v>
      </c>
      <c r="M156" s="9" t="s">
        <v>805</v>
      </c>
      <c r="N156" s="9" t="s">
        <v>806</v>
      </c>
      <c r="O156" s="6" t="s">
        <v>32</v>
      </c>
      <c r="P156" s="6" t="s">
        <v>33</v>
      </c>
      <c r="Q156" s="10"/>
      <c r="R156" s="10"/>
      <c r="S156" s="10"/>
      <c r="T156" s="10"/>
      <c r="U156" s="6" t="s">
        <v>236</v>
      </c>
      <c r="V156" s="6">
        <v>4050.0</v>
      </c>
      <c r="W156" s="6" t="s">
        <v>794</v>
      </c>
      <c r="X156" s="10"/>
      <c r="Y156" s="10"/>
      <c r="Z156" s="10"/>
      <c r="AA156" s="10"/>
      <c r="AB156" s="10"/>
      <c r="AC156" s="10"/>
    </row>
    <row r="157">
      <c r="A157" s="14" t="s">
        <v>764</v>
      </c>
      <c r="B157" s="5">
        <v>163.0</v>
      </c>
      <c r="C157" s="6" t="s">
        <v>72</v>
      </c>
      <c r="D157" s="6" t="s">
        <v>139</v>
      </c>
      <c r="E157" s="7" t="s">
        <v>807</v>
      </c>
      <c r="F157" s="6" t="s">
        <v>25</v>
      </c>
      <c r="G157" s="6" t="s">
        <v>808</v>
      </c>
      <c r="H157" s="6" t="s">
        <v>809</v>
      </c>
      <c r="I157" s="6" t="s">
        <v>148</v>
      </c>
      <c r="J157" s="6" t="s">
        <v>28</v>
      </c>
      <c r="K157" s="6" t="s">
        <v>28</v>
      </c>
      <c r="L157" s="6" t="s">
        <v>29</v>
      </c>
      <c r="M157" s="9" t="s">
        <v>810</v>
      </c>
      <c r="N157" s="9" t="s">
        <v>811</v>
      </c>
      <c r="O157" s="6" t="s">
        <v>32</v>
      </c>
      <c r="P157" s="6" t="s">
        <v>343</v>
      </c>
      <c r="Q157" s="6" t="s">
        <v>34</v>
      </c>
      <c r="R157" s="6" t="s">
        <v>263</v>
      </c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>
      <c r="A158" s="14" t="s">
        <v>764</v>
      </c>
      <c r="B158" s="5">
        <v>163.0</v>
      </c>
      <c r="C158" s="6" t="s">
        <v>72</v>
      </c>
      <c r="D158" s="6" t="s">
        <v>139</v>
      </c>
      <c r="E158" s="6" t="s">
        <v>812</v>
      </c>
      <c r="F158" s="6" t="s">
        <v>25</v>
      </c>
      <c r="G158" s="6" t="s">
        <v>813</v>
      </c>
      <c r="H158" s="6" t="s">
        <v>39</v>
      </c>
      <c r="I158" s="6" t="s">
        <v>28</v>
      </c>
      <c r="J158" s="6" t="s">
        <v>28</v>
      </c>
      <c r="K158" s="6" t="s">
        <v>28</v>
      </c>
      <c r="L158" s="6" t="s">
        <v>29</v>
      </c>
      <c r="M158" s="9" t="s">
        <v>814</v>
      </c>
      <c r="N158" s="9" t="s">
        <v>815</v>
      </c>
      <c r="O158" s="6" t="s">
        <v>32</v>
      </c>
      <c r="P158" s="6" t="s">
        <v>33</v>
      </c>
      <c r="Q158" s="10"/>
      <c r="R158" s="10"/>
      <c r="S158" s="10"/>
      <c r="T158" s="10"/>
      <c r="U158" s="6" t="s">
        <v>36</v>
      </c>
      <c r="V158" s="6">
        <v>4050.0</v>
      </c>
      <c r="W158" s="6" t="s">
        <v>794</v>
      </c>
      <c r="X158" s="10"/>
      <c r="Y158" s="10"/>
      <c r="Z158" s="10"/>
      <c r="AA158" s="10"/>
      <c r="AB158" s="10"/>
      <c r="AC158" s="10"/>
    </row>
    <row r="159">
      <c r="A159" s="14" t="s">
        <v>764</v>
      </c>
      <c r="B159" s="5">
        <v>163.0</v>
      </c>
      <c r="C159" s="6" t="s">
        <v>72</v>
      </c>
      <c r="D159" s="6" t="s">
        <v>139</v>
      </c>
      <c r="E159" s="16" t="s">
        <v>816</v>
      </c>
      <c r="F159" s="6" t="s">
        <v>25</v>
      </c>
      <c r="G159" s="6" t="s">
        <v>817</v>
      </c>
      <c r="H159" s="6" t="s">
        <v>39</v>
      </c>
      <c r="I159" s="6" t="s">
        <v>28</v>
      </c>
      <c r="J159" s="6" t="s">
        <v>28</v>
      </c>
      <c r="K159" s="6" t="s">
        <v>28</v>
      </c>
      <c r="L159" s="6" t="s">
        <v>29</v>
      </c>
      <c r="M159" s="9" t="s">
        <v>818</v>
      </c>
      <c r="N159" s="9" t="s">
        <v>819</v>
      </c>
      <c r="O159" s="6" t="s">
        <v>32</v>
      </c>
      <c r="P159" s="6" t="s">
        <v>33</v>
      </c>
      <c r="Q159" s="6" t="s">
        <v>228</v>
      </c>
      <c r="R159" s="6" t="s">
        <v>820</v>
      </c>
      <c r="S159" s="10"/>
      <c r="T159" s="10"/>
      <c r="U159" s="6" t="s">
        <v>206</v>
      </c>
      <c r="V159" s="6">
        <v>4950.0</v>
      </c>
      <c r="W159" s="6" t="s">
        <v>600</v>
      </c>
      <c r="X159" s="10"/>
      <c r="Y159" s="10"/>
      <c r="Z159" s="10"/>
      <c r="AA159" s="10"/>
      <c r="AB159" s="10"/>
      <c r="AC159" s="10"/>
    </row>
    <row r="160">
      <c r="A160" s="14" t="s">
        <v>821</v>
      </c>
      <c r="B160" s="5">
        <v>162.0</v>
      </c>
      <c r="C160" s="6" t="s">
        <v>22</v>
      </c>
      <c r="D160" s="6" t="s">
        <v>307</v>
      </c>
      <c r="E160" s="16" t="s">
        <v>822</v>
      </c>
      <c r="F160" s="7" t="s">
        <v>46</v>
      </c>
      <c r="G160" s="6" t="s">
        <v>823</v>
      </c>
      <c r="H160" s="6" t="s">
        <v>39</v>
      </c>
      <c r="I160" s="6" t="s">
        <v>459</v>
      </c>
      <c r="J160" s="6" t="s">
        <v>47</v>
      </c>
      <c r="K160" s="6" t="s">
        <v>47</v>
      </c>
      <c r="L160" s="6" t="s">
        <v>29</v>
      </c>
      <c r="M160" s="9" t="s">
        <v>824</v>
      </c>
      <c r="N160" s="9" t="s">
        <v>825</v>
      </c>
      <c r="O160" s="6" t="s">
        <v>32</v>
      </c>
      <c r="P160" s="6" t="s">
        <v>33</v>
      </c>
      <c r="Q160" s="6" t="s">
        <v>34</v>
      </c>
      <c r="R160" s="6" t="s">
        <v>546</v>
      </c>
      <c r="S160" s="10"/>
      <c r="T160" s="10"/>
      <c r="U160" s="6" t="s">
        <v>268</v>
      </c>
      <c r="V160" s="10"/>
      <c r="W160" s="10"/>
      <c r="X160" s="10"/>
      <c r="Y160" s="10"/>
      <c r="Z160" s="10"/>
      <c r="AA160" s="10"/>
      <c r="AB160" s="10"/>
      <c r="AC160" s="10"/>
    </row>
    <row r="161">
      <c r="A161" s="14" t="s">
        <v>826</v>
      </c>
      <c r="B161" s="5">
        <v>161.0</v>
      </c>
      <c r="C161" s="6" t="s">
        <v>72</v>
      </c>
      <c r="D161" s="6" t="s">
        <v>73</v>
      </c>
      <c r="E161" s="11" t="s">
        <v>827</v>
      </c>
      <c r="F161" s="6" t="s">
        <v>274</v>
      </c>
      <c r="G161" s="6" t="s">
        <v>828</v>
      </c>
      <c r="H161" s="6" t="s">
        <v>77</v>
      </c>
      <c r="I161" s="6" t="s">
        <v>104</v>
      </c>
      <c r="J161" s="6" t="s">
        <v>47</v>
      </c>
      <c r="K161" s="6" t="s">
        <v>47</v>
      </c>
      <c r="L161" s="6" t="s">
        <v>29</v>
      </c>
      <c r="M161" s="9" t="s">
        <v>829</v>
      </c>
      <c r="N161" s="9" t="s">
        <v>830</v>
      </c>
      <c r="O161" s="6" t="s">
        <v>32</v>
      </c>
      <c r="P161" s="6" t="s">
        <v>33</v>
      </c>
      <c r="Q161" s="10"/>
      <c r="R161" s="10"/>
      <c r="S161" s="10"/>
      <c r="T161" s="10"/>
      <c r="U161" s="6" t="s">
        <v>163</v>
      </c>
      <c r="V161" s="6">
        <v>1800.0</v>
      </c>
      <c r="W161" s="6" t="s">
        <v>164</v>
      </c>
      <c r="X161" s="10"/>
      <c r="Y161" s="10"/>
      <c r="Z161" s="10"/>
      <c r="AA161" s="10"/>
      <c r="AB161" s="10"/>
      <c r="AC161" s="10"/>
    </row>
    <row r="162">
      <c r="A162" s="14" t="s">
        <v>831</v>
      </c>
      <c r="B162" s="5">
        <v>160.0</v>
      </c>
      <c r="C162" s="6" t="s">
        <v>64</v>
      </c>
      <c r="D162" s="6" t="s">
        <v>562</v>
      </c>
      <c r="E162" s="6" t="s">
        <v>832</v>
      </c>
      <c r="F162" s="6" t="s">
        <v>638</v>
      </c>
      <c r="G162" s="6" t="s">
        <v>833</v>
      </c>
      <c r="H162" s="6" t="s">
        <v>78</v>
      </c>
      <c r="I162" s="6" t="s">
        <v>47</v>
      </c>
      <c r="J162" s="6" t="s">
        <v>47</v>
      </c>
      <c r="K162" s="6" t="s">
        <v>47</v>
      </c>
      <c r="L162" s="6" t="s">
        <v>29</v>
      </c>
      <c r="M162" s="9" t="s">
        <v>834</v>
      </c>
      <c r="N162" s="9" t="s">
        <v>835</v>
      </c>
      <c r="O162" s="6" t="s">
        <v>32</v>
      </c>
      <c r="P162" s="6" t="s">
        <v>33</v>
      </c>
      <c r="Q162" s="10"/>
      <c r="R162" s="10"/>
      <c r="S162" s="10"/>
      <c r="T162" s="10"/>
      <c r="U162" s="6" t="s">
        <v>236</v>
      </c>
      <c r="V162" s="10"/>
      <c r="W162" s="10"/>
      <c r="X162" s="10"/>
      <c r="Y162" s="10"/>
      <c r="Z162" s="10"/>
      <c r="AA162" s="10"/>
      <c r="AB162" s="10"/>
      <c r="AC162" s="10"/>
    </row>
    <row r="163">
      <c r="A163" s="14" t="s">
        <v>831</v>
      </c>
      <c r="B163" s="5">
        <v>160.0</v>
      </c>
      <c r="C163" s="6" t="s">
        <v>72</v>
      </c>
      <c r="D163" s="6" t="s">
        <v>73</v>
      </c>
      <c r="E163" s="11" t="s">
        <v>836</v>
      </c>
      <c r="F163" s="6" t="s">
        <v>274</v>
      </c>
      <c r="G163" s="6" t="s">
        <v>837</v>
      </c>
      <c r="H163" s="6" t="s">
        <v>77</v>
      </c>
      <c r="I163" s="6" t="s">
        <v>78</v>
      </c>
      <c r="J163" s="6" t="s">
        <v>47</v>
      </c>
      <c r="K163" s="6" t="s">
        <v>47</v>
      </c>
      <c r="L163" s="6" t="s">
        <v>29</v>
      </c>
      <c r="M163" s="9" t="s">
        <v>838</v>
      </c>
      <c r="N163" s="9" t="s">
        <v>839</v>
      </c>
      <c r="O163" s="6" t="s">
        <v>32</v>
      </c>
      <c r="P163" s="6" t="s">
        <v>33</v>
      </c>
      <c r="Q163" s="10"/>
      <c r="R163" s="10"/>
      <c r="S163" s="10"/>
      <c r="T163" s="10"/>
      <c r="U163" s="6" t="s">
        <v>158</v>
      </c>
      <c r="V163" s="6">
        <v>1800.0</v>
      </c>
      <c r="W163" s="10"/>
      <c r="X163" s="10"/>
      <c r="Y163" s="10"/>
      <c r="Z163" s="10"/>
      <c r="AA163" s="10"/>
      <c r="AB163" s="10"/>
      <c r="AC163" s="10"/>
    </row>
    <row r="164">
      <c r="A164" s="14" t="s">
        <v>840</v>
      </c>
      <c r="B164" s="5">
        <v>159.0</v>
      </c>
      <c r="C164" s="6" t="s">
        <v>50</v>
      </c>
      <c r="D164" s="6" t="s">
        <v>51</v>
      </c>
      <c r="E164" s="6" t="s">
        <v>841</v>
      </c>
      <c r="F164" s="6" t="s">
        <v>842</v>
      </c>
      <c r="G164" s="6" t="s">
        <v>843</v>
      </c>
      <c r="H164" s="6" t="s">
        <v>77</v>
      </c>
      <c r="I164" s="6" t="s">
        <v>104</v>
      </c>
      <c r="J164" s="6" t="s">
        <v>47</v>
      </c>
      <c r="K164" s="6" t="s">
        <v>47</v>
      </c>
      <c r="L164" s="6" t="s">
        <v>29</v>
      </c>
      <c r="M164" s="9" t="s">
        <v>844</v>
      </c>
      <c r="N164" s="9" t="s">
        <v>845</v>
      </c>
      <c r="O164" s="6" t="s">
        <v>32</v>
      </c>
      <c r="P164" s="6" t="s">
        <v>214</v>
      </c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>
      <c r="A165" s="14" t="s">
        <v>840</v>
      </c>
      <c r="B165" s="5">
        <v>159.0</v>
      </c>
      <c r="C165" s="6" t="s">
        <v>72</v>
      </c>
      <c r="D165" s="6" t="s">
        <v>73</v>
      </c>
      <c r="E165" s="16" t="s">
        <v>846</v>
      </c>
      <c r="F165" s="6" t="s">
        <v>249</v>
      </c>
      <c r="G165" s="16" t="s">
        <v>847</v>
      </c>
      <c r="H165" s="6" t="s">
        <v>77</v>
      </c>
      <c r="I165" s="6" t="s">
        <v>122</v>
      </c>
      <c r="J165" s="6" t="s">
        <v>47</v>
      </c>
      <c r="K165" s="6" t="s">
        <v>47</v>
      </c>
      <c r="L165" s="6" t="s">
        <v>29</v>
      </c>
      <c r="M165" s="9" t="s">
        <v>848</v>
      </c>
      <c r="N165" s="9" t="s">
        <v>849</v>
      </c>
      <c r="O165" s="6" t="s">
        <v>32</v>
      </c>
      <c r="P165" s="6" t="s">
        <v>33</v>
      </c>
      <c r="Q165" s="10"/>
      <c r="R165" s="10"/>
      <c r="S165" s="10"/>
      <c r="T165" s="10"/>
      <c r="U165" s="6" t="s">
        <v>163</v>
      </c>
      <c r="V165" s="6">
        <v>2250.0</v>
      </c>
      <c r="W165" s="6" t="s">
        <v>614</v>
      </c>
      <c r="X165" s="10"/>
      <c r="Y165" s="10"/>
      <c r="Z165" s="10"/>
      <c r="AA165" s="10"/>
      <c r="AB165" s="10"/>
      <c r="AC165" s="10"/>
    </row>
    <row r="166">
      <c r="A166" s="14" t="s">
        <v>831</v>
      </c>
      <c r="B166" s="5">
        <v>160.0</v>
      </c>
      <c r="C166" s="6" t="s">
        <v>72</v>
      </c>
      <c r="D166" s="6" t="s">
        <v>73</v>
      </c>
      <c r="E166" s="11" t="s">
        <v>850</v>
      </c>
      <c r="F166" s="6" t="s">
        <v>274</v>
      </c>
      <c r="G166" s="16" t="s">
        <v>851</v>
      </c>
      <c r="H166" s="6" t="s">
        <v>77</v>
      </c>
      <c r="I166" s="6" t="s">
        <v>220</v>
      </c>
      <c r="J166" s="6" t="s">
        <v>47</v>
      </c>
      <c r="K166" s="6" t="s">
        <v>47</v>
      </c>
      <c r="L166" s="6" t="s">
        <v>29</v>
      </c>
      <c r="M166" s="9" t="s">
        <v>852</v>
      </c>
      <c r="N166" s="9" t="s">
        <v>853</v>
      </c>
      <c r="O166" s="6" t="s">
        <v>32</v>
      </c>
      <c r="P166" s="6" t="s">
        <v>33</v>
      </c>
      <c r="Q166" s="10"/>
      <c r="R166" s="10"/>
      <c r="S166" s="10"/>
      <c r="T166" s="10"/>
      <c r="U166" s="6" t="s">
        <v>158</v>
      </c>
      <c r="V166" s="6">
        <v>1800.0</v>
      </c>
      <c r="W166" s="6" t="s">
        <v>164</v>
      </c>
      <c r="X166" s="10"/>
      <c r="Y166" s="10"/>
      <c r="Z166" s="10"/>
      <c r="AA166" s="10"/>
      <c r="AB166" s="10"/>
      <c r="AC166" s="10"/>
    </row>
    <row r="167">
      <c r="A167" s="14" t="s">
        <v>831</v>
      </c>
      <c r="B167" s="5">
        <v>160.0</v>
      </c>
      <c r="C167" s="6" t="s">
        <v>72</v>
      </c>
      <c r="D167" s="6" t="s">
        <v>73</v>
      </c>
      <c r="E167" s="6" t="s">
        <v>854</v>
      </c>
      <c r="F167" s="6" t="s">
        <v>274</v>
      </c>
      <c r="G167" s="6" t="s">
        <v>855</v>
      </c>
      <c r="H167" s="6" t="s">
        <v>77</v>
      </c>
      <c r="I167" s="6" t="s">
        <v>54</v>
      </c>
      <c r="J167" s="6" t="s">
        <v>47</v>
      </c>
      <c r="K167" s="6" t="s">
        <v>47</v>
      </c>
      <c r="L167" s="6" t="s">
        <v>29</v>
      </c>
      <c r="M167" s="9" t="s">
        <v>856</v>
      </c>
      <c r="N167" s="9" t="s">
        <v>857</v>
      </c>
      <c r="O167" s="6" t="s">
        <v>32</v>
      </c>
      <c r="P167" s="6" t="s">
        <v>33</v>
      </c>
      <c r="Q167" s="10"/>
      <c r="R167" s="10"/>
      <c r="S167" s="10"/>
      <c r="T167" s="10"/>
      <c r="U167" s="6" t="s">
        <v>158</v>
      </c>
      <c r="V167" s="6">
        <v>1800.0</v>
      </c>
      <c r="W167" s="6" t="s">
        <v>164</v>
      </c>
      <c r="X167" s="10"/>
      <c r="Y167" s="10"/>
      <c r="Z167" s="10"/>
      <c r="AA167" s="10"/>
      <c r="AB167" s="10"/>
      <c r="AC167" s="10"/>
    </row>
    <row r="168">
      <c r="A168" s="14" t="s">
        <v>764</v>
      </c>
      <c r="B168" s="5">
        <v>163.0</v>
      </c>
      <c r="C168" s="6" t="s">
        <v>64</v>
      </c>
      <c r="D168" s="6" t="s">
        <v>65</v>
      </c>
      <c r="E168" s="11" t="s">
        <v>858</v>
      </c>
      <c r="F168" s="6" t="s">
        <v>25</v>
      </c>
      <c r="G168" s="6" t="s">
        <v>859</v>
      </c>
      <c r="H168" s="6" t="s">
        <v>158</v>
      </c>
      <c r="I168" s="6" t="s">
        <v>54</v>
      </c>
      <c r="J168" s="6" t="s">
        <v>220</v>
      </c>
      <c r="K168" s="6" t="s">
        <v>220</v>
      </c>
      <c r="L168" s="6" t="s">
        <v>29</v>
      </c>
      <c r="M168" s="9" t="s">
        <v>860</v>
      </c>
      <c r="N168" s="9" t="s">
        <v>861</v>
      </c>
      <c r="O168" s="6" t="s">
        <v>32</v>
      </c>
      <c r="P168" s="6" t="s">
        <v>33</v>
      </c>
      <c r="Q168" s="6" t="s">
        <v>228</v>
      </c>
      <c r="R168" s="6" t="s">
        <v>862</v>
      </c>
      <c r="S168" s="10"/>
      <c r="T168" s="10"/>
      <c r="U168" s="6" t="s">
        <v>268</v>
      </c>
      <c r="V168" s="10"/>
      <c r="W168" s="10"/>
      <c r="X168" s="10"/>
      <c r="Y168" s="10"/>
      <c r="Z168" s="10"/>
      <c r="AA168" s="10"/>
      <c r="AB168" s="10"/>
      <c r="AC168" s="10"/>
    </row>
    <row r="169">
      <c r="A169" s="14" t="s">
        <v>764</v>
      </c>
      <c r="B169" s="5">
        <v>163.0</v>
      </c>
      <c r="C169" s="6" t="s">
        <v>64</v>
      </c>
      <c r="D169" s="6" t="s">
        <v>65</v>
      </c>
      <c r="E169" s="6" t="s">
        <v>863</v>
      </c>
      <c r="F169" s="6" t="s">
        <v>25</v>
      </c>
      <c r="G169" s="6" t="s">
        <v>864</v>
      </c>
      <c r="H169" s="6" t="s">
        <v>39</v>
      </c>
      <c r="I169" s="6" t="s">
        <v>220</v>
      </c>
      <c r="J169" s="6" t="s">
        <v>220</v>
      </c>
      <c r="K169" s="6" t="s">
        <v>220</v>
      </c>
      <c r="L169" s="6" t="s">
        <v>29</v>
      </c>
      <c r="M169" s="9" t="s">
        <v>865</v>
      </c>
      <c r="N169" s="9" t="s">
        <v>866</v>
      </c>
      <c r="O169" s="6" t="s">
        <v>32</v>
      </c>
      <c r="P169" s="6" t="s">
        <v>33</v>
      </c>
      <c r="Q169" s="10"/>
      <c r="R169" s="10"/>
      <c r="S169" s="10"/>
      <c r="T169" s="10"/>
      <c r="U169" s="6" t="s">
        <v>236</v>
      </c>
      <c r="V169" s="6">
        <v>5220.0</v>
      </c>
      <c r="W169" s="6" t="s">
        <v>649</v>
      </c>
      <c r="X169" s="10"/>
      <c r="Y169" s="10"/>
      <c r="Z169" s="10"/>
      <c r="AA169" s="10"/>
      <c r="AB169" s="10"/>
      <c r="AC169" s="10"/>
    </row>
    <row r="170">
      <c r="A170" s="14" t="s">
        <v>840</v>
      </c>
      <c r="B170" s="5">
        <v>159.0</v>
      </c>
      <c r="C170" s="6" t="s">
        <v>64</v>
      </c>
      <c r="D170" s="6" t="s">
        <v>65</v>
      </c>
      <c r="E170" s="6" t="s">
        <v>867</v>
      </c>
      <c r="F170" s="6" t="s">
        <v>25</v>
      </c>
      <c r="G170" s="6" t="s">
        <v>868</v>
      </c>
      <c r="H170" s="6" t="s">
        <v>59</v>
      </c>
      <c r="I170" s="6" t="s">
        <v>78</v>
      </c>
      <c r="J170" s="6" t="s">
        <v>78</v>
      </c>
      <c r="K170" s="6" t="s">
        <v>78</v>
      </c>
      <c r="L170" s="6" t="s">
        <v>29</v>
      </c>
      <c r="M170" s="9" t="s">
        <v>869</v>
      </c>
      <c r="N170" s="9" t="s">
        <v>870</v>
      </c>
      <c r="O170" s="6" t="s">
        <v>32</v>
      </c>
      <c r="P170" s="6" t="s">
        <v>33</v>
      </c>
      <c r="Q170" s="10"/>
      <c r="R170" s="10"/>
      <c r="S170" s="10"/>
      <c r="T170" s="10"/>
      <c r="U170" s="6" t="s">
        <v>236</v>
      </c>
      <c r="V170" s="6">
        <v>5220.0</v>
      </c>
      <c r="W170" s="6" t="s">
        <v>655</v>
      </c>
      <c r="X170" s="10"/>
      <c r="Y170" s="10"/>
      <c r="Z170" s="10"/>
      <c r="AA170" s="10"/>
      <c r="AB170" s="10"/>
      <c r="AC170" s="10"/>
    </row>
    <row r="171">
      <c r="A171" s="14" t="s">
        <v>840</v>
      </c>
      <c r="B171" s="5">
        <v>159.0</v>
      </c>
      <c r="C171" s="6" t="s">
        <v>64</v>
      </c>
      <c r="D171" s="6" t="s">
        <v>65</v>
      </c>
      <c r="E171" s="6" t="s">
        <v>871</v>
      </c>
      <c r="F171" s="6" t="s">
        <v>25</v>
      </c>
      <c r="G171" s="6" t="s">
        <v>872</v>
      </c>
      <c r="H171" s="6" t="s">
        <v>449</v>
      </c>
      <c r="I171" s="6" t="s">
        <v>873</v>
      </c>
      <c r="J171" s="6" t="s">
        <v>873</v>
      </c>
      <c r="K171" s="6" t="s">
        <v>874</v>
      </c>
      <c r="L171" s="6" t="s">
        <v>29</v>
      </c>
      <c r="M171" s="9" t="s">
        <v>875</v>
      </c>
      <c r="N171" s="9" t="s">
        <v>876</v>
      </c>
      <c r="O171" s="6" t="s">
        <v>32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>
      <c r="A172" s="14" t="s">
        <v>877</v>
      </c>
      <c r="B172" s="5">
        <v>158.0</v>
      </c>
      <c r="C172" s="6" t="s">
        <v>64</v>
      </c>
      <c r="D172" s="6" t="s">
        <v>697</v>
      </c>
      <c r="E172" s="16" t="s">
        <v>878</v>
      </c>
      <c r="F172" s="6" t="s">
        <v>25</v>
      </c>
      <c r="G172" s="6" t="s">
        <v>879</v>
      </c>
      <c r="H172" s="6" t="s">
        <v>39</v>
      </c>
      <c r="I172" s="6" t="s">
        <v>28</v>
      </c>
      <c r="J172" s="6" t="s">
        <v>880</v>
      </c>
      <c r="K172" s="6" t="s">
        <v>244</v>
      </c>
      <c r="L172" s="6" t="s">
        <v>29</v>
      </c>
      <c r="M172" s="9" t="s">
        <v>881</v>
      </c>
      <c r="N172" s="9" t="s">
        <v>882</v>
      </c>
      <c r="O172" s="6" t="s">
        <v>32</v>
      </c>
      <c r="P172" s="6" t="s">
        <v>214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>
      <c r="A173" s="14" t="s">
        <v>877</v>
      </c>
      <c r="B173" s="5">
        <v>158.0</v>
      </c>
      <c r="C173" s="6" t="s">
        <v>72</v>
      </c>
      <c r="D173" s="6" t="s">
        <v>247</v>
      </c>
      <c r="E173" s="16" t="s">
        <v>883</v>
      </c>
      <c r="F173" s="6" t="s">
        <v>274</v>
      </c>
      <c r="G173" s="16" t="s">
        <v>884</v>
      </c>
      <c r="H173" s="7" t="s">
        <v>77</v>
      </c>
      <c r="I173" s="6" t="s">
        <v>78</v>
      </c>
      <c r="J173" s="6" t="s">
        <v>47</v>
      </c>
      <c r="K173" s="6" t="s">
        <v>47</v>
      </c>
      <c r="L173" s="6" t="s">
        <v>29</v>
      </c>
      <c r="M173" s="9" t="s">
        <v>885</v>
      </c>
      <c r="N173" s="9" t="s">
        <v>886</v>
      </c>
      <c r="O173" s="6" t="s">
        <v>32</v>
      </c>
      <c r="P173" s="6" t="s">
        <v>33</v>
      </c>
      <c r="Q173" s="10"/>
      <c r="R173" s="10"/>
      <c r="S173" s="10"/>
      <c r="T173" s="10"/>
      <c r="U173" s="6" t="s">
        <v>163</v>
      </c>
      <c r="V173" s="6">
        <v>1800.0</v>
      </c>
      <c r="W173" s="10"/>
      <c r="X173" s="10"/>
      <c r="Y173" s="10"/>
      <c r="Z173" s="10"/>
      <c r="AA173" s="10"/>
      <c r="AB173" s="10"/>
      <c r="AC173" s="10"/>
    </row>
    <row r="174">
      <c r="A174" s="14" t="s">
        <v>877</v>
      </c>
      <c r="B174" s="5">
        <v>158.0</v>
      </c>
      <c r="C174" s="6" t="s">
        <v>72</v>
      </c>
      <c r="D174" s="6" t="s">
        <v>247</v>
      </c>
      <c r="E174" s="22" t="s">
        <v>887</v>
      </c>
      <c r="F174" s="14" t="s">
        <v>274</v>
      </c>
      <c r="G174" s="16" t="s">
        <v>888</v>
      </c>
      <c r="H174" s="7" t="s">
        <v>77</v>
      </c>
      <c r="I174" s="6" t="s">
        <v>78</v>
      </c>
      <c r="J174" s="6" t="s">
        <v>47</v>
      </c>
      <c r="K174" s="6" t="s">
        <v>47</v>
      </c>
      <c r="L174" s="6" t="s">
        <v>29</v>
      </c>
      <c r="M174" s="9" t="s">
        <v>889</v>
      </c>
      <c r="N174" s="9" t="s">
        <v>890</v>
      </c>
      <c r="O174" s="6" t="s">
        <v>32</v>
      </c>
      <c r="P174" s="6" t="s">
        <v>33</v>
      </c>
      <c r="Q174" s="10"/>
      <c r="R174" s="10"/>
      <c r="S174" s="10"/>
      <c r="T174" s="10"/>
      <c r="U174" s="6" t="s">
        <v>163</v>
      </c>
      <c r="V174" s="6">
        <v>1800.0</v>
      </c>
      <c r="W174" s="10"/>
      <c r="X174" s="10"/>
      <c r="Y174" s="10"/>
      <c r="Z174" s="10"/>
      <c r="AA174" s="10"/>
      <c r="AB174" s="10"/>
      <c r="AC174" s="10"/>
    </row>
    <row r="175">
      <c r="A175" s="14" t="s">
        <v>877</v>
      </c>
      <c r="B175" s="5">
        <v>158.0</v>
      </c>
      <c r="C175" s="6" t="s">
        <v>72</v>
      </c>
      <c r="D175" s="6" t="s">
        <v>247</v>
      </c>
      <c r="E175" s="2" t="s">
        <v>891</v>
      </c>
      <c r="F175" s="6" t="s">
        <v>274</v>
      </c>
      <c r="G175" s="16" t="s">
        <v>892</v>
      </c>
      <c r="H175" s="7" t="s">
        <v>77</v>
      </c>
      <c r="I175" s="6" t="s">
        <v>104</v>
      </c>
      <c r="J175" s="6" t="s">
        <v>47</v>
      </c>
      <c r="K175" s="6" t="s">
        <v>47</v>
      </c>
      <c r="L175" s="6" t="s">
        <v>29</v>
      </c>
      <c r="M175" s="9" t="s">
        <v>893</v>
      </c>
      <c r="N175" s="9" t="s">
        <v>894</v>
      </c>
      <c r="O175" s="6" t="s">
        <v>32</v>
      </c>
      <c r="P175" s="6" t="s">
        <v>33</v>
      </c>
      <c r="Q175" s="10"/>
      <c r="R175" s="10"/>
      <c r="S175" s="6" t="s">
        <v>158</v>
      </c>
      <c r="T175" s="10"/>
      <c r="U175" s="6" t="s">
        <v>163</v>
      </c>
      <c r="V175" s="6">
        <v>1800.0</v>
      </c>
      <c r="W175" s="6" t="s">
        <v>164</v>
      </c>
      <c r="X175" s="10"/>
      <c r="Y175" s="10"/>
      <c r="Z175" s="10"/>
      <c r="AA175" s="10"/>
      <c r="AB175" s="10"/>
      <c r="AC175" s="10"/>
    </row>
    <row r="176">
      <c r="A176" s="14" t="s">
        <v>877</v>
      </c>
      <c r="B176" s="5">
        <v>158.0</v>
      </c>
      <c r="C176" s="6" t="s">
        <v>64</v>
      </c>
      <c r="D176" s="6" t="s">
        <v>562</v>
      </c>
      <c r="E176" s="23" t="s">
        <v>895</v>
      </c>
      <c r="F176" s="14" t="s">
        <v>274</v>
      </c>
      <c r="G176" s="22" t="s">
        <v>896</v>
      </c>
      <c r="H176" s="14" t="s">
        <v>77</v>
      </c>
      <c r="I176" s="6" t="s">
        <v>172</v>
      </c>
      <c r="J176" s="6" t="s">
        <v>47</v>
      </c>
      <c r="K176" s="6" t="s">
        <v>47</v>
      </c>
      <c r="L176" s="6" t="s">
        <v>29</v>
      </c>
      <c r="M176" s="9" t="s">
        <v>897</v>
      </c>
      <c r="N176" s="9" t="s">
        <v>898</v>
      </c>
      <c r="O176" s="6" t="s">
        <v>32</v>
      </c>
      <c r="P176" s="6" t="s">
        <v>33</v>
      </c>
      <c r="Q176" s="10"/>
      <c r="R176" s="10"/>
      <c r="S176" s="10"/>
      <c r="T176" s="10"/>
      <c r="U176" s="6" t="s">
        <v>163</v>
      </c>
      <c r="V176" s="6">
        <v>3780.0</v>
      </c>
      <c r="W176" s="10"/>
      <c r="X176" s="10"/>
      <c r="Y176" s="10"/>
      <c r="Z176" s="10"/>
      <c r="AA176" s="10"/>
      <c r="AB176" s="10"/>
      <c r="AC176" s="10"/>
    </row>
    <row r="177">
      <c r="A177" s="14" t="s">
        <v>840</v>
      </c>
      <c r="B177" s="5">
        <v>159.0</v>
      </c>
      <c r="C177" s="6" t="s">
        <v>72</v>
      </c>
      <c r="D177" s="6" t="s">
        <v>269</v>
      </c>
      <c r="E177" s="2" t="s">
        <v>899</v>
      </c>
      <c r="F177" s="6" t="s">
        <v>25</v>
      </c>
      <c r="G177" s="2" t="s">
        <v>900</v>
      </c>
      <c r="H177" s="6" t="s">
        <v>59</v>
      </c>
      <c r="I177" s="6" t="s">
        <v>801</v>
      </c>
      <c r="J177" s="6" t="s">
        <v>801</v>
      </c>
      <c r="K177" s="6" t="s">
        <v>801</v>
      </c>
      <c r="L177" s="6" t="s">
        <v>29</v>
      </c>
      <c r="M177" s="9" t="s">
        <v>901</v>
      </c>
      <c r="N177" s="9" t="s">
        <v>902</v>
      </c>
      <c r="O177" s="6" t="s">
        <v>32</v>
      </c>
      <c r="P177" s="6" t="s">
        <v>33</v>
      </c>
      <c r="Q177" s="10"/>
      <c r="R177" s="10"/>
      <c r="S177" s="10"/>
      <c r="T177" s="10"/>
      <c r="U177" s="6" t="s">
        <v>236</v>
      </c>
      <c r="V177" s="6">
        <v>4050.0</v>
      </c>
      <c r="W177" s="6" t="s">
        <v>794</v>
      </c>
      <c r="X177" s="10"/>
      <c r="Y177" s="10"/>
      <c r="Z177" s="10"/>
      <c r="AA177" s="10"/>
      <c r="AB177" s="10"/>
      <c r="AC177" s="10"/>
    </row>
    <row r="178">
      <c r="A178" s="14" t="s">
        <v>840</v>
      </c>
      <c r="B178" s="5">
        <v>159.0</v>
      </c>
      <c r="C178" s="6" t="s">
        <v>72</v>
      </c>
      <c r="D178" s="6" t="s">
        <v>247</v>
      </c>
      <c r="E178" s="6" t="s">
        <v>903</v>
      </c>
      <c r="F178" s="6" t="s">
        <v>25</v>
      </c>
      <c r="G178" s="8" t="s">
        <v>904</v>
      </c>
      <c r="H178" s="6" t="s">
        <v>68</v>
      </c>
      <c r="I178" s="6" t="s">
        <v>468</v>
      </c>
      <c r="J178" s="6" t="s">
        <v>905</v>
      </c>
      <c r="K178" s="6" t="s">
        <v>905</v>
      </c>
      <c r="L178" s="6" t="s">
        <v>29</v>
      </c>
      <c r="M178" s="9" t="s">
        <v>906</v>
      </c>
      <c r="N178" s="9" t="s">
        <v>907</v>
      </c>
      <c r="O178" s="6" t="s">
        <v>32</v>
      </c>
      <c r="P178" s="6" t="s">
        <v>214</v>
      </c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>
      <c r="A179" s="14" t="s">
        <v>840</v>
      </c>
      <c r="B179" s="5">
        <v>159.0</v>
      </c>
      <c r="C179" s="6" t="s">
        <v>72</v>
      </c>
      <c r="D179" s="6" t="s">
        <v>269</v>
      </c>
      <c r="E179" s="6" t="s">
        <v>908</v>
      </c>
      <c r="F179" s="6" t="s">
        <v>25</v>
      </c>
      <c r="G179" s="6" t="s">
        <v>909</v>
      </c>
      <c r="H179" s="6" t="s">
        <v>59</v>
      </c>
      <c r="I179" s="6" t="s">
        <v>172</v>
      </c>
      <c r="J179" s="6" t="s">
        <v>172</v>
      </c>
      <c r="K179" s="6" t="s">
        <v>28</v>
      </c>
      <c r="L179" s="6" t="s">
        <v>29</v>
      </c>
      <c r="M179" s="9" t="s">
        <v>910</v>
      </c>
      <c r="N179" s="9" t="s">
        <v>911</v>
      </c>
      <c r="O179" s="6" t="s">
        <v>32</v>
      </c>
      <c r="P179" s="6" t="s">
        <v>33</v>
      </c>
      <c r="Q179" s="10"/>
      <c r="R179" s="10"/>
      <c r="S179" s="10"/>
      <c r="T179" s="10"/>
      <c r="U179" s="6" t="s">
        <v>36</v>
      </c>
      <c r="V179" s="6">
        <v>4050.0</v>
      </c>
      <c r="W179" s="6" t="s">
        <v>794</v>
      </c>
      <c r="X179" s="10"/>
      <c r="Y179" s="10"/>
      <c r="Z179" s="10"/>
      <c r="AA179" s="10"/>
      <c r="AB179" s="10"/>
      <c r="AC179" s="10"/>
    </row>
    <row r="180">
      <c r="A180" s="14" t="s">
        <v>912</v>
      </c>
      <c r="B180" s="5">
        <v>156.0</v>
      </c>
      <c r="C180" s="6" t="s">
        <v>72</v>
      </c>
      <c r="D180" s="6" t="s">
        <v>247</v>
      </c>
      <c r="E180" s="11" t="s">
        <v>913</v>
      </c>
      <c r="F180" s="6" t="s">
        <v>274</v>
      </c>
      <c r="G180" s="6" t="s">
        <v>914</v>
      </c>
      <c r="H180" s="6" t="s">
        <v>77</v>
      </c>
      <c r="I180" s="6" t="s">
        <v>104</v>
      </c>
      <c r="J180" s="6" t="s">
        <v>47</v>
      </c>
      <c r="K180" s="6" t="s">
        <v>47</v>
      </c>
      <c r="L180" s="6" t="s">
        <v>29</v>
      </c>
      <c r="M180" s="9" t="s">
        <v>915</v>
      </c>
      <c r="N180" s="9" t="s">
        <v>916</v>
      </c>
      <c r="O180" s="6" t="s">
        <v>32</v>
      </c>
      <c r="P180" s="6" t="s">
        <v>33</v>
      </c>
      <c r="Q180" s="10"/>
      <c r="R180" s="10"/>
      <c r="S180" s="10"/>
      <c r="T180" s="10"/>
      <c r="U180" s="6" t="s">
        <v>163</v>
      </c>
      <c r="V180" s="6">
        <v>1800.0</v>
      </c>
      <c r="W180" s="6" t="s">
        <v>164</v>
      </c>
      <c r="X180" s="10"/>
      <c r="Y180" s="10"/>
      <c r="Z180" s="10"/>
      <c r="AA180" s="10"/>
      <c r="AB180" s="10"/>
      <c r="AC180" s="10"/>
    </row>
    <row r="181">
      <c r="A181" s="14" t="s">
        <v>912</v>
      </c>
      <c r="B181" s="5">
        <v>156.0</v>
      </c>
      <c r="C181" s="6" t="s">
        <v>72</v>
      </c>
      <c r="D181" s="6" t="s">
        <v>247</v>
      </c>
      <c r="E181" s="11" t="s">
        <v>917</v>
      </c>
      <c r="F181" s="6" t="s">
        <v>274</v>
      </c>
      <c r="G181" s="6" t="s">
        <v>918</v>
      </c>
      <c r="H181" s="6" t="s">
        <v>77</v>
      </c>
      <c r="I181" s="6" t="s">
        <v>104</v>
      </c>
      <c r="J181" s="6" t="s">
        <v>47</v>
      </c>
      <c r="K181" s="6" t="s">
        <v>47</v>
      </c>
      <c r="L181" s="6" t="s">
        <v>29</v>
      </c>
      <c r="M181" s="9" t="s">
        <v>919</v>
      </c>
      <c r="N181" s="9" t="s">
        <v>920</v>
      </c>
      <c r="O181" s="6" t="s">
        <v>32</v>
      </c>
      <c r="P181" s="6" t="s">
        <v>33</v>
      </c>
      <c r="Q181" s="10"/>
      <c r="R181" s="10"/>
      <c r="S181" s="10"/>
      <c r="T181" s="10"/>
      <c r="U181" s="6" t="s">
        <v>163</v>
      </c>
      <c r="V181" s="6">
        <v>1800.0</v>
      </c>
      <c r="W181" s="10"/>
      <c r="X181" s="10"/>
      <c r="Y181" s="10"/>
      <c r="Z181" s="10"/>
      <c r="AA181" s="10"/>
      <c r="AB181" s="10"/>
      <c r="AC181" s="10"/>
    </row>
    <row r="182">
      <c r="A182" s="14" t="s">
        <v>912</v>
      </c>
      <c r="B182" s="5">
        <v>156.0</v>
      </c>
      <c r="C182" s="6" t="s">
        <v>72</v>
      </c>
      <c r="D182" s="6" t="s">
        <v>247</v>
      </c>
      <c r="E182" s="23" t="s">
        <v>921</v>
      </c>
      <c r="F182" s="14" t="s">
        <v>274</v>
      </c>
      <c r="G182" s="6" t="s">
        <v>922</v>
      </c>
      <c r="H182" s="6" t="s">
        <v>77</v>
      </c>
      <c r="I182" s="6" t="s">
        <v>104</v>
      </c>
      <c r="J182" s="6" t="s">
        <v>47</v>
      </c>
      <c r="K182" s="6" t="s">
        <v>47</v>
      </c>
      <c r="L182" s="6" t="s">
        <v>29</v>
      </c>
      <c r="M182" s="9" t="s">
        <v>923</v>
      </c>
      <c r="N182" s="9" t="s">
        <v>924</v>
      </c>
      <c r="O182" s="6" t="s">
        <v>32</v>
      </c>
      <c r="P182" s="6" t="s">
        <v>33</v>
      </c>
      <c r="Q182" s="10"/>
      <c r="R182" s="10"/>
      <c r="S182" s="10"/>
      <c r="T182" s="10"/>
      <c r="U182" s="6" t="s">
        <v>163</v>
      </c>
      <c r="V182" s="6">
        <v>1800.0</v>
      </c>
      <c r="W182" s="10"/>
      <c r="X182" s="10"/>
      <c r="Y182" s="10"/>
      <c r="Z182" s="10"/>
      <c r="AA182" s="10"/>
      <c r="AB182" s="10"/>
      <c r="AC182" s="10"/>
    </row>
    <row r="183">
      <c r="A183" s="14" t="s">
        <v>925</v>
      </c>
      <c r="B183" s="5">
        <v>157.0</v>
      </c>
      <c r="C183" s="6" t="s">
        <v>22</v>
      </c>
      <c r="D183" s="6" t="s">
        <v>307</v>
      </c>
      <c r="E183" s="20" t="s">
        <v>926</v>
      </c>
      <c r="F183" s="7" t="s">
        <v>25</v>
      </c>
      <c r="G183" s="6" t="s">
        <v>927</v>
      </c>
      <c r="H183" s="6" t="s">
        <v>39</v>
      </c>
      <c r="I183" s="6" t="s">
        <v>54</v>
      </c>
      <c r="J183" s="6" t="s">
        <v>54</v>
      </c>
      <c r="K183" s="6" t="s">
        <v>54</v>
      </c>
      <c r="L183" s="6" t="s">
        <v>29</v>
      </c>
      <c r="M183" s="9" t="s">
        <v>928</v>
      </c>
      <c r="N183" s="9" t="s">
        <v>929</v>
      </c>
      <c r="O183" s="6" t="s">
        <v>32</v>
      </c>
      <c r="P183" s="6" t="s">
        <v>33</v>
      </c>
      <c r="Q183" s="10"/>
      <c r="R183" s="10"/>
      <c r="S183" s="10"/>
      <c r="T183" s="10"/>
      <c r="U183" s="6" t="s">
        <v>36</v>
      </c>
      <c r="V183" s="6">
        <v>3960.0</v>
      </c>
      <c r="W183" s="6" t="s">
        <v>44</v>
      </c>
      <c r="X183" s="10"/>
      <c r="Y183" s="10"/>
      <c r="Z183" s="10"/>
      <c r="AA183" s="10"/>
      <c r="AB183" s="10"/>
      <c r="AC183" s="10"/>
    </row>
    <row r="184">
      <c r="A184" s="14" t="s">
        <v>925</v>
      </c>
      <c r="B184" s="5">
        <v>157.0</v>
      </c>
      <c r="C184" s="6" t="s">
        <v>22</v>
      </c>
      <c r="D184" s="6" t="s">
        <v>307</v>
      </c>
      <c r="E184" s="19" t="s">
        <v>930</v>
      </c>
      <c r="F184" s="14" t="s">
        <v>25</v>
      </c>
      <c r="G184" s="6" t="s">
        <v>931</v>
      </c>
      <c r="H184" s="6" t="s">
        <v>59</v>
      </c>
      <c r="I184" s="6" t="s">
        <v>328</v>
      </c>
      <c r="J184" s="6" t="s">
        <v>328</v>
      </c>
      <c r="K184" s="6" t="s">
        <v>328</v>
      </c>
      <c r="L184" s="6" t="s">
        <v>29</v>
      </c>
      <c r="M184" s="9" t="s">
        <v>932</v>
      </c>
      <c r="N184" s="9" t="s">
        <v>933</v>
      </c>
      <c r="O184" s="6" t="s">
        <v>32</v>
      </c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>
      <c r="A185" s="14" t="s">
        <v>925</v>
      </c>
      <c r="B185" s="5">
        <v>157.0</v>
      </c>
      <c r="C185" s="6" t="s">
        <v>22</v>
      </c>
      <c r="D185" s="6" t="s">
        <v>307</v>
      </c>
      <c r="E185" s="2" t="s">
        <v>934</v>
      </c>
      <c r="F185" s="6" t="s">
        <v>25</v>
      </c>
      <c r="G185" s="6" t="s">
        <v>935</v>
      </c>
      <c r="H185" s="6" t="s">
        <v>59</v>
      </c>
      <c r="I185" s="6" t="s">
        <v>104</v>
      </c>
      <c r="J185" s="6" t="s">
        <v>220</v>
      </c>
      <c r="K185" s="6" t="s">
        <v>220</v>
      </c>
      <c r="L185" s="6" t="s">
        <v>29</v>
      </c>
      <c r="M185" s="9" t="s">
        <v>936</v>
      </c>
      <c r="N185" s="9" t="s">
        <v>937</v>
      </c>
      <c r="O185" s="6" t="s">
        <v>32</v>
      </c>
      <c r="P185" s="6" t="s">
        <v>33</v>
      </c>
      <c r="Q185" s="10"/>
      <c r="R185" s="10"/>
      <c r="S185" s="10"/>
      <c r="T185" s="10"/>
      <c r="U185" s="10"/>
      <c r="V185" s="6">
        <v>3960.0</v>
      </c>
      <c r="W185" s="6" t="s">
        <v>44</v>
      </c>
      <c r="X185" s="10"/>
      <c r="Y185" s="10"/>
      <c r="Z185" s="10"/>
      <c r="AA185" s="10"/>
      <c r="AB185" s="10"/>
      <c r="AC185" s="10"/>
    </row>
    <row r="186">
      <c r="A186" s="14" t="s">
        <v>925</v>
      </c>
      <c r="B186" s="5">
        <v>157.0</v>
      </c>
      <c r="C186" s="6" t="s">
        <v>64</v>
      </c>
      <c r="D186" s="6" t="s">
        <v>697</v>
      </c>
      <c r="E186" s="11" t="s">
        <v>938</v>
      </c>
      <c r="F186" s="6" t="s">
        <v>25</v>
      </c>
      <c r="G186" s="6" t="s">
        <v>939</v>
      </c>
      <c r="H186" s="6" t="s">
        <v>68</v>
      </c>
      <c r="I186" s="6" t="s">
        <v>468</v>
      </c>
      <c r="J186" s="6" t="s">
        <v>940</v>
      </c>
      <c r="K186" s="6" t="s">
        <v>940</v>
      </c>
      <c r="L186" s="6" t="s">
        <v>29</v>
      </c>
      <c r="M186" s="9" t="s">
        <v>941</v>
      </c>
      <c r="N186" s="9" t="s">
        <v>942</v>
      </c>
      <c r="O186" s="6" t="s">
        <v>32</v>
      </c>
      <c r="P186" s="6" t="s">
        <v>33</v>
      </c>
      <c r="Q186" s="6" t="s">
        <v>34</v>
      </c>
      <c r="R186" s="6" t="s">
        <v>36</v>
      </c>
      <c r="S186" s="10"/>
      <c r="T186" s="10"/>
      <c r="U186" s="6" t="s">
        <v>127</v>
      </c>
      <c r="V186" s="6">
        <v>2862.0</v>
      </c>
      <c r="W186" s="6" t="s">
        <v>609</v>
      </c>
      <c r="X186" s="10"/>
      <c r="Y186" s="10"/>
      <c r="Z186" s="10"/>
      <c r="AA186" s="10"/>
      <c r="AB186" s="10"/>
      <c r="AC186" s="10"/>
    </row>
    <row r="187">
      <c r="A187" s="14" t="s">
        <v>925</v>
      </c>
      <c r="B187" s="5">
        <v>157.0</v>
      </c>
      <c r="C187" s="6" t="s">
        <v>64</v>
      </c>
      <c r="D187" s="6" t="s">
        <v>65</v>
      </c>
      <c r="E187" s="7" t="s">
        <v>943</v>
      </c>
      <c r="F187" s="6" t="s">
        <v>25</v>
      </c>
      <c r="G187" s="6" t="s">
        <v>944</v>
      </c>
      <c r="H187" s="6" t="s">
        <v>39</v>
      </c>
      <c r="I187" s="6" t="s">
        <v>104</v>
      </c>
      <c r="J187" s="6" t="s">
        <v>104</v>
      </c>
      <c r="K187" s="6" t="s">
        <v>104</v>
      </c>
      <c r="L187" s="6" t="s">
        <v>29</v>
      </c>
      <c r="M187" s="9" t="s">
        <v>945</v>
      </c>
      <c r="N187" s="9" t="s">
        <v>946</v>
      </c>
      <c r="O187" s="6" t="s">
        <v>32</v>
      </c>
      <c r="P187" s="6" t="s">
        <v>33</v>
      </c>
      <c r="Q187" s="10"/>
      <c r="R187" s="10"/>
      <c r="S187" s="10"/>
      <c r="T187" s="10"/>
      <c r="U187" s="6" t="s">
        <v>236</v>
      </c>
      <c r="V187" s="6">
        <v>5220.0</v>
      </c>
      <c r="W187" s="6" t="s">
        <v>649</v>
      </c>
      <c r="X187" s="10"/>
      <c r="Y187" s="10"/>
      <c r="Z187" s="10"/>
      <c r="AA187" s="10"/>
      <c r="AB187" s="10"/>
      <c r="AC187" s="10"/>
    </row>
    <row r="188">
      <c r="A188" s="14" t="s">
        <v>925</v>
      </c>
      <c r="B188" s="5">
        <v>157.0</v>
      </c>
      <c r="C188" s="6" t="s">
        <v>64</v>
      </c>
      <c r="D188" s="6" t="s">
        <v>95</v>
      </c>
      <c r="E188" s="11" t="s">
        <v>947</v>
      </c>
      <c r="F188" s="6" t="s">
        <v>25</v>
      </c>
      <c r="G188" s="8" t="s">
        <v>948</v>
      </c>
      <c r="H188" s="6" t="s">
        <v>59</v>
      </c>
      <c r="I188" s="6" t="s">
        <v>435</v>
      </c>
      <c r="J188" s="6" t="s">
        <v>104</v>
      </c>
      <c r="K188" s="6" t="s">
        <v>435</v>
      </c>
      <c r="L188" s="6" t="s">
        <v>29</v>
      </c>
      <c r="M188" s="9" t="s">
        <v>949</v>
      </c>
      <c r="N188" s="9" t="s">
        <v>950</v>
      </c>
      <c r="O188" s="6" t="s">
        <v>32</v>
      </c>
      <c r="P188" s="6" t="s">
        <v>33</v>
      </c>
      <c r="Q188" s="6" t="s">
        <v>34</v>
      </c>
      <c r="R188" s="6" t="s">
        <v>951</v>
      </c>
      <c r="S188" s="10"/>
      <c r="T188" s="10"/>
      <c r="U188" s="6" t="s">
        <v>36</v>
      </c>
      <c r="V188" s="10"/>
      <c r="W188" s="10"/>
      <c r="X188" s="10"/>
      <c r="Y188" s="10"/>
      <c r="Z188" s="10"/>
      <c r="AA188" s="10"/>
      <c r="AB188" s="10"/>
      <c r="AC188" s="10"/>
    </row>
    <row r="189">
      <c r="A189" s="14" t="s">
        <v>925</v>
      </c>
      <c r="B189" s="5">
        <v>157.0</v>
      </c>
      <c r="C189" s="6" t="s">
        <v>64</v>
      </c>
      <c r="D189" s="6" t="s">
        <v>95</v>
      </c>
      <c r="E189" s="11" t="s">
        <v>952</v>
      </c>
      <c r="F189" s="6" t="s">
        <v>46</v>
      </c>
      <c r="G189" s="8" t="s">
        <v>948</v>
      </c>
      <c r="H189" s="6" t="s">
        <v>59</v>
      </c>
      <c r="I189" s="6" t="s">
        <v>435</v>
      </c>
      <c r="J189" s="6" t="s">
        <v>47</v>
      </c>
      <c r="K189" s="6" t="s">
        <v>47</v>
      </c>
      <c r="L189" s="6" t="s">
        <v>29</v>
      </c>
      <c r="M189" s="9" t="s">
        <v>953</v>
      </c>
      <c r="N189" s="9" t="s">
        <v>954</v>
      </c>
      <c r="O189" s="6" t="s">
        <v>32</v>
      </c>
      <c r="P189" s="6" t="s">
        <v>33</v>
      </c>
      <c r="Q189" s="6" t="s">
        <v>34</v>
      </c>
      <c r="R189" s="6" t="s">
        <v>951</v>
      </c>
      <c r="S189" s="10"/>
      <c r="T189" s="10"/>
      <c r="U189" s="6" t="s">
        <v>36</v>
      </c>
      <c r="V189" s="10"/>
      <c r="W189" s="10"/>
      <c r="X189" s="10"/>
      <c r="Y189" s="10"/>
      <c r="Z189" s="10"/>
      <c r="AA189" s="10"/>
      <c r="AB189" s="10"/>
      <c r="AC189" s="10"/>
    </row>
    <row r="190">
      <c r="A190" s="14" t="s">
        <v>912</v>
      </c>
      <c r="B190" s="5">
        <v>156.0</v>
      </c>
      <c r="C190" s="6" t="s">
        <v>64</v>
      </c>
      <c r="D190" s="6" t="s">
        <v>65</v>
      </c>
      <c r="E190" s="7" t="s">
        <v>955</v>
      </c>
      <c r="F190" s="6" t="s">
        <v>25</v>
      </c>
      <c r="G190" s="6" t="s">
        <v>956</v>
      </c>
      <c r="H190" s="6" t="s">
        <v>388</v>
      </c>
      <c r="I190" s="6" t="s">
        <v>104</v>
      </c>
      <c r="J190" s="6" t="s">
        <v>104</v>
      </c>
      <c r="K190" s="6" t="s">
        <v>104</v>
      </c>
      <c r="L190" s="6" t="s">
        <v>29</v>
      </c>
      <c r="M190" s="9" t="s">
        <v>957</v>
      </c>
      <c r="N190" s="9" t="s">
        <v>958</v>
      </c>
      <c r="O190" s="6" t="s">
        <v>32</v>
      </c>
      <c r="P190" s="6" t="s">
        <v>33</v>
      </c>
      <c r="Q190" s="6" t="s">
        <v>381</v>
      </c>
      <c r="R190" s="6" t="s">
        <v>100</v>
      </c>
      <c r="S190" s="10"/>
      <c r="T190" s="10"/>
      <c r="U190" s="6" t="s">
        <v>36</v>
      </c>
      <c r="V190" s="10"/>
      <c r="W190" s="10"/>
      <c r="X190" s="10"/>
      <c r="Y190" s="10"/>
      <c r="Z190" s="10"/>
      <c r="AA190" s="10"/>
      <c r="AB190" s="10"/>
      <c r="AC190" s="10"/>
    </row>
    <row r="191">
      <c r="A191" s="14" t="s">
        <v>925</v>
      </c>
      <c r="B191" s="5">
        <v>157.0</v>
      </c>
      <c r="C191" s="6" t="s">
        <v>64</v>
      </c>
      <c r="D191" s="6" t="s">
        <v>290</v>
      </c>
      <c r="E191" s="11" t="s">
        <v>959</v>
      </c>
      <c r="F191" s="6" t="s">
        <v>25</v>
      </c>
      <c r="G191" s="16" t="s">
        <v>960</v>
      </c>
      <c r="H191" s="6" t="s">
        <v>39</v>
      </c>
      <c r="I191" s="6" t="s">
        <v>104</v>
      </c>
      <c r="J191" s="6" t="s">
        <v>78</v>
      </c>
      <c r="K191" s="6" t="s">
        <v>78</v>
      </c>
      <c r="L191" s="6" t="s">
        <v>29</v>
      </c>
      <c r="M191" s="9" t="s">
        <v>961</v>
      </c>
      <c r="N191" s="9" t="s">
        <v>962</v>
      </c>
      <c r="O191" s="6" t="s">
        <v>32</v>
      </c>
      <c r="P191" s="6" t="s">
        <v>33</v>
      </c>
      <c r="Q191" s="6" t="s">
        <v>34</v>
      </c>
      <c r="R191" s="6" t="s">
        <v>963</v>
      </c>
      <c r="S191" s="10"/>
      <c r="T191" s="10"/>
      <c r="U191" s="6" t="s">
        <v>100</v>
      </c>
      <c r="V191" s="6">
        <v>4140.0</v>
      </c>
      <c r="W191" s="6" t="s">
        <v>600</v>
      </c>
      <c r="X191" s="10"/>
      <c r="Y191" s="10"/>
      <c r="Z191" s="10"/>
      <c r="AA191" s="10"/>
      <c r="AB191" s="10"/>
      <c r="AC191" s="10"/>
    </row>
    <row r="192">
      <c r="A192" s="14" t="s">
        <v>877</v>
      </c>
      <c r="B192" s="5">
        <v>158.0</v>
      </c>
      <c r="C192" s="6" t="s">
        <v>64</v>
      </c>
      <c r="D192" s="6" t="s">
        <v>964</v>
      </c>
      <c r="E192" s="19" t="s">
        <v>965</v>
      </c>
      <c r="F192" s="14" t="s">
        <v>25</v>
      </c>
      <c r="G192" s="6" t="s">
        <v>966</v>
      </c>
      <c r="H192" s="6" t="s">
        <v>39</v>
      </c>
      <c r="I192" s="6" t="s">
        <v>104</v>
      </c>
      <c r="J192" s="6" t="s">
        <v>104</v>
      </c>
      <c r="K192" s="6" t="s">
        <v>104</v>
      </c>
      <c r="L192" s="6" t="s">
        <v>29</v>
      </c>
      <c r="M192" s="9" t="s">
        <v>967</v>
      </c>
      <c r="N192" s="9" t="s">
        <v>968</v>
      </c>
      <c r="O192" s="6" t="s">
        <v>32</v>
      </c>
      <c r="P192" s="6" t="s">
        <v>33</v>
      </c>
      <c r="Q192" s="10"/>
      <c r="R192" s="10"/>
      <c r="S192" s="10"/>
      <c r="T192" s="10"/>
      <c r="U192" s="6" t="s">
        <v>305</v>
      </c>
      <c r="V192" s="6">
        <v>4248.0</v>
      </c>
      <c r="W192" s="6" t="s">
        <v>969</v>
      </c>
      <c r="X192" s="10"/>
      <c r="Y192" s="10"/>
      <c r="Z192" s="10"/>
      <c r="AA192" s="10"/>
      <c r="AB192" s="10"/>
      <c r="AC192" s="10"/>
    </row>
    <row r="193">
      <c r="A193" s="14" t="s">
        <v>877</v>
      </c>
      <c r="B193" s="5">
        <v>158.0</v>
      </c>
      <c r="C193" s="6" t="s">
        <v>64</v>
      </c>
      <c r="D193" s="6" t="s">
        <v>964</v>
      </c>
      <c r="E193" s="2" t="s">
        <v>970</v>
      </c>
      <c r="F193" s="6" t="s">
        <v>25</v>
      </c>
      <c r="G193" s="6" t="s">
        <v>971</v>
      </c>
      <c r="H193" s="6" t="s">
        <v>77</v>
      </c>
      <c r="I193" s="6" t="s">
        <v>47</v>
      </c>
      <c r="J193" s="6" t="s">
        <v>47</v>
      </c>
      <c r="K193" s="6" t="s">
        <v>47</v>
      </c>
      <c r="L193" s="6" t="s">
        <v>29</v>
      </c>
      <c r="M193" s="9" t="s">
        <v>972</v>
      </c>
      <c r="N193" s="9" t="s">
        <v>973</v>
      </c>
      <c r="O193" s="6" t="s">
        <v>32</v>
      </c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>
      <c r="A194" s="14" t="s">
        <v>877</v>
      </c>
      <c r="B194" s="5">
        <v>158.0</v>
      </c>
      <c r="C194" s="6" t="s">
        <v>50</v>
      </c>
      <c r="D194" s="6" t="s">
        <v>51</v>
      </c>
      <c r="E194" s="7" t="s">
        <v>974</v>
      </c>
      <c r="F194" s="7" t="s">
        <v>427</v>
      </c>
      <c r="G194" s="6" t="s">
        <v>975</v>
      </c>
      <c r="H194" s="6" t="s">
        <v>68</v>
      </c>
      <c r="I194" s="6" t="s">
        <v>78</v>
      </c>
      <c r="J194" s="6" t="s">
        <v>78</v>
      </c>
      <c r="K194" s="6" t="s">
        <v>78</v>
      </c>
      <c r="L194" s="6" t="s">
        <v>29</v>
      </c>
      <c r="M194" s="9" t="s">
        <v>976</v>
      </c>
      <c r="N194" s="9" t="s">
        <v>977</v>
      </c>
      <c r="O194" s="6" t="s">
        <v>32</v>
      </c>
      <c r="P194" s="6" t="s">
        <v>214</v>
      </c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>
      <c r="A195" s="14" t="s">
        <v>925</v>
      </c>
      <c r="B195" s="5">
        <v>157.0</v>
      </c>
      <c r="C195" s="6" t="s">
        <v>50</v>
      </c>
      <c r="D195" s="6" t="s">
        <v>216</v>
      </c>
      <c r="E195" s="7" t="s">
        <v>978</v>
      </c>
      <c r="F195" s="6" t="s">
        <v>25</v>
      </c>
      <c r="G195" s="8" t="s">
        <v>979</v>
      </c>
      <c r="H195" s="6" t="s">
        <v>39</v>
      </c>
      <c r="I195" s="6" t="s">
        <v>328</v>
      </c>
      <c r="J195" s="6" t="s">
        <v>328</v>
      </c>
      <c r="K195" s="6" t="s">
        <v>328</v>
      </c>
      <c r="L195" s="6" t="s">
        <v>29</v>
      </c>
      <c r="M195" s="9" t="s">
        <v>980</v>
      </c>
      <c r="N195" s="9" t="s">
        <v>981</v>
      </c>
      <c r="O195" s="6" t="s">
        <v>32</v>
      </c>
      <c r="P195" s="6" t="s">
        <v>33</v>
      </c>
      <c r="Q195" s="6" t="s">
        <v>34</v>
      </c>
      <c r="R195" s="10"/>
      <c r="S195" s="10"/>
      <c r="T195" s="10"/>
      <c r="U195" s="6" t="s">
        <v>206</v>
      </c>
      <c r="V195" s="10"/>
      <c r="W195" s="10"/>
      <c r="X195" s="10"/>
      <c r="Y195" s="10"/>
      <c r="Z195" s="10"/>
      <c r="AA195" s="10"/>
      <c r="AB195" s="10"/>
      <c r="AC195" s="10"/>
    </row>
    <row r="196">
      <c r="A196" s="14" t="s">
        <v>925</v>
      </c>
      <c r="B196" s="5">
        <v>157.0</v>
      </c>
      <c r="C196" s="6" t="s">
        <v>50</v>
      </c>
      <c r="D196" s="6" t="s">
        <v>216</v>
      </c>
      <c r="E196" s="7" t="s">
        <v>982</v>
      </c>
      <c r="F196" s="6" t="s">
        <v>46</v>
      </c>
      <c r="G196" s="8" t="s">
        <v>979</v>
      </c>
      <c r="H196" s="6" t="s">
        <v>39</v>
      </c>
      <c r="I196" s="6" t="s">
        <v>47</v>
      </c>
      <c r="J196" s="6" t="s">
        <v>47</v>
      </c>
      <c r="K196" s="6" t="s">
        <v>47</v>
      </c>
      <c r="L196" s="6" t="s">
        <v>29</v>
      </c>
      <c r="M196" s="9" t="s">
        <v>983</v>
      </c>
      <c r="N196" s="9" t="s">
        <v>984</v>
      </c>
      <c r="O196" s="6" t="s">
        <v>32</v>
      </c>
      <c r="P196" s="6" t="s">
        <v>214</v>
      </c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>
      <c r="A197" s="14" t="s">
        <v>925</v>
      </c>
      <c r="B197" s="5">
        <v>157.0</v>
      </c>
      <c r="C197" s="6" t="s">
        <v>50</v>
      </c>
      <c r="D197" s="6" t="s">
        <v>216</v>
      </c>
      <c r="E197" s="7" t="s">
        <v>985</v>
      </c>
      <c r="F197" s="6" t="s">
        <v>25</v>
      </c>
      <c r="G197" s="6" t="s">
        <v>986</v>
      </c>
      <c r="H197" s="6" t="s">
        <v>59</v>
      </c>
      <c r="I197" s="6" t="s">
        <v>40</v>
      </c>
      <c r="J197" s="6" t="s">
        <v>40</v>
      </c>
      <c r="K197" s="6" t="s">
        <v>468</v>
      </c>
      <c r="L197" s="6" t="s">
        <v>29</v>
      </c>
      <c r="M197" s="9" t="s">
        <v>987</v>
      </c>
      <c r="N197" s="9" t="s">
        <v>988</v>
      </c>
      <c r="O197" s="6" t="s">
        <v>32</v>
      </c>
      <c r="P197" s="6" t="s">
        <v>214</v>
      </c>
      <c r="Q197" s="10"/>
      <c r="R197" s="10"/>
      <c r="S197" s="10"/>
      <c r="T197" s="10"/>
      <c r="U197" s="6" t="s">
        <v>116</v>
      </c>
      <c r="V197" s="10"/>
      <c r="W197" s="10"/>
      <c r="X197" s="10"/>
      <c r="Y197" s="10"/>
      <c r="Z197" s="10"/>
      <c r="AA197" s="10"/>
      <c r="AB197" s="10"/>
      <c r="AC197" s="10"/>
    </row>
    <row r="198">
      <c r="A198" s="14" t="s">
        <v>877</v>
      </c>
      <c r="B198" s="5">
        <v>158.0</v>
      </c>
      <c r="C198" s="6" t="s">
        <v>50</v>
      </c>
      <c r="D198" s="6" t="s">
        <v>216</v>
      </c>
      <c r="E198" s="6" t="s">
        <v>989</v>
      </c>
      <c r="F198" s="6" t="s">
        <v>46</v>
      </c>
      <c r="G198" s="6" t="s">
        <v>990</v>
      </c>
      <c r="H198" s="6" t="s">
        <v>39</v>
      </c>
      <c r="I198" s="6" t="s">
        <v>40</v>
      </c>
      <c r="J198" s="6" t="s">
        <v>47</v>
      </c>
      <c r="K198" s="6" t="s">
        <v>47</v>
      </c>
      <c r="L198" s="6" t="s">
        <v>29</v>
      </c>
      <c r="M198" s="9" t="s">
        <v>991</v>
      </c>
      <c r="N198" s="9" t="s">
        <v>992</v>
      </c>
      <c r="O198" s="6" t="s">
        <v>32</v>
      </c>
      <c r="P198" s="6" t="s">
        <v>33</v>
      </c>
      <c r="Q198" s="6" t="s">
        <v>471</v>
      </c>
      <c r="R198" s="10"/>
      <c r="S198" s="10"/>
      <c r="T198" s="10"/>
      <c r="U198" s="6" t="s">
        <v>268</v>
      </c>
      <c r="V198" s="10"/>
      <c r="W198" s="10"/>
      <c r="X198" s="10"/>
      <c r="Y198" s="10"/>
      <c r="Z198" s="10"/>
      <c r="AA198" s="10"/>
      <c r="AB198" s="10"/>
      <c r="AC198" s="10"/>
    </row>
    <row r="199">
      <c r="A199" s="14" t="s">
        <v>877</v>
      </c>
      <c r="B199" s="5">
        <v>158.0</v>
      </c>
      <c r="C199" s="6" t="s">
        <v>50</v>
      </c>
      <c r="D199" s="6" t="s">
        <v>216</v>
      </c>
      <c r="E199" s="6" t="s">
        <v>993</v>
      </c>
      <c r="F199" s="6" t="s">
        <v>25</v>
      </c>
      <c r="G199" s="6" t="s">
        <v>994</v>
      </c>
      <c r="H199" s="6" t="s">
        <v>742</v>
      </c>
      <c r="I199" s="6" t="s">
        <v>78</v>
      </c>
      <c r="J199" s="6" t="s">
        <v>78</v>
      </c>
      <c r="K199" s="6" t="s">
        <v>78</v>
      </c>
      <c r="L199" s="6" t="s">
        <v>29</v>
      </c>
      <c r="M199" s="9" t="s">
        <v>995</v>
      </c>
      <c r="N199" s="9" t="s">
        <v>996</v>
      </c>
      <c r="O199" s="6" t="s">
        <v>32</v>
      </c>
      <c r="P199" s="6" t="s">
        <v>33</v>
      </c>
      <c r="Q199" s="6" t="s">
        <v>34</v>
      </c>
      <c r="R199" s="6" t="s">
        <v>997</v>
      </c>
      <c r="S199" s="10"/>
      <c r="T199" s="10"/>
      <c r="U199" s="6" t="s">
        <v>36</v>
      </c>
      <c r="V199" s="6">
        <v>3150.0</v>
      </c>
      <c r="W199" s="6" t="s">
        <v>237</v>
      </c>
      <c r="X199" s="10"/>
      <c r="Y199" s="10"/>
      <c r="Z199" s="10"/>
      <c r="AA199" s="10"/>
      <c r="AB199" s="10"/>
      <c r="AC199" s="10"/>
    </row>
    <row r="200">
      <c r="A200" s="14" t="s">
        <v>711</v>
      </c>
      <c r="B200" s="5">
        <v>164.0</v>
      </c>
      <c r="C200" s="6" t="s">
        <v>50</v>
      </c>
      <c r="D200" s="6" t="s">
        <v>216</v>
      </c>
      <c r="E200" s="6" t="s">
        <v>998</v>
      </c>
      <c r="F200" s="6" t="s">
        <v>25</v>
      </c>
      <c r="G200" s="6" t="s">
        <v>999</v>
      </c>
      <c r="H200" s="6" t="s">
        <v>388</v>
      </c>
      <c r="I200" s="6" t="s">
        <v>220</v>
      </c>
      <c r="J200" s="6" t="s">
        <v>233</v>
      </c>
      <c r="K200" s="6" t="s">
        <v>233</v>
      </c>
      <c r="L200" s="6" t="s">
        <v>29</v>
      </c>
      <c r="M200" s="9" t="s">
        <v>1000</v>
      </c>
      <c r="N200" s="9" t="s">
        <v>1001</v>
      </c>
      <c r="O200" s="6" t="s">
        <v>32</v>
      </c>
      <c r="P200" s="6" t="s">
        <v>33</v>
      </c>
      <c r="Q200" s="6" t="s">
        <v>381</v>
      </c>
      <c r="R200" s="6" t="s">
        <v>263</v>
      </c>
      <c r="S200" s="10"/>
      <c r="T200" s="10"/>
      <c r="U200" s="6" t="s">
        <v>206</v>
      </c>
      <c r="V200" s="6">
        <v>3150.0</v>
      </c>
      <c r="W200" s="6" t="s">
        <v>482</v>
      </c>
      <c r="X200" s="10"/>
      <c r="Y200" s="10"/>
      <c r="Z200" s="10"/>
      <c r="AA200" s="10"/>
      <c r="AB200" s="10"/>
      <c r="AC200" s="10"/>
    </row>
    <row r="201">
      <c r="A201" s="14" t="s">
        <v>831</v>
      </c>
      <c r="B201" s="5">
        <v>160.0</v>
      </c>
      <c r="C201" s="6" t="s">
        <v>50</v>
      </c>
      <c r="D201" s="6" t="s">
        <v>216</v>
      </c>
      <c r="E201" s="19" t="s">
        <v>1002</v>
      </c>
      <c r="F201" s="14" t="s">
        <v>25</v>
      </c>
      <c r="G201" s="6" t="s">
        <v>1003</v>
      </c>
      <c r="H201" s="6" t="s">
        <v>388</v>
      </c>
      <c r="I201" s="6" t="s">
        <v>78</v>
      </c>
      <c r="J201" s="6" t="s">
        <v>78</v>
      </c>
      <c r="K201" s="6" t="s">
        <v>78</v>
      </c>
      <c r="L201" s="6" t="s">
        <v>29</v>
      </c>
      <c r="M201" s="9" t="s">
        <v>1004</v>
      </c>
      <c r="N201" s="9" t="s">
        <v>1005</v>
      </c>
      <c r="O201" s="6" t="s">
        <v>32</v>
      </c>
      <c r="P201" s="6" t="s">
        <v>214</v>
      </c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>
      <c r="A202" s="14" t="s">
        <v>877</v>
      </c>
      <c r="B202" s="5">
        <v>158.0</v>
      </c>
      <c r="C202" s="6" t="s">
        <v>22</v>
      </c>
      <c r="D202" s="6" t="s">
        <v>109</v>
      </c>
      <c r="E202" s="2" t="s">
        <v>1006</v>
      </c>
      <c r="F202" s="6" t="s">
        <v>46</v>
      </c>
      <c r="G202" s="8" t="s">
        <v>1007</v>
      </c>
      <c r="H202" s="6" t="s">
        <v>59</v>
      </c>
      <c r="I202" s="6" t="s">
        <v>78</v>
      </c>
      <c r="J202" s="6" t="s">
        <v>47</v>
      </c>
      <c r="K202" s="6" t="s">
        <v>47</v>
      </c>
      <c r="L202" s="6" t="s">
        <v>29</v>
      </c>
      <c r="M202" s="9" t="s">
        <v>1008</v>
      </c>
      <c r="N202" s="9" t="s">
        <v>1009</v>
      </c>
      <c r="O202" s="6" t="s">
        <v>32</v>
      </c>
      <c r="P202" s="6" t="s">
        <v>214</v>
      </c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>
      <c r="A203" s="14" t="s">
        <v>912</v>
      </c>
      <c r="B203" s="5">
        <v>156.0</v>
      </c>
      <c r="C203" s="6" t="s">
        <v>22</v>
      </c>
      <c r="D203" s="6" t="s">
        <v>109</v>
      </c>
      <c r="E203" s="6" t="s">
        <v>1010</v>
      </c>
      <c r="F203" s="6" t="s">
        <v>25</v>
      </c>
      <c r="G203" s="6" t="s">
        <v>1011</v>
      </c>
      <c r="H203" s="6" t="s">
        <v>68</v>
      </c>
      <c r="I203" s="6" t="s">
        <v>78</v>
      </c>
      <c r="J203" s="6" t="s">
        <v>104</v>
      </c>
      <c r="K203" s="6" t="s">
        <v>104</v>
      </c>
      <c r="L203" s="6" t="s">
        <v>29</v>
      </c>
      <c r="M203" s="9" t="s">
        <v>1012</v>
      </c>
      <c r="N203" s="9" t="s">
        <v>1013</v>
      </c>
      <c r="O203" s="6" t="s">
        <v>32</v>
      </c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>
      <c r="A204" s="14" t="s">
        <v>877</v>
      </c>
      <c r="B204" s="5">
        <v>158.0</v>
      </c>
      <c r="C204" s="6" t="s">
        <v>22</v>
      </c>
      <c r="D204" s="6" t="s">
        <v>109</v>
      </c>
      <c r="E204" s="6" t="s">
        <v>1014</v>
      </c>
      <c r="F204" s="6" t="s">
        <v>25</v>
      </c>
      <c r="G204" s="8" t="s">
        <v>1007</v>
      </c>
      <c r="H204" s="6" t="s">
        <v>59</v>
      </c>
      <c r="I204" s="6" t="s">
        <v>78</v>
      </c>
      <c r="J204" s="6" t="s">
        <v>142</v>
      </c>
      <c r="K204" s="6" t="s">
        <v>1015</v>
      </c>
      <c r="L204" s="6" t="s">
        <v>29</v>
      </c>
      <c r="M204" s="9" t="s">
        <v>1016</v>
      </c>
      <c r="N204" s="9" t="s">
        <v>1017</v>
      </c>
      <c r="O204" s="6" t="s">
        <v>32</v>
      </c>
      <c r="P204" s="6" t="s">
        <v>214</v>
      </c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>
      <c r="A205" s="4">
        <v>45870.0</v>
      </c>
      <c r="B205" s="5">
        <v>179.0</v>
      </c>
      <c r="C205" s="6" t="s">
        <v>50</v>
      </c>
      <c r="D205" s="6" t="s">
        <v>216</v>
      </c>
      <c r="E205" s="6" t="s">
        <v>1018</v>
      </c>
      <c r="F205" s="6" t="s">
        <v>25</v>
      </c>
      <c r="G205" s="8" t="s">
        <v>1019</v>
      </c>
      <c r="H205" s="6" t="s">
        <v>68</v>
      </c>
      <c r="I205" s="6" t="s">
        <v>220</v>
      </c>
      <c r="J205" s="6" t="s">
        <v>570</v>
      </c>
      <c r="K205" s="6" t="s">
        <v>570</v>
      </c>
      <c r="L205" s="6" t="s">
        <v>29</v>
      </c>
      <c r="M205" s="9" t="s">
        <v>1020</v>
      </c>
      <c r="N205" s="9" t="s">
        <v>1021</v>
      </c>
      <c r="O205" s="6" t="s">
        <v>32</v>
      </c>
      <c r="P205" s="6" t="s">
        <v>33</v>
      </c>
      <c r="Q205" s="6" t="s">
        <v>228</v>
      </c>
      <c r="R205" s="6" t="s">
        <v>1022</v>
      </c>
      <c r="S205" s="10"/>
      <c r="T205" s="10"/>
      <c r="U205" s="6" t="s">
        <v>100</v>
      </c>
      <c r="V205" s="6">
        <v>3060.0</v>
      </c>
      <c r="W205" s="6" t="s">
        <v>600</v>
      </c>
      <c r="X205" s="10"/>
      <c r="Y205" s="10"/>
      <c r="Z205" s="10"/>
      <c r="AA205" s="10"/>
      <c r="AB205" s="10"/>
      <c r="AC205" s="10"/>
    </row>
    <row r="206">
      <c r="A206" s="4">
        <v>45870.0</v>
      </c>
      <c r="B206" s="5">
        <v>179.0</v>
      </c>
      <c r="C206" s="6" t="s">
        <v>50</v>
      </c>
      <c r="D206" s="6" t="s">
        <v>216</v>
      </c>
      <c r="E206" s="6" t="s">
        <v>1023</v>
      </c>
      <c r="F206" s="6" t="s">
        <v>46</v>
      </c>
      <c r="G206" s="8" t="s">
        <v>1019</v>
      </c>
      <c r="H206" s="6" t="s">
        <v>68</v>
      </c>
      <c r="I206" s="6" t="s">
        <v>220</v>
      </c>
      <c r="J206" s="6" t="s">
        <v>47</v>
      </c>
      <c r="K206" s="6" t="s">
        <v>47</v>
      </c>
      <c r="L206" s="6" t="s">
        <v>29</v>
      </c>
      <c r="M206" s="9" t="s">
        <v>1024</v>
      </c>
      <c r="N206" s="9" t="s">
        <v>1025</v>
      </c>
      <c r="O206" s="6" t="s">
        <v>32</v>
      </c>
      <c r="P206" s="6" t="s">
        <v>33</v>
      </c>
      <c r="Q206" s="6" t="s">
        <v>228</v>
      </c>
      <c r="R206" s="6" t="s">
        <v>794</v>
      </c>
      <c r="S206" s="10"/>
      <c r="T206" s="10"/>
      <c r="U206" s="6" t="s">
        <v>100</v>
      </c>
      <c r="V206" s="6">
        <v>765.0</v>
      </c>
      <c r="W206" s="6" t="s">
        <v>600</v>
      </c>
      <c r="X206" s="10"/>
      <c r="Y206" s="10"/>
      <c r="Z206" s="10"/>
      <c r="AA206" s="10"/>
      <c r="AB206" s="10"/>
      <c r="AC206" s="10"/>
    </row>
    <row r="207">
      <c r="A207" s="4">
        <v>45659.0</v>
      </c>
      <c r="B207" s="5">
        <v>155.0</v>
      </c>
      <c r="C207" s="6" t="s">
        <v>72</v>
      </c>
      <c r="D207" s="6" t="s">
        <v>247</v>
      </c>
      <c r="E207" s="7" t="s">
        <v>1026</v>
      </c>
      <c r="F207" s="24" t="s">
        <v>25</v>
      </c>
      <c r="G207" s="6" t="s">
        <v>1027</v>
      </c>
      <c r="H207" s="6" t="s">
        <v>39</v>
      </c>
      <c r="I207" s="6" t="s">
        <v>104</v>
      </c>
      <c r="J207" s="6" t="s">
        <v>104</v>
      </c>
      <c r="K207" s="6" t="s">
        <v>104</v>
      </c>
      <c r="L207" s="6" t="s">
        <v>29</v>
      </c>
      <c r="M207" s="9" t="s">
        <v>1028</v>
      </c>
      <c r="N207" s="9" t="s">
        <v>1029</v>
      </c>
      <c r="O207" s="6" t="s">
        <v>32</v>
      </c>
      <c r="P207" s="6" t="s">
        <v>33</v>
      </c>
      <c r="Q207" s="6" t="s">
        <v>381</v>
      </c>
      <c r="R207" s="6" t="s">
        <v>969</v>
      </c>
      <c r="S207" s="10"/>
      <c r="T207" s="10"/>
      <c r="U207" s="6" t="s">
        <v>1030</v>
      </c>
      <c r="V207" s="6">
        <v>3600.0</v>
      </c>
      <c r="W207" s="6" t="s">
        <v>94</v>
      </c>
      <c r="X207" s="10"/>
      <c r="Y207" s="10"/>
      <c r="Z207" s="10"/>
      <c r="AA207" s="10"/>
      <c r="AB207" s="10"/>
      <c r="AC207" s="10"/>
    </row>
    <row r="208">
      <c r="A208" s="4">
        <v>45659.0</v>
      </c>
      <c r="B208" s="5">
        <v>155.0</v>
      </c>
      <c r="C208" s="6" t="s">
        <v>72</v>
      </c>
      <c r="D208" s="6" t="s">
        <v>247</v>
      </c>
      <c r="E208" s="6" t="s">
        <v>1031</v>
      </c>
      <c r="F208" s="24" t="s">
        <v>25</v>
      </c>
      <c r="G208" s="6" t="s">
        <v>1032</v>
      </c>
      <c r="H208" s="6" t="s">
        <v>39</v>
      </c>
      <c r="I208" s="6" t="s">
        <v>220</v>
      </c>
      <c r="J208" s="6" t="s">
        <v>220</v>
      </c>
      <c r="K208" s="6" t="s">
        <v>220</v>
      </c>
      <c r="L208" s="6" t="s">
        <v>29</v>
      </c>
      <c r="M208" s="9" t="s">
        <v>1033</v>
      </c>
      <c r="N208" s="9" t="s">
        <v>1034</v>
      </c>
      <c r="O208" s="6" t="s">
        <v>32</v>
      </c>
      <c r="P208" s="6" t="s">
        <v>33</v>
      </c>
      <c r="Q208" s="10"/>
      <c r="R208" s="10"/>
      <c r="S208" s="10"/>
      <c r="T208" s="10"/>
      <c r="U208" s="6" t="s">
        <v>116</v>
      </c>
      <c r="V208" s="6">
        <v>3150.0</v>
      </c>
      <c r="W208" s="6" t="s">
        <v>482</v>
      </c>
      <c r="X208" s="10"/>
      <c r="Y208" s="10"/>
      <c r="Z208" s="10"/>
      <c r="AA208" s="10"/>
      <c r="AB208" s="10"/>
      <c r="AC208" s="10"/>
    </row>
    <row r="209">
      <c r="A209" s="4">
        <v>45659.0</v>
      </c>
      <c r="B209" s="5">
        <v>155.0</v>
      </c>
      <c r="C209" s="6" t="s">
        <v>72</v>
      </c>
      <c r="D209" s="6" t="s">
        <v>247</v>
      </c>
      <c r="E209" s="6" t="s">
        <v>1035</v>
      </c>
      <c r="F209" s="24" t="s">
        <v>25</v>
      </c>
      <c r="G209" s="6" t="s">
        <v>1036</v>
      </c>
      <c r="H209" s="6" t="s">
        <v>388</v>
      </c>
      <c r="I209" s="6" t="s">
        <v>104</v>
      </c>
      <c r="J209" s="6" t="s">
        <v>104</v>
      </c>
      <c r="K209" s="6" t="s">
        <v>256</v>
      </c>
      <c r="L209" s="6" t="s">
        <v>29</v>
      </c>
      <c r="M209" s="9" t="s">
        <v>1037</v>
      </c>
      <c r="N209" s="9" t="s">
        <v>1038</v>
      </c>
      <c r="O209" s="6" t="s">
        <v>32</v>
      </c>
      <c r="P209" s="6" t="s">
        <v>33</v>
      </c>
      <c r="Q209" s="6" t="s">
        <v>471</v>
      </c>
      <c r="R209" s="10"/>
      <c r="S209" s="6" t="s">
        <v>506</v>
      </c>
      <c r="T209" s="10"/>
      <c r="U209" s="6" t="s">
        <v>506</v>
      </c>
      <c r="V209" s="6">
        <v>3150.0</v>
      </c>
      <c r="W209" s="6" t="s">
        <v>1039</v>
      </c>
      <c r="X209" s="10"/>
      <c r="Y209" s="10"/>
      <c r="Z209" s="10"/>
      <c r="AA209" s="10"/>
      <c r="AB209" s="10"/>
      <c r="AC209" s="10"/>
    </row>
    <row r="210">
      <c r="A210" s="4">
        <v>45659.0</v>
      </c>
      <c r="B210" s="5">
        <v>155.0</v>
      </c>
      <c r="C210" s="6" t="s">
        <v>72</v>
      </c>
      <c r="D210" s="6" t="s">
        <v>247</v>
      </c>
      <c r="E210" s="6" t="s">
        <v>1040</v>
      </c>
      <c r="F210" s="24" t="s">
        <v>25</v>
      </c>
      <c r="G210" s="6" t="s">
        <v>1041</v>
      </c>
      <c r="H210" s="6" t="s">
        <v>388</v>
      </c>
      <c r="I210" s="6" t="s">
        <v>78</v>
      </c>
      <c r="J210" s="6" t="s">
        <v>78</v>
      </c>
      <c r="K210" s="6" t="s">
        <v>78</v>
      </c>
      <c r="L210" s="6" t="s">
        <v>29</v>
      </c>
      <c r="M210" s="9" t="s">
        <v>1042</v>
      </c>
      <c r="N210" s="9" t="s">
        <v>1043</v>
      </c>
      <c r="O210" s="6" t="s">
        <v>32</v>
      </c>
      <c r="P210" s="6" t="s">
        <v>214</v>
      </c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>
      <c r="A211" s="4">
        <v>45659.0</v>
      </c>
      <c r="B211" s="5">
        <v>155.0</v>
      </c>
      <c r="C211" s="6" t="s">
        <v>72</v>
      </c>
      <c r="D211" s="6" t="s">
        <v>247</v>
      </c>
      <c r="E211" s="6" t="s">
        <v>1044</v>
      </c>
      <c r="F211" s="24" t="s">
        <v>46</v>
      </c>
      <c r="G211" s="6" t="s">
        <v>1045</v>
      </c>
      <c r="H211" s="6" t="s">
        <v>388</v>
      </c>
      <c r="I211" s="6" t="s">
        <v>122</v>
      </c>
      <c r="J211" s="6" t="s">
        <v>122</v>
      </c>
      <c r="K211" s="6" t="s">
        <v>122</v>
      </c>
      <c r="L211" s="6" t="s">
        <v>29</v>
      </c>
      <c r="M211" s="9" t="s">
        <v>1046</v>
      </c>
      <c r="N211" s="9" t="s">
        <v>1047</v>
      </c>
      <c r="O211" s="6" t="s">
        <v>32</v>
      </c>
      <c r="P211" s="6" t="s">
        <v>33</v>
      </c>
      <c r="Q211" s="6" t="s">
        <v>228</v>
      </c>
      <c r="R211" s="6" t="s">
        <v>963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>
      <c r="A212" s="4">
        <v>45659.0</v>
      </c>
      <c r="B212" s="5">
        <v>155.0</v>
      </c>
      <c r="C212" s="6" t="s">
        <v>72</v>
      </c>
      <c r="D212" s="6" t="s">
        <v>247</v>
      </c>
      <c r="E212" s="6" t="s">
        <v>1048</v>
      </c>
      <c r="F212" s="24" t="s">
        <v>25</v>
      </c>
      <c r="G212" s="8" t="s">
        <v>1049</v>
      </c>
      <c r="H212" s="6" t="s">
        <v>388</v>
      </c>
      <c r="I212" s="6" t="s">
        <v>122</v>
      </c>
      <c r="J212" s="6" t="s">
        <v>122</v>
      </c>
      <c r="K212" s="6" t="s">
        <v>122</v>
      </c>
      <c r="L212" s="6" t="s">
        <v>29</v>
      </c>
      <c r="M212" s="9" t="s">
        <v>1050</v>
      </c>
      <c r="N212" s="9" t="s">
        <v>1051</v>
      </c>
      <c r="O212" s="6" t="s">
        <v>32</v>
      </c>
      <c r="P212" s="6" t="s">
        <v>33</v>
      </c>
      <c r="Q212" s="10"/>
      <c r="R212" s="10"/>
      <c r="S212" s="10"/>
      <c r="T212" s="10"/>
      <c r="U212" s="6" t="s">
        <v>236</v>
      </c>
      <c r="V212" s="6">
        <v>4050.0</v>
      </c>
      <c r="W212" s="6" t="s">
        <v>164</v>
      </c>
      <c r="X212" s="10"/>
      <c r="Y212" s="10"/>
      <c r="Z212" s="10"/>
      <c r="AA212" s="10"/>
      <c r="AB212" s="10"/>
      <c r="AC212" s="10"/>
    </row>
    <row r="213">
      <c r="A213" s="4">
        <v>45659.0</v>
      </c>
      <c r="B213" s="5">
        <v>155.0</v>
      </c>
      <c r="C213" s="6" t="s">
        <v>72</v>
      </c>
      <c r="D213" s="6" t="s">
        <v>247</v>
      </c>
      <c r="E213" s="6" t="s">
        <v>1052</v>
      </c>
      <c r="F213" s="24" t="s">
        <v>25</v>
      </c>
      <c r="G213" s="8" t="s">
        <v>1053</v>
      </c>
      <c r="H213" s="6" t="s">
        <v>39</v>
      </c>
      <c r="I213" s="6" t="s">
        <v>122</v>
      </c>
      <c r="J213" s="6" t="s">
        <v>122</v>
      </c>
      <c r="K213" s="6" t="s">
        <v>122</v>
      </c>
      <c r="L213" s="6" t="s">
        <v>29</v>
      </c>
      <c r="M213" s="9" t="s">
        <v>1054</v>
      </c>
      <c r="N213" s="9" t="s">
        <v>1055</v>
      </c>
      <c r="O213" s="6" t="s">
        <v>32</v>
      </c>
      <c r="P213" s="6" t="s">
        <v>214</v>
      </c>
      <c r="Q213" s="10"/>
      <c r="R213" s="10"/>
      <c r="S213" s="10"/>
      <c r="T213" s="10"/>
      <c r="U213" s="10"/>
      <c r="V213" s="6">
        <v>4050.0</v>
      </c>
      <c r="W213" s="6" t="s">
        <v>649</v>
      </c>
      <c r="X213" s="10"/>
      <c r="Y213" s="10"/>
      <c r="Z213" s="10"/>
      <c r="AA213" s="10"/>
      <c r="AB213" s="10"/>
      <c r="AC213" s="10"/>
    </row>
    <row r="214">
      <c r="A214" s="4">
        <v>45659.0</v>
      </c>
      <c r="B214" s="5">
        <v>155.0</v>
      </c>
      <c r="C214" s="6" t="s">
        <v>72</v>
      </c>
      <c r="D214" s="6" t="s">
        <v>247</v>
      </c>
      <c r="E214" s="6" t="s">
        <v>1056</v>
      </c>
      <c r="F214" s="24" t="s">
        <v>46</v>
      </c>
      <c r="G214" s="8" t="s">
        <v>1053</v>
      </c>
      <c r="H214" s="6" t="s">
        <v>39</v>
      </c>
      <c r="I214" s="6" t="s">
        <v>122</v>
      </c>
      <c r="J214" s="6" t="s">
        <v>47</v>
      </c>
      <c r="K214" s="6" t="s">
        <v>47</v>
      </c>
      <c r="L214" s="6" t="s">
        <v>29</v>
      </c>
      <c r="M214" s="9" t="s">
        <v>1057</v>
      </c>
      <c r="N214" s="9" t="s">
        <v>1058</v>
      </c>
      <c r="O214" s="6" t="s">
        <v>32</v>
      </c>
      <c r="P214" s="6" t="s">
        <v>214</v>
      </c>
      <c r="Q214" s="10"/>
      <c r="R214" s="10"/>
      <c r="S214" s="10"/>
      <c r="T214" s="10"/>
      <c r="U214" s="10"/>
      <c r="V214" s="6">
        <v>1350.0</v>
      </c>
      <c r="W214" s="6" t="s">
        <v>164</v>
      </c>
      <c r="X214" s="10"/>
      <c r="Y214" s="10"/>
      <c r="Z214" s="10"/>
      <c r="AA214" s="10"/>
      <c r="AB214" s="10"/>
      <c r="AC214" s="10"/>
    </row>
    <row r="215">
      <c r="A215" s="4">
        <v>45659.0</v>
      </c>
      <c r="B215" s="5">
        <v>155.0</v>
      </c>
      <c r="C215" s="6" t="s">
        <v>72</v>
      </c>
      <c r="D215" s="6" t="s">
        <v>247</v>
      </c>
      <c r="E215" s="6" t="s">
        <v>1059</v>
      </c>
      <c r="F215" s="24" t="s">
        <v>25</v>
      </c>
      <c r="G215" s="6" t="s">
        <v>1060</v>
      </c>
      <c r="H215" s="6" t="s">
        <v>39</v>
      </c>
      <c r="I215" s="6" t="s">
        <v>435</v>
      </c>
      <c r="J215" s="6" t="s">
        <v>435</v>
      </c>
      <c r="K215" s="6" t="s">
        <v>435</v>
      </c>
      <c r="L215" s="6" t="s">
        <v>29</v>
      </c>
      <c r="M215" s="9" t="s">
        <v>1061</v>
      </c>
      <c r="N215" s="9" t="s">
        <v>1062</v>
      </c>
      <c r="O215" s="6" t="s">
        <v>32</v>
      </c>
      <c r="P215" s="6" t="s">
        <v>33</v>
      </c>
      <c r="Q215" s="10"/>
      <c r="R215" s="10"/>
      <c r="S215" s="10"/>
      <c r="T215" s="10"/>
      <c r="U215" s="6" t="s">
        <v>158</v>
      </c>
      <c r="V215" s="6">
        <v>4050.0</v>
      </c>
      <c r="W215" s="10"/>
      <c r="X215" s="10"/>
      <c r="Y215" s="10"/>
      <c r="Z215" s="10"/>
      <c r="AA215" s="10"/>
      <c r="AB215" s="10"/>
      <c r="AC215" s="10"/>
    </row>
    <row r="216">
      <c r="A216" s="4">
        <v>45659.0</v>
      </c>
      <c r="B216" s="5">
        <v>155.0</v>
      </c>
      <c r="C216" s="6" t="s">
        <v>72</v>
      </c>
      <c r="D216" s="6" t="s">
        <v>247</v>
      </c>
      <c r="E216" s="6" t="s">
        <v>1063</v>
      </c>
      <c r="F216" s="24" t="s">
        <v>25</v>
      </c>
      <c r="G216" s="6" t="s">
        <v>1064</v>
      </c>
      <c r="H216" s="6" t="s">
        <v>39</v>
      </c>
      <c r="I216" s="6" t="s">
        <v>78</v>
      </c>
      <c r="J216" s="6" t="s">
        <v>78</v>
      </c>
      <c r="K216" s="6" t="s">
        <v>104</v>
      </c>
      <c r="L216" s="6" t="s">
        <v>29</v>
      </c>
      <c r="M216" s="9" t="s">
        <v>1065</v>
      </c>
      <c r="N216" s="9" t="s">
        <v>1066</v>
      </c>
      <c r="O216" s="6" t="s">
        <v>32</v>
      </c>
      <c r="P216" s="6" t="s">
        <v>33</v>
      </c>
      <c r="Q216" s="10"/>
      <c r="R216" s="10"/>
      <c r="S216" s="10"/>
      <c r="T216" s="10"/>
      <c r="U216" s="6" t="s">
        <v>355</v>
      </c>
      <c r="V216" s="6">
        <v>4050.0</v>
      </c>
      <c r="W216" s="6" t="s">
        <v>951</v>
      </c>
      <c r="X216" s="10"/>
      <c r="Y216" s="10"/>
      <c r="Z216" s="10"/>
      <c r="AA216" s="10"/>
      <c r="AB216" s="10"/>
      <c r="AC216" s="10"/>
    </row>
    <row r="217">
      <c r="A217" s="4">
        <v>45659.0</v>
      </c>
      <c r="B217" s="5">
        <v>155.0</v>
      </c>
      <c r="C217" s="6" t="s">
        <v>72</v>
      </c>
      <c r="D217" s="6" t="s">
        <v>247</v>
      </c>
      <c r="E217" s="6" t="s">
        <v>1067</v>
      </c>
      <c r="F217" s="24" t="s">
        <v>25</v>
      </c>
      <c r="G217" s="6" t="s">
        <v>1068</v>
      </c>
      <c r="H217" s="6" t="s">
        <v>68</v>
      </c>
      <c r="I217" s="6" t="s">
        <v>122</v>
      </c>
      <c r="J217" s="6" t="s">
        <v>122</v>
      </c>
      <c r="K217" s="6" t="s">
        <v>122</v>
      </c>
      <c r="L217" s="6" t="s">
        <v>29</v>
      </c>
      <c r="M217" s="9" t="s">
        <v>1069</v>
      </c>
      <c r="N217" s="9" t="s">
        <v>1070</v>
      </c>
      <c r="O217" s="6" t="s">
        <v>32</v>
      </c>
      <c r="P217" s="6" t="s">
        <v>33</v>
      </c>
      <c r="Q217" s="10"/>
      <c r="R217" s="10"/>
      <c r="S217" s="10"/>
      <c r="T217" s="10"/>
      <c r="U217" s="6" t="s">
        <v>236</v>
      </c>
      <c r="V217" s="6">
        <v>3150.0</v>
      </c>
      <c r="W217" s="6" t="s">
        <v>664</v>
      </c>
      <c r="X217" s="10"/>
      <c r="Y217" s="10"/>
      <c r="Z217" s="10"/>
      <c r="AA217" s="10"/>
      <c r="AB217" s="10"/>
      <c r="AC217" s="10"/>
    </row>
    <row r="218">
      <c r="A218" s="4">
        <v>45659.0</v>
      </c>
      <c r="B218" s="5">
        <v>155.0</v>
      </c>
      <c r="C218" s="6" t="s">
        <v>64</v>
      </c>
      <c r="D218" s="6" t="s">
        <v>65</v>
      </c>
      <c r="E218" s="6" t="s">
        <v>1071</v>
      </c>
      <c r="F218" s="6" t="s">
        <v>8</v>
      </c>
      <c r="G218" s="8" t="s">
        <v>729</v>
      </c>
      <c r="H218" s="6" t="s">
        <v>104</v>
      </c>
      <c r="I218" s="6" t="s">
        <v>47</v>
      </c>
      <c r="J218" s="6" t="s">
        <v>47</v>
      </c>
      <c r="K218" s="6" t="s">
        <v>47</v>
      </c>
      <c r="L218" s="6" t="s">
        <v>29</v>
      </c>
      <c r="M218" s="9" t="s">
        <v>1072</v>
      </c>
      <c r="N218" s="9" t="s">
        <v>1073</v>
      </c>
      <c r="O218" s="6" t="s">
        <v>32</v>
      </c>
      <c r="P218" s="6" t="s">
        <v>33</v>
      </c>
      <c r="Q218" s="6" t="s">
        <v>34</v>
      </c>
      <c r="R218" s="6" t="s">
        <v>305</v>
      </c>
      <c r="S218" s="10"/>
      <c r="T218" s="10"/>
      <c r="U218" s="6" t="s">
        <v>108</v>
      </c>
      <c r="V218" s="10"/>
      <c r="W218" s="10"/>
      <c r="X218" s="10"/>
      <c r="Y218" s="10"/>
      <c r="Z218" s="10"/>
      <c r="AA218" s="10"/>
      <c r="AB218" s="10"/>
      <c r="AC218" s="10"/>
    </row>
    <row r="219">
      <c r="A219" s="4">
        <v>45659.0</v>
      </c>
      <c r="B219" s="5">
        <v>155.0</v>
      </c>
      <c r="C219" s="6" t="s">
        <v>64</v>
      </c>
      <c r="D219" s="6" t="s">
        <v>65</v>
      </c>
      <c r="E219" s="6" t="s">
        <v>1074</v>
      </c>
      <c r="F219" s="6" t="s">
        <v>25</v>
      </c>
      <c r="G219" s="6" t="s">
        <v>1075</v>
      </c>
      <c r="H219" s="6" t="s">
        <v>1076</v>
      </c>
      <c r="I219" s="6" t="s">
        <v>256</v>
      </c>
      <c r="J219" s="6" t="s">
        <v>256</v>
      </c>
      <c r="K219" s="6" t="s">
        <v>256</v>
      </c>
      <c r="L219" s="6" t="s">
        <v>29</v>
      </c>
      <c r="M219" s="9" t="s">
        <v>1077</v>
      </c>
      <c r="N219" s="9" t="s">
        <v>1078</v>
      </c>
      <c r="O219" s="6" t="s">
        <v>32</v>
      </c>
      <c r="P219" s="6" t="s">
        <v>214</v>
      </c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>
      <c r="A220" s="4">
        <v>45690.0</v>
      </c>
      <c r="B220" s="5">
        <v>154.0</v>
      </c>
      <c r="C220" s="6" t="s">
        <v>64</v>
      </c>
      <c r="D220" s="6" t="s">
        <v>95</v>
      </c>
      <c r="E220" s="6">
        <v>2.025201177E9</v>
      </c>
      <c r="F220" s="6" t="s">
        <v>25</v>
      </c>
      <c r="G220" s="6" t="s">
        <v>1079</v>
      </c>
      <c r="H220" s="6" t="s">
        <v>39</v>
      </c>
      <c r="I220" s="6" t="s">
        <v>435</v>
      </c>
      <c r="J220" s="6" t="s">
        <v>78</v>
      </c>
      <c r="K220" s="6" t="s">
        <v>78</v>
      </c>
      <c r="L220" s="6" t="s">
        <v>29</v>
      </c>
      <c r="M220" s="9" t="s">
        <v>1080</v>
      </c>
      <c r="N220" s="9" t="s">
        <v>1081</v>
      </c>
      <c r="O220" s="6" t="s">
        <v>32</v>
      </c>
      <c r="P220" s="6" t="s">
        <v>33</v>
      </c>
      <c r="Q220" s="6" t="s">
        <v>381</v>
      </c>
      <c r="R220" s="6" t="s">
        <v>794</v>
      </c>
      <c r="S220" s="10"/>
      <c r="T220" s="10"/>
      <c r="U220" s="6" t="s">
        <v>1030</v>
      </c>
      <c r="V220" s="10"/>
      <c r="W220" s="10"/>
      <c r="X220" s="10"/>
      <c r="Y220" s="10"/>
      <c r="Z220" s="10"/>
      <c r="AA220" s="10"/>
      <c r="AB220" s="10"/>
      <c r="AC220" s="10"/>
    </row>
    <row r="221">
      <c r="A221" s="4">
        <v>45690.0</v>
      </c>
      <c r="B221" s="5">
        <v>154.0</v>
      </c>
      <c r="C221" s="6" t="s">
        <v>64</v>
      </c>
      <c r="D221" s="6" t="s">
        <v>95</v>
      </c>
      <c r="E221" s="6" t="s">
        <v>1082</v>
      </c>
      <c r="F221" s="6" t="s">
        <v>25</v>
      </c>
      <c r="G221" s="6" t="s">
        <v>1083</v>
      </c>
      <c r="H221" s="6" t="s">
        <v>388</v>
      </c>
      <c r="I221" s="6" t="s">
        <v>256</v>
      </c>
      <c r="J221" s="6" t="s">
        <v>256</v>
      </c>
      <c r="K221" s="6" t="s">
        <v>256</v>
      </c>
      <c r="L221" s="6" t="s">
        <v>29</v>
      </c>
      <c r="M221" s="9" t="s">
        <v>1084</v>
      </c>
      <c r="N221" s="9" t="s">
        <v>1085</v>
      </c>
      <c r="O221" s="6" t="s">
        <v>32</v>
      </c>
      <c r="P221" s="6" t="s">
        <v>33</v>
      </c>
      <c r="Q221" s="6" t="s">
        <v>34</v>
      </c>
      <c r="R221" s="10"/>
      <c r="S221" s="10"/>
      <c r="T221" s="10"/>
      <c r="U221" s="6" t="s">
        <v>206</v>
      </c>
      <c r="V221" s="10"/>
      <c r="W221" s="10"/>
      <c r="X221" s="10"/>
      <c r="Y221" s="10"/>
      <c r="Z221" s="10"/>
      <c r="AA221" s="10"/>
      <c r="AB221" s="10"/>
      <c r="AC221" s="10"/>
    </row>
    <row r="222">
      <c r="A222" s="4">
        <v>45690.0</v>
      </c>
      <c r="B222" s="5">
        <v>154.0</v>
      </c>
      <c r="C222" s="6" t="s">
        <v>64</v>
      </c>
      <c r="D222" s="6" t="s">
        <v>95</v>
      </c>
      <c r="E222" s="6" t="s">
        <v>1086</v>
      </c>
      <c r="F222" s="6" t="s">
        <v>25</v>
      </c>
      <c r="G222" s="6" t="s">
        <v>1087</v>
      </c>
      <c r="H222" s="6" t="s">
        <v>39</v>
      </c>
      <c r="I222" s="6" t="s">
        <v>220</v>
      </c>
      <c r="J222" s="6" t="s">
        <v>220</v>
      </c>
      <c r="K222" s="6" t="s">
        <v>220</v>
      </c>
      <c r="L222" s="6" t="s">
        <v>29</v>
      </c>
      <c r="M222" s="25" t="s">
        <v>1088</v>
      </c>
      <c r="N222" s="9" t="s">
        <v>1089</v>
      </c>
      <c r="O222" s="6" t="s">
        <v>32</v>
      </c>
      <c r="P222" s="6" t="s">
        <v>33</v>
      </c>
      <c r="Q222" s="6" t="s">
        <v>381</v>
      </c>
      <c r="R222" s="6" t="s">
        <v>408</v>
      </c>
      <c r="S222" s="10"/>
      <c r="T222" s="10"/>
      <c r="U222" s="6" t="s">
        <v>116</v>
      </c>
      <c r="V222" s="10"/>
      <c r="W222" s="10"/>
      <c r="X222" s="10"/>
      <c r="Y222" s="10"/>
      <c r="Z222" s="10"/>
      <c r="AA222" s="10"/>
      <c r="AB222" s="10"/>
      <c r="AC222" s="10"/>
    </row>
    <row r="223">
      <c r="A223" s="4">
        <v>45718.0</v>
      </c>
      <c r="B223" s="5">
        <v>153.0</v>
      </c>
      <c r="C223" s="6" t="s">
        <v>64</v>
      </c>
      <c r="D223" s="6" t="s">
        <v>562</v>
      </c>
      <c r="E223" s="11" t="s">
        <v>1090</v>
      </c>
      <c r="F223" s="6" t="s">
        <v>25</v>
      </c>
      <c r="G223" s="6" t="s">
        <v>1091</v>
      </c>
      <c r="H223" s="6" t="s">
        <v>39</v>
      </c>
      <c r="I223" s="6" t="s">
        <v>905</v>
      </c>
      <c r="J223" s="6" t="s">
        <v>1092</v>
      </c>
      <c r="K223" s="6" t="s">
        <v>1093</v>
      </c>
      <c r="L223" s="6" t="s">
        <v>29</v>
      </c>
      <c r="M223" s="9" t="s">
        <v>1094</v>
      </c>
      <c r="N223" s="9" t="s">
        <v>1095</v>
      </c>
      <c r="O223" s="6" t="s">
        <v>32</v>
      </c>
      <c r="P223" s="6" t="s">
        <v>214</v>
      </c>
      <c r="Q223" s="10"/>
      <c r="R223" s="26"/>
      <c r="S223" s="26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</row>
    <row r="224">
      <c r="A224" s="4">
        <v>45718.0</v>
      </c>
      <c r="B224" s="5">
        <v>153.0</v>
      </c>
      <c r="C224" s="6" t="s">
        <v>64</v>
      </c>
      <c r="D224" s="6" t="s">
        <v>562</v>
      </c>
      <c r="E224" s="11" t="s">
        <v>1096</v>
      </c>
      <c r="F224" s="6" t="s">
        <v>25</v>
      </c>
      <c r="G224" s="6" t="s">
        <v>1097</v>
      </c>
      <c r="H224" s="6" t="s">
        <v>59</v>
      </c>
      <c r="I224" s="6" t="s">
        <v>28</v>
      </c>
      <c r="J224" s="6" t="s">
        <v>220</v>
      </c>
      <c r="K224" s="6" t="s">
        <v>220</v>
      </c>
      <c r="L224" s="6" t="s">
        <v>29</v>
      </c>
      <c r="M224" s="9" t="s">
        <v>1098</v>
      </c>
      <c r="N224" s="9" t="s">
        <v>1099</v>
      </c>
      <c r="O224" s="6" t="s">
        <v>32</v>
      </c>
      <c r="P224" s="6" t="s">
        <v>33</v>
      </c>
      <c r="Q224" s="6" t="s">
        <v>34</v>
      </c>
      <c r="R224" s="28" t="s">
        <v>355</v>
      </c>
      <c r="S224" s="26"/>
      <c r="T224" s="27"/>
      <c r="U224" s="27"/>
      <c r="V224" s="6">
        <v>4320.0</v>
      </c>
      <c r="W224" s="6" t="s">
        <v>364</v>
      </c>
      <c r="X224" s="27"/>
      <c r="Y224" s="27"/>
      <c r="Z224" s="27"/>
      <c r="AA224" s="27"/>
      <c r="AB224" s="27"/>
      <c r="AC224" s="27"/>
    </row>
    <row r="225">
      <c r="A225" s="4">
        <v>45718.0</v>
      </c>
      <c r="B225" s="5">
        <v>153.0</v>
      </c>
      <c r="C225" s="6" t="s">
        <v>64</v>
      </c>
      <c r="D225" s="6" t="s">
        <v>562</v>
      </c>
      <c r="E225" s="11" t="s">
        <v>1100</v>
      </c>
      <c r="F225" s="6" t="s">
        <v>46</v>
      </c>
      <c r="G225" s="8" t="s">
        <v>575</v>
      </c>
      <c r="H225" s="6" t="s">
        <v>39</v>
      </c>
      <c r="I225" s="6" t="s">
        <v>328</v>
      </c>
      <c r="J225" s="6" t="s">
        <v>47</v>
      </c>
      <c r="K225" s="6" t="s">
        <v>47</v>
      </c>
      <c r="L225" s="6" t="s">
        <v>29</v>
      </c>
      <c r="M225" s="9" t="s">
        <v>1101</v>
      </c>
      <c r="N225" s="9" t="s">
        <v>1102</v>
      </c>
      <c r="O225" s="6" t="s">
        <v>32</v>
      </c>
      <c r="P225" s="6" t="s">
        <v>33</v>
      </c>
      <c r="Q225" s="6" t="s">
        <v>228</v>
      </c>
      <c r="R225" s="28" t="s">
        <v>578</v>
      </c>
      <c r="S225" s="26"/>
      <c r="T225" s="27"/>
      <c r="U225" s="29" t="s">
        <v>100</v>
      </c>
      <c r="V225" s="6">
        <v>1350.0</v>
      </c>
      <c r="W225" s="6" t="s">
        <v>364</v>
      </c>
      <c r="X225" s="27"/>
      <c r="Y225" s="27"/>
      <c r="Z225" s="27"/>
      <c r="AA225" s="27"/>
      <c r="AB225" s="27"/>
      <c r="AC225" s="27"/>
    </row>
    <row r="226">
      <c r="A226" s="4">
        <v>45718.0</v>
      </c>
      <c r="B226" s="5">
        <v>153.0</v>
      </c>
      <c r="C226" s="6" t="s">
        <v>64</v>
      </c>
      <c r="D226" s="6" t="s">
        <v>562</v>
      </c>
      <c r="E226" s="11" t="s">
        <v>1103</v>
      </c>
      <c r="F226" s="6" t="s">
        <v>46</v>
      </c>
      <c r="G226" s="8" t="s">
        <v>361</v>
      </c>
      <c r="H226" s="6" t="s">
        <v>39</v>
      </c>
      <c r="I226" s="6" t="s">
        <v>28</v>
      </c>
      <c r="J226" s="6" t="s">
        <v>47</v>
      </c>
      <c r="K226" s="6" t="s">
        <v>47</v>
      </c>
      <c r="L226" s="6" t="s">
        <v>29</v>
      </c>
      <c r="M226" s="9" t="s">
        <v>1104</v>
      </c>
      <c r="N226" s="9" t="s">
        <v>1105</v>
      </c>
      <c r="O226" s="6" t="s">
        <v>32</v>
      </c>
      <c r="P226" s="6" t="s">
        <v>33</v>
      </c>
      <c r="Q226" s="10"/>
      <c r="R226" s="26"/>
      <c r="S226" s="26"/>
      <c r="T226" s="27"/>
      <c r="U226" s="6" t="s">
        <v>305</v>
      </c>
      <c r="V226" s="6">
        <v>1350.0</v>
      </c>
      <c r="W226" s="6" t="s">
        <v>364</v>
      </c>
      <c r="X226" s="27"/>
      <c r="Y226" s="27"/>
      <c r="Z226" s="27"/>
      <c r="AA226" s="27"/>
      <c r="AB226" s="27"/>
      <c r="AC226" s="27"/>
    </row>
    <row r="227">
      <c r="A227" s="4">
        <v>45718.0</v>
      </c>
      <c r="B227" s="5">
        <v>153.0</v>
      </c>
      <c r="C227" s="6" t="s">
        <v>50</v>
      </c>
      <c r="D227" s="6" t="s">
        <v>216</v>
      </c>
      <c r="E227" s="11" t="s">
        <v>1106</v>
      </c>
      <c r="F227" s="6" t="s">
        <v>274</v>
      </c>
      <c r="G227" s="6" t="s">
        <v>1107</v>
      </c>
      <c r="H227" s="6" t="s">
        <v>77</v>
      </c>
      <c r="I227" s="6" t="s">
        <v>172</v>
      </c>
      <c r="J227" s="6" t="s">
        <v>47</v>
      </c>
      <c r="K227" s="6" t="s">
        <v>47</v>
      </c>
      <c r="L227" s="6" t="s">
        <v>29</v>
      </c>
      <c r="M227" s="9" t="s">
        <v>1108</v>
      </c>
      <c r="N227" s="9" t="s">
        <v>1109</v>
      </c>
      <c r="O227" s="6" t="s">
        <v>32</v>
      </c>
      <c r="P227" s="6" t="s">
        <v>33</v>
      </c>
      <c r="Q227" s="10"/>
      <c r="R227" s="10"/>
      <c r="S227" s="6" t="s">
        <v>1110</v>
      </c>
      <c r="T227" s="10"/>
      <c r="U227" s="6" t="s">
        <v>116</v>
      </c>
      <c r="V227" s="10"/>
      <c r="W227" s="10"/>
      <c r="X227" s="10"/>
      <c r="Y227" s="10"/>
      <c r="Z227" s="10"/>
      <c r="AA227" s="10"/>
      <c r="AB227" s="10"/>
      <c r="AC227" s="10"/>
    </row>
    <row r="228">
      <c r="A228" s="4">
        <v>45718.0</v>
      </c>
      <c r="B228" s="5">
        <v>153.0</v>
      </c>
      <c r="C228" s="6" t="s">
        <v>64</v>
      </c>
      <c r="D228" s="6" t="s">
        <v>95</v>
      </c>
      <c r="E228" s="6" t="s">
        <v>1111</v>
      </c>
      <c r="F228" s="6" t="s">
        <v>25</v>
      </c>
      <c r="G228" s="6" t="s">
        <v>1112</v>
      </c>
      <c r="H228" s="6" t="s">
        <v>39</v>
      </c>
      <c r="I228" s="6" t="s">
        <v>435</v>
      </c>
      <c r="J228" s="6" t="s">
        <v>78</v>
      </c>
      <c r="K228" s="6" t="s">
        <v>220</v>
      </c>
      <c r="L228" s="6" t="s">
        <v>29</v>
      </c>
      <c r="M228" s="9" t="s">
        <v>1113</v>
      </c>
      <c r="N228" s="9" t="s">
        <v>1114</v>
      </c>
      <c r="O228" s="6" t="s">
        <v>32</v>
      </c>
      <c r="P228" s="6" t="s">
        <v>33</v>
      </c>
      <c r="Q228" s="6" t="s">
        <v>228</v>
      </c>
      <c r="R228" s="6" t="s">
        <v>951</v>
      </c>
      <c r="S228" s="10"/>
      <c r="T228" s="10"/>
      <c r="U228" s="6" t="s">
        <v>1030</v>
      </c>
      <c r="V228" s="10"/>
      <c r="W228" s="10"/>
      <c r="X228" s="10"/>
      <c r="Y228" s="10"/>
      <c r="Z228" s="10"/>
      <c r="AA228" s="10"/>
      <c r="AB228" s="10"/>
      <c r="AC228" s="10"/>
    </row>
    <row r="229">
      <c r="A229" s="4">
        <v>45718.0</v>
      </c>
      <c r="B229" s="5">
        <v>153.0</v>
      </c>
      <c r="C229" s="6" t="s">
        <v>72</v>
      </c>
      <c r="D229" s="6" t="s">
        <v>269</v>
      </c>
      <c r="E229" s="16" t="s">
        <v>1115</v>
      </c>
      <c r="F229" s="6" t="s">
        <v>25</v>
      </c>
      <c r="G229" s="6" t="s">
        <v>1116</v>
      </c>
      <c r="H229" s="6" t="s">
        <v>449</v>
      </c>
      <c r="I229" s="6" t="s">
        <v>172</v>
      </c>
      <c r="J229" s="6" t="s">
        <v>172</v>
      </c>
      <c r="K229" s="6" t="s">
        <v>172</v>
      </c>
      <c r="L229" s="6" t="s">
        <v>29</v>
      </c>
      <c r="M229" s="9" t="s">
        <v>1117</v>
      </c>
      <c r="N229" s="9" t="s">
        <v>1118</v>
      </c>
      <c r="O229" s="6" t="s">
        <v>32</v>
      </c>
      <c r="P229" s="6" t="s">
        <v>214</v>
      </c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>
      <c r="A230" s="4">
        <v>45718.0</v>
      </c>
      <c r="B230" s="5">
        <v>153.0</v>
      </c>
      <c r="C230" s="6" t="s">
        <v>72</v>
      </c>
      <c r="D230" s="6" t="s">
        <v>269</v>
      </c>
      <c r="E230" s="16" t="s">
        <v>1119</v>
      </c>
      <c r="F230" s="6" t="s">
        <v>25</v>
      </c>
      <c r="G230" s="6" t="s">
        <v>1120</v>
      </c>
      <c r="H230" s="6" t="s">
        <v>39</v>
      </c>
      <c r="I230" s="6" t="s">
        <v>28</v>
      </c>
      <c r="J230" s="6" t="s">
        <v>28</v>
      </c>
      <c r="K230" s="6" t="s">
        <v>28</v>
      </c>
      <c r="L230" s="6" t="s">
        <v>29</v>
      </c>
      <c r="M230" s="9" t="s">
        <v>1121</v>
      </c>
      <c r="N230" s="9" t="s">
        <v>1122</v>
      </c>
      <c r="O230" s="6" t="s">
        <v>32</v>
      </c>
      <c r="P230" s="6" t="s">
        <v>33</v>
      </c>
      <c r="Q230" s="6" t="s">
        <v>34</v>
      </c>
      <c r="R230" s="10"/>
      <c r="S230" s="10"/>
      <c r="T230" s="10"/>
      <c r="U230" s="6" t="s">
        <v>108</v>
      </c>
      <c r="V230" s="6">
        <v>4050.0</v>
      </c>
      <c r="W230" s="6" t="s">
        <v>94</v>
      </c>
      <c r="X230" s="10"/>
      <c r="Y230" s="10"/>
      <c r="Z230" s="10"/>
      <c r="AA230" s="10"/>
      <c r="AB230" s="10"/>
      <c r="AC230" s="10"/>
    </row>
    <row r="231">
      <c r="A231" s="4">
        <v>45718.0</v>
      </c>
      <c r="B231" s="5">
        <v>153.0</v>
      </c>
      <c r="C231" s="6" t="s">
        <v>72</v>
      </c>
      <c r="D231" s="6" t="s">
        <v>269</v>
      </c>
      <c r="E231" s="16" t="s">
        <v>1123</v>
      </c>
      <c r="F231" s="6" t="s">
        <v>25</v>
      </c>
      <c r="G231" s="8" t="s">
        <v>1124</v>
      </c>
      <c r="H231" s="6" t="s">
        <v>68</v>
      </c>
      <c r="I231" s="6" t="s">
        <v>28</v>
      </c>
      <c r="J231" s="6" t="s">
        <v>28</v>
      </c>
      <c r="K231" s="6" t="s">
        <v>28</v>
      </c>
      <c r="L231" s="6" t="s">
        <v>29</v>
      </c>
      <c r="M231" s="9" t="s">
        <v>1125</v>
      </c>
      <c r="N231" s="9" t="s">
        <v>1126</v>
      </c>
      <c r="O231" s="6" t="s">
        <v>32</v>
      </c>
      <c r="P231" s="6" t="s">
        <v>214</v>
      </c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>
      <c r="A232" s="4">
        <v>45718.0</v>
      </c>
      <c r="B232" s="5">
        <v>153.0</v>
      </c>
      <c r="C232" s="6" t="s">
        <v>72</v>
      </c>
      <c r="D232" s="6" t="s">
        <v>247</v>
      </c>
      <c r="E232" s="6" t="s">
        <v>1127</v>
      </c>
      <c r="F232" s="6" t="s">
        <v>249</v>
      </c>
      <c r="G232" s="6" t="s">
        <v>1128</v>
      </c>
      <c r="H232" s="6" t="s">
        <v>77</v>
      </c>
      <c r="I232" s="6" t="s">
        <v>220</v>
      </c>
      <c r="J232" s="6" t="s">
        <v>47</v>
      </c>
      <c r="K232" s="6" t="s">
        <v>47</v>
      </c>
      <c r="L232" s="6" t="s">
        <v>29</v>
      </c>
      <c r="M232" s="9" t="s">
        <v>1129</v>
      </c>
      <c r="N232" s="9" t="s">
        <v>1130</v>
      </c>
      <c r="O232" s="6" t="s">
        <v>32</v>
      </c>
      <c r="P232" s="6" t="s">
        <v>33</v>
      </c>
      <c r="Q232" s="10"/>
      <c r="R232" s="10"/>
      <c r="S232" s="10"/>
      <c r="T232" s="10"/>
      <c r="U232" s="6" t="s">
        <v>163</v>
      </c>
      <c r="V232" s="6">
        <v>2250.0</v>
      </c>
      <c r="W232" s="6" t="s">
        <v>546</v>
      </c>
      <c r="X232" s="10"/>
      <c r="Y232" s="10"/>
      <c r="Z232" s="10"/>
      <c r="AA232" s="10"/>
      <c r="AB232" s="10"/>
      <c r="AC232" s="10"/>
    </row>
    <row r="233">
      <c r="A233" s="4">
        <v>45718.0</v>
      </c>
      <c r="B233" s="5">
        <v>153.0</v>
      </c>
      <c r="C233" s="6" t="s">
        <v>72</v>
      </c>
      <c r="D233" s="6" t="s">
        <v>247</v>
      </c>
      <c r="E233" s="6" t="s">
        <v>1131</v>
      </c>
      <c r="F233" s="6" t="s">
        <v>274</v>
      </c>
      <c r="G233" s="6" t="s">
        <v>1132</v>
      </c>
      <c r="H233" s="6" t="s">
        <v>77</v>
      </c>
      <c r="I233" s="6" t="s">
        <v>148</v>
      </c>
      <c r="J233" s="6" t="s">
        <v>47</v>
      </c>
      <c r="K233" s="6" t="s">
        <v>47</v>
      </c>
      <c r="L233" s="6" t="s">
        <v>29</v>
      </c>
      <c r="M233" s="9" t="s">
        <v>1133</v>
      </c>
      <c r="N233" s="9" t="s">
        <v>1134</v>
      </c>
      <c r="O233" s="6" t="s">
        <v>32</v>
      </c>
      <c r="P233" s="6" t="s">
        <v>33</v>
      </c>
      <c r="Q233" s="10"/>
      <c r="R233" s="10"/>
      <c r="S233" s="10"/>
      <c r="T233" s="10"/>
      <c r="U233" s="6" t="s">
        <v>100</v>
      </c>
      <c r="V233" s="6">
        <v>1800.0</v>
      </c>
      <c r="W233" s="10"/>
      <c r="X233" s="10"/>
      <c r="Y233" s="10"/>
      <c r="Z233" s="10"/>
      <c r="AA233" s="10"/>
      <c r="AB233" s="10"/>
      <c r="AC233" s="10"/>
    </row>
    <row r="234">
      <c r="A234" s="4">
        <v>45749.0</v>
      </c>
      <c r="B234" s="5">
        <v>152.0</v>
      </c>
      <c r="C234" s="6" t="s">
        <v>22</v>
      </c>
      <c r="D234" s="6" t="s">
        <v>109</v>
      </c>
      <c r="E234" s="6" t="s">
        <v>1135</v>
      </c>
      <c r="F234" s="6" t="s">
        <v>46</v>
      </c>
      <c r="G234" s="8" t="s">
        <v>111</v>
      </c>
      <c r="H234" s="6" t="s">
        <v>39</v>
      </c>
      <c r="I234" s="6" t="s">
        <v>105</v>
      </c>
      <c r="J234" s="6" t="s">
        <v>47</v>
      </c>
      <c r="K234" s="6" t="s">
        <v>47</v>
      </c>
      <c r="L234" s="6" t="s">
        <v>29</v>
      </c>
      <c r="M234" s="9" t="s">
        <v>1136</v>
      </c>
      <c r="N234" s="9" t="s">
        <v>1137</v>
      </c>
      <c r="O234" s="6" t="s">
        <v>32</v>
      </c>
      <c r="P234" s="6" t="s">
        <v>33</v>
      </c>
      <c r="Q234" s="6" t="s">
        <v>34</v>
      </c>
      <c r="R234" s="6" t="s">
        <v>115</v>
      </c>
      <c r="S234" s="10"/>
      <c r="T234" s="10"/>
      <c r="U234" s="6" t="s">
        <v>116</v>
      </c>
      <c r="V234" s="10"/>
      <c r="W234" s="10"/>
      <c r="X234" s="10"/>
      <c r="Y234" s="10"/>
      <c r="Z234" s="10"/>
      <c r="AA234" s="10"/>
      <c r="AB234" s="10"/>
      <c r="AC234" s="10"/>
    </row>
    <row r="235">
      <c r="A235" s="4">
        <v>45749.0</v>
      </c>
      <c r="B235" s="5">
        <v>152.0</v>
      </c>
      <c r="C235" s="6" t="s">
        <v>22</v>
      </c>
      <c r="D235" s="6" t="s">
        <v>109</v>
      </c>
      <c r="E235" s="6" t="s">
        <v>1138</v>
      </c>
      <c r="F235" s="6" t="s">
        <v>46</v>
      </c>
      <c r="G235" s="8" t="s">
        <v>111</v>
      </c>
      <c r="H235" s="6" t="s">
        <v>39</v>
      </c>
      <c r="I235" s="6" t="s">
        <v>105</v>
      </c>
      <c r="J235" s="6" t="s">
        <v>47</v>
      </c>
      <c r="K235" s="6" t="s">
        <v>47</v>
      </c>
      <c r="L235" s="6" t="s">
        <v>29</v>
      </c>
      <c r="M235" s="9" t="s">
        <v>1139</v>
      </c>
      <c r="N235" s="9" t="s">
        <v>1140</v>
      </c>
      <c r="O235" s="6" t="s">
        <v>32</v>
      </c>
      <c r="P235" s="6" t="s">
        <v>33</v>
      </c>
      <c r="Q235" s="6" t="s">
        <v>34</v>
      </c>
      <c r="R235" s="6" t="s">
        <v>115</v>
      </c>
      <c r="S235" s="10"/>
      <c r="T235" s="10"/>
      <c r="U235" s="6" t="s">
        <v>116</v>
      </c>
      <c r="V235" s="10"/>
      <c r="W235" s="10"/>
      <c r="X235" s="10"/>
      <c r="Y235" s="10"/>
      <c r="Z235" s="10"/>
      <c r="AA235" s="10"/>
      <c r="AB235" s="10"/>
      <c r="AC235" s="10"/>
    </row>
    <row r="236">
      <c r="A236" s="4">
        <v>45749.0</v>
      </c>
      <c r="B236" s="5">
        <v>152.0</v>
      </c>
      <c r="C236" s="6" t="s">
        <v>64</v>
      </c>
      <c r="D236" s="6" t="s">
        <v>209</v>
      </c>
      <c r="E236" s="11" t="s">
        <v>1141</v>
      </c>
      <c r="F236" s="6" t="s">
        <v>427</v>
      </c>
      <c r="G236" s="6" t="s">
        <v>1142</v>
      </c>
      <c r="H236" s="6" t="s">
        <v>68</v>
      </c>
      <c r="I236" s="6" t="s">
        <v>54</v>
      </c>
      <c r="J236" s="6" t="s">
        <v>873</v>
      </c>
      <c r="K236" s="6" t="s">
        <v>122</v>
      </c>
      <c r="L236" s="6" t="s">
        <v>29</v>
      </c>
      <c r="M236" s="9" t="s">
        <v>1143</v>
      </c>
      <c r="N236" s="9" t="s">
        <v>1144</v>
      </c>
      <c r="O236" s="6" t="s">
        <v>32</v>
      </c>
      <c r="P236" s="6" t="s">
        <v>33</v>
      </c>
      <c r="Q236" s="6" t="s">
        <v>34</v>
      </c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>
      <c r="A237" s="4">
        <v>45779.0</v>
      </c>
      <c r="B237" s="5">
        <v>151.0</v>
      </c>
      <c r="C237" s="6" t="s">
        <v>64</v>
      </c>
      <c r="D237" s="6" t="s">
        <v>65</v>
      </c>
      <c r="E237" s="7" t="s">
        <v>1145</v>
      </c>
      <c r="F237" s="6" t="s">
        <v>25</v>
      </c>
      <c r="G237" s="6" t="s">
        <v>1146</v>
      </c>
      <c r="H237" s="6" t="s">
        <v>39</v>
      </c>
      <c r="I237" s="6" t="s">
        <v>104</v>
      </c>
      <c r="J237" s="6" t="s">
        <v>104</v>
      </c>
      <c r="K237" s="6" t="s">
        <v>104</v>
      </c>
      <c r="L237" s="6" t="s">
        <v>29</v>
      </c>
      <c r="M237" s="9" t="s">
        <v>1147</v>
      </c>
      <c r="N237" s="9" t="s">
        <v>1148</v>
      </c>
      <c r="O237" s="6" t="s">
        <v>32</v>
      </c>
      <c r="P237" s="6" t="s">
        <v>343</v>
      </c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>
      <c r="A238" s="4">
        <v>45779.0</v>
      </c>
      <c r="B238" s="5">
        <v>151.0</v>
      </c>
      <c r="C238" s="6" t="s">
        <v>64</v>
      </c>
      <c r="D238" s="6" t="s">
        <v>697</v>
      </c>
      <c r="E238" s="6" t="s">
        <v>1149</v>
      </c>
      <c r="F238" s="6" t="s">
        <v>25</v>
      </c>
      <c r="G238" s="6" t="s">
        <v>1150</v>
      </c>
      <c r="H238" s="6" t="s">
        <v>388</v>
      </c>
      <c r="I238" s="6" t="s">
        <v>78</v>
      </c>
      <c r="J238" s="6" t="s">
        <v>255</v>
      </c>
      <c r="K238" s="6" t="s">
        <v>255</v>
      </c>
      <c r="L238" s="6" t="s">
        <v>29</v>
      </c>
      <c r="M238" s="9" t="s">
        <v>1151</v>
      </c>
      <c r="N238" s="9" t="s">
        <v>1152</v>
      </c>
      <c r="O238" s="6" t="s">
        <v>32</v>
      </c>
      <c r="P238" s="6" t="s">
        <v>33</v>
      </c>
      <c r="Q238" s="10"/>
      <c r="R238" s="10"/>
      <c r="S238" s="10"/>
      <c r="T238" s="10"/>
      <c r="U238" s="6" t="s">
        <v>236</v>
      </c>
      <c r="V238" s="6">
        <v>3402.0</v>
      </c>
      <c r="W238" s="10"/>
      <c r="X238" s="10"/>
      <c r="Y238" s="10"/>
      <c r="Z238" s="10"/>
      <c r="AA238" s="10"/>
      <c r="AB238" s="10"/>
      <c r="AC238" s="10"/>
    </row>
    <row r="239">
      <c r="A239" s="4">
        <v>45779.0</v>
      </c>
      <c r="B239" s="5">
        <v>151.0</v>
      </c>
      <c r="C239" s="6" t="s">
        <v>64</v>
      </c>
      <c r="D239" s="6" t="s">
        <v>697</v>
      </c>
      <c r="E239" s="11" t="s">
        <v>1153</v>
      </c>
      <c r="F239" s="6" t="s">
        <v>25</v>
      </c>
      <c r="G239" s="8" t="s">
        <v>1154</v>
      </c>
      <c r="H239" s="6" t="s">
        <v>59</v>
      </c>
      <c r="I239" s="6" t="s">
        <v>54</v>
      </c>
      <c r="J239" s="6" t="s">
        <v>182</v>
      </c>
      <c r="K239" s="6" t="s">
        <v>182</v>
      </c>
      <c r="L239" s="6" t="s">
        <v>29</v>
      </c>
      <c r="M239" s="9" t="s">
        <v>1155</v>
      </c>
      <c r="N239" s="9" t="s">
        <v>1156</v>
      </c>
      <c r="O239" s="6" t="s">
        <v>32</v>
      </c>
      <c r="P239" s="6" t="s">
        <v>33</v>
      </c>
      <c r="Q239" s="6" t="s">
        <v>34</v>
      </c>
      <c r="R239" s="6" t="s">
        <v>229</v>
      </c>
      <c r="S239" s="10"/>
      <c r="T239" s="10"/>
      <c r="U239" s="10"/>
      <c r="V239" s="6">
        <v>4590.0</v>
      </c>
      <c r="W239" s="6" t="s">
        <v>1157</v>
      </c>
      <c r="X239" s="10"/>
      <c r="Y239" s="10"/>
      <c r="Z239" s="10"/>
      <c r="AA239" s="10"/>
      <c r="AB239" s="10"/>
      <c r="AC239" s="10"/>
    </row>
    <row r="240">
      <c r="A240" s="4">
        <v>45779.0</v>
      </c>
      <c r="B240" s="5">
        <v>151.0</v>
      </c>
      <c r="C240" s="6" t="s">
        <v>64</v>
      </c>
      <c r="D240" s="6" t="s">
        <v>697</v>
      </c>
      <c r="E240" s="11" t="s">
        <v>1158</v>
      </c>
      <c r="F240" s="6" t="s">
        <v>46</v>
      </c>
      <c r="G240" s="8" t="s">
        <v>1154</v>
      </c>
      <c r="H240" s="6" t="s">
        <v>59</v>
      </c>
      <c r="I240" s="6" t="s">
        <v>54</v>
      </c>
      <c r="J240" s="6" t="s">
        <v>47</v>
      </c>
      <c r="K240" s="6" t="s">
        <v>47</v>
      </c>
      <c r="L240" s="10"/>
      <c r="M240" s="9" t="s">
        <v>1159</v>
      </c>
      <c r="N240" s="9" t="s">
        <v>1160</v>
      </c>
      <c r="O240" s="6" t="s">
        <v>32</v>
      </c>
      <c r="P240" s="6" t="s">
        <v>33</v>
      </c>
      <c r="Q240" s="6" t="s">
        <v>34</v>
      </c>
      <c r="R240" s="6" t="s">
        <v>229</v>
      </c>
      <c r="S240" s="10"/>
      <c r="T240" s="10"/>
      <c r="U240" s="10"/>
      <c r="V240" s="6">
        <v>1620.0</v>
      </c>
      <c r="W240" s="6" t="s">
        <v>1157</v>
      </c>
      <c r="X240" s="10"/>
      <c r="Y240" s="10"/>
      <c r="Z240" s="10"/>
      <c r="AA240" s="10"/>
      <c r="AB240" s="10"/>
      <c r="AC240" s="10"/>
    </row>
    <row r="241">
      <c r="A241" s="4">
        <v>45779.0</v>
      </c>
      <c r="B241" s="5">
        <v>151.0</v>
      </c>
      <c r="C241" s="6" t="s">
        <v>22</v>
      </c>
      <c r="D241" s="6" t="s">
        <v>307</v>
      </c>
      <c r="E241" s="6" t="s">
        <v>1161</v>
      </c>
      <c r="F241" s="6" t="s">
        <v>25</v>
      </c>
      <c r="G241" s="6" t="s">
        <v>1162</v>
      </c>
      <c r="H241" s="6" t="s">
        <v>59</v>
      </c>
      <c r="I241" s="6" t="s">
        <v>256</v>
      </c>
      <c r="J241" s="6" t="s">
        <v>256</v>
      </c>
      <c r="K241" s="6" t="s">
        <v>256</v>
      </c>
      <c r="L241" s="6" t="s">
        <v>29</v>
      </c>
      <c r="M241" s="9" t="s">
        <v>1163</v>
      </c>
      <c r="N241" s="9" t="s">
        <v>1164</v>
      </c>
      <c r="O241" s="6" t="s">
        <v>32</v>
      </c>
      <c r="P241" s="6" t="s">
        <v>33</v>
      </c>
      <c r="Q241" s="6" t="s">
        <v>34</v>
      </c>
      <c r="R241" s="6" t="s">
        <v>1165</v>
      </c>
      <c r="S241" s="10"/>
      <c r="T241" s="10"/>
      <c r="U241" s="6" t="s">
        <v>506</v>
      </c>
      <c r="V241" s="6">
        <v>3960.0</v>
      </c>
      <c r="W241" s="6" t="s">
        <v>207</v>
      </c>
      <c r="X241" s="10"/>
      <c r="Y241" s="10"/>
      <c r="Z241" s="10"/>
      <c r="AA241" s="10"/>
      <c r="AB241" s="10"/>
      <c r="AC241" s="10"/>
    </row>
    <row r="242">
      <c r="A242" s="4">
        <v>45810.0</v>
      </c>
      <c r="B242" s="5">
        <v>150.0</v>
      </c>
      <c r="C242" s="6" t="s">
        <v>64</v>
      </c>
      <c r="D242" s="6" t="s">
        <v>65</v>
      </c>
      <c r="E242" s="7" t="s">
        <v>1166</v>
      </c>
      <c r="F242" s="6" t="s">
        <v>8</v>
      </c>
      <c r="G242" s="6" t="s">
        <v>1167</v>
      </c>
      <c r="H242" s="6" t="s">
        <v>59</v>
      </c>
      <c r="I242" s="6" t="s">
        <v>220</v>
      </c>
      <c r="J242" s="6" t="s">
        <v>1168</v>
      </c>
      <c r="K242" s="6" t="s">
        <v>1168</v>
      </c>
      <c r="L242" s="6" t="s">
        <v>29</v>
      </c>
      <c r="M242" s="9" t="s">
        <v>1169</v>
      </c>
      <c r="N242" s="9" t="s">
        <v>1170</v>
      </c>
      <c r="O242" s="6" t="s">
        <v>32</v>
      </c>
      <c r="P242" s="6" t="s">
        <v>33</v>
      </c>
      <c r="Q242" s="10"/>
      <c r="R242" s="10"/>
      <c r="S242" s="10"/>
      <c r="T242" s="10"/>
      <c r="U242" s="6" t="s">
        <v>355</v>
      </c>
      <c r="V242" s="10"/>
      <c r="W242" s="10"/>
      <c r="X242" s="10"/>
      <c r="Y242" s="10"/>
      <c r="Z242" s="10"/>
      <c r="AA242" s="10"/>
      <c r="AB242" s="10"/>
      <c r="AC242" s="10"/>
    </row>
    <row r="243">
      <c r="A243" s="4">
        <v>45810.0</v>
      </c>
      <c r="B243" s="5">
        <v>150.0</v>
      </c>
      <c r="C243" s="6" t="s">
        <v>72</v>
      </c>
      <c r="D243" s="6" t="s">
        <v>269</v>
      </c>
      <c r="E243" s="6" t="s">
        <v>1171</v>
      </c>
      <c r="F243" s="6" t="s">
        <v>25</v>
      </c>
      <c r="G243" s="6" t="s">
        <v>1172</v>
      </c>
      <c r="H243" s="6" t="s">
        <v>39</v>
      </c>
      <c r="I243" s="6" t="s">
        <v>172</v>
      </c>
      <c r="J243" s="6" t="s">
        <v>172</v>
      </c>
      <c r="K243" s="6" t="s">
        <v>172</v>
      </c>
      <c r="L243" s="6" t="s">
        <v>29</v>
      </c>
      <c r="M243" s="9" t="s">
        <v>1173</v>
      </c>
      <c r="N243" s="9" t="s">
        <v>1174</v>
      </c>
      <c r="O243" s="6" t="s">
        <v>32</v>
      </c>
      <c r="P243" s="6" t="s">
        <v>33</v>
      </c>
      <c r="Q243" s="10"/>
      <c r="R243" s="10"/>
      <c r="S243" s="10"/>
      <c r="T243" s="10"/>
      <c r="U243" s="6" t="s">
        <v>36</v>
      </c>
      <c r="V243" s="6">
        <v>4050.0</v>
      </c>
      <c r="W243" s="6" t="s">
        <v>153</v>
      </c>
      <c r="X243" s="10"/>
      <c r="Y243" s="10"/>
      <c r="Z243" s="10"/>
      <c r="AA243" s="10"/>
      <c r="AB243" s="10"/>
      <c r="AC243" s="10"/>
    </row>
    <row r="244">
      <c r="A244" s="4">
        <v>45810.0</v>
      </c>
      <c r="B244" s="5">
        <v>150.0</v>
      </c>
      <c r="C244" s="6" t="s">
        <v>72</v>
      </c>
      <c r="D244" s="6" t="s">
        <v>269</v>
      </c>
      <c r="E244" s="16" t="s">
        <v>1175</v>
      </c>
      <c r="F244" s="6" t="s">
        <v>25</v>
      </c>
      <c r="G244" s="6" t="s">
        <v>1176</v>
      </c>
      <c r="H244" s="6" t="s">
        <v>1076</v>
      </c>
      <c r="I244" s="6" t="s">
        <v>148</v>
      </c>
      <c r="J244" s="6" t="s">
        <v>148</v>
      </c>
      <c r="K244" s="6" t="s">
        <v>148</v>
      </c>
      <c r="L244" s="6" t="s">
        <v>29</v>
      </c>
      <c r="M244" s="9" t="s">
        <v>1177</v>
      </c>
      <c r="N244" s="9" t="s">
        <v>1178</v>
      </c>
      <c r="O244" s="6" t="s">
        <v>32</v>
      </c>
      <c r="P244" s="6" t="s">
        <v>214</v>
      </c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>
      <c r="A245" s="4">
        <v>45810.0</v>
      </c>
      <c r="B245" s="5">
        <v>150.0</v>
      </c>
      <c r="C245" s="6" t="s">
        <v>72</v>
      </c>
      <c r="D245" s="6" t="s">
        <v>269</v>
      </c>
      <c r="E245" s="16" t="s">
        <v>1179</v>
      </c>
      <c r="F245" s="6" t="s">
        <v>25</v>
      </c>
      <c r="G245" s="6" t="s">
        <v>1180</v>
      </c>
      <c r="H245" s="6" t="s">
        <v>1076</v>
      </c>
      <c r="I245" s="6" t="s">
        <v>148</v>
      </c>
      <c r="J245" s="6" t="s">
        <v>78</v>
      </c>
      <c r="K245" s="6" t="s">
        <v>244</v>
      </c>
      <c r="L245" s="6" t="s">
        <v>29</v>
      </c>
      <c r="M245" s="9" t="s">
        <v>1181</v>
      </c>
      <c r="N245" s="9" t="s">
        <v>1182</v>
      </c>
      <c r="O245" s="6" t="s">
        <v>32</v>
      </c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>
      <c r="A246" s="4">
        <v>45810.0</v>
      </c>
      <c r="B246" s="5">
        <v>150.0</v>
      </c>
      <c r="C246" s="6" t="s">
        <v>64</v>
      </c>
      <c r="D246" s="6" t="s">
        <v>65</v>
      </c>
      <c r="E246" s="11" t="s">
        <v>1183</v>
      </c>
      <c r="F246" s="6" t="s">
        <v>1184</v>
      </c>
      <c r="G246" s="6" t="s">
        <v>1185</v>
      </c>
      <c r="H246" s="6" t="s">
        <v>39</v>
      </c>
      <c r="I246" s="6" t="s">
        <v>54</v>
      </c>
      <c r="J246" s="6" t="s">
        <v>28</v>
      </c>
      <c r="K246" s="6" t="s">
        <v>28</v>
      </c>
      <c r="L246" s="6" t="s">
        <v>29</v>
      </c>
      <c r="M246" s="9" t="s">
        <v>1186</v>
      </c>
      <c r="N246" s="9" t="s">
        <v>1187</v>
      </c>
      <c r="O246" s="6" t="s">
        <v>32</v>
      </c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>
      <c r="A247" s="4">
        <v>45810.0</v>
      </c>
      <c r="B247" s="5">
        <v>150.0</v>
      </c>
      <c r="C247" s="6" t="s">
        <v>64</v>
      </c>
      <c r="D247" s="6" t="s">
        <v>65</v>
      </c>
      <c r="E247" s="11" t="s">
        <v>1188</v>
      </c>
      <c r="F247" s="6" t="s">
        <v>1184</v>
      </c>
      <c r="G247" s="6" t="s">
        <v>1189</v>
      </c>
      <c r="H247" s="6" t="s">
        <v>388</v>
      </c>
      <c r="I247" s="6" t="s">
        <v>104</v>
      </c>
      <c r="J247" s="6" t="s">
        <v>40</v>
      </c>
      <c r="K247" s="6" t="s">
        <v>40</v>
      </c>
      <c r="L247" s="6" t="s">
        <v>29</v>
      </c>
      <c r="M247" s="9" t="s">
        <v>1190</v>
      </c>
      <c r="N247" s="9" t="s">
        <v>1191</v>
      </c>
      <c r="O247" s="6" t="s">
        <v>32</v>
      </c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>
      <c r="A248" s="4">
        <v>45810.0</v>
      </c>
      <c r="B248" s="5">
        <v>150.0</v>
      </c>
      <c r="C248" s="6" t="s">
        <v>64</v>
      </c>
      <c r="D248" s="6" t="s">
        <v>562</v>
      </c>
      <c r="E248" s="6" t="s">
        <v>1192</v>
      </c>
      <c r="F248" s="6" t="s">
        <v>274</v>
      </c>
      <c r="G248" s="11" t="s">
        <v>1193</v>
      </c>
      <c r="H248" s="6" t="s">
        <v>77</v>
      </c>
      <c r="I248" s="6" t="s">
        <v>78</v>
      </c>
      <c r="J248" s="6" t="s">
        <v>47</v>
      </c>
      <c r="K248" s="6" t="s">
        <v>47</v>
      </c>
      <c r="L248" s="10"/>
      <c r="M248" s="9" t="s">
        <v>1194</v>
      </c>
      <c r="N248" s="10"/>
      <c r="O248" s="6" t="s">
        <v>32</v>
      </c>
      <c r="P248" s="6" t="s">
        <v>33</v>
      </c>
      <c r="Q248" s="10"/>
      <c r="R248" s="10"/>
      <c r="S248" s="10"/>
      <c r="T248" s="10"/>
      <c r="U248" s="6" t="s">
        <v>236</v>
      </c>
      <c r="V248" s="6">
        <v>3780.0</v>
      </c>
      <c r="W248" s="6" t="s">
        <v>655</v>
      </c>
      <c r="X248" s="10"/>
      <c r="Y248" s="10"/>
      <c r="Z248" s="10"/>
      <c r="AA248" s="10"/>
      <c r="AB248" s="10"/>
      <c r="AC248" s="10"/>
    </row>
    <row r="249">
      <c r="A249" s="4">
        <v>45810.0</v>
      </c>
      <c r="B249" s="5">
        <v>150.0</v>
      </c>
      <c r="C249" s="6" t="s">
        <v>64</v>
      </c>
      <c r="D249" s="6" t="s">
        <v>562</v>
      </c>
      <c r="E249" s="6" t="s">
        <v>1195</v>
      </c>
      <c r="F249" s="6" t="s">
        <v>274</v>
      </c>
      <c r="G249" s="11" t="s">
        <v>1196</v>
      </c>
      <c r="H249" s="6" t="s">
        <v>77</v>
      </c>
      <c r="I249" s="6" t="s">
        <v>468</v>
      </c>
      <c r="J249" s="6" t="s">
        <v>47</v>
      </c>
      <c r="K249" s="6" t="s">
        <v>47</v>
      </c>
      <c r="L249" s="6" t="s">
        <v>29</v>
      </c>
      <c r="M249" s="9" t="s">
        <v>1197</v>
      </c>
      <c r="N249" s="9" t="s">
        <v>1198</v>
      </c>
      <c r="O249" s="6" t="s">
        <v>32</v>
      </c>
      <c r="P249" s="6" t="s">
        <v>33</v>
      </c>
      <c r="Q249" s="10"/>
      <c r="R249" s="10"/>
      <c r="S249" s="10"/>
      <c r="T249" s="10"/>
      <c r="U249" s="6" t="s">
        <v>355</v>
      </c>
      <c r="V249" s="6">
        <v>3780.0</v>
      </c>
      <c r="W249" s="6" t="s">
        <v>1030</v>
      </c>
      <c r="X249" s="10"/>
      <c r="Y249" s="10"/>
      <c r="Z249" s="10"/>
      <c r="AA249" s="10"/>
      <c r="AB249" s="10"/>
      <c r="AC249" s="10"/>
    </row>
    <row r="250">
      <c r="A250" s="4">
        <v>45718.0</v>
      </c>
      <c r="B250" s="5">
        <v>153.0</v>
      </c>
      <c r="C250" s="6" t="s">
        <v>64</v>
      </c>
      <c r="D250" s="6" t="s">
        <v>65</v>
      </c>
      <c r="E250" s="6" t="s">
        <v>1199</v>
      </c>
      <c r="F250" s="6" t="s">
        <v>1184</v>
      </c>
      <c r="G250" s="6" t="s">
        <v>1200</v>
      </c>
      <c r="H250" s="6" t="s">
        <v>77</v>
      </c>
      <c r="I250" s="6" t="s">
        <v>78</v>
      </c>
      <c r="J250" s="6" t="s">
        <v>47</v>
      </c>
      <c r="K250" s="6" t="s">
        <v>47</v>
      </c>
      <c r="L250" s="6" t="s">
        <v>29</v>
      </c>
      <c r="M250" s="9" t="s">
        <v>1201</v>
      </c>
      <c r="N250" s="9" t="s">
        <v>1202</v>
      </c>
      <c r="O250" s="6" t="s">
        <v>32</v>
      </c>
      <c r="P250" s="6" t="s">
        <v>33</v>
      </c>
      <c r="Q250" s="6" t="s">
        <v>34</v>
      </c>
      <c r="R250" s="10"/>
      <c r="S250" s="10"/>
      <c r="T250" s="10"/>
      <c r="U250" s="6" t="s">
        <v>305</v>
      </c>
      <c r="V250" s="6">
        <v>3150.0</v>
      </c>
      <c r="W250" s="6" t="s">
        <v>1030</v>
      </c>
      <c r="X250" s="10"/>
      <c r="Y250" s="10"/>
      <c r="Z250" s="10"/>
      <c r="AA250" s="10"/>
      <c r="AB250" s="10"/>
      <c r="AC250" s="10"/>
    </row>
    <row r="251">
      <c r="A251" s="4">
        <v>45810.0</v>
      </c>
      <c r="B251" s="5">
        <v>150.0</v>
      </c>
      <c r="C251" s="6" t="s">
        <v>64</v>
      </c>
      <c r="D251" s="6" t="s">
        <v>290</v>
      </c>
      <c r="E251" s="7" t="s">
        <v>1203</v>
      </c>
      <c r="F251" s="6" t="s">
        <v>25</v>
      </c>
      <c r="G251" s="6" t="s">
        <v>1204</v>
      </c>
      <c r="H251" s="6" t="s">
        <v>1205</v>
      </c>
      <c r="I251" s="6" t="s">
        <v>468</v>
      </c>
      <c r="J251" s="6" t="s">
        <v>468</v>
      </c>
      <c r="K251" s="6" t="s">
        <v>468</v>
      </c>
      <c r="L251" s="6" t="s">
        <v>29</v>
      </c>
      <c r="M251" s="9" t="s">
        <v>1206</v>
      </c>
      <c r="N251" s="9" t="s">
        <v>1207</v>
      </c>
      <c r="O251" s="6" t="s">
        <v>32</v>
      </c>
      <c r="P251" s="6" t="s">
        <v>343</v>
      </c>
      <c r="Q251" s="6" t="s">
        <v>34</v>
      </c>
      <c r="R251" s="6" t="s">
        <v>1165</v>
      </c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>
      <c r="A252" s="4">
        <v>45810.0</v>
      </c>
      <c r="B252" s="5">
        <v>150.0</v>
      </c>
      <c r="C252" s="6" t="s">
        <v>72</v>
      </c>
      <c r="D252" s="6" t="s">
        <v>247</v>
      </c>
      <c r="E252" s="16" t="s">
        <v>1208</v>
      </c>
      <c r="F252" s="6" t="s">
        <v>274</v>
      </c>
      <c r="G252" s="6" t="s">
        <v>1209</v>
      </c>
      <c r="H252" s="6" t="s">
        <v>77</v>
      </c>
      <c r="I252" s="6" t="s">
        <v>148</v>
      </c>
      <c r="J252" s="6" t="s">
        <v>47</v>
      </c>
      <c r="K252" s="6" t="s">
        <v>47</v>
      </c>
      <c r="L252" s="6" t="s">
        <v>29</v>
      </c>
      <c r="M252" s="9" t="s">
        <v>1210</v>
      </c>
      <c r="N252" s="9" t="s">
        <v>1211</v>
      </c>
      <c r="O252" s="6" t="s">
        <v>32</v>
      </c>
      <c r="P252" s="6" t="s">
        <v>33</v>
      </c>
      <c r="Q252" s="10"/>
      <c r="R252" s="10"/>
      <c r="S252" s="10"/>
      <c r="T252" s="10"/>
      <c r="U252" s="6" t="s">
        <v>236</v>
      </c>
      <c r="V252" s="6">
        <v>1800.0</v>
      </c>
      <c r="W252" s="10"/>
      <c r="X252" s="10"/>
      <c r="Y252" s="10"/>
      <c r="Z252" s="10"/>
      <c r="AA252" s="10"/>
      <c r="AB252" s="10"/>
      <c r="AC252" s="10"/>
    </row>
    <row r="253">
      <c r="A253" s="4">
        <v>45810.0</v>
      </c>
      <c r="B253" s="5">
        <v>150.0</v>
      </c>
      <c r="C253" s="6" t="s">
        <v>72</v>
      </c>
      <c r="D253" s="6" t="s">
        <v>247</v>
      </c>
      <c r="E253" s="11" t="s">
        <v>1212</v>
      </c>
      <c r="F253" s="6" t="s">
        <v>274</v>
      </c>
      <c r="G253" s="6" t="s">
        <v>1213</v>
      </c>
      <c r="H253" s="6" t="s">
        <v>77</v>
      </c>
      <c r="I253" s="6" t="s">
        <v>78</v>
      </c>
      <c r="J253" s="6" t="s">
        <v>47</v>
      </c>
      <c r="K253" s="6" t="s">
        <v>47</v>
      </c>
      <c r="L253" s="6" t="s">
        <v>29</v>
      </c>
      <c r="M253" s="9" t="s">
        <v>1214</v>
      </c>
      <c r="N253" s="9" t="s">
        <v>1215</v>
      </c>
      <c r="O253" s="6" t="s">
        <v>32</v>
      </c>
      <c r="P253" s="6" t="s">
        <v>33</v>
      </c>
      <c r="Q253" s="10"/>
      <c r="R253" s="10"/>
      <c r="S253" s="10"/>
      <c r="T253" s="10"/>
      <c r="U253" s="6" t="s">
        <v>236</v>
      </c>
      <c r="V253" s="6">
        <v>1800.0</v>
      </c>
      <c r="W253" s="10"/>
      <c r="X253" s="10"/>
      <c r="Y253" s="10"/>
      <c r="Z253" s="10"/>
      <c r="AA253" s="10"/>
      <c r="AB253" s="10"/>
      <c r="AC253" s="10"/>
    </row>
    <row r="254">
      <c r="A254" s="4">
        <v>45810.0</v>
      </c>
      <c r="B254" s="5">
        <v>150.0</v>
      </c>
      <c r="C254" s="6" t="s">
        <v>64</v>
      </c>
      <c r="D254" s="6" t="s">
        <v>964</v>
      </c>
      <c r="E254" s="11" t="s">
        <v>1216</v>
      </c>
      <c r="F254" s="6" t="s">
        <v>25</v>
      </c>
      <c r="G254" s="6" t="s">
        <v>1217</v>
      </c>
      <c r="H254" s="6" t="s">
        <v>39</v>
      </c>
      <c r="I254" s="6" t="s">
        <v>78</v>
      </c>
      <c r="J254" s="6" t="s">
        <v>78</v>
      </c>
      <c r="K254" s="6" t="s">
        <v>78</v>
      </c>
      <c r="L254" s="6" t="s">
        <v>29</v>
      </c>
      <c r="M254" s="9" t="s">
        <v>1218</v>
      </c>
      <c r="N254" s="9" t="s">
        <v>1219</v>
      </c>
      <c r="O254" s="6" t="s">
        <v>32</v>
      </c>
      <c r="P254" s="6" t="s">
        <v>343</v>
      </c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>
      <c r="A255" s="4">
        <v>45810.0</v>
      </c>
      <c r="B255" s="5">
        <v>150.0</v>
      </c>
      <c r="C255" s="6" t="s">
        <v>64</v>
      </c>
      <c r="D255" s="6" t="s">
        <v>529</v>
      </c>
      <c r="E255" s="11" t="s">
        <v>1220</v>
      </c>
      <c r="F255" s="6" t="s">
        <v>427</v>
      </c>
      <c r="G255" s="6" t="s">
        <v>1221</v>
      </c>
      <c r="H255" s="6" t="s">
        <v>1222</v>
      </c>
      <c r="I255" s="6" t="s">
        <v>256</v>
      </c>
      <c r="J255" s="6" t="s">
        <v>404</v>
      </c>
      <c r="K255" s="6" t="s">
        <v>256</v>
      </c>
      <c r="L255" s="6" t="s">
        <v>29</v>
      </c>
      <c r="M255" s="9" t="s">
        <v>1223</v>
      </c>
      <c r="N255" s="9" t="s">
        <v>1224</v>
      </c>
      <c r="O255" s="6" t="s">
        <v>32</v>
      </c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>
      <c r="A256" s="4">
        <v>45810.0</v>
      </c>
      <c r="B256" s="5">
        <v>150.0</v>
      </c>
      <c r="C256" s="6" t="s">
        <v>22</v>
      </c>
      <c r="D256" s="6" t="s">
        <v>307</v>
      </c>
      <c r="E256" s="30" t="s">
        <v>1225</v>
      </c>
      <c r="F256" s="7" t="s">
        <v>46</v>
      </c>
      <c r="G256" s="6" t="s">
        <v>1226</v>
      </c>
      <c r="H256" s="6" t="s">
        <v>59</v>
      </c>
      <c r="I256" s="6" t="s">
        <v>435</v>
      </c>
      <c r="J256" s="6" t="s">
        <v>47</v>
      </c>
      <c r="K256" s="6" t="s">
        <v>47</v>
      </c>
      <c r="L256" s="6" t="s">
        <v>29</v>
      </c>
      <c r="M256" s="9" t="s">
        <v>1227</v>
      </c>
      <c r="N256" s="9" t="s">
        <v>1228</v>
      </c>
      <c r="O256" s="6" t="s">
        <v>32</v>
      </c>
      <c r="P256" s="6" t="s">
        <v>33</v>
      </c>
      <c r="Q256" s="10"/>
      <c r="R256" s="10"/>
      <c r="S256" s="10"/>
      <c r="T256" s="6" t="s">
        <v>1229</v>
      </c>
      <c r="U256" s="10"/>
      <c r="V256" s="6">
        <v>1125.0</v>
      </c>
      <c r="W256" s="6" t="s">
        <v>1230</v>
      </c>
      <c r="X256" s="10"/>
      <c r="Y256" s="10"/>
      <c r="Z256" s="10"/>
      <c r="AA256" s="10"/>
      <c r="AB256" s="10"/>
      <c r="AC256" s="10"/>
    </row>
    <row r="257">
      <c r="A257" s="4">
        <v>45779.0</v>
      </c>
      <c r="B257" s="5">
        <v>151.0</v>
      </c>
      <c r="C257" s="6" t="s">
        <v>50</v>
      </c>
      <c r="D257" s="6" t="s">
        <v>216</v>
      </c>
      <c r="E257" s="7" t="s">
        <v>1231</v>
      </c>
      <c r="F257" s="6" t="s">
        <v>25</v>
      </c>
      <c r="G257" s="6" t="s">
        <v>1232</v>
      </c>
      <c r="H257" s="6" t="s">
        <v>1222</v>
      </c>
      <c r="I257" s="6" t="s">
        <v>435</v>
      </c>
      <c r="J257" s="6" t="s">
        <v>435</v>
      </c>
      <c r="K257" s="6" t="s">
        <v>435</v>
      </c>
      <c r="L257" s="6" t="s">
        <v>29</v>
      </c>
      <c r="M257" s="9" t="s">
        <v>1233</v>
      </c>
      <c r="N257" s="9" t="s">
        <v>1234</v>
      </c>
      <c r="O257" s="6" t="s">
        <v>32</v>
      </c>
      <c r="P257" s="6" t="s">
        <v>33</v>
      </c>
      <c r="Q257" s="6" t="s">
        <v>228</v>
      </c>
      <c r="R257" s="6" t="s">
        <v>305</v>
      </c>
      <c r="S257" s="10"/>
      <c r="T257" s="10"/>
      <c r="U257" s="6" t="s">
        <v>100</v>
      </c>
      <c r="V257" s="6">
        <v>3150.0</v>
      </c>
      <c r="W257" s="6" t="s">
        <v>600</v>
      </c>
      <c r="X257" s="10"/>
      <c r="Y257" s="10"/>
      <c r="Z257" s="10"/>
      <c r="AA257" s="10"/>
      <c r="AB257" s="10"/>
      <c r="AC257" s="10"/>
    </row>
    <row r="258">
      <c r="A258" s="4">
        <v>45839.0</v>
      </c>
      <c r="B258" s="5">
        <v>180.0</v>
      </c>
      <c r="C258" s="6" t="s">
        <v>72</v>
      </c>
      <c r="D258" s="6" t="s">
        <v>247</v>
      </c>
      <c r="E258" s="16" t="s">
        <v>1235</v>
      </c>
      <c r="F258" s="6" t="s">
        <v>249</v>
      </c>
      <c r="G258" s="6" t="s">
        <v>1236</v>
      </c>
      <c r="H258" s="6" t="s">
        <v>77</v>
      </c>
      <c r="I258" s="6" t="s">
        <v>148</v>
      </c>
      <c r="J258" s="6" t="s">
        <v>47</v>
      </c>
      <c r="K258" s="6" t="s">
        <v>47</v>
      </c>
      <c r="L258" s="6" t="s">
        <v>29</v>
      </c>
      <c r="M258" s="9" t="s">
        <v>1237</v>
      </c>
      <c r="N258" s="9" t="s">
        <v>1238</v>
      </c>
      <c r="O258" s="6" t="s">
        <v>32</v>
      </c>
      <c r="P258" s="10"/>
      <c r="Q258" s="10"/>
      <c r="R258" s="10"/>
      <c r="S258" s="6" t="s">
        <v>1239</v>
      </c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>
      <c r="A259" s="4">
        <v>45840.0</v>
      </c>
      <c r="B259" s="5">
        <v>149.0</v>
      </c>
      <c r="C259" s="6" t="s">
        <v>22</v>
      </c>
      <c r="D259" s="6" t="s">
        <v>109</v>
      </c>
      <c r="E259" s="6" t="s">
        <v>1240</v>
      </c>
      <c r="F259" s="6" t="s">
        <v>46</v>
      </c>
      <c r="G259" s="8" t="s">
        <v>111</v>
      </c>
      <c r="H259" s="6" t="s">
        <v>39</v>
      </c>
      <c r="I259" s="6" t="s">
        <v>105</v>
      </c>
      <c r="J259" s="6" t="s">
        <v>47</v>
      </c>
      <c r="K259" s="6" t="s">
        <v>47</v>
      </c>
      <c r="L259" s="6" t="s">
        <v>29</v>
      </c>
      <c r="M259" s="9" t="s">
        <v>1241</v>
      </c>
      <c r="N259" s="9" t="s">
        <v>1242</v>
      </c>
      <c r="O259" s="6" t="s">
        <v>32</v>
      </c>
      <c r="P259" s="6" t="s">
        <v>33</v>
      </c>
      <c r="Q259" s="6" t="s">
        <v>34</v>
      </c>
      <c r="R259" s="6" t="s">
        <v>115</v>
      </c>
      <c r="S259" s="10"/>
      <c r="T259" s="10"/>
      <c r="U259" s="6" t="s">
        <v>116</v>
      </c>
      <c r="V259" s="10"/>
      <c r="W259" s="10"/>
      <c r="X259" s="10"/>
      <c r="Y259" s="10"/>
      <c r="Z259" s="10"/>
      <c r="AA259" s="10"/>
      <c r="AB259" s="10"/>
      <c r="AC259" s="10"/>
    </row>
    <row r="260">
      <c r="A260" s="4">
        <v>45840.0</v>
      </c>
      <c r="B260" s="5">
        <v>149.0</v>
      </c>
      <c r="C260" s="6" t="s">
        <v>72</v>
      </c>
      <c r="D260" s="6" t="s">
        <v>247</v>
      </c>
      <c r="E260" s="11" t="s">
        <v>1243</v>
      </c>
      <c r="F260" s="6" t="s">
        <v>274</v>
      </c>
      <c r="G260" s="6" t="s">
        <v>1244</v>
      </c>
      <c r="H260" s="6" t="s">
        <v>77</v>
      </c>
      <c r="I260" s="6" t="s">
        <v>220</v>
      </c>
      <c r="J260" s="6" t="s">
        <v>47</v>
      </c>
      <c r="K260" s="6" t="s">
        <v>47</v>
      </c>
      <c r="L260" s="6" t="s">
        <v>29</v>
      </c>
      <c r="M260" s="9" t="s">
        <v>1245</v>
      </c>
      <c r="N260" s="9" t="s">
        <v>1246</v>
      </c>
      <c r="O260" s="6" t="s">
        <v>32</v>
      </c>
      <c r="P260" s="6" t="s">
        <v>33</v>
      </c>
      <c r="Q260" s="10"/>
      <c r="R260" s="10"/>
      <c r="S260" s="10"/>
      <c r="T260" s="10"/>
      <c r="U260" s="6" t="s">
        <v>36</v>
      </c>
      <c r="V260" s="6">
        <v>3600.0</v>
      </c>
      <c r="W260" s="10"/>
      <c r="X260" s="10"/>
      <c r="Y260" s="10"/>
      <c r="Z260" s="10"/>
      <c r="AA260" s="10"/>
      <c r="AB260" s="10"/>
      <c r="AC260" s="10"/>
    </row>
    <row r="261">
      <c r="A261" s="4">
        <v>45840.0</v>
      </c>
      <c r="B261" s="5">
        <v>149.0</v>
      </c>
      <c r="C261" s="6" t="s">
        <v>64</v>
      </c>
      <c r="D261" s="6" t="s">
        <v>65</v>
      </c>
      <c r="E261" s="11" t="s">
        <v>1247</v>
      </c>
      <c r="F261" s="6" t="s">
        <v>1184</v>
      </c>
      <c r="G261" s="6" t="s">
        <v>1248</v>
      </c>
      <c r="H261" s="6" t="s">
        <v>77</v>
      </c>
      <c r="I261" s="6" t="s">
        <v>256</v>
      </c>
      <c r="J261" s="6" t="s">
        <v>47</v>
      </c>
      <c r="K261" s="6" t="s">
        <v>47</v>
      </c>
      <c r="L261" s="6" t="s">
        <v>29</v>
      </c>
      <c r="M261" s="9" t="s">
        <v>1249</v>
      </c>
      <c r="N261" s="9" t="s">
        <v>1250</v>
      </c>
      <c r="O261" s="6" t="s">
        <v>32</v>
      </c>
      <c r="P261" s="6" t="s">
        <v>33</v>
      </c>
      <c r="Q261" s="10"/>
      <c r="R261" s="10"/>
      <c r="S261" s="10"/>
      <c r="T261" s="10"/>
      <c r="U261" s="6" t="s">
        <v>355</v>
      </c>
      <c r="V261" s="10"/>
      <c r="W261" s="10"/>
      <c r="X261" s="10"/>
      <c r="Y261" s="10"/>
      <c r="Z261" s="10"/>
      <c r="AA261" s="10"/>
      <c r="AB261" s="10"/>
      <c r="AC261" s="10"/>
    </row>
    <row r="262">
      <c r="A262" s="4">
        <v>45871.0</v>
      </c>
      <c r="B262" s="5">
        <v>148.0</v>
      </c>
      <c r="C262" s="6" t="s">
        <v>22</v>
      </c>
      <c r="D262" s="6" t="s">
        <v>307</v>
      </c>
      <c r="E262" s="11" t="s">
        <v>1251</v>
      </c>
      <c r="F262" s="6" t="s">
        <v>25</v>
      </c>
      <c r="G262" s="6" t="s">
        <v>1252</v>
      </c>
      <c r="H262" s="6" t="s">
        <v>39</v>
      </c>
      <c r="I262" s="6" t="s">
        <v>40</v>
      </c>
      <c r="J262" s="6" t="s">
        <v>40</v>
      </c>
      <c r="K262" s="6" t="s">
        <v>78</v>
      </c>
      <c r="L262" s="6" t="s">
        <v>29</v>
      </c>
      <c r="M262" s="9" t="s">
        <v>1253</v>
      </c>
      <c r="N262" s="9" t="s">
        <v>1254</v>
      </c>
      <c r="O262" s="6" t="s">
        <v>32</v>
      </c>
      <c r="P262" s="6" t="s">
        <v>33</v>
      </c>
      <c r="Q262" s="10"/>
      <c r="R262" s="10"/>
      <c r="S262" s="10"/>
      <c r="T262" s="10"/>
      <c r="U262" s="10"/>
      <c r="V262" s="6">
        <v>3960.0</v>
      </c>
      <c r="W262" s="6" t="s">
        <v>44</v>
      </c>
      <c r="X262" s="10"/>
      <c r="Y262" s="10"/>
      <c r="Z262" s="10"/>
      <c r="AA262" s="10"/>
      <c r="AB262" s="10"/>
      <c r="AC262" s="10"/>
    </row>
    <row r="263">
      <c r="A263" s="4">
        <v>45871.0</v>
      </c>
      <c r="B263" s="5">
        <v>148.0</v>
      </c>
      <c r="C263" s="6" t="s">
        <v>22</v>
      </c>
      <c r="D263" s="6" t="s">
        <v>307</v>
      </c>
      <c r="E263" s="11" t="s">
        <v>1255</v>
      </c>
      <c r="F263" s="6" t="s">
        <v>25</v>
      </c>
      <c r="G263" s="8" t="s">
        <v>1256</v>
      </c>
      <c r="H263" s="6" t="s">
        <v>59</v>
      </c>
      <c r="I263" s="6" t="s">
        <v>435</v>
      </c>
      <c r="J263" s="6" t="s">
        <v>435</v>
      </c>
      <c r="K263" s="6" t="s">
        <v>435</v>
      </c>
      <c r="L263" s="6" t="s">
        <v>29</v>
      </c>
      <c r="M263" s="9" t="s">
        <v>1257</v>
      </c>
      <c r="N263" s="9" t="s">
        <v>1258</v>
      </c>
      <c r="O263" s="6" t="s">
        <v>32</v>
      </c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>
      <c r="A264" s="4">
        <v>45871.0</v>
      </c>
      <c r="B264" s="5">
        <v>148.0</v>
      </c>
      <c r="C264" s="6" t="s">
        <v>22</v>
      </c>
      <c r="D264" s="6" t="s">
        <v>307</v>
      </c>
      <c r="E264" s="11" t="s">
        <v>1259</v>
      </c>
      <c r="F264" s="6" t="s">
        <v>25</v>
      </c>
      <c r="G264" s="8" t="s">
        <v>1260</v>
      </c>
      <c r="H264" s="6" t="s">
        <v>59</v>
      </c>
      <c r="I264" s="6" t="s">
        <v>256</v>
      </c>
      <c r="J264" s="6" t="s">
        <v>40</v>
      </c>
      <c r="K264" s="6" t="s">
        <v>40</v>
      </c>
      <c r="L264" s="6" t="s">
        <v>29</v>
      </c>
      <c r="M264" s="9" t="s">
        <v>1261</v>
      </c>
      <c r="N264" s="9" t="s">
        <v>1262</v>
      </c>
      <c r="O264" s="6" t="s">
        <v>32</v>
      </c>
      <c r="P264" s="6" t="s">
        <v>33</v>
      </c>
      <c r="Q264" s="6" t="s">
        <v>126</v>
      </c>
      <c r="R264" s="10"/>
      <c r="S264" s="10"/>
      <c r="T264" s="10"/>
      <c r="U264" s="6" t="s">
        <v>355</v>
      </c>
      <c r="V264" s="6">
        <v>3960.0</v>
      </c>
      <c r="W264" s="6" t="s">
        <v>44</v>
      </c>
      <c r="X264" s="10"/>
      <c r="Y264" s="10"/>
      <c r="Z264" s="10"/>
      <c r="AA264" s="10"/>
      <c r="AB264" s="10"/>
      <c r="AC264" s="10"/>
    </row>
    <row r="265">
      <c r="A265" s="4">
        <v>45871.0</v>
      </c>
      <c r="B265" s="5">
        <v>148.0</v>
      </c>
      <c r="C265" s="6" t="s">
        <v>72</v>
      </c>
      <c r="D265" s="6" t="s">
        <v>247</v>
      </c>
      <c r="E265" s="6" t="s">
        <v>1263</v>
      </c>
      <c r="F265" s="6" t="s">
        <v>25</v>
      </c>
      <c r="G265" s="6" t="s">
        <v>1264</v>
      </c>
      <c r="H265" s="6" t="s">
        <v>1205</v>
      </c>
      <c r="I265" s="6" t="s">
        <v>1265</v>
      </c>
      <c r="J265" s="6" t="s">
        <v>78</v>
      </c>
      <c r="K265" s="6" t="s">
        <v>1265</v>
      </c>
      <c r="L265" s="6" t="s">
        <v>29</v>
      </c>
      <c r="M265" s="9" t="s">
        <v>1266</v>
      </c>
      <c r="N265" s="9" t="s">
        <v>1267</v>
      </c>
      <c r="O265" s="6" t="s">
        <v>32</v>
      </c>
      <c r="P265" s="6" t="s">
        <v>33</v>
      </c>
      <c r="Q265" s="6" t="s">
        <v>34</v>
      </c>
      <c r="R265" s="6" t="s">
        <v>206</v>
      </c>
      <c r="S265" s="10"/>
      <c r="T265" s="10"/>
      <c r="U265" s="6" t="s">
        <v>116</v>
      </c>
      <c r="V265" s="6">
        <v>3150.0</v>
      </c>
      <c r="W265" s="6" t="s">
        <v>1268</v>
      </c>
      <c r="X265" s="10"/>
      <c r="Y265" s="10"/>
      <c r="Z265" s="10"/>
      <c r="AA265" s="10"/>
      <c r="AB265" s="10"/>
      <c r="AC265" s="10"/>
    </row>
    <row r="266">
      <c r="A266" s="4">
        <v>45871.0</v>
      </c>
      <c r="B266" s="5">
        <v>148.0</v>
      </c>
      <c r="C266" s="6" t="s">
        <v>72</v>
      </c>
      <c r="D266" s="6" t="s">
        <v>247</v>
      </c>
      <c r="E266" s="6" t="s">
        <v>1269</v>
      </c>
      <c r="F266" s="6" t="s">
        <v>25</v>
      </c>
      <c r="G266" s="6" t="s">
        <v>1270</v>
      </c>
      <c r="H266" s="6" t="s">
        <v>1271</v>
      </c>
      <c r="I266" s="6" t="s">
        <v>78</v>
      </c>
      <c r="J266" s="6" t="s">
        <v>78</v>
      </c>
      <c r="K266" s="6" t="s">
        <v>78</v>
      </c>
      <c r="L266" s="6" t="s">
        <v>29</v>
      </c>
      <c r="M266" s="9" t="s">
        <v>1272</v>
      </c>
      <c r="N266" s="9" t="s">
        <v>1273</v>
      </c>
      <c r="O266" s="6" t="s">
        <v>32</v>
      </c>
      <c r="P266" s="6" t="s">
        <v>33</v>
      </c>
      <c r="Q266" s="10"/>
      <c r="R266" s="10"/>
      <c r="S266" s="10"/>
      <c r="T266" s="10"/>
      <c r="U266" s="6" t="s">
        <v>116</v>
      </c>
      <c r="V266" s="6">
        <v>4950.0</v>
      </c>
      <c r="W266" s="6" t="s">
        <v>482</v>
      </c>
      <c r="X266" s="10"/>
      <c r="Y266" s="10"/>
      <c r="Z266" s="10"/>
      <c r="AA266" s="10"/>
      <c r="AB266" s="10"/>
      <c r="AC266" s="10"/>
    </row>
    <row r="267">
      <c r="A267" s="4">
        <v>45871.0</v>
      </c>
      <c r="B267" s="5">
        <v>148.0</v>
      </c>
      <c r="C267" s="6" t="s">
        <v>72</v>
      </c>
      <c r="D267" s="6" t="s">
        <v>247</v>
      </c>
      <c r="E267" s="6" t="s">
        <v>1274</v>
      </c>
      <c r="F267" s="6" t="s">
        <v>25</v>
      </c>
      <c r="G267" s="6" t="s">
        <v>1275</v>
      </c>
      <c r="H267" s="6" t="s">
        <v>59</v>
      </c>
      <c r="I267" s="6" t="s">
        <v>220</v>
      </c>
      <c r="J267" s="6" t="s">
        <v>220</v>
      </c>
      <c r="K267" s="6" t="s">
        <v>220</v>
      </c>
      <c r="L267" s="6" t="s">
        <v>29</v>
      </c>
      <c r="M267" s="9" t="s">
        <v>1276</v>
      </c>
      <c r="N267" s="9" t="s">
        <v>1277</v>
      </c>
      <c r="O267" s="6" t="s">
        <v>32</v>
      </c>
      <c r="P267" s="6" t="s">
        <v>33</v>
      </c>
      <c r="Q267" s="10"/>
      <c r="R267" s="10"/>
      <c r="S267" s="10"/>
      <c r="T267" s="10"/>
      <c r="U267" s="6" t="s">
        <v>1278</v>
      </c>
      <c r="V267" s="6">
        <v>4050.0</v>
      </c>
      <c r="W267" s="6" t="s">
        <v>164</v>
      </c>
      <c r="X267" s="10"/>
      <c r="Y267" s="10"/>
      <c r="Z267" s="10"/>
      <c r="AA267" s="10"/>
      <c r="AB267" s="10"/>
      <c r="AC267" s="10"/>
    </row>
    <row r="268">
      <c r="A268" s="4">
        <v>45871.0</v>
      </c>
      <c r="B268" s="5">
        <v>148.0</v>
      </c>
      <c r="C268" s="6" t="s">
        <v>22</v>
      </c>
      <c r="D268" s="6" t="s">
        <v>109</v>
      </c>
      <c r="E268" s="6" t="s">
        <v>1279</v>
      </c>
      <c r="F268" s="6" t="s">
        <v>25</v>
      </c>
      <c r="G268" s="6" t="s">
        <v>1280</v>
      </c>
      <c r="H268" s="6" t="s">
        <v>229</v>
      </c>
      <c r="I268" s="6" t="s">
        <v>78</v>
      </c>
      <c r="J268" s="6" t="s">
        <v>78</v>
      </c>
      <c r="K268" s="6" t="s">
        <v>78</v>
      </c>
      <c r="L268" s="6" t="s">
        <v>29</v>
      </c>
      <c r="M268" s="9" t="s">
        <v>1281</v>
      </c>
      <c r="N268" s="9" t="s">
        <v>1282</v>
      </c>
      <c r="O268" s="6" t="s">
        <v>32</v>
      </c>
      <c r="P268" s="6" t="s">
        <v>214</v>
      </c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>
      <c r="A269" s="4">
        <v>45932.0</v>
      </c>
      <c r="B269" s="5">
        <v>146.0</v>
      </c>
      <c r="C269" s="6" t="s">
        <v>72</v>
      </c>
      <c r="D269" s="6" t="s">
        <v>247</v>
      </c>
      <c r="E269" s="6" t="s">
        <v>1283</v>
      </c>
      <c r="F269" s="6" t="s">
        <v>25</v>
      </c>
      <c r="G269" s="6" t="s">
        <v>1284</v>
      </c>
      <c r="H269" s="6" t="s">
        <v>1271</v>
      </c>
      <c r="I269" s="6" t="s">
        <v>172</v>
      </c>
      <c r="J269" s="6" t="s">
        <v>801</v>
      </c>
      <c r="K269" s="6" t="s">
        <v>801</v>
      </c>
      <c r="L269" s="6" t="s">
        <v>29</v>
      </c>
      <c r="M269" s="9" t="s">
        <v>1285</v>
      </c>
      <c r="N269" s="9" t="s">
        <v>1286</v>
      </c>
      <c r="O269" s="6" t="s">
        <v>32</v>
      </c>
      <c r="P269" s="6" t="s">
        <v>33</v>
      </c>
      <c r="Q269" s="10"/>
      <c r="R269" s="10"/>
      <c r="S269" s="10"/>
      <c r="T269" s="10"/>
      <c r="U269" s="6" t="s">
        <v>236</v>
      </c>
      <c r="V269" s="6">
        <v>4050.0</v>
      </c>
      <c r="W269" s="6" t="s">
        <v>794</v>
      </c>
      <c r="X269" s="10"/>
      <c r="Y269" s="10"/>
      <c r="Z269" s="10"/>
      <c r="AA269" s="10"/>
      <c r="AB269" s="10"/>
      <c r="AC269" s="10"/>
    </row>
    <row r="270">
      <c r="A270" s="4">
        <v>45932.0</v>
      </c>
      <c r="B270" s="5">
        <v>146.0</v>
      </c>
      <c r="C270" s="6" t="s">
        <v>64</v>
      </c>
      <c r="D270" s="6" t="s">
        <v>209</v>
      </c>
      <c r="E270" s="6" t="s">
        <v>1287</v>
      </c>
      <c r="F270" s="6" t="s">
        <v>25</v>
      </c>
      <c r="G270" s="6" t="s">
        <v>1288</v>
      </c>
      <c r="H270" s="6" t="s">
        <v>59</v>
      </c>
      <c r="I270" s="6" t="s">
        <v>40</v>
      </c>
      <c r="J270" s="6" t="s">
        <v>104</v>
      </c>
      <c r="K270" s="6" t="s">
        <v>104</v>
      </c>
      <c r="L270" s="6" t="s">
        <v>29</v>
      </c>
      <c r="M270" s="9" t="s">
        <v>1289</v>
      </c>
      <c r="N270" s="9" t="s">
        <v>1290</v>
      </c>
      <c r="O270" s="6" t="s">
        <v>32</v>
      </c>
      <c r="P270" s="6" t="s">
        <v>33</v>
      </c>
      <c r="Q270" s="6" t="s">
        <v>471</v>
      </c>
      <c r="R270" s="6" t="s">
        <v>1291</v>
      </c>
      <c r="S270" s="6" t="s">
        <v>472</v>
      </c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>
      <c r="A271" s="4">
        <v>45932.0</v>
      </c>
      <c r="B271" s="5">
        <v>146.0</v>
      </c>
      <c r="C271" s="6" t="s">
        <v>72</v>
      </c>
      <c r="D271" s="6" t="s">
        <v>269</v>
      </c>
      <c r="E271" s="6" t="s">
        <v>1292</v>
      </c>
      <c r="F271" s="6" t="s">
        <v>46</v>
      </c>
      <c r="G271" s="8" t="s">
        <v>1124</v>
      </c>
      <c r="H271" s="6" t="s">
        <v>68</v>
      </c>
      <c r="I271" s="6" t="s">
        <v>28</v>
      </c>
      <c r="J271" s="6" t="s">
        <v>47</v>
      </c>
      <c r="K271" s="6" t="s">
        <v>47</v>
      </c>
      <c r="L271" s="6" t="s">
        <v>29</v>
      </c>
      <c r="M271" s="9" t="s">
        <v>1293</v>
      </c>
      <c r="N271" s="9" t="s">
        <v>1294</v>
      </c>
      <c r="O271" s="6" t="s">
        <v>32</v>
      </c>
      <c r="P271" s="6" t="s">
        <v>214</v>
      </c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>
      <c r="A272" s="4">
        <v>45932.0</v>
      </c>
      <c r="B272" s="5">
        <v>146.0</v>
      </c>
      <c r="C272" s="6" t="s">
        <v>64</v>
      </c>
      <c r="D272" s="6" t="s">
        <v>65</v>
      </c>
      <c r="E272" s="7" t="s">
        <v>1295</v>
      </c>
      <c r="F272" s="6" t="s">
        <v>25</v>
      </c>
      <c r="G272" s="6" t="s">
        <v>1296</v>
      </c>
      <c r="H272" s="6" t="s">
        <v>39</v>
      </c>
      <c r="I272" s="6" t="s">
        <v>54</v>
      </c>
      <c r="J272" s="6" t="s">
        <v>78</v>
      </c>
      <c r="K272" s="6" t="s">
        <v>78</v>
      </c>
      <c r="L272" s="6" t="s">
        <v>29</v>
      </c>
      <c r="M272" s="9" t="s">
        <v>1297</v>
      </c>
      <c r="N272" s="9" t="s">
        <v>1298</v>
      </c>
      <c r="O272" s="6" t="s">
        <v>32</v>
      </c>
      <c r="P272" s="6" t="s">
        <v>33</v>
      </c>
      <c r="Q272" s="6" t="s">
        <v>381</v>
      </c>
      <c r="R272" s="6" t="s">
        <v>100</v>
      </c>
      <c r="S272" s="10"/>
      <c r="T272" s="10"/>
      <c r="U272" s="6" t="s">
        <v>36</v>
      </c>
      <c r="V272" s="10"/>
      <c r="W272" s="10"/>
      <c r="X272" s="10"/>
      <c r="Y272" s="10"/>
      <c r="Z272" s="10"/>
      <c r="AA272" s="10"/>
      <c r="AB272" s="10"/>
      <c r="AC272" s="10"/>
    </row>
    <row r="273">
      <c r="A273" s="4">
        <v>45932.0</v>
      </c>
      <c r="B273" s="5">
        <v>146.0</v>
      </c>
      <c r="C273" s="6" t="s">
        <v>64</v>
      </c>
      <c r="D273" s="6" t="s">
        <v>65</v>
      </c>
      <c r="E273" s="31" t="s">
        <v>1299</v>
      </c>
      <c r="F273" s="6" t="s">
        <v>25</v>
      </c>
      <c r="G273" s="6" t="s">
        <v>1300</v>
      </c>
      <c r="H273" s="6" t="s">
        <v>59</v>
      </c>
      <c r="I273" s="6" t="s">
        <v>220</v>
      </c>
      <c r="J273" s="6" t="s">
        <v>220</v>
      </c>
      <c r="K273" s="6" t="s">
        <v>220</v>
      </c>
      <c r="L273" s="6" t="s">
        <v>29</v>
      </c>
      <c r="M273" s="9" t="s">
        <v>1301</v>
      </c>
      <c r="N273" s="9" t="s">
        <v>1302</v>
      </c>
      <c r="O273" s="6" t="s">
        <v>32</v>
      </c>
      <c r="P273" s="6" t="s">
        <v>33</v>
      </c>
      <c r="Q273" s="10"/>
      <c r="R273" s="10"/>
      <c r="S273" s="10"/>
      <c r="T273" s="10"/>
      <c r="U273" s="6" t="s">
        <v>305</v>
      </c>
      <c r="V273" s="10"/>
      <c r="W273" s="10"/>
      <c r="X273" s="10"/>
      <c r="Y273" s="10"/>
      <c r="Z273" s="10"/>
      <c r="AA273" s="10"/>
      <c r="AB273" s="10"/>
      <c r="AC273" s="10"/>
    </row>
    <row r="274">
      <c r="A274" s="4">
        <v>45932.0</v>
      </c>
      <c r="B274" s="5">
        <v>146.0</v>
      </c>
      <c r="C274" s="6" t="s">
        <v>64</v>
      </c>
      <c r="D274" s="6" t="s">
        <v>562</v>
      </c>
      <c r="E274" s="11" t="s">
        <v>1303</v>
      </c>
      <c r="F274" s="6" t="s">
        <v>638</v>
      </c>
      <c r="G274" s="6" t="s">
        <v>1304</v>
      </c>
      <c r="H274" s="6" t="s">
        <v>77</v>
      </c>
      <c r="I274" s="6" t="s">
        <v>28</v>
      </c>
      <c r="J274" s="6" t="s">
        <v>47</v>
      </c>
      <c r="K274" s="6" t="s">
        <v>47</v>
      </c>
      <c r="L274" s="6" t="s">
        <v>29</v>
      </c>
      <c r="M274" s="9" t="s">
        <v>1305</v>
      </c>
      <c r="N274" s="9" t="s">
        <v>1306</v>
      </c>
      <c r="O274" s="6" t="s">
        <v>32</v>
      </c>
      <c r="P274" s="6" t="s">
        <v>214</v>
      </c>
      <c r="Q274" s="10"/>
      <c r="R274" s="10"/>
      <c r="S274" s="10"/>
      <c r="T274" s="10"/>
      <c r="U274" s="10"/>
      <c r="V274" s="6">
        <v>810.0</v>
      </c>
      <c r="W274" s="6" t="s">
        <v>820</v>
      </c>
      <c r="X274" s="10"/>
      <c r="Y274" s="10"/>
      <c r="Z274" s="10"/>
      <c r="AA274" s="10"/>
      <c r="AB274" s="10"/>
      <c r="AC274" s="10"/>
    </row>
    <row r="275">
      <c r="A275" s="4">
        <v>45932.0</v>
      </c>
      <c r="B275" s="5">
        <v>146.0</v>
      </c>
      <c r="C275" s="6" t="s">
        <v>64</v>
      </c>
      <c r="D275" s="6" t="s">
        <v>290</v>
      </c>
      <c r="E275" s="6" t="s">
        <v>1307</v>
      </c>
      <c r="F275" s="6" t="s">
        <v>25</v>
      </c>
      <c r="G275" s="6" t="s">
        <v>1308</v>
      </c>
      <c r="H275" s="6" t="s">
        <v>809</v>
      </c>
      <c r="I275" s="6" t="s">
        <v>220</v>
      </c>
      <c r="J275" s="6" t="s">
        <v>220</v>
      </c>
      <c r="K275" s="6" t="s">
        <v>220</v>
      </c>
      <c r="L275" s="6" t="s">
        <v>29</v>
      </c>
      <c r="M275" s="9" t="s">
        <v>1309</v>
      </c>
      <c r="N275" s="9" t="s">
        <v>1310</v>
      </c>
      <c r="O275" s="6" t="s">
        <v>32</v>
      </c>
      <c r="P275" s="6" t="s">
        <v>33</v>
      </c>
      <c r="Q275" s="6" t="s">
        <v>228</v>
      </c>
      <c r="R275" s="6" t="s">
        <v>1311</v>
      </c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>
      <c r="A276" s="4">
        <v>45932.0</v>
      </c>
      <c r="B276" s="5">
        <v>146.0</v>
      </c>
      <c r="C276" s="6" t="s">
        <v>64</v>
      </c>
      <c r="D276" s="6" t="s">
        <v>562</v>
      </c>
      <c r="E276" s="11" t="s">
        <v>1312</v>
      </c>
      <c r="F276" s="6" t="s">
        <v>25</v>
      </c>
      <c r="G276" s="6" t="s">
        <v>1313</v>
      </c>
      <c r="H276" s="6" t="s">
        <v>39</v>
      </c>
      <c r="I276" s="6" t="s">
        <v>104</v>
      </c>
      <c r="J276" s="6" t="s">
        <v>122</v>
      </c>
      <c r="K276" s="6" t="s">
        <v>122</v>
      </c>
      <c r="L276" s="6" t="s">
        <v>29</v>
      </c>
      <c r="M276" s="9" t="s">
        <v>1314</v>
      </c>
      <c r="N276" s="9" t="s">
        <v>1315</v>
      </c>
      <c r="O276" s="6" t="s">
        <v>32</v>
      </c>
      <c r="P276" s="6" t="s">
        <v>33</v>
      </c>
      <c r="Q276" s="6" t="s">
        <v>228</v>
      </c>
      <c r="R276" s="6" t="s">
        <v>36</v>
      </c>
      <c r="S276" s="10"/>
      <c r="T276" s="10"/>
      <c r="U276" s="6" t="s">
        <v>127</v>
      </c>
      <c r="V276" s="10"/>
      <c r="W276" s="10"/>
      <c r="X276" s="10"/>
      <c r="Y276" s="10"/>
      <c r="Z276" s="10"/>
      <c r="AA276" s="10"/>
      <c r="AB276" s="10"/>
      <c r="AC276" s="10"/>
    </row>
    <row r="277">
      <c r="A277" s="4">
        <v>45932.0</v>
      </c>
      <c r="B277" s="5">
        <v>146.0</v>
      </c>
      <c r="C277" s="6" t="s">
        <v>64</v>
      </c>
      <c r="D277" s="6" t="s">
        <v>697</v>
      </c>
      <c r="E277" s="11" t="s">
        <v>1316</v>
      </c>
      <c r="F277" s="6" t="s">
        <v>274</v>
      </c>
      <c r="G277" s="11" t="s">
        <v>1317</v>
      </c>
      <c r="H277" s="6" t="s">
        <v>77</v>
      </c>
      <c r="I277" s="6" t="s">
        <v>47</v>
      </c>
      <c r="J277" s="6" t="s">
        <v>47</v>
      </c>
      <c r="K277" s="6" t="s">
        <v>47</v>
      </c>
      <c r="L277" s="6" t="s">
        <v>29</v>
      </c>
      <c r="M277" s="9" t="s">
        <v>1318</v>
      </c>
      <c r="N277" s="9" t="s">
        <v>1319</v>
      </c>
      <c r="O277" s="6" t="s">
        <v>32</v>
      </c>
      <c r="P277" s="6" t="s">
        <v>33</v>
      </c>
      <c r="Q277" s="10"/>
      <c r="R277" s="10"/>
      <c r="S277" s="10"/>
      <c r="T277" s="10"/>
      <c r="U277" s="6" t="s">
        <v>236</v>
      </c>
      <c r="V277" s="6">
        <v>2268.0</v>
      </c>
      <c r="W277" s="6" t="s">
        <v>691</v>
      </c>
      <c r="X277" s="10"/>
      <c r="Y277" s="10"/>
      <c r="Z277" s="10"/>
      <c r="AA277" s="10"/>
      <c r="AB277" s="10"/>
      <c r="AC277" s="10"/>
    </row>
    <row r="278">
      <c r="A278" s="4">
        <v>45932.0</v>
      </c>
      <c r="B278" s="5">
        <v>146.0</v>
      </c>
      <c r="C278" s="6" t="s">
        <v>64</v>
      </c>
      <c r="D278" s="6" t="s">
        <v>65</v>
      </c>
      <c r="E278" s="6" t="s">
        <v>1320</v>
      </c>
      <c r="F278" s="6" t="s">
        <v>8</v>
      </c>
      <c r="G278" s="8" t="s">
        <v>1321</v>
      </c>
      <c r="H278" s="6" t="s">
        <v>68</v>
      </c>
      <c r="I278" s="6" t="s">
        <v>459</v>
      </c>
      <c r="J278" s="6" t="s">
        <v>47</v>
      </c>
      <c r="K278" s="6" t="s">
        <v>47</v>
      </c>
      <c r="L278" s="6" t="s">
        <v>29</v>
      </c>
      <c r="M278" s="9" t="s">
        <v>1322</v>
      </c>
      <c r="N278" s="9" t="s">
        <v>1323</v>
      </c>
      <c r="O278" s="6" t="s">
        <v>32</v>
      </c>
      <c r="P278" s="6" t="s">
        <v>33</v>
      </c>
      <c r="Q278" s="6" t="s">
        <v>126</v>
      </c>
      <c r="R278" s="6" t="s">
        <v>578</v>
      </c>
      <c r="S278" s="10"/>
      <c r="T278" s="10"/>
      <c r="U278" s="6" t="s">
        <v>100</v>
      </c>
      <c r="V278" s="10"/>
      <c r="W278" s="10"/>
      <c r="X278" s="10"/>
      <c r="Y278" s="10"/>
      <c r="Z278" s="10"/>
      <c r="AA278" s="10"/>
      <c r="AB278" s="10"/>
      <c r="AC278" s="10"/>
    </row>
    <row r="279">
      <c r="A279" s="4">
        <v>45932.0</v>
      </c>
      <c r="B279" s="5">
        <v>146.0</v>
      </c>
      <c r="C279" s="6" t="s">
        <v>64</v>
      </c>
      <c r="D279" s="6" t="s">
        <v>65</v>
      </c>
      <c r="E279" s="11" t="s">
        <v>1324</v>
      </c>
      <c r="F279" s="6" t="s">
        <v>8</v>
      </c>
      <c r="G279" s="8" t="s">
        <v>1321</v>
      </c>
      <c r="H279" s="6" t="s">
        <v>68</v>
      </c>
      <c r="I279" s="6" t="s">
        <v>459</v>
      </c>
      <c r="J279" s="6" t="s">
        <v>47</v>
      </c>
      <c r="K279" s="6" t="s">
        <v>47</v>
      </c>
      <c r="L279" s="6" t="s">
        <v>29</v>
      </c>
      <c r="M279" s="9" t="s">
        <v>1325</v>
      </c>
      <c r="N279" s="9" t="s">
        <v>1326</v>
      </c>
      <c r="O279" s="6" t="s">
        <v>32</v>
      </c>
      <c r="P279" s="6" t="s">
        <v>33</v>
      </c>
      <c r="Q279" s="6" t="s">
        <v>126</v>
      </c>
      <c r="R279" s="6" t="s">
        <v>578</v>
      </c>
      <c r="S279" s="10"/>
      <c r="T279" s="10"/>
      <c r="U279" s="6" t="s">
        <v>100</v>
      </c>
      <c r="V279" s="10"/>
      <c r="W279" s="10"/>
      <c r="X279" s="10"/>
      <c r="Y279" s="10"/>
      <c r="Z279" s="10"/>
      <c r="AA279" s="10"/>
      <c r="AB279" s="10"/>
      <c r="AC279" s="10"/>
    </row>
    <row r="280">
      <c r="A280" s="4">
        <v>45963.0</v>
      </c>
      <c r="B280" s="5">
        <v>145.0</v>
      </c>
      <c r="C280" s="6" t="s">
        <v>72</v>
      </c>
      <c r="D280" s="6" t="s">
        <v>247</v>
      </c>
      <c r="E280" s="6" t="s">
        <v>1327</v>
      </c>
      <c r="F280" s="6" t="s">
        <v>25</v>
      </c>
      <c r="G280" s="6" t="s">
        <v>1328</v>
      </c>
      <c r="H280" s="6" t="s">
        <v>39</v>
      </c>
      <c r="I280" s="6" t="s">
        <v>78</v>
      </c>
      <c r="J280" s="6" t="s">
        <v>78</v>
      </c>
      <c r="K280" s="6" t="s">
        <v>78</v>
      </c>
      <c r="L280" s="6" t="s">
        <v>29</v>
      </c>
      <c r="M280" s="9" t="s">
        <v>1329</v>
      </c>
      <c r="N280" s="9" t="s">
        <v>1330</v>
      </c>
      <c r="O280" s="6" t="s">
        <v>32</v>
      </c>
      <c r="P280" s="6" t="s">
        <v>33</v>
      </c>
      <c r="Q280" s="6" t="s">
        <v>34</v>
      </c>
      <c r="R280" s="10"/>
      <c r="S280" s="10"/>
      <c r="T280" s="10"/>
      <c r="U280" s="6" t="s">
        <v>506</v>
      </c>
      <c r="V280" s="6">
        <v>4950.0</v>
      </c>
      <c r="W280" s="6" t="s">
        <v>1331</v>
      </c>
      <c r="X280" s="10"/>
      <c r="Y280" s="10"/>
      <c r="Z280" s="10"/>
      <c r="AA280" s="10"/>
      <c r="AB280" s="10"/>
      <c r="AC280" s="10"/>
    </row>
    <row r="281">
      <c r="A281" s="4">
        <v>45963.0</v>
      </c>
      <c r="B281" s="5">
        <v>145.0</v>
      </c>
      <c r="C281" s="6" t="s">
        <v>72</v>
      </c>
      <c r="D281" s="6" t="s">
        <v>247</v>
      </c>
      <c r="E281" s="6" t="s">
        <v>1332</v>
      </c>
      <c r="F281" s="6" t="s">
        <v>25</v>
      </c>
      <c r="G281" s="6" t="s">
        <v>1333</v>
      </c>
      <c r="H281" s="6" t="s">
        <v>1334</v>
      </c>
      <c r="I281" s="6" t="s">
        <v>220</v>
      </c>
      <c r="J281" s="6" t="s">
        <v>220</v>
      </c>
      <c r="K281" s="6" t="s">
        <v>220</v>
      </c>
      <c r="L281" s="6" t="s">
        <v>29</v>
      </c>
      <c r="M281" s="9" t="s">
        <v>1335</v>
      </c>
      <c r="N281" s="9" t="s">
        <v>1336</v>
      </c>
      <c r="O281" s="6" t="s">
        <v>32</v>
      </c>
      <c r="P281" s="6" t="s">
        <v>33</v>
      </c>
      <c r="Q281" s="10"/>
      <c r="R281" s="10"/>
      <c r="S281" s="10"/>
      <c r="T281" s="10"/>
      <c r="U281" s="6" t="s">
        <v>116</v>
      </c>
      <c r="V281" s="6">
        <v>4050.0</v>
      </c>
      <c r="W281" s="6" t="s">
        <v>164</v>
      </c>
      <c r="X281" s="10"/>
      <c r="Y281" s="10"/>
      <c r="Z281" s="10"/>
      <c r="AA281" s="10"/>
      <c r="AB281" s="10"/>
      <c r="AC281" s="10"/>
    </row>
    <row r="282">
      <c r="A282" s="4">
        <v>45963.0</v>
      </c>
      <c r="B282" s="5">
        <v>145.0</v>
      </c>
      <c r="C282" s="6" t="s">
        <v>64</v>
      </c>
      <c r="D282" s="6" t="s">
        <v>964</v>
      </c>
      <c r="E282" s="6" t="s">
        <v>1337</v>
      </c>
      <c r="F282" s="6" t="s">
        <v>25</v>
      </c>
      <c r="G282" s="6" t="s">
        <v>1338</v>
      </c>
      <c r="H282" s="6" t="s">
        <v>39</v>
      </c>
      <c r="I282" s="6" t="s">
        <v>105</v>
      </c>
      <c r="J282" s="6" t="s">
        <v>873</v>
      </c>
      <c r="K282" s="6" t="s">
        <v>1339</v>
      </c>
      <c r="L282" s="6" t="s">
        <v>29</v>
      </c>
      <c r="M282" s="9" t="s">
        <v>1340</v>
      </c>
      <c r="N282" s="9" t="s">
        <v>1341</v>
      </c>
      <c r="O282" s="6" t="s">
        <v>32</v>
      </c>
      <c r="P282" s="6" t="s">
        <v>214</v>
      </c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>
      <c r="A283" s="4">
        <v>45963.0</v>
      </c>
      <c r="B283" s="5">
        <v>145.0</v>
      </c>
      <c r="C283" s="6" t="s">
        <v>64</v>
      </c>
      <c r="D283" s="6" t="s">
        <v>964</v>
      </c>
      <c r="E283" s="6" t="s">
        <v>1342</v>
      </c>
      <c r="F283" s="6" t="s">
        <v>25</v>
      </c>
      <c r="G283" s="6" t="s">
        <v>1343</v>
      </c>
      <c r="H283" s="6" t="s">
        <v>388</v>
      </c>
      <c r="I283" s="6" t="s">
        <v>220</v>
      </c>
      <c r="J283" s="6" t="s">
        <v>220</v>
      </c>
      <c r="K283" s="6" t="s">
        <v>220</v>
      </c>
      <c r="L283" s="6" t="s">
        <v>29</v>
      </c>
      <c r="M283" s="9" t="s">
        <v>1344</v>
      </c>
      <c r="N283" s="9" t="s">
        <v>1345</v>
      </c>
      <c r="O283" s="6" t="s">
        <v>32</v>
      </c>
      <c r="P283" s="6" t="s">
        <v>33</v>
      </c>
      <c r="Q283" s="10"/>
      <c r="R283" s="10"/>
      <c r="S283" s="10"/>
      <c r="T283" s="10"/>
      <c r="U283" s="6" t="s">
        <v>305</v>
      </c>
      <c r="V283" s="6">
        <v>4500.0</v>
      </c>
      <c r="W283" s="6" t="s">
        <v>951</v>
      </c>
      <c r="X283" s="10"/>
      <c r="Y283" s="10"/>
      <c r="Z283" s="10"/>
      <c r="AA283" s="10"/>
      <c r="AB283" s="10"/>
      <c r="AC283" s="10"/>
    </row>
    <row r="284">
      <c r="A284" s="4">
        <v>45963.0</v>
      </c>
      <c r="B284" s="5">
        <v>145.0</v>
      </c>
      <c r="C284" s="6" t="s">
        <v>72</v>
      </c>
      <c r="D284" s="6" t="s">
        <v>247</v>
      </c>
      <c r="E284" s="6">
        <v>3.362707545E9</v>
      </c>
      <c r="F284" s="6" t="s">
        <v>427</v>
      </c>
      <c r="G284" s="6" t="s">
        <v>1346</v>
      </c>
      <c r="H284" s="6" t="s">
        <v>1205</v>
      </c>
      <c r="I284" s="6" t="s">
        <v>104</v>
      </c>
      <c r="J284" s="6" t="s">
        <v>104</v>
      </c>
      <c r="K284" s="6" t="s">
        <v>47</v>
      </c>
      <c r="L284" s="6" t="s">
        <v>29</v>
      </c>
      <c r="M284" s="9" t="s">
        <v>1347</v>
      </c>
      <c r="N284" s="9" t="s">
        <v>1348</v>
      </c>
      <c r="O284" s="6" t="s">
        <v>32</v>
      </c>
      <c r="P284" s="6" t="s">
        <v>33</v>
      </c>
      <c r="Q284" s="6" t="s">
        <v>381</v>
      </c>
      <c r="R284" s="6" t="s">
        <v>545</v>
      </c>
      <c r="S284" s="10"/>
      <c r="T284" s="10"/>
      <c r="U284" s="6" t="s">
        <v>36</v>
      </c>
      <c r="V284" s="6">
        <v>3600.0</v>
      </c>
      <c r="W284" s="6" t="s">
        <v>364</v>
      </c>
      <c r="X284" s="10"/>
      <c r="Y284" s="10"/>
      <c r="Z284" s="10"/>
      <c r="AA284" s="10"/>
      <c r="AB284" s="10"/>
      <c r="AC284" s="10"/>
    </row>
    <row r="285">
      <c r="A285" s="4">
        <v>45963.0</v>
      </c>
      <c r="B285" s="5">
        <v>145.0</v>
      </c>
      <c r="C285" s="6" t="s">
        <v>72</v>
      </c>
      <c r="D285" s="6" t="s">
        <v>247</v>
      </c>
      <c r="E285" s="6" t="s">
        <v>1349</v>
      </c>
      <c r="F285" s="6" t="s">
        <v>25</v>
      </c>
      <c r="G285" s="6" t="s">
        <v>1350</v>
      </c>
      <c r="H285" s="6" t="s">
        <v>68</v>
      </c>
      <c r="I285" s="6" t="s">
        <v>78</v>
      </c>
      <c r="J285" s="6" t="s">
        <v>78</v>
      </c>
      <c r="K285" s="6" t="s">
        <v>78</v>
      </c>
      <c r="L285" s="6" t="s">
        <v>29</v>
      </c>
      <c r="M285" s="9" t="s">
        <v>1351</v>
      </c>
      <c r="N285" s="9" t="s">
        <v>1352</v>
      </c>
      <c r="O285" s="6" t="s">
        <v>32</v>
      </c>
      <c r="P285" s="6" t="s">
        <v>33</v>
      </c>
      <c r="Q285" s="6" t="s">
        <v>126</v>
      </c>
      <c r="R285" s="6" t="s">
        <v>44</v>
      </c>
      <c r="S285" s="10"/>
      <c r="T285" s="10"/>
      <c r="U285" s="6" t="s">
        <v>413</v>
      </c>
      <c r="V285" s="6">
        <v>3600.0</v>
      </c>
      <c r="W285" s="6" t="s">
        <v>237</v>
      </c>
      <c r="X285" s="10"/>
      <c r="Y285" s="10"/>
      <c r="Z285" s="10"/>
      <c r="AA285" s="10"/>
      <c r="AB285" s="10"/>
      <c r="AC285" s="10"/>
    </row>
    <row r="286">
      <c r="A286" s="4">
        <v>45963.0</v>
      </c>
      <c r="B286" s="5">
        <v>145.0</v>
      </c>
      <c r="C286" s="6" t="s">
        <v>72</v>
      </c>
      <c r="D286" s="6" t="s">
        <v>247</v>
      </c>
      <c r="E286" s="6" t="s">
        <v>1353</v>
      </c>
      <c r="F286" s="6" t="s">
        <v>25</v>
      </c>
      <c r="G286" s="6" t="s">
        <v>1354</v>
      </c>
      <c r="H286" s="6" t="s">
        <v>1355</v>
      </c>
      <c r="I286" s="6" t="s">
        <v>78</v>
      </c>
      <c r="J286" s="6" t="s">
        <v>78</v>
      </c>
      <c r="K286" s="6" t="s">
        <v>78</v>
      </c>
      <c r="L286" s="6" t="s">
        <v>29</v>
      </c>
      <c r="M286" s="9" t="s">
        <v>1356</v>
      </c>
      <c r="N286" s="9" t="s">
        <v>1357</v>
      </c>
      <c r="O286" s="6" t="s">
        <v>32</v>
      </c>
      <c r="P286" s="6" t="s">
        <v>214</v>
      </c>
      <c r="Q286" s="10"/>
      <c r="R286" s="10"/>
      <c r="S286" s="10"/>
      <c r="T286" s="10"/>
      <c r="U286" s="10"/>
      <c r="V286" s="6">
        <v>3150.0</v>
      </c>
      <c r="W286" s="6" t="s">
        <v>664</v>
      </c>
      <c r="X286" s="10"/>
      <c r="Y286" s="10"/>
      <c r="Z286" s="10"/>
      <c r="AA286" s="10"/>
      <c r="AB286" s="10"/>
      <c r="AC286" s="10"/>
    </row>
    <row r="287">
      <c r="A287" s="4">
        <v>45963.0</v>
      </c>
      <c r="B287" s="5">
        <v>145.0</v>
      </c>
      <c r="C287" s="6" t="s">
        <v>72</v>
      </c>
      <c r="D287" s="6" t="s">
        <v>247</v>
      </c>
      <c r="E287" s="6" t="s">
        <v>1358</v>
      </c>
      <c r="F287" s="6" t="s">
        <v>25</v>
      </c>
      <c r="G287" s="6" t="s">
        <v>1359</v>
      </c>
      <c r="H287" s="6" t="s">
        <v>39</v>
      </c>
      <c r="I287" s="6" t="s">
        <v>220</v>
      </c>
      <c r="J287" s="6" t="s">
        <v>220</v>
      </c>
      <c r="K287" s="6" t="s">
        <v>220</v>
      </c>
      <c r="L287" s="6" t="s">
        <v>29</v>
      </c>
      <c r="M287" s="9" t="s">
        <v>1360</v>
      </c>
      <c r="N287" s="9" t="s">
        <v>1361</v>
      </c>
      <c r="O287" s="6" t="s">
        <v>32</v>
      </c>
      <c r="P287" s="6" t="s">
        <v>33</v>
      </c>
      <c r="Q287" s="6" t="s">
        <v>34</v>
      </c>
      <c r="R287" s="10"/>
      <c r="S287" s="10"/>
      <c r="T287" s="10"/>
      <c r="U287" s="6" t="s">
        <v>506</v>
      </c>
      <c r="V287" s="6">
        <v>4050.0</v>
      </c>
      <c r="W287" s="6" t="s">
        <v>951</v>
      </c>
      <c r="X287" s="10"/>
      <c r="Y287" s="10"/>
      <c r="Z287" s="10"/>
      <c r="AA287" s="10"/>
      <c r="AB287" s="10"/>
      <c r="AC287" s="10"/>
    </row>
    <row r="288">
      <c r="A288" s="4">
        <v>45963.0</v>
      </c>
      <c r="B288" s="5">
        <v>145.0</v>
      </c>
      <c r="C288" s="6" t="s">
        <v>50</v>
      </c>
      <c r="D288" s="6" t="s">
        <v>216</v>
      </c>
      <c r="E288" s="6" t="s">
        <v>1362</v>
      </c>
      <c r="F288" s="6" t="s">
        <v>25</v>
      </c>
      <c r="G288" s="6" t="s">
        <v>1363</v>
      </c>
      <c r="H288" s="6" t="s">
        <v>59</v>
      </c>
      <c r="I288" s="6" t="s">
        <v>459</v>
      </c>
      <c r="J288" s="6" t="s">
        <v>459</v>
      </c>
      <c r="K288" s="6" t="s">
        <v>459</v>
      </c>
      <c r="L288" s="6" t="s">
        <v>29</v>
      </c>
      <c r="M288" s="9" t="s">
        <v>1364</v>
      </c>
      <c r="N288" s="9" t="s">
        <v>1365</v>
      </c>
      <c r="O288" s="6" t="s">
        <v>32</v>
      </c>
      <c r="P288" s="6" t="s">
        <v>33</v>
      </c>
      <c r="Q288" s="6" t="s">
        <v>381</v>
      </c>
      <c r="R288" s="6" t="s">
        <v>649</v>
      </c>
      <c r="S288" s="10"/>
      <c r="T288" s="10"/>
      <c r="U288" s="6" t="s">
        <v>100</v>
      </c>
      <c r="V288" s="6">
        <v>3150.0</v>
      </c>
      <c r="W288" s="6" t="s">
        <v>600</v>
      </c>
      <c r="X288" s="10"/>
      <c r="Y288" s="10"/>
      <c r="Z288" s="10"/>
      <c r="AA288" s="10"/>
      <c r="AB288" s="10"/>
      <c r="AC288" s="10"/>
    </row>
    <row r="289">
      <c r="A289" s="4">
        <v>45993.0</v>
      </c>
      <c r="B289" s="5">
        <v>144.0</v>
      </c>
      <c r="C289" s="6" t="s">
        <v>64</v>
      </c>
      <c r="D289" s="6" t="s">
        <v>65</v>
      </c>
      <c r="E289" s="6" t="s">
        <v>1366</v>
      </c>
      <c r="F289" s="6" t="s">
        <v>25</v>
      </c>
      <c r="G289" s="6" t="s">
        <v>1367</v>
      </c>
      <c r="H289" s="6" t="s">
        <v>742</v>
      </c>
      <c r="I289" s="6" t="s">
        <v>78</v>
      </c>
      <c r="J289" s="6" t="s">
        <v>1092</v>
      </c>
      <c r="K289" s="6" t="s">
        <v>1368</v>
      </c>
      <c r="L289" s="6" t="s">
        <v>29</v>
      </c>
      <c r="M289" s="9" t="s">
        <v>1369</v>
      </c>
      <c r="N289" s="9" t="s">
        <v>1370</v>
      </c>
      <c r="O289" s="6" t="s">
        <v>32</v>
      </c>
      <c r="P289" s="6" t="s">
        <v>214</v>
      </c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>
      <c r="A290" s="4">
        <v>45993.0</v>
      </c>
      <c r="B290" s="5">
        <v>144.0</v>
      </c>
      <c r="C290" s="6" t="s">
        <v>22</v>
      </c>
      <c r="D290" s="6" t="s">
        <v>307</v>
      </c>
      <c r="E290" s="6" t="s">
        <v>1371</v>
      </c>
      <c r="F290" s="6" t="s">
        <v>25</v>
      </c>
      <c r="G290" s="16" t="s">
        <v>1372</v>
      </c>
      <c r="H290" s="6" t="s">
        <v>59</v>
      </c>
      <c r="I290" s="6" t="s">
        <v>54</v>
      </c>
      <c r="J290" s="6" t="s">
        <v>54</v>
      </c>
      <c r="K290" s="6" t="s">
        <v>54</v>
      </c>
      <c r="L290" s="6" t="s">
        <v>29</v>
      </c>
      <c r="M290" s="9" t="s">
        <v>1373</v>
      </c>
      <c r="N290" s="9" t="s">
        <v>1374</v>
      </c>
      <c r="O290" s="6" t="s">
        <v>32</v>
      </c>
      <c r="P290" s="6" t="s">
        <v>33</v>
      </c>
      <c r="Q290" s="6" t="s">
        <v>34</v>
      </c>
      <c r="R290" s="6" t="s">
        <v>754</v>
      </c>
      <c r="S290" s="10"/>
      <c r="T290" s="10"/>
      <c r="U290" s="10"/>
      <c r="V290" s="6">
        <v>3960.0</v>
      </c>
      <c r="W290" s="6" t="s">
        <v>44</v>
      </c>
      <c r="X290" s="10"/>
      <c r="Y290" s="10"/>
      <c r="Z290" s="10"/>
      <c r="AA290" s="10"/>
      <c r="AB290" s="10"/>
      <c r="AC290" s="10"/>
    </row>
    <row r="291">
      <c r="A291" s="4">
        <v>45993.0</v>
      </c>
      <c r="B291" s="5">
        <v>144.0</v>
      </c>
      <c r="C291" s="6" t="s">
        <v>22</v>
      </c>
      <c r="D291" s="6" t="s">
        <v>307</v>
      </c>
      <c r="E291" s="7" t="s">
        <v>1375</v>
      </c>
      <c r="F291" s="6" t="s">
        <v>25</v>
      </c>
      <c r="G291" s="16" t="s">
        <v>1376</v>
      </c>
      <c r="H291" s="6" t="s">
        <v>59</v>
      </c>
      <c r="I291" s="6" t="s">
        <v>78</v>
      </c>
      <c r="J291" s="6" t="s">
        <v>78</v>
      </c>
      <c r="K291" s="6" t="s">
        <v>78</v>
      </c>
      <c r="L291" s="6" t="s">
        <v>29</v>
      </c>
      <c r="M291" s="9" t="s">
        <v>1377</v>
      </c>
      <c r="N291" s="9" t="s">
        <v>1378</v>
      </c>
      <c r="O291" s="6" t="s">
        <v>32</v>
      </c>
      <c r="P291" s="6" t="s">
        <v>33</v>
      </c>
      <c r="Q291" s="6" t="s">
        <v>34</v>
      </c>
      <c r="R291" s="6" t="s">
        <v>963</v>
      </c>
      <c r="S291" s="10"/>
      <c r="T291" s="10"/>
      <c r="U291" s="10"/>
      <c r="V291" s="6">
        <v>3960.0</v>
      </c>
      <c r="W291" s="6" t="s">
        <v>207</v>
      </c>
      <c r="X291" s="10"/>
      <c r="Y291" s="10"/>
      <c r="Z291" s="10"/>
      <c r="AA291" s="10"/>
      <c r="AB291" s="10"/>
      <c r="AC291" s="10"/>
    </row>
    <row r="292">
      <c r="A292" s="4">
        <v>45993.0</v>
      </c>
      <c r="B292" s="5">
        <v>144.0</v>
      </c>
      <c r="C292" s="6" t="s">
        <v>22</v>
      </c>
      <c r="D292" s="6" t="s">
        <v>307</v>
      </c>
      <c r="E292" s="7" t="s">
        <v>1379</v>
      </c>
      <c r="F292" s="6" t="s">
        <v>25</v>
      </c>
      <c r="G292" s="16" t="s">
        <v>1380</v>
      </c>
      <c r="H292" s="6" t="s">
        <v>68</v>
      </c>
      <c r="I292" s="6" t="s">
        <v>78</v>
      </c>
      <c r="J292" s="6" t="s">
        <v>104</v>
      </c>
      <c r="K292" s="6" t="s">
        <v>104</v>
      </c>
      <c r="L292" s="6" t="s">
        <v>29</v>
      </c>
      <c r="M292" s="9" t="s">
        <v>1381</v>
      </c>
      <c r="N292" s="9" t="s">
        <v>1382</v>
      </c>
      <c r="O292" s="6" t="s">
        <v>32</v>
      </c>
      <c r="P292" s="6" t="s">
        <v>343</v>
      </c>
      <c r="Q292" s="10"/>
      <c r="R292" s="6" t="s">
        <v>1383</v>
      </c>
      <c r="S292" s="10"/>
      <c r="T292" s="6" t="s">
        <v>1384</v>
      </c>
      <c r="U292" s="6" t="s">
        <v>116</v>
      </c>
      <c r="V292" s="10"/>
      <c r="W292" s="10"/>
      <c r="X292" s="10"/>
      <c r="Y292" s="10"/>
      <c r="Z292" s="10"/>
      <c r="AA292" s="10"/>
      <c r="AB292" s="10"/>
      <c r="AC292" s="10"/>
    </row>
    <row r="293">
      <c r="A293" s="4">
        <v>45993.0</v>
      </c>
      <c r="B293" s="5">
        <v>144.0</v>
      </c>
      <c r="C293" s="6" t="s">
        <v>22</v>
      </c>
      <c r="D293" s="6" t="s">
        <v>307</v>
      </c>
      <c r="E293" s="7" t="s">
        <v>1385</v>
      </c>
      <c r="F293" s="6" t="s">
        <v>25</v>
      </c>
      <c r="G293" s="16" t="s">
        <v>1386</v>
      </c>
      <c r="H293" s="6" t="s">
        <v>59</v>
      </c>
      <c r="I293" s="6" t="s">
        <v>104</v>
      </c>
      <c r="J293" s="6" t="s">
        <v>54</v>
      </c>
      <c r="K293" s="6" t="s">
        <v>54</v>
      </c>
      <c r="L293" s="6" t="s">
        <v>29</v>
      </c>
      <c r="M293" s="9" t="s">
        <v>1387</v>
      </c>
      <c r="N293" s="9" t="s">
        <v>1388</v>
      </c>
      <c r="O293" s="6" t="s">
        <v>32</v>
      </c>
      <c r="P293" s="6" t="s">
        <v>33</v>
      </c>
      <c r="Q293" s="6" t="s">
        <v>34</v>
      </c>
      <c r="R293" s="6" t="s">
        <v>153</v>
      </c>
      <c r="S293" s="10"/>
      <c r="T293" s="10"/>
      <c r="U293" s="6" t="s">
        <v>108</v>
      </c>
      <c r="V293" s="6">
        <v>3120.0</v>
      </c>
      <c r="W293" s="6" t="s">
        <v>691</v>
      </c>
      <c r="X293" s="10"/>
      <c r="Y293" s="10"/>
      <c r="Z293" s="10"/>
      <c r="AA293" s="10"/>
      <c r="AB293" s="10"/>
      <c r="AC293" s="10"/>
    </row>
    <row r="294">
      <c r="A294" s="4">
        <v>45993.0</v>
      </c>
      <c r="B294" s="5">
        <v>144.0</v>
      </c>
      <c r="C294" s="6" t="s">
        <v>22</v>
      </c>
      <c r="D294" s="6" t="s">
        <v>307</v>
      </c>
      <c r="E294" s="7" t="s">
        <v>1389</v>
      </c>
      <c r="F294" s="6" t="s">
        <v>46</v>
      </c>
      <c r="G294" s="16" t="s">
        <v>1390</v>
      </c>
      <c r="H294" s="6" t="s">
        <v>388</v>
      </c>
      <c r="I294" s="6" t="s">
        <v>220</v>
      </c>
      <c r="J294" s="6" t="s">
        <v>905</v>
      </c>
      <c r="K294" s="6" t="s">
        <v>1391</v>
      </c>
      <c r="L294" s="6" t="s">
        <v>29</v>
      </c>
      <c r="M294" s="9" t="s">
        <v>1392</v>
      </c>
      <c r="N294" s="9" t="s">
        <v>1393</v>
      </c>
      <c r="O294" s="6" t="s">
        <v>32</v>
      </c>
      <c r="P294" s="6" t="s">
        <v>33</v>
      </c>
      <c r="Q294" s="6" t="s">
        <v>34</v>
      </c>
      <c r="R294" s="6" t="s">
        <v>546</v>
      </c>
      <c r="S294" s="6" t="s">
        <v>413</v>
      </c>
      <c r="T294" s="10"/>
      <c r="U294" s="6" t="s">
        <v>506</v>
      </c>
      <c r="V294" s="10"/>
      <c r="W294" s="10"/>
      <c r="X294" s="10"/>
      <c r="Y294" s="10"/>
      <c r="Z294" s="10"/>
      <c r="AA294" s="10"/>
      <c r="AB294" s="10"/>
      <c r="AC294" s="10"/>
    </row>
    <row r="295">
      <c r="A295" s="4">
        <v>45993.0</v>
      </c>
      <c r="B295" s="5">
        <v>144.0</v>
      </c>
      <c r="C295" s="6" t="s">
        <v>72</v>
      </c>
      <c r="D295" s="6" t="s">
        <v>247</v>
      </c>
      <c r="E295" s="11" t="s">
        <v>1394</v>
      </c>
      <c r="F295" s="6" t="s">
        <v>274</v>
      </c>
      <c r="G295" s="6" t="s">
        <v>1395</v>
      </c>
      <c r="H295" s="6" t="s">
        <v>77</v>
      </c>
      <c r="I295" s="6" t="s">
        <v>104</v>
      </c>
      <c r="J295" s="6" t="s">
        <v>47</v>
      </c>
      <c r="K295" s="6" t="s">
        <v>47</v>
      </c>
      <c r="L295" s="6" t="s">
        <v>29</v>
      </c>
      <c r="M295" s="9" t="s">
        <v>1396</v>
      </c>
      <c r="N295" s="9" t="s">
        <v>1397</v>
      </c>
      <c r="O295" s="6" t="s">
        <v>32</v>
      </c>
      <c r="P295" s="6" t="s">
        <v>33</v>
      </c>
      <c r="Q295" s="10"/>
      <c r="R295" s="10"/>
      <c r="S295" s="10"/>
      <c r="T295" s="10"/>
      <c r="U295" s="6" t="s">
        <v>355</v>
      </c>
      <c r="V295" s="6">
        <v>1800.0</v>
      </c>
      <c r="W295" s="6" t="s">
        <v>664</v>
      </c>
      <c r="X295" s="10"/>
      <c r="Y295" s="10"/>
      <c r="Z295" s="10"/>
      <c r="AA295" s="10"/>
      <c r="AB295" s="10"/>
      <c r="AC295" s="10"/>
    </row>
    <row r="296">
      <c r="A296" s="4">
        <v>45993.0</v>
      </c>
      <c r="B296" s="5">
        <v>144.0</v>
      </c>
      <c r="C296" s="6" t="s">
        <v>72</v>
      </c>
      <c r="D296" s="6" t="s">
        <v>247</v>
      </c>
      <c r="E296" s="6" t="s">
        <v>1398</v>
      </c>
      <c r="F296" s="6" t="s">
        <v>274</v>
      </c>
      <c r="G296" s="6" t="s">
        <v>1399</v>
      </c>
      <c r="H296" s="6" t="s">
        <v>77</v>
      </c>
      <c r="I296" s="6" t="s">
        <v>78</v>
      </c>
      <c r="J296" s="6" t="s">
        <v>47</v>
      </c>
      <c r="K296" s="6" t="s">
        <v>47</v>
      </c>
      <c r="L296" s="6" t="s">
        <v>29</v>
      </c>
      <c r="M296" s="9" t="s">
        <v>1400</v>
      </c>
      <c r="N296" s="9" t="s">
        <v>1401</v>
      </c>
      <c r="O296" s="6" t="s">
        <v>32</v>
      </c>
      <c r="P296" s="6" t="s">
        <v>33</v>
      </c>
      <c r="Q296" s="10"/>
      <c r="R296" s="10"/>
      <c r="S296" s="10"/>
      <c r="T296" s="10"/>
      <c r="U296" s="6" t="s">
        <v>305</v>
      </c>
      <c r="V296" s="6">
        <v>1800.0</v>
      </c>
      <c r="W296" s="6" t="s">
        <v>164</v>
      </c>
      <c r="X296" s="10"/>
      <c r="Y296" s="10"/>
      <c r="Z296" s="10"/>
      <c r="AA296" s="10"/>
      <c r="AB296" s="10"/>
      <c r="AC296" s="10"/>
    </row>
    <row r="297">
      <c r="A297" s="4">
        <v>45993.0</v>
      </c>
      <c r="B297" s="5">
        <v>144.0</v>
      </c>
      <c r="C297" s="6" t="s">
        <v>64</v>
      </c>
      <c r="D297" s="6" t="s">
        <v>65</v>
      </c>
      <c r="E297" s="32" t="s">
        <v>1402</v>
      </c>
      <c r="F297" s="6" t="s">
        <v>25</v>
      </c>
      <c r="G297" s="6" t="s">
        <v>1403</v>
      </c>
      <c r="H297" s="6" t="s">
        <v>1355</v>
      </c>
      <c r="I297" s="6" t="s">
        <v>54</v>
      </c>
      <c r="J297" s="6" t="s">
        <v>54</v>
      </c>
      <c r="K297" s="6" t="s">
        <v>54</v>
      </c>
      <c r="L297" s="6" t="s">
        <v>29</v>
      </c>
      <c r="M297" s="9" t="s">
        <v>1404</v>
      </c>
      <c r="N297" s="9" t="s">
        <v>1405</v>
      </c>
      <c r="O297" s="6" t="s">
        <v>32</v>
      </c>
      <c r="P297" s="6" t="s">
        <v>33</v>
      </c>
      <c r="Q297" s="10"/>
      <c r="R297" s="10"/>
      <c r="S297" s="10"/>
      <c r="T297" s="10"/>
      <c r="U297" s="6" t="s">
        <v>305</v>
      </c>
      <c r="V297" s="10"/>
      <c r="W297" s="10"/>
      <c r="X297" s="10"/>
      <c r="Y297" s="10"/>
      <c r="Z297" s="10"/>
      <c r="AA297" s="10"/>
      <c r="AB297" s="10"/>
      <c r="AC297" s="10"/>
    </row>
    <row r="298">
      <c r="A298" s="4">
        <v>45993.0</v>
      </c>
      <c r="B298" s="5">
        <v>144.0</v>
      </c>
      <c r="C298" s="6" t="s">
        <v>64</v>
      </c>
      <c r="D298" s="6" t="s">
        <v>65</v>
      </c>
      <c r="E298" s="7" t="s">
        <v>1406</v>
      </c>
      <c r="F298" s="6" t="s">
        <v>8</v>
      </c>
      <c r="G298" s="6" t="s">
        <v>1407</v>
      </c>
      <c r="H298" s="6" t="s">
        <v>388</v>
      </c>
      <c r="I298" s="6" t="s">
        <v>148</v>
      </c>
      <c r="J298" s="6" t="s">
        <v>47</v>
      </c>
      <c r="K298" s="6" t="s">
        <v>47</v>
      </c>
      <c r="L298" s="6" t="s">
        <v>29</v>
      </c>
      <c r="M298" s="9" t="s">
        <v>1408</v>
      </c>
      <c r="N298" s="9" t="s">
        <v>1409</v>
      </c>
      <c r="O298" s="6" t="s">
        <v>32</v>
      </c>
      <c r="P298" s="6" t="s">
        <v>33</v>
      </c>
      <c r="Q298" s="6" t="s">
        <v>126</v>
      </c>
      <c r="R298" s="6" t="s">
        <v>263</v>
      </c>
      <c r="S298" s="10"/>
      <c r="T298" s="10"/>
      <c r="U298" s="6" t="s">
        <v>36</v>
      </c>
      <c r="V298" s="10"/>
      <c r="W298" s="10"/>
      <c r="X298" s="10"/>
      <c r="Y298" s="10"/>
      <c r="Z298" s="10"/>
      <c r="AA298" s="10"/>
      <c r="AB298" s="10"/>
      <c r="AC298" s="10"/>
    </row>
    <row r="299">
      <c r="A299" s="4">
        <v>45993.0</v>
      </c>
      <c r="B299" s="5">
        <v>144.0</v>
      </c>
      <c r="C299" s="6" t="s">
        <v>64</v>
      </c>
      <c r="D299" s="6" t="s">
        <v>65</v>
      </c>
      <c r="E299" s="7" t="s">
        <v>1410</v>
      </c>
      <c r="F299" s="6" t="s">
        <v>25</v>
      </c>
      <c r="G299" s="6" t="s">
        <v>1411</v>
      </c>
      <c r="H299" s="6" t="s">
        <v>59</v>
      </c>
      <c r="I299" s="6" t="s">
        <v>256</v>
      </c>
      <c r="J299" s="6" t="s">
        <v>104</v>
      </c>
      <c r="K299" s="6" t="s">
        <v>104</v>
      </c>
      <c r="L299" s="6" t="s">
        <v>29</v>
      </c>
      <c r="M299" s="9" t="s">
        <v>1412</v>
      </c>
      <c r="N299" s="9" t="s">
        <v>1413</v>
      </c>
      <c r="O299" s="6" t="s">
        <v>32</v>
      </c>
      <c r="P299" s="6" t="s">
        <v>343</v>
      </c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>
      <c r="A300" s="14" t="s">
        <v>1414</v>
      </c>
      <c r="B300" s="5">
        <v>143.0</v>
      </c>
      <c r="C300" s="6" t="s">
        <v>64</v>
      </c>
      <c r="D300" s="6" t="s">
        <v>65</v>
      </c>
      <c r="E300" s="7" t="s">
        <v>1415</v>
      </c>
      <c r="F300" s="6" t="s">
        <v>25</v>
      </c>
      <c r="G300" s="6" t="s">
        <v>1416</v>
      </c>
      <c r="H300" s="6" t="s">
        <v>388</v>
      </c>
      <c r="I300" s="6" t="s">
        <v>220</v>
      </c>
      <c r="J300" s="6" t="s">
        <v>220</v>
      </c>
      <c r="K300" s="6" t="s">
        <v>220</v>
      </c>
      <c r="L300" s="6" t="s">
        <v>29</v>
      </c>
      <c r="M300" s="9" t="s">
        <v>1417</v>
      </c>
      <c r="N300" s="9" t="s">
        <v>1418</v>
      </c>
      <c r="O300" s="6" t="s">
        <v>32</v>
      </c>
      <c r="P300" s="6" t="s">
        <v>343</v>
      </c>
      <c r="Q300" s="10"/>
      <c r="R300" s="10"/>
      <c r="S300" s="10"/>
      <c r="T300" s="10"/>
      <c r="U300" s="6" t="s">
        <v>116</v>
      </c>
      <c r="V300" s="10"/>
      <c r="W300" s="10"/>
      <c r="X300" s="10"/>
      <c r="Y300" s="10"/>
      <c r="Z300" s="10"/>
      <c r="AA300" s="10"/>
      <c r="AB300" s="10"/>
      <c r="AC300" s="10"/>
    </row>
    <row r="301">
      <c r="A301" s="14" t="s">
        <v>1414</v>
      </c>
      <c r="B301" s="5">
        <v>143.0</v>
      </c>
      <c r="C301" s="6" t="s">
        <v>72</v>
      </c>
      <c r="D301" s="6" t="s">
        <v>247</v>
      </c>
      <c r="E301" s="11" t="s">
        <v>1419</v>
      </c>
      <c r="F301" s="6" t="s">
        <v>274</v>
      </c>
      <c r="G301" s="6" t="s">
        <v>1420</v>
      </c>
      <c r="H301" s="6" t="s">
        <v>77</v>
      </c>
      <c r="I301" s="6" t="s">
        <v>435</v>
      </c>
      <c r="J301" s="6" t="s">
        <v>47</v>
      </c>
      <c r="K301" s="6" t="s">
        <v>47</v>
      </c>
      <c r="L301" s="10"/>
      <c r="M301" s="9" t="s">
        <v>1421</v>
      </c>
      <c r="N301" s="9" t="s">
        <v>1422</v>
      </c>
      <c r="O301" s="6" t="s">
        <v>32</v>
      </c>
      <c r="P301" s="6" t="s">
        <v>33</v>
      </c>
      <c r="Q301" s="10"/>
      <c r="R301" s="10"/>
      <c r="S301" s="10"/>
      <c r="T301" s="10"/>
      <c r="U301" s="6" t="s">
        <v>236</v>
      </c>
      <c r="V301" s="6">
        <v>1800.0</v>
      </c>
      <c r="W301" s="6" t="s">
        <v>164</v>
      </c>
      <c r="X301" s="10"/>
      <c r="Y301" s="10"/>
      <c r="Z301" s="10"/>
      <c r="AA301" s="10"/>
      <c r="AB301" s="10"/>
      <c r="AC301" s="10"/>
    </row>
    <row r="302">
      <c r="A302" s="14" t="s">
        <v>1414</v>
      </c>
      <c r="B302" s="5">
        <v>143.0</v>
      </c>
      <c r="C302" s="6" t="s">
        <v>72</v>
      </c>
      <c r="D302" s="6" t="s">
        <v>247</v>
      </c>
      <c r="E302" s="6" t="s">
        <v>1423</v>
      </c>
      <c r="F302" s="6" t="s">
        <v>274</v>
      </c>
      <c r="G302" s="6" t="s">
        <v>1424</v>
      </c>
      <c r="H302" s="6" t="s">
        <v>77</v>
      </c>
      <c r="I302" s="6" t="s">
        <v>78</v>
      </c>
      <c r="J302" s="6" t="s">
        <v>47</v>
      </c>
      <c r="K302" s="6" t="s">
        <v>47</v>
      </c>
      <c r="L302" s="6" t="s">
        <v>29</v>
      </c>
      <c r="M302" s="9" t="s">
        <v>1425</v>
      </c>
      <c r="N302" s="9" t="s">
        <v>1426</v>
      </c>
      <c r="O302" s="6" t="s">
        <v>32</v>
      </c>
      <c r="P302" s="6" t="s">
        <v>33</v>
      </c>
      <c r="Q302" s="10"/>
      <c r="R302" s="10"/>
      <c r="S302" s="10"/>
      <c r="T302" s="10"/>
      <c r="U302" s="6" t="s">
        <v>305</v>
      </c>
      <c r="V302" s="6">
        <v>1800.0</v>
      </c>
      <c r="W302" s="6" t="s">
        <v>664</v>
      </c>
      <c r="X302" s="10"/>
      <c r="Y302" s="10"/>
      <c r="Z302" s="10"/>
      <c r="AA302" s="10"/>
      <c r="AB302" s="10"/>
      <c r="AC302" s="10"/>
    </row>
    <row r="303">
      <c r="A303" s="14" t="s">
        <v>1414</v>
      </c>
      <c r="B303" s="5">
        <v>143.0</v>
      </c>
      <c r="C303" s="6" t="s">
        <v>72</v>
      </c>
      <c r="D303" s="6" t="s">
        <v>247</v>
      </c>
      <c r="E303" s="11" t="s">
        <v>1427</v>
      </c>
      <c r="F303" s="6" t="s">
        <v>274</v>
      </c>
      <c r="G303" s="6" t="s">
        <v>1428</v>
      </c>
      <c r="H303" s="6" t="s">
        <v>77</v>
      </c>
      <c r="I303" s="6" t="s">
        <v>468</v>
      </c>
      <c r="J303" s="6" t="s">
        <v>47</v>
      </c>
      <c r="K303" s="6" t="s">
        <v>47</v>
      </c>
      <c r="L303" s="6" t="s">
        <v>29</v>
      </c>
      <c r="M303" s="9" t="s">
        <v>1429</v>
      </c>
      <c r="N303" s="9" t="s">
        <v>1430</v>
      </c>
      <c r="O303" s="6" t="s">
        <v>32</v>
      </c>
      <c r="P303" s="6" t="s">
        <v>33</v>
      </c>
      <c r="Q303" s="10"/>
      <c r="R303" s="10"/>
      <c r="S303" s="10"/>
      <c r="T303" s="10"/>
      <c r="U303" s="6" t="s">
        <v>355</v>
      </c>
      <c r="V303" s="6">
        <v>3600.0</v>
      </c>
      <c r="W303" s="6" t="s">
        <v>1431</v>
      </c>
      <c r="X303" s="10"/>
      <c r="Y303" s="10"/>
      <c r="Z303" s="10"/>
      <c r="AA303" s="10"/>
      <c r="AB303" s="10"/>
      <c r="AC303" s="10"/>
    </row>
    <row r="304">
      <c r="A304" s="14" t="s">
        <v>1414</v>
      </c>
      <c r="B304" s="5">
        <v>143.0</v>
      </c>
      <c r="C304" s="6" t="s">
        <v>22</v>
      </c>
      <c r="D304" s="6" t="s">
        <v>307</v>
      </c>
      <c r="E304" s="11" t="s">
        <v>1432</v>
      </c>
      <c r="F304" s="6" t="s">
        <v>25</v>
      </c>
      <c r="G304" s="6" t="s">
        <v>1433</v>
      </c>
      <c r="H304" s="6" t="s">
        <v>39</v>
      </c>
      <c r="I304" s="6" t="s">
        <v>435</v>
      </c>
      <c r="J304" s="6" t="s">
        <v>435</v>
      </c>
      <c r="K304" s="6" t="s">
        <v>435</v>
      </c>
      <c r="L304" s="6" t="s">
        <v>29</v>
      </c>
      <c r="M304" s="9" t="s">
        <v>1434</v>
      </c>
      <c r="N304" s="9" t="s">
        <v>1435</v>
      </c>
      <c r="O304" s="6" t="s">
        <v>32</v>
      </c>
      <c r="P304" s="6" t="s">
        <v>33</v>
      </c>
      <c r="Q304" s="6" t="s">
        <v>34</v>
      </c>
      <c r="R304" s="6" t="s">
        <v>794</v>
      </c>
      <c r="S304" s="10"/>
      <c r="T304" s="10"/>
      <c r="U304" s="6" t="s">
        <v>100</v>
      </c>
      <c r="V304" s="6">
        <v>3960.0</v>
      </c>
      <c r="W304" s="6" t="s">
        <v>207</v>
      </c>
      <c r="X304" s="10"/>
      <c r="Y304" s="10"/>
      <c r="Z304" s="10"/>
      <c r="AA304" s="10"/>
      <c r="AB304" s="10"/>
      <c r="AC304" s="10"/>
    </row>
    <row r="305">
      <c r="A305" s="14" t="s">
        <v>1414</v>
      </c>
      <c r="B305" s="5">
        <v>143.0</v>
      </c>
      <c r="C305" s="6" t="s">
        <v>22</v>
      </c>
      <c r="D305" s="6" t="s">
        <v>307</v>
      </c>
      <c r="E305" s="11" t="s">
        <v>1436</v>
      </c>
      <c r="F305" s="6" t="s">
        <v>46</v>
      </c>
      <c r="G305" s="8" t="s">
        <v>1260</v>
      </c>
      <c r="H305" s="6" t="s">
        <v>59</v>
      </c>
      <c r="I305" s="6" t="s">
        <v>256</v>
      </c>
      <c r="J305" s="6" t="s">
        <v>40</v>
      </c>
      <c r="K305" s="6" t="s">
        <v>40</v>
      </c>
      <c r="L305" s="6" t="s">
        <v>29</v>
      </c>
      <c r="M305" s="9" t="s">
        <v>1437</v>
      </c>
      <c r="N305" s="9" t="s">
        <v>1438</v>
      </c>
      <c r="O305" s="6" t="s">
        <v>32</v>
      </c>
      <c r="P305" s="6" t="s">
        <v>33</v>
      </c>
      <c r="Q305" s="6" t="s">
        <v>126</v>
      </c>
      <c r="R305" s="6" t="s">
        <v>1165</v>
      </c>
      <c r="S305" s="10"/>
      <c r="T305" s="10"/>
      <c r="U305" s="6" t="s">
        <v>355</v>
      </c>
      <c r="V305" s="6">
        <v>1125.0</v>
      </c>
      <c r="W305" s="6" t="s">
        <v>207</v>
      </c>
      <c r="X305" s="10"/>
      <c r="Y305" s="10"/>
      <c r="Z305" s="10"/>
      <c r="AA305" s="10"/>
      <c r="AB305" s="10"/>
      <c r="AC305" s="10"/>
    </row>
    <row r="306">
      <c r="A306" s="14" t="s">
        <v>1414</v>
      </c>
      <c r="B306" s="5">
        <v>143.0</v>
      </c>
      <c r="C306" s="6" t="s">
        <v>64</v>
      </c>
      <c r="D306" s="6" t="s">
        <v>65</v>
      </c>
      <c r="E306" s="11" t="s">
        <v>1439</v>
      </c>
      <c r="F306" s="6" t="s">
        <v>25</v>
      </c>
      <c r="G306" s="6" t="s">
        <v>1440</v>
      </c>
      <c r="H306" s="6" t="s">
        <v>39</v>
      </c>
      <c r="I306" s="6" t="s">
        <v>220</v>
      </c>
      <c r="J306" s="6" t="s">
        <v>220</v>
      </c>
      <c r="K306" s="6" t="s">
        <v>54</v>
      </c>
      <c r="L306" s="6" t="s">
        <v>29</v>
      </c>
      <c r="M306" s="9" t="s">
        <v>1441</v>
      </c>
      <c r="N306" s="9" t="s">
        <v>1442</v>
      </c>
      <c r="O306" s="6" t="s">
        <v>32</v>
      </c>
      <c r="P306" s="6" t="s">
        <v>343</v>
      </c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>
      <c r="A307" s="14" t="s">
        <v>1443</v>
      </c>
      <c r="B307" s="5">
        <v>142.0</v>
      </c>
      <c r="C307" s="6" t="s">
        <v>64</v>
      </c>
      <c r="D307" s="6" t="s">
        <v>697</v>
      </c>
      <c r="E307" s="11" t="s">
        <v>1444</v>
      </c>
      <c r="F307" s="6" t="s">
        <v>25</v>
      </c>
      <c r="G307" s="6" t="s">
        <v>1445</v>
      </c>
      <c r="H307" s="6" t="s">
        <v>68</v>
      </c>
      <c r="I307" s="6" t="s">
        <v>54</v>
      </c>
      <c r="J307" s="6" t="s">
        <v>404</v>
      </c>
      <c r="K307" s="6" t="s">
        <v>404</v>
      </c>
      <c r="L307" s="6" t="s">
        <v>29</v>
      </c>
      <c r="M307" s="9" t="s">
        <v>1446</v>
      </c>
      <c r="N307" s="9" t="s">
        <v>1447</v>
      </c>
      <c r="O307" s="6" t="s">
        <v>32</v>
      </c>
      <c r="P307" s="6" t="s">
        <v>33</v>
      </c>
      <c r="Q307" s="6" t="s">
        <v>34</v>
      </c>
      <c r="R307" s="6" t="s">
        <v>546</v>
      </c>
      <c r="S307" s="10"/>
      <c r="T307" s="10"/>
      <c r="U307" s="6" t="s">
        <v>108</v>
      </c>
      <c r="V307" s="10"/>
      <c r="W307" s="10"/>
      <c r="X307" s="10"/>
      <c r="Y307" s="10"/>
      <c r="Z307" s="10"/>
      <c r="AA307" s="10"/>
      <c r="AB307" s="10"/>
      <c r="AC307" s="10"/>
    </row>
    <row r="308">
      <c r="A308" s="14" t="s">
        <v>1443</v>
      </c>
      <c r="B308" s="5">
        <v>142.0</v>
      </c>
      <c r="C308" s="6" t="s">
        <v>22</v>
      </c>
      <c r="D308" s="6" t="s">
        <v>307</v>
      </c>
      <c r="E308" s="7" t="s">
        <v>1448</v>
      </c>
      <c r="F308" s="6" t="s">
        <v>46</v>
      </c>
      <c r="G308" s="8" t="s">
        <v>1256</v>
      </c>
      <c r="H308" s="6" t="s">
        <v>59</v>
      </c>
      <c r="I308" s="6" t="s">
        <v>435</v>
      </c>
      <c r="J308" s="6" t="s">
        <v>47</v>
      </c>
      <c r="K308" s="6" t="s">
        <v>47</v>
      </c>
      <c r="L308" s="6" t="s">
        <v>29</v>
      </c>
      <c r="M308" s="9" t="s">
        <v>1449</v>
      </c>
      <c r="N308" s="9" t="s">
        <v>1450</v>
      </c>
      <c r="O308" s="6" t="s">
        <v>32</v>
      </c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>
      <c r="A309" s="14" t="s">
        <v>1443</v>
      </c>
      <c r="B309" s="5">
        <v>142.0</v>
      </c>
      <c r="C309" s="6" t="s">
        <v>64</v>
      </c>
      <c r="D309" s="6" t="s">
        <v>95</v>
      </c>
      <c r="E309" s="11" t="s">
        <v>1451</v>
      </c>
      <c r="F309" s="6" t="s">
        <v>25</v>
      </c>
      <c r="G309" s="6" t="s">
        <v>1452</v>
      </c>
      <c r="H309" s="6" t="s">
        <v>68</v>
      </c>
      <c r="I309" s="6" t="s">
        <v>78</v>
      </c>
      <c r="J309" s="6" t="s">
        <v>435</v>
      </c>
      <c r="K309" s="6" t="s">
        <v>435</v>
      </c>
      <c r="L309" s="6" t="s">
        <v>29</v>
      </c>
      <c r="M309" s="9" t="s">
        <v>1453</v>
      </c>
      <c r="N309" s="9" t="s">
        <v>1454</v>
      </c>
      <c r="O309" s="6" t="s">
        <v>32</v>
      </c>
      <c r="P309" s="6" t="s">
        <v>214</v>
      </c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>
      <c r="A310" s="14" t="s">
        <v>1455</v>
      </c>
      <c r="B310" s="5">
        <v>141.0</v>
      </c>
      <c r="C310" s="6" t="s">
        <v>64</v>
      </c>
      <c r="D310" s="6" t="s">
        <v>65</v>
      </c>
      <c r="E310" s="33" t="s">
        <v>1456</v>
      </c>
      <c r="F310" s="6" t="s">
        <v>1184</v>
      </c>
      <c r="G310" s="6" t="s">
        <v>1457</v>
      </c>
      <c r="H310" s="6" t="s">
        <v>77</v>
      </c>
      <c r="I310" s="6" t="s">
        <v>220</v>
      </c>
      <c r="J310" s="6" t="s">
        <v>47</v>
      </c>
      <c r="K310" s="6" t="s">
        <v>47</v>
      </c>
      <c r="L310" s="6" t="s">
        <v>29</v>
      </c>
      <c r="M310" s="9" t="s">
        <v>1458</v>
      </c>
      <c r="N310" s="9" t="s">
        <v>1459</v>
      </c>
      <c r="O310" s="6" t="s">
        <v>32</v>
      </c>
      <c r="P310" s="6" t="s">
        <v>33</v>
      </c>
      <c r="Q310" s="10"/>
      <c r="R310" s="10"/>
      <c r="S310" s="10"/>
      <c r="T310" s="10"/>
      <c r="U310" s="6" t="s">
        <v>305</v>
      </c>
      <c r="V310" s="10"/>
      <c r="W310" s="10"/>
      <c r="X310" s="10"/>
      <c r="Y310" s="10"/>
      <c r="Z310" s="10"/>
      <c r="AA310" s="10"/>
      <c r="AB310" s="10"/>
      <c r="AC310" s="10"/>
    </row>
    <row r="311">
      <c r="A311" s="14" t="s">
        <v>1455</v>
      </c>
      <c r="B311" s="5">
        <v>141.0</v>
      </c>
      <c r="C311" s="6" t="s">
        <v>72</v>
      </c>
      <c r="D311" s="6" t="s">
        <v>247</v>
      </c>
      <c r="E311" s="6" t="s">
        <v>1460</v>
      </c>
      <c r="F311" s="6" t="s">
        <v>25</v>
      </c>
      <c r="G311" s="6" t="s">
        <v>1461</v>
      </c>
      <c r="H311" s="6" t="s">
        <v>449</v>
      </c>
      <c r="I311" s="6" t="s">
        <v>104</v>
      </c>
      <c r="J311" s="6" t="s">
        <v>104</v>
      </c>
      <c r="K311" s="6" t="s">
        <v>104</v>
      </c>
      <c r="L311" s="6" t="s">
        <v>29</v>
      </c>
      <c r="M311" s="9" t="s">
        <v>1462</v>
      </c>
      <c r="N311" s="9" t="s">
        <v>1463</v>
      </c>
      <c r="O311" s="6" t="s">
        <v>32</v>
      </c>
      <c r="P311" s="6" t="s">
        <v>33</v>
      </c>
      <c r="Q311" s="10"/>
      <c r="R311" s="10"/>
      <c r="S311" s="10"/>
      <c r="T311" s="10"/>
      <c r="U311" s="6" t="s">
        <v>305</v>
      </c>
      <c r="V311" s="6">
        <v>4050.0</v>
      </c>
      <c r="W311" s="6" t="s">
        <v>664</v>
      </c>
      <c r="X311" s="10"/>
      <c r="Y311" s="10"/>
      <c r="Z311" s="10"/>
      <c r="AA311" s="10"/>
      <c r="AB311" s="10"/>
      <c r="AC311" s="10"/>
    </row>
    <row r="312">
      <c r="A312" s="14" t="s">
        <v>1455</v>
      </c>
      <c r="B312" s="5">
        <v>141.0</v>
      </c>
      <c r="C312" s="6" t="s">
        <v>64</v>
      </c>
      <c r="D312" s="6" t="s">
        <v>209</v>
      </c>
      <c r="E312" s="11" t="s">
        <v>1464</v>
      </c>
      <c r="F312" s="6" t="s">
        <v>25</v>
      </c>
      <c r="G312" s="6" t="s">
        <v>1465</v>
      </c>
      <c r="H312" s="6" t="s">
        <v>388</v>
      </c>
      <c r="I312" s="6" t="s">
        <v>256</v>
      </c>
      <c r="J312" s="6" t="s">
        <v>40</v>
      </c>
      <c r="K312" s="6" t="s">
        <v>256</v>
      </c>
      <c r="L312" s="6" t="s">
        <v>29</v>
      </c>
      <c r="M312" s="9" t="s">
        <v>1466</v>
      </c>
      <c r="N312" s="9" t="s">
        <v>1467</v>
      </c>
      <c r="O312" s="6" t="s">
        <v>32</v>
      </c>
      <c r="P312" s="6" t="s">
        <v>33</v>
      </c>
      <c r="Q312" s="10"/>
      <c r="R312" s="10"/>
      <c r="S312" s="10"/>
      <c r="T312" s="10"/>
      <c r="U312" s="6" t="s">
        <v>305</v>
      </c>
      <c r="V312" s="10"/>
      <c r="W312" s="10"/>
      <c r="X312" s="10"/>
      <c r="Y312" s="10"/>
      <c r="Z312" s="10"/>
      <c r="AA312" s="10"/>
      <c r="AB312" s="10"/>
      <c r="AC312" s="10"/>
    </row>
    <row r="313">
      <c r="A313" s="14" t="s">
        <v>1455</v>
      </c>
      <c r="B313" s="5">
        <v>141.0</v>
      </c>
      <c r="C313" s="6" t="s">
        <v>72</v>
      </c>
      <c r="D313" s="6" t="s">
        <v>269</v>
      </c>
      <c r="E313" s="16" t="s">
        <v>1468</v>
      </c>
      <c r="F313" s="6" t="s">
        <v>25</v>
      </c>
      <c r="G313" s="6" t="s">
        <v>1469</v>
      </c>
      <c r="H313" s="6" t="s">
        <v>68</v>
      </c>
      <c r="I313" s="6" t="s">
        <v>801</v>
      </c>
      <c r="J313" s="6" t="s">
        <v>801</v>
      </c>
      <c r="K313" s="6" t="s">
        <v>801</v>
      </c>
      <c r="L313" s="6" t="s">
        <v>29</v>
      </c>
      <c r="M313" s="9" t="s">
        <v>1470</v>
      </c>
      <c r="N313" s="9" t="s">
        <v>1471</v>
      </c>
      <c r="O313" s="6" t="s">
        <v>32</v>
      </c>
      <c r="P313" s="6" t="s">
        <v>33</v>
      </c>
      <c r="Q313" s="6" t="s">
        <v>228</v>
      </c>
      <c r="R313" s="6" t="s">
        <v>1472</v>
      </c>
      <c r="S313" s="10"/>
      <c r="T313" s="10"/>
      <c r="U313" s="6" t="s">
        <v>108</v>
      </c>
      <c r="V313" s="10"/>
      <c r="W313" s="6" t="s">
        <v>371</v>
      </c>
      <c r="X313" s="10"/>
      <c r="Y313" s="10"/>
      <c r="Z313" s="10"/>
      <c r="AA313" s="10"/>
      <c r="AB313" s="10"/>
      <c r="AC313" s="10"/>
    </row>
    <row r="314">
      <c r="A314" s="14" t="s">
        <v>1455</v>
      </c>
      <c r="B314" s="5">
        <v>141.0</v>
      </c>
      <c r="C314" s="6" t="s">
        <v>72</v>
      </c>
      <c r="D314" s="6" t="s">
        <v>269</v>
      </c>
      <c r="E314" s="16" t="s">
        <v>1473</v>
      </c>
      <c r="F314" s="6" t="s">
        <v>25</v>
      </c>
      <c r="G314" s="6" t="s">
        <v>1474</v>
      </c>
      <c r="H314" s="6" t="s">
        <v>59</v>
      </c>
      <c r="I314" s="6" t="s">
        <v>172</v>
      </c>
      <c r="J314" s="6" t="s">
        <v>172</v>
      </c>
      <c r="K314" s="6" t="s">
        <v>172</v>
      </c>
      <c r="L314" s="6" t="s">
        <v>29</v>
      </c>
      <c r="M314" s="9" t="s">
        <v>1475</v>
      </c>
      <c r="N314" s="9" t="s">
        <v>1476</v>
      </c>
      <c r="O314" s="6" t="s">
        <v>32</v>
      </c>
      <c r="P314" s="6" t="s">
        <v>214</v>
      </c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>
      <c r="A315" s="14" t="s">
        <v>1455</v>
      </c>
      <c r="B315" s="5">
        <v>141.0</v>
      </c>
      <c r="C315" s="6" t="s">
        <v>72</v>
      </c>
      <c r="D315" s="6" t="s">
        <v>269</v>
      </c>
      <c r="E315" s="16" t="s">
        <v>1477</v>
      </c>
      <c r="F315" s="6" t="s">
        <v>25</v>
      </c>
      <c r="G315" s="6" t="s">
        <v>1478</v>
      </c>
      <c r="H315" s="6" t="s">
        <v>449</v>
      </c>
      <c r="I315" s="6" t="s">
        <v>801</v>
      </c>
      <c r="J315" s="6" t="s">
        <v>801</v>
      </c>
      <c r="K315" s="6" t="s">
        <v>801</v>
      </c>
      <c r="L315" s="6" t="s">
        <v>29</v>
      </c>
      <c r="M315" s="9" t="s">
        <v>1479</v>
      </c>
      <c r="N315" s="9" t="s">
        <v>1480</v>
      </c>
      <c r="O315" s="6" t="s">
        <v>32</v>
      </c>
      <c r="P315" s="6" t="s">
        <v>33</v>
      </c>
      <c r="Q315" s="10"/>
      <c r="R315" s="10"/>
      <c r="S315" s="10"/>
      <c r="T315" s="10"/>
      <c r="U315" s="6" t="s">
        <v>236</v>
      </c>
      <c r="V315" s="6">
        <v>4050.0</v>
      </c>
      <c r="W315" s="6" t="s">
        <v>794</v>
      </c>
      <c r="X315" s="10"/>
      <c r="Y315" s="10"/>
      <c r="Z315" s="10"/>
      <c r="AA315" s="10"/>
      <c r="AB315" s="10"/>
      <c r="AC315" s="10"/>
    </row>
    <row r="316">
      <c r="A316" s="14" t="s">
        <v>1455</v>
      </c>
      <c r="B316" s="5">
        <v>141.0</v>
      </c>
      <c r="C316" s="6" t="s">
        <v>64</v>
      </c>
      <c r="D316" s="6" t="s">
        <v>964</v>
      </c>
      <c r="E316" s="16" t="s">
        <v>1481</v>
      </c>
      <c r="F316" s="6" t="s">
        <v>25</v>
      </c>
      <c r="G316" s="6" t="s">
        <v>1482</v>
      </c>
      <c r="H316" s="6" t="s">
        <v>68</v>
      </c>
      <c r="I316" s="6" t="s">
        <v>435</v>
      </c>
      <c r="J316" s="6" t="s">
        <v>404</v>
      </c>
      <c r="K316" s="6" t="s">
        <v>1391</v>
      </c>
      <c r="L316" s="6" t="s">
        <v>29</v>
      </c>
      <c r="M316" s="9" t="s">
        <v>1483</v>
      </c>
      <c r="N316" s="9" t="s">
        <v>1484</v>
      </c>
      <c r="O316" s="6" t="s">
        <v>32</v>
      </c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>
      <c r="A317" s="14" t="s">
        <v>1485</v>
      </c>
      <c r="B317" s="5">
        <v>139.0</v>
      </c>
      <c r="C317" s="6" t="s">
        <v>72</v>
      </c>
      <c r="D317" s="6" t="s">
        <v>247</v>
      </c>
      <c r="E317" s="11" t="s">
        <v>1486</v>
      </c>
      <c r="F317" s="6" t="s">
        <v>274</v>
      </c>
      <c r="G317" s="6" t="s">
        <v>1487</v>
      </c>
      <c r="H317" s="6" t="s">
        <v>77</v>
      </c>
      <c r="I317" s="6" t="s">
        <v>122</v>
      </c>
      <c r="J317" s="6" t="s">
        <v>47</v>
      </c>
      <c r="K317" s="6" t="s">
        <v>47</v>
      </c>
      <c r="L317" s="6" t="s">
        <v>29</v>
      </c>
      <c r="M317" s="9" t="s">
        <v>1488</v>
      </c>
      <c r="N317" s="9" t="s">
        <v>1489</v>
      </c>
      <c r="O317" s="6" t="s">
        <v>32</v>
      </c>
      <c r="P317" s="6" t="s">
        <v>33</v>
      </c>
      <c r="Q317" s="10"/>
      <c r="R317" s="10"/>
      <c r="S317" s="10"/>
      <c r="T317" s="10"/>
      <c r="U317" s="6" t="s">
        <v>305</v>
      </c>
      <c r="V317" s="6">
        <v>1800.0</v>
      </c>
      <c r="W317" s="6" t="s">
        <v>1431</v>
      </c>
      <c r="X317" s="10"/>
      <c r="Y317" s="10"/>
      <c r="Z317" s="10"/>
      <c r="AA317" s="10"/>
      <c r="AB317" s="10"/>
      <c r="AC317" s="10"/>
    </row>
    <row r="318">
      <c r="A318" s="14" t="s">
        <v>1485</v>
      </c>
      <c r="B318" s="5">
        <v>139.0</v>
      </c>
      <c r="C318" s="6" t="s">
        <v>72</v>
      </c>
      <c r="D318" s="6" t="s">
        <v>247</v>
      </c>
      <c r="E318" s="11" t="s">
        <v>1490</v>
      </c>
      <c r="F318" s="6" t="s">
        <v>274</v>
      </c>
      <c r="G318" s="6" t="s">
        <v>1491</v>
      </c>
      <c r="H318" s="6" t="s">
        <v>77</v>
      </c>
      <c r="I318" s="6" t="s">
        <v>148</v>
      </c>
      <c r="J318" s="6" t="s">
        <v>47</v>
      </c>
      <c r="K318" s="6" t="s">
        <v>47</v>
      </c>
      <c r="L318" s="6" t="s">
        <v>29</v>
      </c>
      <c r="M318" s="9" t="s">
        <v>1492</v>
      </c>
      <c r="N318" s="9" t="s">
        <v>1493</v>
      </c>
      <c r="O318" s="6" t="s">
        <v>32</v>
      </c>
      <c r="P318" s="6" t="s">
        <v>33</v>
      </c>
      <c r="Q318" s="10"/>
      <c r="R318" s="10"/>
      <c r="S318" s="10"/>
      <c r="T318" s="10"/>
      <c r="U318" s="6" t="s">
        <v>305</v>
      </c>
      <c r="V318" s="6">
        <v>1800.0</v>
      </c>
      <c r="W318" s="6" t="s">
        <v>164</v>
      </c>
      <c r="X318" s="10"/>
      <c r="Y318" s="10"/>
      <c r="Z318" s="10"/>
      <c r="AA318" s="10"/>
      <c r="AB318" s="10"/>
      <c r="AC318" s="10"/>
    </row>
    <row r="319">
      <c r="A319" s="14" t="s">
        <v>1485</v>
      </c>
      <c r="B319" s="5">
        <v>139.0</v>
      </c>
      <c r="C319" s="6" t="s">
        <v>64</v>
      </c>
      <c r="D319" s="6" t="s">
        <v>209</v>
      </c>
      <c r="E319" s="11" t="s">
        <v>1494</v>
      </c>
      <c r="F319" s="6" t="s">
        <v>25</v>
      </c>
      <c r="G319" s="6" t="s">
        <v>1495</v>
      </c>
      <c r="H319" s="6" t="s">
        <v>39</v>
      </c>
      <c r="I319" s="6" t="s">
        <v>148</v>
      </c>
      <c r="J319" s="6" t="s">
        <v>244</v>
      </c>
      <c r="K319" s="6" t="s">
        <v>148</v>
      </c>
      <c r="L319" s="6" t="s">
        <v>29</v>
      </c>
      <c r="M319" s="9" t="s">
        <v>1496</v>
      </c>
      <c r="N319" s="9" t="s">
        <v>1497</v>
      </c>
      <c r="O319" s="6" t="s">
        <v>32</v>
      </c>
      <c r="P319" s="6" t="s">
        <v>214</v>
      </c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>
      <c r="A320" s="14" t="s">
        <v>1485</v>
      </c>
      <c r="B320" s="5">
        <v>139.0</v>
      </c>
      <c r="C320" s="6" t="s">
        <v>64</v>
      </c>
      <c r="D320" s="6" t="s">
        <v>95</v>
      </c>
      <c r="E320" s="11" t="s">
        <v>1498</v>
      </c>
      <c r="F320" s="6" t="s">
        <v>25</v>
      </c>
      <c r="G320" s="6" t="s">
        <v>1499</v>
      </c>
      <c r="H320" s="6" t="s">
        <v>39</v>
      </c>
      <c r="I320" s="6" t="s">
        <v>220</v>
      </c>
      <c r="J320" s="6" t="s">
        <v>220</v>
      </c>
      <c r="K320" s="6" t="s">
        <v>220</v>
      </c>
      <c r="L320" s="6" t="s">
        <v>29</v>
      </c>
      <c r="M320" s="9" t="s">
        <v>1500</v>
      </c>
      <c r="N320" s="9" t="s">
        <v>1501</v>
      </c>
      <c r="O320" s="6" t="s">
        <v>32</v>
      </c>
      <c r="P320" s="6" t="s">
        <v>33</v>
      </c>
      <c r="Q320" s="10"/>
      <c r="R320" s="10"/>
      <c r="S320" s="10"/>
      <c r="T320" s="10"/>
      <c r="U320" s="6" t="s">
        <v>355</v>
      </c>
      <c r="V320" s="10"/>
      <c r="W320" s="10"/>
      <c r="X320" s="10"/>
      <c r="Y320" s="10"/>
      <c r="Z320" s="10"/>
      <c r="AA320" s="10"/>
      <c r="AB320" s="10"/>
      <c r="AC320" s="10"/>
    </row>
    <row r="321">
      <c r="A321" s="14" t="s">
        <v>1485</v>
      </c>
      <c r="B321" s="5">
        <v>139.0</v>
      </c>
      <c r="C321" s="6" t="s">
        <v>64</v>
      </c>
      <c r="D321" s="6" t="s">
        <v>95</v>
      </c>
      <c r="E321" s="11" t="s">
        <v>1502</v>
      </c>
      <c r="F321" s="6" t="s">
        <v>25</v>
      </c>
      <c r="G321" s="6" t="s">
        <v>1503</v>
      </c>
      <c r="H321" s="6" t="s">
        <v>59</v>
      </c>
      <c r="I321" s="6" t="s">
        <v>220</v>
      </c>
      <c r="J321" s="6" t="s">
        <v>220</v>
      </c>
      <c r="K321" s="6" t="s">
        <v>220</v>
      </c>
      <c r="L321" s="6" t="s">
        <v>29</v>
      </c>
      <c r="M321" s="9" t="s">
        <v>1504</v>
      </c>
      <c r="N321" s="9" t="s">
        <v>1505</v>
      </c>
      <c r="O321" s="6" t="s">
        <v>32</v>
      </c>
      <c r="P321" s="6" t="s">
        <v>33</v>
      </c>
      <c r="Q321" s="6" t="s">
        <v>228</v>
      </c>
      <c r="R321" s="10"/>
      <c r="S321" s="10"/>
      <c r="T321" s="10"/>
      <c r="U321" s="6" t="s">
        <v>100</v>
      </c>
      <c r="V321" s="10"/>
      <c r="W321" s="10"/>
      <c r="X321" s="10"/>
      <c r="Y321" s="10"/>
      <c r="Z321" s="10"/>
      <c r="AA321" s="10"/>
      <c r="AB321" s="10"/>
      <c r="AC321" s="10"/>
    </row>
    <row r="322">
      <c r="A322" s="14" t="s">
        <v>1485</v>
      </c>
      <c r="B322" s="5">
        <v>139.0</v>
      </c>
      <c r="C322" s="6" t="s">
        <v>50</v>
      </c>
      <c r="D322" s="6" t="s">
        <v>216</v>
      </c>
      <c r="E322" s="11" t="s">
        <v>1506</v>
      </c>
      <c r="F322" s="6" t="s">
        <v>274</v>
      </c>
      <c r="G322" s="6" t="s">
        <v>1507</v>
      </c>
      <c r="H322" s="6" t="s">
        <v>77</v>
      </c>
      <c r="I322" s="6" t="s">
        <v>78</v>
      </c>
      <c r="J322" s="6" t="s">
        <v>47</v>
      </c>
      <c r="K322" s="6" t="s">
        <v>47</v>
      </c>
      <c r="L322" s="6" t="s">
        <v>29</v>
      </c>
      <c r="M322" s="9" t="s">
        <v>1508</v>
      </c>
      <c r="N322" s="9" t="s">
        <v>1509</v>
      </c>
      <c r="O322" s="6" t="s">
        <v>32</v>
      </c>
      <c r="P322" s="6" t="s">
        <v>33</v>
      </c>
      <c r="Q322" s="10"/>
      <c r="R322" s="10"/>
      <c r="S322" s="10"/>
      <c r="T322" s="10"/>
      <c r="U322" s="6" t="s">
        <v>108</v>
      </c>
      <c r="V322" s="6">
        <v>3150.0</v>
      </c>
      <c r="W322" s="6" t="s">
        <v>1510</v>
      </c>
      <c r="X322" s="10"/>
      <c r="Y322" s="10"/>
      <c r="Z322" s="10"/>
      <c r="AA322" s="10"/>
      <c r="AB322" s="10"/>
      <c r="AC322" s="10"/>
    </row>
    <row r="323">
      <c r="A323" s="14" t="s">
        <v>1485</v>
      </c>
      <c r="B323" s="5">
        <v>139.0</v>
      </c>
      <c r="C323" s="6" t="s">
        <v>72</v>
      </c>
      <c r="D323" s="6" t="s">
        <v>247</v>
      </c>
      <c r="E323" s="6" t="s">
        <v>1511</v>
      </c>
      <c r="F323" s="6" t="s">
        <v>46</v>
      </c>
      <c r="G323" s="6" t="s">
        <v>1512</v>
      </c>
      <c r="H323" s="6" t="s">
        <v>388</v>
      </c>
      <c r="I323" s="6" t="s">
        <v>54</v>
      </c>
      <c r="J323" s="6" t="s">
        <v>54</v>
      </c>
      <c r="K323" s="6" t="s">
        <v>54</v>
      </c>
      <c r="L323" s="6" t="s">
        <v>29</v>
      </c>
      <c r="M323" s="9" t="s">
        <v>1513</v>
      </c>
      <c r="N323" s="9" t="s">
        <v>1514</v>
      </c>
      <c r="O323" s="6" t="s">
        <v>32</v>
      </c>
      <c r="P323" s="6" t="s">
        <v>214</v>
      </c>
      <c r="Q323" s="10"/>
      <c r="R323" s="10"/>
      <c r="S323" s="10"/>
      <c r="T323" s="10"/>
      <c r="U323" s="10"/>
      <c r="V323" s="6">
        <v>1350.0</v>
      </c>
      <c r="W323" s="6" t="s">
        <v>320</v>
      </c>
      <c r="X323" s="10"/>
      <c r="Y323" s="10"/>
      <c r="Z323" s="10"/>
      <c r="AA323" s="10"/>
      <c r="AB323" s="10"/>
      <c r="AC323" s="10"/>
    </row>
    <row r="324">
      <c r="A324" s="14" t="s">
        <v>1485</v>
      </c>
      <c r="B324" s="5">
        <v>139.0</v>
      </c>
      <c r="C324" s="6" t="s">
        <v>72</v>
      </c>
      <c r="D324" s="6" t="s">
        <v>247</v>
      </c>
      <c r="E324" s="11" t="s">
        <v>1515</v>
      </c>
      <c r="F324" s="6" t="s">
        <v>249</v>
      </c>
      <c r="G324" s="6" t="s">
        <v>1516</v>
      </c>
      <c r="H324" s="6" t="s">
        <v>77</v>
      </c>
      <c r="I324" s="6" t="s">
        <v>459</v>
      </c>
      <c r="J324" s="6" t="s">
        <v>47</v>
      </c>
      <c r="K324" s="6" t="s">
        <v>47</v>
      </c>
      <c r="L324" s="6" t="s">
        <v>29</v>
      </c>
      <c r="M324" s="9" t="s">
        <v>1517</v>
      </c>
      <c r="N324" s="9" t="s">
        <v>1518</v>
      </c>
      <c r="O324" s="6" t="s">
        <v>32</v>
      </c>
      <c r="P324" s="6" t="s">
        <v>33</v>
      </c>
      <c r="Q324" s="6" t="s">
        <v>34</v>
      </c>
      <c r="R324" s="10"/>
      <c r="S324" s="10"/>
      <c r="T324" s="10"/>
      <c r="U324" s="6" t="s">
        <v>472</v>
      </c>
      <c r="V324" s="6">
        <v>2250.0</v>
      </c>
      <c r="W324" s="6" t="s">
        <v>1519</v>
      </c>
      <c r="X324" s="10"/>
      <c r="Y324" s="10"/>
      <c r="Z324" s="10"/>
      <c r="AA324" s="10"/>
      <c r="AB324" s="10"/>
      <c r="AC324" s="10"/>
    </row>
    <row r="325">
      <c r="A325" s="14" t="s">
        <v>1485</v>
      </c>
      <c r="B325" s="5">
        <v>139.0</v>
      </c>
      <c r="C325" s="6" t="s">
        <v>72</v>
      </c>
      <c r="D325" s="6" t="s">
        <v>247</v>
      </c>
      <c r="E325" s="6" t="s">
        <v>1520</v>
      </c>
      <c r="F325" s="6" t="s">
        <v>25</v>
      </c>
      <c r="G325" s="6" t="s">
        <v>1521</v>
      </c>
      <c r="H325" s="6" t="s">
        <v>59</v>
      </c>
      <c r="I325" s="6" t="s">
        <v>78</v>
      </c>
      <c r="J325" s="6" t="s">
        <v>78</v>
      </c>
      <c r="K325" s="6" t="s">
        <v>78</v>
      </c>
      <c r="L325" s="6" t="s">
        <v>29</v>
      </c>
      <c r="M325" s="9" t="s">
        <v>1522</v>
      </c>
      <c r="N325" s="9" t="s">
        <v>1523</v>
      </c>
      <c r="O325" s="6" t="s">
        <v>32</v>
      </c>
      <c r="P325" s="6" t="s">
        <v>33</v>
      </c>
      <c r="Q325" s="10"/>
      <c r="R325" s="10"/>
      <c r="S325" s="10"/>
      <c r="T325" s="10"/>
      <c r="U325" s="6" t="s">
        <v>305</v>
      </c>
      <c r="V325" s="6">
        <v>4050.0</v>
      </c>
      <c r="W325" s="6" t="s">
        <v>94</v>
      </c>
      <c r="X325" s="10"/>
      <c r="Y325" s="10"/>
      <c r="Z325" s="10"/>
      <c r="AA325" s="10"/>
      <c r="AB325" s="10"/>
      <c r="AC325" s="10"/>
    </row>
    <row r="326">
      <c r="A326" s="14" t="s">
        <v>1485</v>
      </c>
      <c r="B326" s="5">
        <v>139.0</v>
      </c>
      <c r="C326" s="6" t="s">
        <v>72</v>
      </c>
      <c r="D326" s="6" t="s">
        <v>247</v>
      </c>
      <c r="E326" s="6" t="s">
        <v>1524</v>
      </c>
      <c r="F326" s="6" t="s">
        <v>25</v>
      </c>
      <c r="G326" s="6" t="s">
        <v>1525</v>
      </c>
      <c r="H326" s="6" t="s">
        <v>39</v>
      </c>
      <c r="I326" s="6" t="s">
        <v>880</v>
      </c>
      <c r="J326" s="6" t="s">
        <v>104</v>
      </c>
      <c r="K326" s="6" t="s">
        <v>104</v>
      </c>
      <c r="L326" s="6" t="s">
        <v>29</v>
      </c>
      <c r="M326" s="9" t="s">
        <v>1526</v>
      </c>
      <c r="N326" s="9" t="s">
        <v>1527</v>
      </c>
      <c r="O326" s="6" t="s">
        <v>32</v>
      </c>
      <c r="P326" s="6" t="s">
        <v>33</v>
      </c>
      <c r="Q326" s="10"/>
      <c r="R326" s="10"/>
      <c r="S326" s="10"/>
      <c r="T326" s="10"/>
      <c r="U326" s="6" t="s">
        <v>108</v>
      </c>
      <c r="V326" s="6">
        <v>4050.0</v>
      </c>
      <c r="W326" s="6" t="s">
        <v>1528</v>
      </c>
      <c r="X326" s="10"/>
      <c r="Y326" s="10"/>
      <c r="Z326" s="10"/>
      <c r="AA326" s="10"/>
      <c r="AB326" s="10"/>
      <c r="AC326" s="10"/>
    </row>
    <row r="327">
      <c r="A327" s="14" t="s">
        <v>1485</v>
      </c>
      <c r="B327" s="5">
        <v>139.0</v>
      </c>
      <c r="C327" s="6" t="s">
        <v>72</v>
      </c>
      <c r="D327" s="6" t="s">
        <v>247</v>
      </c>
      <c r="E327" s="6" t="s">
        <v>1529</v>
      </c>
      <c r="F327" s="6" t="s">
        <v>25</v>
      </c>
      <c r="G327" s="6" t="s">
        <v>1530</v>
      </c>
      <c r="H327" s="6" t="s">
        <v>68</v>
      </c>
      <c r="I327" s="6" t="s">
        <v>435</v>
      </c>
      <c r="J327" s="6" t="s">
        <v>435</v>
      </c>
      <c r="K327" s="6" t="s">
        <v>435</v>
      </c>
      <c r="L327" s="6" t="s">
        <v>29</v>
      </c>
      <c r="M327" s="9" t="s">
        <v>1531</v>
      </c>
      <c r="N327" s="9" t="s">
        <v>1532</v>
      </c>
      <c r="O327" s="6" t="s">
        <v>32</v>
      </c>
      <c r="P327" s="6" t="s">
        <v>33</v>
      </c>
      <c r="Q327" s="10"/>
      <c r="R327" s="10"/>
      <c r="S327" s="10"/>
      <c r="T327" s="10"/>
      <c r="U327" s="6" t="s">
        <v>305</v>
      </c>
      <c r="V327" s="6">
        <v>3600.0</v>
      </c>
      <c r="W327" s="6" t="s">
        <v>664</v>
      </c>
      <c r="X327" s="10"/>
      <c r="Y327" s="10"/>
      <c r="Z327" s="10"/>
      <c r="AA327" s="10"/>
      <c r="AB327" s="10"/>
      <c r="AC327" s="10"/>
    </row>
    <row r="328">
      <c r="A328" s="14" t="s">
        <v>1485</v>
      </c>
      <c r="B328" s="5">
        <v>139.0</v>
      </c>
      <c r="C328" s="6" t="s">
        <v>72</v>
      </c>
      <c r="D328" s="6" t="s">
        <v>247</v>
      </c>
      <c r="E328" s="6" t="s">
        <v>1533</v>
      </c>
      <c r="F328" s="6" t="s">
        <v>25</v>
      </c>
      <c r="G328" s="6" t="s">
        <v>1534</v>
      </c>
      <c r="H328" s="6" t="s">
        <v>388</v>
      </c>
      <c r="I328" s="6" t="s">
        <v>220</v>
      </c>
      <c r="J328" s="6" t="s">
        <v>220</v>
      </c>
      <c r="K328" s="6" t="s">
        <v>220</v>
      </c>
      <c r="L328" s="6" t="s">
        <v>29</v>
      </c>
      <c r="M328" s="9" t="s">
        <v>1535</v>
      </c>
      <c r="N328" s="9" t="s">
        <v>1536</v>
      </c>
      <c r="O328" s="6" t="s">
        <v>32</v>
      </c>
      <c r="P328" s="6" t="s">
        <v>33</v>
      </c>
      <c r="Q328" s="10"/>
      <c r="R328" s="10"/>
      <c r="S328" s="10"/>
      <c r="T328" s="10"/>
      <c r="U328" s="6" t="s">
        <v>355</v>
      </c>
      <c r="V328" s="6">
        <v>4050.0</v>
      </c>
      <c r="W328" s="6" t="s">
        <v>664</v>
      </c>
      <c r="X328" s="10"/>
      <c r="Y328" s="10"/>
      <c r="Z328" s="10"/>
      <c r="AA328" s="10"/>
      <c r="AB328" s="10"/>
      <c r="AC328" s="10"/>
    </row>
    <row r="329">
      <c r="A329" s="14" t="s">
        <v>1485</v>
      </c>
      <c r="B329" s="5">
        <v>139.0</v>
      </c>
      <c r="C329" s="6" t="s">
        <v>72</v>
      </c>
      <c r="D329" s="6" t="s">
        <v>247</v>
      </c>
      <c r="E329" s="6" t="s">
        <v>1537</v>
      </c>
      <c r="F329" s="6" t="s">
        <v>25</v>
      </c>
      <c r="G329" s="6" t="s">
        <v>1538</v>
      </c>
      <c r="H329" s="6" t="s">
        <v>388</v>
      </c>
      <c r="I329" s="6" t="s">
        <v>122</v>
      </c>
      <c r="J329" s="6" t="s">
        <v>122</v>
      </c>
      <c r="K329" s="6" t="s">
        <v>122</v>
      </c>
      <c r="L329" s="6" t="s">
        <v>29</v>
      </c>
      <c r="M329" s="9" t="s">
        <v>1539</v>
      </c>
      <c r="N329" s="9" t="s">
        <v>1540</v>
      </c>
      <c r="O329" s="6" t="s">
        <v>32</v>
      </c>
      <c r="P329" s="6" t="s">
        <v>214</v>
      </c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>
      <c r="A330" s="14" t="s">
        <v>1541</v>
      </c>
      <c r="B330" s="5">
        <v>138.0</v>
      </c>
      <c r="C330" s="6" t="s">
        <v>72</v>
      </c>
      <c r="D330" s="6" t="s">
        <v>247</v>
      </c>
      <c r="E330" s="6" t="s">
        <v>1542</v>
      </c>
      <c r="F330" s="6" t="s">
        <v>25</v>
      </c>
      <c r="G330" s="6" t="s">
        <v>1543</v>
      </c>
      <c r="H330" s="6" t="s">
        <v>68</v>
      </c>
      <c r="I330" s="6" t="s">
        <v>78</v>
      </c>
      <c r="J330" s="6" t="s">
        <v>28</v>
      </c>
      <c r="K330" s="6" t="s">
        <v>28</v>
      </c>
      <c r="L330" s="6" t="s">
        <v>29</v>
      </c>
      <c r="M330" s="9" t="s">
        <v>1544</v>
      </c>
      <c r="N330" s="9" t="s">
        <v>1545</v>
      </c>
      <c r="O330" s="6" t="s">
        <v>32</v>
      </c>
      <c r="P330" s="6" t="s">
        <v>214</v>
      </c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>
      <c r="A331" s="14" t="s">
        <v>1541</v>
      </c>
      <c r="B331" s="5">
        <v>138.0</v>
      </c>
      <c r="C331" s="6" t="s">
        <v>72</v>
      </c>
      <c r="D331" s="6" t="s">
        <v>247</v>
      </c>
      <c r="E331" s="6" t="s">
        <v>1546</v>
      </c>
      <c r="F331" s="6" t="s">
        <v>25</v>
      </c>
      <c r="G331" s="6" t="s">
        <v>1547</v>
      </c>
      <c r="H331" s="6" t="s">
        <v>59</v>
      </c>
      <c r="I331" s="6" t="s">
        <v>78</v>
      </c>
      <c r="J331" s="6" t="s">
        <v>78</v>
      </c>
      <c r="K331" s="6" t="s">
        <v>78</v>
      </c>
      <c r="L331" s="6" t="s">
        <v>29</v>
      </c>
      <c r="M331" s="9" t="s">
        <v>1548</v>
      </c>
      <c r="N331" s="9" t="s">
        <v>1549</v>
      </c>
      <c r="O331" s="6" t="s">
        <v>32</v>
      </c>
      <c r="P331" s="6" t="s">
        <v>214</v>
      </c>
      <c r="Q331" s="10"/>
      <c r="R331" s="10"/>
      <c r="S331" s="10"/>
      <c r="T331" s="10"/>
      <c r="U331" s="10"/>
      <c r="V331" s="6">
        <v>4050.0</v>
      </c>
      <c r="W331" s="6" t="s">
        <v>664</v>
      </c>
      <c r="X331" s="10"/>
      <c r="Y331" s="10"/>
      <c r="Z331" s="10"/>
      <c r="AA331" s="10"/>
      <c r="AB331" s="10"/>
      <c r="AC331" s="10"/>
    </row>
    <row r="332">
      <c r="A332" s="14" t="s">
        <v>1541</v>
      </c>
      <c r="B332" s="5">
        <v>138.0</v>
      </c>
      <c r="C332" s="6" t="s">
        <v>72</v>
      </c>
      <c r="D332" s="6" t="s">
        <v>247</v>
      </c>
      <c r="E332" s="6" t="s">
        <v>1550</v>
      </c>
      <c r="F332" s="6" t="s">
        <v>25</v>
      </c>
      <c r="G332" s="6" t="s">
        <v>1551</v>
      </c>
      <c r="H332" s="6" t="s">
        <v>68</v>
      </c>
      <c r="I332" s="6" t="s">
        <v>78</v>
      </c>
      <c r="J332" s="6" t="s">
        <v>78</v>
      </c>
      <c r="K332" s="6" t="s">
        <v>78</v>
      </c>
      <c r="L332" s="6" t="s">
        <v>29</v>
      </c>
      <c r="M332" s="9" t="s">
        <v>1552</v>
      </c>
      <c r="N332" s="9" t="s">
        <v>1553</v>
      </c>
      <c r="O332" s="6" t="s">
        <v>32</v>
      </c>
      <c r="P332" s="6" t="s">
        <v>33</v>
      </c>
      <c r="Q332" s="6" t="s">
        <v>34</v>
      </c>
      <c r="R332" s="6" t="s">
        <v>809</v>
      </c>
      <c r="S332" s="10"/>
      <c r="T332" s="10"/>
      <c r="U332" s="6" t="s">
        <v>506</v>
      </c>
      <c r="V332" s="6">
        <v>3150.0</v>
      </c>
      <c r="W332" s="6" t="s">
        <v>664</v>
      </c>
      <c r="X332" s="10"/>
      <c r="Y332" s="10"/>
      <c r="Z332" s="10"/>
      <c r="AA332" s="10"/>
      <c r="AB332" s="10"/>
      <c r="AC332" s="10"/>
    </row>
    <row r="333">
      <c r="A333" s="14" t="s">
        <v>1541</v>
      </c>
      <c r="B333" s="5">
        <v>138.0</v>
      </c>
      <c r="C333" s="6" t="s">
        <v>72</v>
      </c>
      <c r="D333" s="6" t="s">
        <v>247</v>
      </c>
      <c r="E333" s="6" t="s">
        <v>1554</v>
      </c>
      <c r="F333" s="6" t="s">
        <v>25</v>
      </c>
      <c r="G333" s="6" t="s">
        <v>1555</v>
      </c>
      <c r="H333" s="6" t="s">
        <v>59</v>
      </c>
      <c r="I333" s="6" t="s">
        <v>54</v>
      </c>
      <c r="J333" s="6" t="s">
        <v>54</v>
      </c>
      <c r="K333" s="6" t="s">
        <v>54</v>
      </c>
      <c r="L333" s="6" t="s">
        <v>29</v>
      </c>
      <c r="M333" s="9" t="s">
        <v>1556</v>
      </c>
      <c r="N333" s="9" t="s">
        <v>1557</v>
      </c>
      <c r="O333" s="6" t="s">
        <v>32</v>
      </c>
      <c r="P333" s="6" t="s">
        <v>33</v>
      </c>
      <c r="Q333" s="6" t="s">
        <v>228</v>
      </c>
      <c r="R333" s="6" t="s">
        <v>205</v>
      </c>
      <c r="S333" s="10"/>
      <c r="T333" s="10"/>
      <c r="U333" s="6" t="s">
        <v>1558</v>
      </c>
      <c r="V333" s="6">
        <v>3600.0</v>
      </c>
      <c r="W333" s="6" t="s">
        <v>481</v>
      </c>
      <c r="X333" s="10"/>
      <c r="Y333" s="10"/>
      <c r="Z333" s="10"/>
      <c r="AA333" s="10"/>
      <c r="AB333" s="10"/>
      <c r="AC333" s="10"/>
    </row>
    <row r="334">
      <c r="A334" s="14" t="s">
        <v>1541</v>
      </c>
      <c r="B334" s="5">
        <v>138.0</v>
      </c>
      <c r="C334" s="6" t="s">
        <v>72</v>
      </c>
      <c r="D334" s="6" t="s">
        <v>247</v>
      </c>
      <c r="E334" s="6" t="s">
        <v>1559</v>
      </c>
      <c r="F334" s="6" t="s">
        <v>25</v>
      </c>
      <c r="G334" s="6" t="s">
        <v>1560</v>
      </c>
      <c r="H334" s="6" t="s">
        <v>59</v>
      </c>
      <c r="I334" s="6" t="s">
        <v>54</v>
      </c>
      <c r="J334" s="6" t="s">
        <v>54</v>
      </c>
      <c r="K334" s="6" t="s">
        <v>182</v>
      </c>
      <c r="L334" s="6" t="s">
        <v>29</v>
      </c>
      <c r="M334" s="9" t="s">
        <v>1561</v>
      </c>
      <c r="N334" s="9" t="s">
        <v>1562</v>
      </c>
      <c r="O334" s="6" t="s">
        <v>32</v>
      </c>
      <c r="P334" s="6" t="s">
        <v>33</v>
      </c>
      <c r="Q334" s="6" t="s">
        <v>381</v>
      </c>
      <c r="R334" s="6" t="s">
        <v>963</v>
      </c>
      <c r="S334" s="10"/>
      <c r="T334" s="10"/>
      <c r="U334" s="10"/>
      <c r="V334" s="6">
        <v>4050.0</v>
      </c>
      <c r="W334" s="6" t="s">
        <v>664</v>
      </c>
      <c r="X334" s="10"/>
      <c r="Y334" s="10"/>
      <c r="Z334" s="10"/>
      <c r="AA334" s="10"/>
      <c r="AB334" s="10"/>
      <c r="AC334" s="10"/>
    </row>
    <row r="335">
      <c r="A335" s="14" t="s">
        <v>1541</v>
      </c>
      <c r="B335" s="5">
        <v>138.0</v>
      </c>
      <c r="C335" s="6" t="s">
        <v>72</v>
      </c>
      <c r="D335" s="6" t="s">
        <v>247</v>
      </c>
      <c r="E335" s="6" t="s">
        <v>1563</v>
      </c>
      <c r="F335" s="6" t="s">
        <v>25</v>
      </c>
      <c r="G335" s="6" t="s">
        <v>1564</v>
      </c>
      <c r="H335" s="6" t="s">
        <v>68</v>
      </c>
      <c r="I335" s="6" t="s">
        <v>78</v>
      </c>
      <c r="J335" s="6" t="s">
        <v>435</v>
      </c>
      <c r="K335" s="6" t="s">
        <v>435</v>
      </c>
      <c r="L335" s="6" t="s">
        <v>29</v>
      </c>
      <c r="M335" s="9" t="s">
        <v>1565</v>
      </c>
      <c r="N335" s="9" t="s">
        <v>1566</v>
      </c>
      <c r="O335" s="6" t="s">
        <v>32</v>
      </c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>
      <c r="A336" s="14" t="s">
        <v>1541</v>
      </c>
      <c r="B336" s="5">
        <v>138.0</v>
      </c>
      <c r="C336" s="6" t="s">
        <v>72</v>
      </c>
      <c r="D336" s="6" t="s">
        <v>247</v>
      </c>
      <c r="E336" s="11" t="s">
        <v>1567</v>
      </c>
      <c r="F336" s="6" t="s">
        <v>427</v>
      </c>
      <c r="G336" s="6" t="s">
        <v>1568</v>
      </c>
      <c r="H336" s="6" t="s">
        <v>77</v>
      </c>
      <c r="I336" s="6" t="s">
        <v>104</v>
      </c>
      <c r="J336" s="6" t="s">
        <v>47</v>
      </c>
      <c r="K336" s="6" t="s">
        <v>47</v>
      </c>
      <c r="L336" s="6" t="s">
        <v>29</v>
      </c>
      <c r="M336" s="9" t="s">
        <v>1569</v>
      </c>
      <c r="N336" s="9" t="s">
        <v>1570</v>
      </c>
      <c r="O336" s="6" t="s">
        <v>32</v>
      </c>
      <c r="P336" s="6" t="s">
        <v>33</v>
      </c>
      <c r="Q336" s="10"/>
      <c r="R336" s="10"/>
      <c r="S336" s="10"/>
      <c r="T336" s="10"/>
      <c r="U336" s="6" t="s">
        <v>100</v>
      </c>
      <c r="V336" s="6">
        <v>3150.0</v>
      </c>
      <c r="W336" s="6" t="s">
        <v>664</v>
      </c>
      <c r="X336" s="10"/>
      <c r="Y336" s="10"/>
      <c r="Z336" s="10"/>
      <c r="AA336" s="10"/>
      <c r="AB336" s="10"/>
      <c r="AC336" s="10"/>
    </row>
    <row r="337">
      <c r="A337" s="14" t="s">
        <v>1541</v>
      </c>
      <c r="B337" s="5">
        <v>138.0</v>
      </c>
      <c r="C337" s="6" t="s">
        <v>64</v>
      </c>
      <c r="D337" s="6" t="s">
        <v>529</v>
      </c>
      <c r="E337" s="11" t="s">
        <v>1571</v>
      </c>
      <c r="F337" s="6" t="s">
        <v>274</v>
      </c>
      <c r="G337" s="6" t="s">
        <v>1572</v>
      </c>
      <c r="H337" s="6" t="s">
        <v>77</v>
      </c>
      <c r="I337" s="6" t="s">
        <v>40</v>
      </c>
      <c r="J337" s="6" t="s">
        <v>47</v>
      </c>
      <c r="K337" s="6" t="s">
        <v>47</v>
      </c>
      <c r="L337" s="6" t="s">
        <v>29</v>
      </c>
      <c r="M337" s="9" t="s">
        <v>1573</v>
      </c>
      <c r="N337" s="9" t="s">
        <v>1574</v>
      </c>
      <c r="O337" s="6" t="s">
        <v>32</v>
      </c>
      <c r="P337" s="6" t="s">
        <v>33</v>
      </c>
      <c r="Q337" s="10"/>
      <c r="R337" s="10"/>
      <c r="S337" s="10"/>
      <c r="T337" s="10"/>
      <c r="U337" s="6" t="s">
        <v>127</v>
      </c>
      <c r="V337" s="10"/>
      <c r="W337" s="10"/>
      <c r="X337" s="10"/>
      <c r="Y337" s="10"/>
      <c r="Z337" s="10"/>
      <c r="AA337" s="10"/>
      <c r="AB337" s="10"/>
      <c r="AC337" s="10"/>
    </row>
    <row r="338">
      <c r="A338" s="14" t="s">
        <v>1575</v>
      </c>
      <c r="B338" s="5">
        <v>137.0</v>
      </c>
      <c r="C338" s="6" t="s">
        <v>22</v>
      </c>
      <c r="D338" s="6" t="s">
        <v>109</v>
      </c>
      <c r="E338" s="6" t="s">
        <v>1576</v>
      </c>
      <c r="F338" s="6" t="s">
        <v>46</v>
      </c>
      <c r="G338" s="8" t="s">
        <v>1007</v>
      </c>
      <c r="H338" s="6" t="s">
        <v>59</v>
      </c>
      <c r="I338" s="6" t="s">
        <v>220</v>
      </c>
      <c r="J338" s="6" t="s">
        <v>47</v>
      </c>
      <c r="K338" s="6" t="s">
        <v>47</v>
      </c>
      <c r="L338" s="6" t="s">
        <v>29</v>
      </c>
      <c r="M338" s="9" t="s">
        <v>1577</v>
      </c>
      <c r="N338" s="9" t="s">
        <v>1578</v>
      </c>
      <c r="O338" s="6" t="s">
        <v>32</v>
      </c>
      <c r="P338" s="6" t="s">
        <v>343</v>
      </c>
      <c r="Q338" s="10"/>
      <c r="R338" s="6" t="s">
        <v>1579</v>
      </c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>
      <c r="A339" s="14" t="s">
        <v>1575</v>
      </c>
      <c r="B339" s="5">
        <v>137.0</v>
      </c>
      <c r="C339" s="6" t="s">
        <v>22</v>
      </c>
      <c r="D339" s="6" t="s">
        <v>109</v>
      </c>
      <c r="E339" s="6" t="s">
        <v>1580</v>
      </c>
      <c r="F339" s="6" t="s">
        <v>46</v>
      </c>
      <c r="G339" s="8" t="s">
        <v>1007</v>
      </c>
      <c r="H339" s="6" t="s">
        <v>59</v>
      </c>
      <c r="I339" s="6" t="s">
        <v>220</v>
      </c>
      <c r="J339" s="6" t="s">
        <v>47</v>
      </c>
      <c r="K339" s="6" t="s">
        <v>47</v>
      </c>
      <c r="L339" s="6" t="s">
        <v>29</v>
      </c>
      <c r="M339" s="9" t="s">
        <v>1581</v>
      </c>
      <c r="N339" s="9" t="s">
        <v>1582</v>
      </c>
      <c r="O339" s="6" t="s">
        <v>32</v>
      </c>
      <c r="P339" s="6" t="s">
        <v>343</v>
      </c>
      <c r="Q339" s="10"/>
      <c r="R339" s="6" t="s">
        <v>1579</v>
      </c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>
      <c r="A340" s="14" t="s">
        <v>1575</v>
      </c>
      <c r="B340" s="5">
        <v>137.0</v>
      </c>
      <c r="C340" s="6" t="s">
        <v>22</v>
      </c>
      <c r="D340" s="6" t="s">
        <v>109</v>
      </c>
      <c r="E340" s="6" t="s">
        <v>1583</v>
      </c>
      <c r="F340" s="6" t="s">
        <v>25</v>
      </c>
      <c r="G340" s="6" t="s">
        <v>1584</v>
      </c>
      <c r="H340" s="6" t="s">
        <v>39</v>
      </c>
      <c r="I340" s="6" t="s">
        <v>78</v>
      </c>
      <c r="J340" s="6" t="s">
        <v>104</v>
      </c>
      <c r="K340" s="6" t="s">
        <v>78</v>
      </c>
      <c r="L340" s="6" t="s">
        <v>29</v>
      </c>
      <c r="M340" s="9" t="s">
        <v>1585</v>
      </c>
      <c r="N340" s="9" t="s">
        <v>1586</v>
      </c>
      <c r="O340" s="6" t="s">
        <v>32</v>
      </c>
      <c r="P340" s="6" t="s">
        <v>214</v>
      </c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>
      <c r="A341" s="14" t="s">
        <v>1575</v>
      </c>
      <c r="B341" s="5">
        <v>137.0</v>
      </c>
      <c r="C341" s="6" t="s">
        <v>50</v>
      </c>
      <c r="D341" s="6" t="s">
        <v>216</v>
      </c>
      <c r="E341" s="6" t="s">
        <v>1587</v>
      </c>
      <c r="F341" s="6" t="s">
        <v>25</v>
      </c>
      <c r="G341" s="6" t="s">
        <v>1588</v>
      </c>
      <c r="H341" s="6" t="s">
        <v>39</v>
      </c>
      <c r="I341" s="6" t="s">
        <v>220</v>
      </c>
      <c r="J341" s="6" t="s">
        <v>220</v>
      </c>
      <c r="K341" s="6" t="s">
        <v>256</v>
      </c>
      <c r="L341" s="6" t="s">
        <v>29</v>
      </c>
      <c r="M341" s="9" t="s">
        <v>1589</v>
      </c>
      <c r="N341" s="9" t="s">
        <v>1590</v>
      </c>
      <c r="O341" s="6" t="s">
        <v>32</v>
      </c>
      <c r="P341" s="6" t="s">
        <v>214</v>
      </c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>
      <c r="A342" s="14" t="s">
        <v>1575</v>
      </c>
      <c r="B342" s="5">
        <v>137.0</v>
      </c>
      <c r="C342" s="6" t="s">
        <v>50</v>
      </c>
      <c r="D342" s="6" t="s">
        <v>216</v>
      </c>
      <c r="E342" s="6" t="s">
        <v>1591</v>
      </c>
      <c r="F342" s="6" t="s">
        <v>46</v>
      </c>
      <c r="G342" s="6" t="s">
        <v>1592</v>
      </c>
      <c r="H342" s="6" t="s">
        <v>388</v>
      </c>
      <c r="I342" s="6" t="s">
        <v>220</v>
      </c>
      <c r="J342" s="6" t="s">
        <v>220</v>
      </c>
      <c r="K342" s="6" t="s">
        <v>220</v>
      </c>
      <c r="L342" s="6" t="s">
        <v>29</v>
      </c>
      <c r="M342" s="9" t="s">
        <v>1593</v>
      </c>
      <c r="N342" s="9" t="s">
        <v>1594</v>
      </c>
      <c r="O342" s="6" t="s">
        <v>32</v>
      </c>
      <c r="P342" s="6" t="s">
        <v>214</v>
      </c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>
      <c r="A343" s="14" t="s">
        <v>1575</v>
      </c>
      <c r="B343" s="5">
        <v>137.0</v>
      </c>
      <c r="C343" s="6" t="s">
        <v>50</v>
      </c>
      <c r="D343" s="6" t="s">
        <v>216</v>
      </c>
      <c r="E343" s="6" t="s">
        <v>1595</v>
      </c>
      <c r="F343" s="6" t="s">
        <v>46</v>
      </c>
      <c r="G343" s="6" t="s">
        <v>1596</v>
      </c>
      <c r="H343" s="6" t="s">
        <v>68</v>
      </c>
      <c r="I343" s="6" t="s">
        <v>104</v>
      </c>
      <c r="J343" s="6" t="s">
        <v>905</v>
      </c>
      <c r="K343" s="6" t="s">
        <v>905</v>
      </c>
      <c r="L343" s="6" t="s">
        <v>29</v>
      </c>
      <c r="M343" s="9" t="s">
        <v>1597</v>
      </c>
      <c r="N343" s="9" t="s">
        <v>1598</v>
      </c>
      <c r="O343" s="6" t="s">
        <v>32</v>
      </c>
      <c r="P343" s="6" t="s">
        <v>343</v>
      </c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>
      <c r="A344" s="14" t="s">
        <v>1575</v>
      </c>
      <c r="B344" s="5">
        <v>137.0</v>
      </c>
      <c r="C344" s="6" t="s">
        <v>22</v>
      </c>
      <c r="D344" s="6" t="s">
        <v>109</v>
      </c>
      <c r="E344" s="6" t="s">
        <v>1599</v>
      </c>
      <c r="F344" s="6" t="s">
        <v>25</v>
      </c>
      <c r="G344" s="6" t="s">
        <v>1600</v>
      </c>
      <c r="H344" s="6" t="s">
        <v>59</v>
      </c>
      <c r="I344" s="6" t="s">
        <v>104</v>
      </c>
      <c r="J344" s="6" t="s">
        <v>104</v>
      </c>
      <c r="K344" s="6" t="s">
        <v>104</v>
      </c>
      <c r="L344" s="6" t="s">
        <v>29</v>
      </c>
      <c r="M344" s="9" t="s">
        <v>1601</v>
      </c>
      <c r="N344" s="9" t="s">
        <v>1602</v>
      </c>
      <c r="O344" s="6" t="s">
        <v>32</v>
      </c>
      <c r="P344" s="6" t="s">
        <v>33</v>
      </c>
      <c r="Q344" s="6" t="s">
        <v>228</v>
      </c>
      <c r="R344" s="6" t="s">
        <v>969</v>
      </c>
      <c r="S344" s="10"/>
      <c r="T344" s="10"/>
      <c r="U344" s="6" t="s">
        <v>1603</v>
      </c>
      <c r="V344" s="6">
        <v>4500.0</v>
      </c>
      <c r="W344" s="6" t="s">
        <v>44</v>
      </c>
      <c r="X344" s="10"/>
      <c r="Y344" s="10"/>
      <c r="Z344" s="10"/>
      <c r="AA344" s="10"/>
      <c r="AB344" s="10"/>
      <c r="AC344" s="10"/>
    </row>
    <row r="345">
      <c r="A345" s="14" t="s">
        <v>1575</v>
      </c>
      <c r="B345" s="5">
        <v>137.0</v>
      </c>
      <c r="C345" s="6" t="s">
        <v>22</v>
      </c>
      <c r="D345" s="6" t="s">
        <v>109</v>
      </c>
      <c r="E345" s="6" t="s">
        <v>1604</v>
      </c>
      <c r="F345" s="6" t="s">
        <v>25</v>
      </c>
      <c r="G345" s="6" t="s">
        <v>1605</v>
      </c>
      <c r="H345" s="6" t="s">
        <v>39</v>
      </c>
      <c r="I345" s="6" t="s">
        <v>104</v>
      </c>
      <c r="J345" s="6" t="s">
        <v>459</v>
      </c>
      <c r="K345" s="6" t="s">
        <v>459</v>
      </c>
      <c r="L345" s="6" t="s">
        <v>29</v>
      </c>
      <c r="M345" s="9" t="s">
        <v>1606</v>
      </c>
      <c r="N345" s="9" t="s">
        <v>1607</v>
      </c>
      <c r="O345" s="6" t="s">
        <v>32</v>
      </c>
      <c r="P345" s="6" t="s">
        <v>33</v>
      </c>
      <c r="Q345" s="10"/>
      <c r="R345" s="10"/>
      <c r="S345" s="10"/>
      <c r="T345" s="10"/>
      <c r="U345" s="6" t="s">
        <v>305</v>
      </c>
      <c r="V345" s="6">
        <v>4500.0</v>
      </c>
      <c r="W345" s="6" t="s">
        <v>1603</v>
      </c>
      <c r="X345" s="10"/>
      <c r="Y345" s="10"/>
      <c r="Z345" s="10"/>
      <c r="AA345" s="10"/>
      <c r="AB345" s="10"/>
      <c r="AC345" s="10"/>
    </row>
    <row r="346">
      <c r="A346" s="14" t="s">
        <v>1575</v>
      </c>
      <c r="B346" s="5">
        <v>137.0</v>
      </c>
      <c r="C346" s="6" t="s">
        <v>22</v>
      </c>
      <c r="D346" s="6" t="s">
        <v>109</v>
      </c>
      <c r="E346" s="6" t="s">
        <v>1608</v>
      </c>
      <c r="F346" s="6" t="s">
        <v>25</v>
      </c>
      <c r="G346" s="8" t="s">
        <v>1609</v>
      </c>
      <c r="H346" s="6" t="s">
        <v>59</v>
      </c>
      <c r="I346" s="6" t="s">
        <v>435</v>
      </c>
      <c r="J346" s="6" t="s">
        <v>435</v>
      </c>
      <c r="K346" s="6" t="s">
        <v>1610</v>
      </c>
      <c r="L346" s="6" t="s">
        <v>29</v>
      </c>
      <c r="M346" s="9" t="s">
        <v>1611</v>
      </c>
      <c r="N346" s="9" t="s">
        <v>1612</v>
      </c>
      <c r="O346" s="6" t="s">
        <v>32</v>
      </c>
      <c r="P346" s="6" t="s">
        <v>33</v>
      </c>
      <c r="Q346" s="6" t="s">
        <v>126</v>
      </c>
      <c r="R346" s="6" t="s">
        <v>108</v>
      </c>
      <c r="S346" s="10"/>
      <c r="T346" s="10"/>
      <c r="U346" s="6" t="s">
        <v>413</v>
      </c>
      <c r="V346" s="10"/>
      <c r="W346" s="10"/>
      <c r="X346" s="10"/>
      <c r="Y346" s="10"/>
      <c r="Z346" s="10"/>
      <c r="AA346" s="10"/>
      <c r="AB346" s="10"/>
      <c r="AC346" s="10"/>
    </row>
    <row r="347">
      <c r="A347" s="14" t="s">
        <v>1575</v>
      </c>
      <c r="B347" s="5">
        <v>137.0</v>
      </c>
      <c r="C347" s="6" t="s">
        <v>72</v>
      </c>
      <c r="D347" s="6" t="s">
        <v>247</v>
      </c>
      <c r="E347" s="11" t="s">
        <v>1613</v>
      </c>
      <c r="F347" s="6" t="s">
        <v>249</v>
      </c>
      <c r="G347" s="6" t="s">
        <v>1614</v>
      </c>
      <c r="H347" s="6" t="s">
        <v>77</v>
      </c>
      <c r="I347" s="6" t="s">
        <v>78</v>
      </c>
      <c r="J347" s="6" t="s">
        <v>47</v>
      </c>
      <c r="K347" s="6" t="s">
        <v>47</v>
      </c>
      <c r="L347" s="6" t="s">
        <v>29</v>
      </c>
      <c r="M347" s="9" t="s">
        <v>1615</v>
      </c>
      <c r="N347" s="9" t="s">
        <v>1616</v>
      </c>
      <c r="O347" s="6" t="s">
        <v>32</v>
      </c>
      <c r="P347" s="6" t="s">
        <v>33</v>
      </c>
      <c r="Q347" s="10"/>
      <c r="R347" s="10"/>
      <c r="S347" s="10"/>
      <c r="T347" s="10"/>
      <c r="U347" s="6" t="s">
        <v>268</v>
      </c>
      <c r="V347" s="6">
        <v>2250.0</v>
      </c>
      <c r="W347" s="6" t="s">
        <v>1617</v>
      </c>
      <c r="X347" s="10"/>
      <c r="Y347" s="10"/>
      <c r="Z347" s="10"/>
      <c r="AA347" s="10"/>
      <c r="AB347" s="10"/>
      <c r="AC347" s="10"/>
    </row>
    <row r="348">
      <c r="A348" s="14" t="s">
        <v>1575</v>
      </c>
      <c r="B348" s="5">
        <v>137.0</v>
      </c>
      <c r="C348" s="6" t="s">
        <v>64</v>
      </c>
      <c r="D348" s="6" t="s">
        <v>432</v>
      </c>
      <c r="E348" s="11" t="s">
        <v>1618</v>
      </c>
      <c r="F348" s="6" t="s">
        <v>25</v>
      </c>
      <c r="G348" s="6" t="s">
        <v>1619</v>
      </c>
      <c r="H348" s="6" t="s">
        <v>59</v>
      </c>
      <c r="I348" s="6" t="s">
        <v>459</v>
      </c>
      <c r="J348" s="6" t="s">
        <v>459</v>
      </c>
      <c r="K348" s="6" t="s">
        <v>256</v>
      </c>
      <c r="L348" s="6" t="s">
        <v>29</v>
      </c>
      <c r="M348" s="9" t="s">
        <v>1620</v>
      </c>
      <c r="N348" s="9" t="s">
        <v>1621</v>
      </c>
      <c r="O348" s="6" t="s">
        <v>32</v>
      </c>
      <c r="P348" s="6" t="s">
        <v>33</v>
      </c>
      <c r="Q348" s="6" t="s">
        <v>228</v>
      </c>
      <c r="R348" s="6" t="s">
        <v>1622</v>
      </c>
      <c r="S348" s="10"/>
      <c r="T348" s="10"/>
      <c r="U348" s="6" t="s">
        <v>127</v>
      </c>
      <c r="V348" s="6">
        <v>5076.0</v>
      </c>
      <c r="W348" s="6" t="s">
        <v>1030</v>
      </c>
      <c r="X348" s="10"/>
      <c r="Y348" s="10"/>
      <c r="Z348" s="10"/>
      <c r="AA348" s="10"/>
      <c r="AB348" s="10"/>
      <c r="AC348" s="10"/>
    </row>
    <row r="349">
      <c r="A349" s="14" t="s">
        <v>1623</v>
      </c>
      <c r="B349" s="5">
        <v>135.0</v>
      </c>
      <c r="C349" s="6" t="s">
        <v>22</v>
      </c>
      <c r="D349" s="6" t="s">
        <v>307</v>
      </c>
      <c r="E349" s="11" t="s">
        <v>1624</v>
      </c>
      <c r="F349" s="6" t="s">
        <v>25</v>
      </c>
      <c r="G349" s="6" t="s">
        <v>1625</v>
      </c>
      <c r="H349" s="6" t="s">
        <v>388</v>
      </c>
      <c r="I349" s="6" t="s">
        <v>78</v>
      </c>
      <c r="J349" s="6" t="s">
        <v>78</v>
      </c>
      <c r="K349" s="6" t="s">
        <v>78</v>
      </c>
      <c r="L349" s="6" t="s">
        <v>29</v>
      </c>
      <c r="M349" s="9" t="s">
        <v>1626</v>
      </c>
      <c r="N349" s="9" t="s">
        <v>1627</v>
      </c>
      <c r="O349" s="6" t="s">
        <v>32</v>
      </c>
      <c r="P349" s="6" t="s">
        <v>33</v>
      </c>
      <c r="Q349" s="6" t="s">
        <v>34</v>
      </c>
      <c r="R349" s="6" t="s">
        <v>545</v>
      </c>
      <c r="S349" s="10"/>
      <c r="T349" s="10"/>
      <c r="U349" s="6" t="s">
        <v>1628</v>
      </c>
      <c r="V349" s="6">
        <v>3520.0</v>
      </c>
      <c r="W349" s="6" t="s">
        <v>691</v>
      </c>
      <c r="X349" s="10"/>
      <c r="Y349" s="10"/>
      <c r="Z349" s="10"/>
      <c r="AA349" s="10"/>
      <c r="AB349" s="10"/>
      <c r="AC349" s="10"/>
    </row>
    <row r="350">
      <c r="A350" s="14" t="s">
        <v>1623</v>
      </c>
      <c r="B350" s="5">
        <v>135.0</v>
      </c>
      <c r="C350" s="6" t="s">
        <v>64</v>
      </c>
      <c r="D350" s="6" t="s">
        <v>65</v>
      </c>
      <c r="E350" s="7" t="s">
        <v>1629</v>
      </c>
      <c r="F350" s="6" t="s">
        <v>8</v>
      </c>
      <c r="G350" s="6" t="s">
        <v>1630</v>
      </c>
      <c r="H350" s="6" t="s">
        <v>77</v>
      </c>
      <c r="I350" s="6" t="s">
        <v>40</v>
      </c>
      <c r="J350" s="6" t="s">
        <v>47</v>
      </c>
      <c r="K350" s="6" t="s">
        <v>47</v>
      </c>
      <c r="L350" s="6" t="s">
        <v>29</v>
      </c>
      <c r="M350" s="9" t="s">
        <v>1631</v>
      </c>
      <c r="N350" s="9" t="s">
        <v>1632</v>
      </c>
      <c r="O350" s="6" t="s">
        <v>32</v>
      </c>
      <c r="P350" s="6" t="s">
        <v>33</v>
      </c>
      <c r="Q350" s="6" t="s">
        <v>228</v>
      </c>
      <c r="R350" s="6" t="s">
        <v>1633</v>
      </c>
      <c r="S350" s="10"/>
      <c r="T350" s="10"/>
      <c r="U350" s="6" t="s">
        <v>1634</v>
      </c>
      <c r="V350" s="10"/>
      <c r="W350" s="10"/>
      <c r="X350" s="10"/>
      <c r="Y350" s="10"/>
      <c r="Z350" s="10"/>
      <c r="AA350" s="10"/>
      <c r="AB350" s="10"/>
      <c r="AC350" s="10"/>
    </row>
    <row r="351">
      <c r="A351" s="14" t="s">
        <v>1623</v>
      </c>
      <c r="B351" s="5">
        <v>135.0</v>
      </c>
      <c r="C351" s="6" t="s">
        <v>64</v>
      </c>
      <c r="D351" s="6" t="s">
        <v>65</v>
      </c>
      <c r="E351" s="7" t="s">
        <v>1635</v>
      </c>
      <c r="F351" s="6" t="s">
        <v>25</v>
      </c>
      <c r="G351" s="6" t="s">
        <v>1636</v>
      </c>
      <c r="H351" s="6" t="s">
        <v>39</v>
      </c>
      <c r="I351" s="6" t="s">
        <v>220</v>
      </c>
      <c r="J351" s="6" t="s">
        <v>220</v>
      </c>
      <c r="K351" s="6" t="s">
        <v>220</v>
      </c>
      <c r="L351" s="6" t="s">
        <v>29</v>
      </c>
      <c r="M351" s="9" t="s">
        <v>1637</v>
      </c>
      <c r="N351" s="9" t="s">
        <v>1638</v>
      </c>
      <c r="O351" s="6" t="s">
        <v>32</v>
      </c>
      <c r="P351" s="6" t="s">
        <v>33</v>
      </c>
      <c r="Q351" s="6" t="s">
        <v>381</v>
      </c>
      <c r="R351" s="6" t="s">
        <v>355</v>
      </c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>
      <c r="A352" s="14" t="s">
        <v>1623</v>
      </c>
      <c r="B352" s="5">
        <v>135.0</v>
      </c>
      <c r="C352" s="6" t="s">
        <v>64</v>
      </c>
      <c r="D352" s="6" t="s">
        <v>209</v>
      </c>
      <c r="E352" s="11" t="s">
        <v>1639</v>
      </c>
      <c r="F352" s="6" t="s">
        <v>25</v>
      </c>
      <c r="G352" s="6" t="s">
        <v>1640</v>
      </c>
      <c r="H352" s="6" t="s">
        <v>388</v>
      </c>
      <c r="I352" s="6" t="s">
        <v>40</v>
      </c>
      <c r="J352" s="6" t="s">
        <v>40</v>
      </c>
      <c r="K352" s="6" t="s">
        <v>40</v>
      </c>
      <c r="L352" s="6" t="s">
        <v>29</v>
      </c>
      <c r="M352" s="9" t="s">
        <v>1641</v>
      </c>
      <c r="N352" s="9" t="s">
        <v>1642</v>
      </c>
      <c r="O352" s="6" t="s">
        <v>32</v>
      </c>
      <c r="P352" s="6" t="s">
        <v>214</v>
      </c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>
      <c r="A353" s="14" t="s">
        <v>1623</v>
      </c>
      <c r="B353" s="5">
        <v>135.0</v>
      </c>
      <c r="C353" s="6" t="s">
        <v>50</v>
      </c>
      <c r="D353" s="6" t="s">
        <v>216</v>
      </c>
      <c r="E353" s="6" t="s">
        <v>1643</v>
      </c>
      <c r="F353" s="6" t="s">
        <v>25</v>
      </c>
      <c r="G353" s="6" t="s">
        <v>1644</v>
      </c>
      <c r="H353" s="6" t="s">
        <v>39</v>
      </c>
      <c r="I353" s="6" t="s">
        <v>435</v>
      </c>
      <c r="J353" s="6" t="s">
        <v>78</v>
      </c>
      <c r="K353" s="6" t="s">
        <v>78</v>
      </c>
      <c r="L353" s="6" t="s">
        <v>29</v>
      </c>
      <c r="M353" s="9" t="s">
        <v>1645</v>
      </c>
      <c r="N353" s="9" t="s">
        <v>1646</v>
      </c>
      <c r="O353" s="6" t="s">
        <v>32</v>
      </c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>
      <c r="A354" s="14" t="s">
        <v>1623</v>
      </c>
      <c r="B354" s="5">
        <v>135.0</v>
      </c>
      <c r="C354" s="6" t="s">
        <v>64</v>
      </c>
      <c r="D354" s="6" t="s">
        <v>562</v>
      </c>
      <c r="E354" s="11" t="s">
        <v>1647</v>
      </c>
      <c r="F354" s="6" t="s">
        <v>25</v>
      </c>
      <c r="G354" s="6" t="s">
        <v>1648</v>
      </c>
      <c r="H354" s="6" t="s">
        <v>388</v>
      </c>
      <c r="I354" s="6" t="s">
        <v>220</v>
      </c>
      <c r="J354" s="6" t="s">
        <v>220</v>
      </c>
      <c r="K354" s="6" t="s">
        <v>220</v>
      </c>
      <c r="L354" s="6" t="s">
        <v>29</v>
      </c>
      <c r="M354" s="9" t="s">
        <v>1649</v>
      </c>
      <c r="N354" s="9" t="s">
        <v>1650</v>
      </c>
      <c r="O354" s="6" t="s">
        <v>32</v>
      </c>
      <c r="P354" s="6" t="s">
        <v>33</v>
      </c>
      <c r="Q354" s="6" t="s">
        <v>471</v>
      </c>
      <c r="R354" s="10"/>
      <c r="S354" s="6" t="s">
        <v>1331</v>
      </c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>
      <c r="A355" s="14" t="s">
        <v>1623</v>
      </c>
      <c r="B355" s="5">
        <v>135.0</v>
      </c>
      <c r="C355" s="6" t="s">
        <v>64</v>
      </c>
      <c r="D355" s="6" t="s">
        <v>562</v>
      </c>
      <c r="E355" s="11" t="s">
        <v>1651</v>
      </c>
      <c r="F355" s="6" t="s">
        <v>46</v>
      </c>
      <c r="G355" s="6" t="s">
        <v>1652</v>
      </c>
      <c r="H355" s="6" t="s">
        <v>59</v>
      </c>
      <c r="I355" s="6" t="s">
        <v>435</v>
      </c>
      <c r="J355" s="6" t="s">
        <v>78</v>
      </c>
      <c r="K355" s="6" t="s">
        <v>78</v>
      </c>
      <c r="L355" s="6" t="s">
        <v>29</v>
      </c>
      <c r="M355" s="9" t="s">
        <v>1653</v>
      </c>
      <c r="N355" s="9" t="s">
        <v>1654</v>
      </c>
      <c r="O355" s="6" t="s">
        <v>32</v>
      </c>
      <c r="P355" s="6" t="s">
        <v>33</v>
      </c>
      <c r="Q355" s="6" t="s">
        <v>34</v>
      </c>
      <c r="R355" s="6" t="s">
        <v>963</v>
      </c>
      <c r="S355" s="10"/>
      <c r="T355" s="10"/>
      <c r="U355" s="6" t="s">
        <v>506</v>
      </c>
      <c r="V355" s="6">
        <v>4860.0</v>
      </c>
      <c r="W355" s="6" t="s">
        <v>364</v>
      </c>
      <c r="X355" s="10"/>
      <c r="Y355" s="10"/>
      <c r="Z355" s="10"/>
      <c r="AA355" s="10"/>
      <c r="AB355" s="10"/>
      <c r="AC355" s="10"/>
    </row>
    <row r="356">
      <c r="A356" s="14" t="s">
        <v>1623</v>
      </c>
      <c r="B356" s="5">
        <v>135.0</v>
      </c>
      <c r="C356" s="6" t="s">
        <v>64</v>
      </c>
      <c r="D356" s="6" t="s">
        <v>562</v>
      </c>
      <c r="E356" s="11" t="s">
        <v>1655</v>
      </c>
      <c r="F356" s="6" t="s">
        <v>25</v>
      </c>
      <c r="G356" s="6" t="s">
        <v>1656</v>
      </c>
      <c r="H356" s="6" t="s">
        <v>59</v>
      </c>
      <c r="I356" s="6" t="s">
        <v>328</v>
      </c>
      <c r="J356" s="6" t="s">
        <v>328</v>
      </c>
      <c r="K356" s="6" t="s">
        <v>328</v>
      </c>
      <c r="L356" s="6" t="s">
        <v>29</v>
      </c>
      <c r="M356" s="9" t="s">
        <v>1657</v>
      </c>
      <c r="N356" s="9" t="s">
        <v>1658</v>
      </c>
      <c r="O356" s="6" t="s">
        <v>32</v>
      </c>
      <c r="P356" s="6" t="s">
        <v>33</v>
      </c>
      <c r="Q356" s="6" t="s">
        <v>34</v>
      </c>
      <c r="R356" s="6" t="s">
        <v>311</v>
      </c>
      <c r="S356" s="10"/>
      <c r="T356" s="10"/>
      <c r="U356" s="6" t="s">
        <v>108</v>
      </c>
      <c r="V356" s="6">
        <v>4860.0</v>
      </c>
      <c r="W356" s="6" t="s">
        <v>300</v>
      </c>
      <c r="X356" s="10"/>
      <c r="Y356" s="10"/>
      <c r="Z356" s="10"/>
      <c r="AA356" s="10"/>
      <c r="AB356" s="10"/>
      <c r="AC356" s="10"/>
    </row>
    <row r="357">
      <c r="A357" s="14" t="s">
        <v>1623</v>
      </c>
      <c r="B357" s="5">
        <v>135.0</v>
      </c>
      <c r="C357" s="6" t="s">
        <v>64</v>
      </c>
      <c r="D357" s="6" t="s">
        <v>562</v>
      </c>
      <c r="E357" s="11" t="s">
        <v>1659</v>
      </c>
      <c r="F357" s="6" t="s">
        <v>25</v>
      </c>
      <c r="G357" s="6" t="s">
        <v>1660</v>
      </c>
      <c r="H357" s="6" t="s">
        <v>388</v>
      </c>
      <c r="I357" s="6" t="s">
        <v>122</v>
      </c>
      <c r="J357" s="6" t="s">
        <v>1661</v>
      </c>
      <c r="K357" s="6" t="s">
        <v>1661</v>
      </c>
      <c r="L357" s="6" t="s">
        <v>29</v>
      </c>
      <c r="M357" s="9" t="s">
        <v>1662</v>
      </c>
      <c r="N357" s="9" t="s">
        <v>1663</v>
      </c>
      <c r="O357" s="6" t="s">
        <v>32</v>
      </c>
      <c r="P357" s="6" t="s">
        <v>214</v>
      </c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>
      <c r="A358" s="14" t="s">
        <v>1623</v>
      </c>
      <c r="B358" s="5">
        <v>135.0</v>
      </c>
      <c r="C358" s="6" t="s">
        <v>64</v>
      </c>
      <c r="D358" s="6" t="s">
        <v>562</v>
      </c>
      <c r="E358" s="11" t="s">
        <v>1664</v>
      </c>
      <c r="F358" s="6" t="s">
        <v>25</v>
      </c>
      <c r="G358" s="6" t="s">
        <v>1665</v>
      </c>
      <c r="H358" s="6" t="s">
        <v>388</v>
      </c>
      <c r="I358" s="6" t="s">
        <v>435</v>
      </c>
      <c r="J358" s="6" t="s">
        <v>220</v>
      </c>
      <c r="K358" s="6" t="s">
        <v>220</v>
      </c>
      <c r="L358" s="6" t="s">
        <v>29</v>
      </c>
      <c r="M358" s="9" t="s">
        <v>1666</v>
      </c>
      <c r="N358" s="9" t="s">
        <v>1667</v>
      </c>
      <c r="O358" s="6" t="s">
        <v>32</v>
      </c>
      <c r="P358" s="6" t="s">
        <v>33</v>
      </c>
      <c r="Q358" s="6" t="s">
        <v>228</v>
      </c>
      <c r="R358" s="6" t="s">
        <v>355</v>
      </c>
      <c r="S358" s="10"/>
      <c r="T358" s="10"/>
      <c r="U358" s="6" t="s">
        <v>1628</v>
      </c>
      <c r="V358" s="6">
        <v>4860.0</v>
      </c>
      <c r="W358" s="6" t="s">
        <v>300</v>
      </c>
      <c r="X358" s="10"/>
      <c r="Y358" s="10"/>
      <c r="Z358" s="10"/>
      <c r="AA358" s="10"/>
      <c r="AB358" s="10"/>
      <c r="AC358" s="10"/>
    </row>
    <row r="359">
      <c r="A359" s="14" t="s">
        <v>1623</v>
      </c>
      <c r="B359" s="5">
        <v>135.0</v>
      </c>
      <c r="C359" s="6" t="s">
        <v>64</v>
      </c>
      <c r="D359" s="6" t="s">
        <v>562</v>
      </c>
      <c r="E359" s="11" t="s">
        <v>1668</v>
      </c>
      <c r="F359" s="6" t="s">
        <v>25</v>
      </c>
      <c r="G359" s="6" t="s">
        <v>1669</v>
      </c>
      <c r="H359" s="6" t="s">
        <v>39</v>
      </c>
      <c r="I359" s="6" t="s">
        <v>328</v>
      </c>
      <c r="J359" s="6" t="s">
        <v>328</v>
      </c>
      <c r="K359" s="6" t="s">
        <v>328</v>
      </c>
      <c r="L359" s="6" t="s">
        <v>29</v>
      </c>
      <c r="M359" s="9" t="s">
        <v>1670</v>
      </c>
      <c r="N359" s="9" t="s">
        <v>1671</v>
      </c>
      <c r="O359" s="6" t="s">
        <v>32</v>
      </c>
      <c r="P359" s="6" t="s">
        <v>33</v>
      </c>
      <c r="Q359" s="6" t="s">
        <v>34</v>
      </c>
      <c r="R359" s="6" t="s">
        <v>649</v>
      </c>
      <c r="S359" s="10"/>
      <c r="T359" s="10"/>
      <c r="U359" s="6" t="s">
        <v>100</v>
      </c>
      <c r="V359" s="6">
        <v>4860.0</v>
      </c>
      <c r="W359" s="6" t="s">
        <v>364</v>
      </c>
      <c r="X359" s="10"/>
      <c r="Y359" s="10"/>
      <c r="Z359" s="10"/>
      <c r="AA359" s="10"/>
      <c r="AB359" s="10"/>
      <c r="AC359" s="10"/>
    </row>
    <row r="360">
      <c r="A360" s="14" t="s">
        <v>1623</v>
      </c>
      <c r="B360" s="5">
        <v>135.0</v>
      </c>
      <c r="C360" s="6" t="s">
        <v>64</v>
      </c>
      <c r="D360" s="6" t="s">
        <v>562</v>
      </c>
      <c r="E360" s="11" t="s">
        <v>1672</v>
      </c>
      <c r="F360" s="6" t="s">
        <v>25</v>
      </c>
      <c r="G360" s="8" t="s">
        <v>1673</v>
      </c>
      <c r="H360" s="6" t="s">
        <v>59</v>
      </c>
      <c r="I360" s="6" t="s">
        <v>182</v>
      </c>
      <c r="J360" s="6" t="s">
        <v>105</v>
      </c>
      <c r="K360" s="6" t="s">
        <v>105</v>
      </c>
      <c r="L360" s="6" t="s">
        <v>29</v>
      </c>
      <c r="M360" s="9" t="s">
        <v>1674</v>
      </c>
      <c r="N360" s="9" t="s">
        <v>1675</v>
      </c>
      <c r="O360" s="6" t="s">
        <v>32</v>
      </c>
      <c r="P360" s="6" t="s">
        <v>33</v>
      </c>
      <c r="Q360" s="6" t="s">
        <v>34</v>
      </c>
      <c r="R360" s="6" t="s">
        <v>229</v>
      </c>
      <c r="S360" s="10"/>
      <c r="T360" s="10"/>
      <c r="U360" s="6" t="s">
        <v>268</v>
      </c>
      <c r="V360" s="6">
        <v>4860.0</v>
      </c>
      <c r="W360" s="6" t="s">
        <v>567</v>
      </c>
      <c r="X360" s="10"/>
      <c r="Y360" s="10"/>
      <c r="Z360" s="10"/>
      <c r="AA360" s="10"/>
      <c r="AB360" s="10"/>
      <c r="AC360" s="10"/>
    </row>
    <row r="361">
      <c r="A361" s="14" t="s">
        <v>1623</v>
      </c>
      <c r="B361" s="5">
        <v>135.0</v>
      </c>
      <c r="C361" s="6" t="s">
        <v>64</v>
      </c>
      <c r="D361" s="6" t="s">
        <v>562</v>
      </c>
      <c r="E361" s="11" t="s">
        <v>1676</v>
      </c>
      <c r="F361" s="6" t="s">
        <v>46</v>
      </c>
      <c r="G361" s="8" t="s">
        <v>1673</v>
      </c>
      <c r="H361" s="6" t="s">
        <v>59</v>
      </c>
      <c r="I361" s="6" t="s">
        <v>182</v>
      </c>
      <c r="J361" s="6" t="s">
        <v>47</v>
      </c>
      <c r="K361" s="6" t="s">
        <v>47</v>
      </c>
      <c r="L361" s="6" t="s">
        <v>29</v>
      </c>
      <c r="M361" s="9" t="s">
        <v>1677</v>
      </c>
      <c r="N361" s="9" t="s">
        <v>1678</v>
      </c>
      <c r="O361" s="6" t="s">
        <v>32</v>
      </c>
      <c r="P361" s="6" t="s">
        <v>33</v>
      </c>
      <c r="Q361" s="6" t="s">
        <v>34</v>
      </c>
      <c r="R361" s="6" t="s">
        <v>229</v>
      </c>
      <c r="S361" s="10"/>
      <c r="T361" s="10"/>
      <c r="U361" s="6" t="s">
        <v>268</v>
      </c>
      <c r="V361" s="6">
        <v>1350.0</v>
      </c>
      <c r="W361" s="6" t="s">
        <v>1679</v>
      </c>
      <c r="X361" s="10"/>
      <c r="Y361" s="10"/>
      <c r="Z361" s="10"/>
      <c r="AA361" s="10"/>
      <c r="AB361" s="10"/>
      <c r="AC361" s="10"/>
    </row>
    <row r="362">
      <c r="A362" s="14" t="s">
        <v>1680</v>
      </c>
      <c r="B362" s="5">
        <v>134.0</v>
      </c>
      <c r="C362" s="6" t="s">
        <v>64</v>
      </c>
      <c r="D362" s="6" t="s">
        <v>65</v>
      </c>
      <c r="E362" s="6" t="s">
        <v>1681</v>
      </c>
      <c r="F362" s="6" t="s">
        <v>25</v>
      </c>
      <c r="G362" s="6" t="s">
        <v>1682</v>
      </c>
      <c r="H362" s="6" t="s">
        <v>39</v>
      </c>
      <c r="I362" s="6" t="s">
        <v>256</v>
      </c>
      <c r="J362" s="6" t="s">
        <v>136</v>
      </c>
      <c r="K362" s="6" t="s">
        <v>136</v>
      </c>
      <c r="L362" s="6" t="s">
        <v>29</v>
      </c>
      <c r="M362" s="9" t="s">
        <v>1683</v>
      </c>
      <c r="N362" s="9" t="s">
        <v>1684</v>
      </c>
      <c r="O362" s="6" t="s">
        <v>32</v>
      </c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>
      <c r="A363" s="14" t="s">
        <v>1680</v>
      </c>
      <c r="B363" s="5">
        <v>134.0</v>
      </c>
      <c r="C363" s="6" t="s">
        <v>64</v>
      </c>
      <c r="D363" s="6" t="s">
        <v>209</v>
      </c>
      <c r="E363" s="7" t="s">
        <v>1685</v>
      </c>
      <c r="F363" s="6" t="s">
        <v>25</v>
      </c>
      <c r="G363" s="6" t="s">
        <v>1686</v>
      </c>
      <c r="H363" s="6" t="s">
        <v>388</v>
      </c>
      <c r="I363" s="6" t="s">
        <v>328</v>
      </c>
      <c r="J363" s="6" t="s">
        <v>328</v>
      </c>
      <c r="K363" s="6" t="s">
        <v>328</v>
      </c>
      <c r="L363" s="6" t="s">
        <v>29</v>
      </c>
      <c r="M363" s="9" t="s">
        <v>1687</v>
      </c>
      <c r="N363" s="9" t="s">
        <v>1688</v>
      </c>
      <c r="O363" s="6" t="s">
        <v>32</v>
      </c>
      <c r="P363" s="6" t="s">
        <v>33</v>
      </c>
      <c r="Q363" s="6" t="s">
        <v>34</v>
      </c>
      <c r="R363" s="6" t="s">
        <v>578</v>
      </c>
      <c r="S363" s="10"/>
      <c r="T363" s="10"/>
      <c r="U363" s="6" t="s">
        <v>36</v>
      </c>
      <c r="V363" s="10"/>
      <c r="W363" s="10"/>
      <c r="X363" s="10"/>
      <c r="Y363" s="10"/>
      <c r="Z363" s="10"/>
      <c r="AA363" s="10"/>
      <c r="AB363" s="10"/>
      <c r="AC363" s="10"/>
    </row>
    <row r="364">
      <c r="A364" s="14" t="s">
        <v>1680</v>
      </c>
      <c r="B364" s="5">
        <v>134.0</v>
      </c>
      <c r="C364" s="6" t="s">
        <v>22</v>
      </c>
      <c r="D364" s="6" t="s">
        <v>307</v>
      </c>
      <c r="E364" s="6" t="s">
        <v>1689</v>
      </c>
      <c r="F364" s="6" t="s">
        <v>25</v>
      </c>
      <c r="G364" s="6" t="s">
        <v>1690</v>
      </c>
      <c r="H364" s="6" t="s">
        <v>388</v>
      </c>
      <c r="I364" s="6" t="s">
        <v>148</v>
      </c>
      <c r="J364" s="6" t="s">
        <v>148</v>
      </c>
      <c r="K364" s="6" t="s">
        <v>148</v>
      </c>
      <c r="L364" s="6" t="s">
        <v>29</v>
      </c>
      <c r="M364" s="9" t="s">
        <v>1691</v>
      </c>
      <c r="N364" s="9" t="s">
        <v>1692</v>
      </c>
      <c r="O364" s="6" t="s">
        <v>32</v>
      </c>
      <c r="P364" s="6" t="s">
        <v>33</v>
      </c>
      <c r="Q364" s="6" t="s">
        <v>228</v>
      </c>
      <c r="R364" s="6" t="s">
        <v>1030</v>
      </c>
      <c r="S364" s="10"/>
      <c r="T364" s="10"/>
      <c r="U364" s="6" t="s">
        <v>206</v>
      </c>
      <c r="V364" s="6">
        <v>3960.0</v>
      </c>
      <c r="W364" s="6" t="s">
        <v>706</v>
      </c>
      <c r="X364" s="10"/>
      <c r="Y364" s="10"/>
      <c r="Z364" s="10"/>
      <c r="AA364" s="10"/>
      <c r="AB364" s="10"/>
      <c r="AC364" s="10"/>
    </row>
    <row r="365">
      <c r="A365" s="14" t="s">
        <v>1693</v>
      </c>
      <c r="B365" s="5">
        <v>132.0</v>
      </c>
      <c r="C365" s="6" t="s">
        <v>72</v>
      </c>
      <c r="D365" s="6" t="s">
        <v>247</v>
      </c>
      <c r="E365" s="11" t="s">
        <v>1694</v>
      </c>
      <c r="F365" s="6" t="s">
        <v>274</v>
      </c>
      <c r="G365" s="6" t="s">
        <v>1695</v>
      </c>
      <c r="H365" s="6" t="s">
        <v>77</v>
      </c>
      <c r="I365" s="6" t="s">
        <v>220</v>
      </c>
      <c r="J365" s="6" t="s">
        <v>47</v>
      </c>
      <c r="K365" s="6" t="s">
        <v>47</v>
      </c>
      <c r="L365" s="6" t="s">
        <v>29</v>
      </c>
      <c r="M365" s="9" t="s">
        <v>1696</v>
      </c>
      <c r="N365" s="9" t="s">
        <v>1697</v>
      </c>
      <c r="O365" s="6" t="s">
        <v>32</v>
      </c>
      <c r="P365" s="6" t="s">
        <v>33</v>
      </c>
      <c r="Q365" s="10"/>
      <c r="R365" s="10"/>
      <c r="S365" s="10"/>
      <c r="T365" s="10"/>
      <c r="U365" s="6" t="s">
        <v>305</v>
      </c>
      <c r="V365" s="6">
        <v>1800.0</v>
      </c>
      <c r="W365" s="6" t="s">
        <v>664</v>
      </c>
      <c r="X365" s="10"/>
      <c r="Y365" s="10"/>
      <c r="Z365" s="10"/>
      <c r="AA365" s="10"/>
      <c r="AB365" s="10"/>
      <c r="AC365" s="10"/>
    </row>
    <row r="366">
      <c r="A366" s="14" t="s">
        <v>1693</v>
      </c>
      <c r="B366" s="5">
        <v>132.0</v>
      </c>
      <c r="C366" s="6" t="s">
        <v>64</v>
      </c>
      <c r="D366" s="6" t="s">
        <v>209</v>
      </c>
      <c r="E366" s="11" t="s">
        <v>1698</v>
      </c>
      <c r="F366" s="6" t="s">
        <v>25</v>
      </c>
      <c r="G366" s="8" t="s">
        <v>1699</v>
      </c>
      <c r="H366" s="6" t="s">
        <v>39</v>
      </c>
      <c r="I366" s="6" t="s">
        <v>40</v>
      </c>
      <c r="J366" s="6" t="s">
        <v>328</v>
      </c>
      <c r="K366" s="6" t="s">
        <v>328</v>
      </c>
      <c r="L366" s="6" t="s">
        <v>29</v>
      </c>
      <c r="M366" s="9" t="s">
        <v>1700</v>
      </c>
      <c r="N366" s="9" t="s">
        <v>1701</v>
      </c>
      <c r="O366" s="6" t="s">
        <v>32</v>
      </c>
      <c r="P366" s="6" t="s">
        <v>33</v>
      </c>
      <c r="Q366" s="6" t="s">
        <v>34</v>
      </c>
      <c r="R366" s="34">
        <v>45717.0</v>
      </c>
      <c r="S366" s="10"/>
      <c r="T366" s="10"/>
      <c r="U366" s="6" t="s">
        <v>36</v>
      </c>
      <c r="V366" s="10"/>
      <c r="W366" s="10"/>
      <c r="X366" s="10"/>
      <c r="Y366" s="10"/>
      <c r="Z366" s="10"/>
      <c r="AA366" s="10"/>
      <c r="AB366" s="10"/>
      <c r="AC366" s="10"/>
    </row>
    <row r="367">
      <c r="A367" s="14" t="s">
        <v>1693</v>
      </c>
      <c r="B367" s="5">
        <v>132.0</v>
      </c>
      <c r="C367" s="6" t="s">
        <v>64</v>
      </c>
      <c r="D367" s="6" t="s">
        <v>209</v>
      </c>
      <c r="E367" s="11" t="s">
        <v>1702</v>
      </c>
      <c r="F367" s="6" t="s">
        <v>46</v>
      </c>
      <c r="G367" s="8" t="s">
        <v>1699</v>
      </c>
      <c r="H367" s="6" t="s">
        <v>39</v>
      </c>
      <c r="I367" s="6" t="s">
        <v>40</v>
      </c>
      <c r="J367" s="6" t="s">
        <v>47</v>
      </c>
      <c r="K367" s="6" t="s">
        <v>47</v>
      </c>
      <c r="L367" s="6" t="s">
        <v>29</v>
      </c>
      <c r="M367" s="9" t="s">
        <v>1703</v>
      </c>
      <c r="N367" s="9" t="s">
        <v>1704</v>
      </c>
      <c r="O367" s="6" t="s">
        <v>32</v>
      </c>
      <c r="P367" s="6" t="s">
        <v>33</v>
      </c>
      <c r="Q367" s="6" t="s">
        <v>34</v>
      </c>
      <c r="R367" s="34">
        <v>45717.0</v>
      </c>
      <c r="S367" s="10"/>
      <c r="T367" s="10"/>
      <c r="U367" s="6" t="s">
        <v>36</v>
      </c>
      <c r="V367" s="10"/>
      <c r="W367" s="10"/>
      <c r="X367" s="10"/>
      <c r="Y367" s="10"/>
      <c r="Z367" s="10"/>
      <c r="AA367" s="10"/>
      <c r="AB367" s="10"/>
      <c r="AC367" s="10"/>
    </row>
    <row r="368">
      <c r="A368" s="14" t="s">
        <v>1693</v>
      </c>
      <c r="B368" s="5">
        <v>132.0</v>
      </c>
      <c r="C368" s="6" t="s">
        <v>72</v>
      </c>
      <c r="D368" s="6" t="s">
        <v>247</v>
      </c>
      <c r="E368" s="11" t="s">
        <v>1705</v>
      </c>
      <c r="F368" s="6" t="s">
        <v>274</v>
      </c>
      <c r="G368" s="6" t="s">
        <v>1706</v>
      </c>
      <c r="H368" s="6" t="s">
        <v>77</v>
      </c>
      <c r="I368" s="6" t="s">
        <v>78</v>
      </c>
      <c r="J368" s="6" t="s">
        <v>47</v>
      </c>
      <c r="K368" s="6" t="s">
        <v>47</v>
      </c>
      <c r="L368" s="6" t="s">
        <v>29</v>
      </c>
      <c r="M368" s="9" t="s">
        <v>1707</v>
      </c>
      <c r="N368" s="9" t="s">
        <v>1708</v>
      </c>
      <c r="O368" s="6" t="s">
        <v>32</v>
      </c>
      <c r="P368" s="6" t="s">
        <v>33</v>
      </c>
      <c r="Q368" s="6" t="s">
        <v>34</v>
      </c>
      <c r="R368" s="10"/>
      <c r="S368" s="10"/>
      <c r="T368" s="10"/>
      <c r="U368" s="6" t="s">
        <v>506</v>
      </c>
      <c r="V368" s="6">
        <v>1800.0</v>
      </c>
      <c r="W368" s="6" t="s">
        <v>1431</v>
      </c>
      <c r="X368" s="10"/>
      <c r="Y368" s="10"/>
      <c r="Z368" s="10"/>
      <c r="AA368" s="10"/>
      <c r="AB368" s="10"/>
      <c r="AC368" s="10"/>
    </row>
    <row r="369">
      <c r="A369" s="14" t="s">
        <v>1693</v>
      </c>
      <c r="B369" s="5">
        <v>132.0</v>
      </c>
      <c r="C369" s="6" t="s">
        <v>22</v>
      </c>
      <c r="D369" s="6" t="s">
        <v>307</v>
      </c>
      <c r="E369" s="7" t="s">
        <v>1709</v>
      </c>
      <c r="F369" s="6" t="s">
        <v>25</v>
      </c>
      <c r="G369" s="35" t="s">
        <v>1710</v>
      </c>
      <c r="H369" s="14" t="s">
        <v>68</v>
      </c>
      <c r="I369" s="6" t="s">
        <v>40</v>
      </c>
      <c r="J369" s="6" t="s">
        <v>40</v>
      </c>
      <c r="K369" s="6" t="s">
        <v>40</v>
      </c>
      <c r="L369" s="6" t="s">
        <v>29</v>
      </c>
      <c r="M369" s="9" t="s">
        <v>1711</v>
      </c>
      <c r="N369" s="9" t="s">
        <v>1712</v>
      </c>
      <c r="O369" s="6" t="s">
        <v>32</v>
      </c>
      <c r="P369" s="6" t="s">
        <v>214</v>
      </c>
      <c r="Q369" s="10"/>
      <c r="R369" s="6" t="s">
        <v>1713</v>
      </c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>
      <c r="A370" s="14" t="s">
        <v>1693</v>
      </c>
      <c r="B370" s="5">
        <v>132.0</v>
      </c>
      <c r="C370" s="6" t="s">
        <v>22</v>
      </c>
      <c r="D370" s="6" t="s">
        <v>307</v>
      </c>
      <c r="E370" s="7" t="s">
        <v>1714</v>
      </c>
      <c r="F370" s="6" t="s">
        <v>25</v>
      </c>
      <c r="G370" s="2" t="s">
        <v>1715</v>
      </c>
      <c r="H370" s="6" t="s">
        <v>388</v>
      </c>
      <c r="I370" s="6" t="s">
        <v>220</v>
      </c>
      <c r="J370" s="6" t="s">
        <v>220</v>
      </c>
      <c r="K370" s="6" t="s">
        <v>220</v>
      </c>
      <c r="L370" s="6" t="s">
        <v>29</v>
      </c>
      <c r="M370" s="9" t="s">
        <v>1716</v>
      </c>
      <c r="N370" s="9" t="s">
        <v>1717</v>
      </c>
      <c r="O370" s="6" t="s">
        <v>32</v>
      </c>
      <c r="P370" s="6" t="s">
        <v>33</v>
      </c>
      <c r="Q370" s="6" t="s">
        <v>228</v>
      </c>
      <c r="R370" s="6" t="s">
        <v>969</v>
      </c>
      <c r="S370" s="10"/>
      <c r="T370" s="10"/>
      <c r="U370" s="6" t="s">
        <v>1030</v>
      </c>
      <c r="V370" s="6">
        <v>3420.0</v>
      </c>
      <c r="W370" s="6" t="s">
        <v>207</v>
      </c>
      <c r="X370" s="10"/>
      <c r="Y370" s="10"/>
      <c r="Z370" s="10"/>
      <c r="AA370" s="10"/>
      <c r="AB370" s="10"/>
      <c r="AC370" s="10"/>
    </row>
    <row r="371">
      <c r="A371" s="14" t="s">
        <v>1693</v>
      </c>
      <c r="B371" s="5">
        <v>132.0</v>
      </c>
      <c r="C371" s="6" t="s">
        <v>22</v>
      </c>
      <c r="D371" s="6" t="s">
        <v>307</v>
      </c>
      <c r="E371" s="16" t="s">
        <v>1718</v>
      </c>
      <c r="F371" s="6" t="s">
        <v>25</v>
      </c>
      <c r="G371" s="6" t="s">
        <v>1719</v>
      </c>
      <c r="H371" s="6" t="s">
        <v>59</v>
      </c>
      <c r="I371" s="6" t="s">
        <v>40</v>
      </c>
      <c r="J371" s="6" t="s">
        <v>40</v>
      </c>
      <c r="K371" s="6" t="s">
        <v>40</v>
      </c>
      <c r="L371" s="6" t="s">
        <v>29</v>
      </c>
      <c r="M371" s="9" t="s">
        <v>1720</v>
      </c>
      <c r="N371" s="9" t="s">
        <v>1721</v>
      </c>
      <c r="O371" s="6" t="s">
        <v>32</v>
      </c>
      <c r="P371" s="6" t="s">
        <v>343</v>
      </c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>
      <c r="A372" s="14" t="s">
        <v>1693</v>
      </c>
      <c r="B372" s="5">
        <v>132.0</v>
      </c>
      <c r="C372" s="6" t="s">
        <v>72</v>
      </c>
      <c r="D372" s="6" t="s">
        <v>247</v>
      </c>
      <c r="E372" s="13" t="s">
        <v>1722</v>
      </c>
      <c r="F372" s="6" t="s">
        <v>274</v>
      </c>
      <c r="G372" s="6" t="s">
        <v>1723</v>
      </c>
      <c r="H372" s="6" t="s">
        <v>77</v>
      </c>
      <c r="I372" s="6" t="s">
        <v>1724</v>
      </c>
      <c r="J372" s="6" t="s">
        <v>47</v>
      </c>
      <c r="K372" s="6" t="s">
        <v>47</v>
      </c>
      <c r="L372" s="6" t="s">
        <v>29</v>
      </c>
      <c r="M372" s="9" t="s">
        <v>1725</v>
      </c>
      <c r="N372" s="9" t="s">
        <v>1726</v>
      </c>
      <c r="O372" s="6" t="s">
        <v>32</v>
      </c>
      <c r="P372" s="6" t="s">
        <v>33</v>
      </c>
      <c r="Q372" s="6" t="s">
        <v>34</v>
      </c>
      <c r="R372" s="34">
        <v>45717.0</v>
      </c>
      <c r="S372" s="10"/>
      <c r="T372" s="10"/>
      <c r="U372" s="6" t="s">
        <v>305</v>
      </c>
      <c r="V372" s="6">
        <v>1800.0</v>
      </c>
      <c r="W372" s="6" t="s">
        <v>664</v>
      </c>
      <c r="X372" s="10"/>
      <c r="Y372" s="10"/>
      <c r="Z372" s="10"/>
      <c r="AA372" s="10"/>
      <c r="AB372" s="10"/>
      <c r="AC372" s="10"/>
    </row>
    <row r="373">
      <c r="A373" s="14" t="s">
        <v>1693</v>
      </c>
      <c r="B373" s="5">
        <v>132.0</v>
      </c>
      <c r="C373" s="6" t="s">
        <v>64</v>
      </c>
      <c r="D373" s="6" t="s">
        <v>697</v>
      </c>
      <c r="E373" s="11" t="s">
        <v>1727</v>
      </c>
      <c r="F373" s="6" t="s">
        <v>25</v>
      </c>
      <c r="G373" s="6" t="s">
        <v>1728</v>
      </c>
      <c r="H373" s="6" t="s">
        <v>68</v>
      </c>
      <c r="I373" s="6" t="s">
        <v>801</v>
      </c>
      <c r="J373" s="36" t="s">
        <v>791</v>
      </c>
      <c r="K373" s="6" t="s">
        <v>801</v>
      </c>
      <c r="L373" s="6" t="s">
        <v>29</v>
      </c>
      <c r="M373" s="9" t="s">
        <v>1729</v>
      </c>
      <c r="N373" s="9" t="s">
        <v>1730</v>
      </c>
      <c r="O373" s="6" t="s">
        <v>32</v>
      </c>
      <c r="P373" s="6" t="s">
        <v>33</v>
      </c>
      <c r="Q373" s="6" t="s">
        <v>381</v>
      </c>
      <c r="R373" s="6" t="s">
        <v>94</v>
      </c>
      <c r="S373" s="10"/>
      <c r="T373" s="10"/>
      <c r="U373" s="6" t="s">
        <v>36</v>
      </c>
      <c r="V373" s="6">
        <v>4590.0</v>
      </c>
      <c r="W373" s="6" t="s">
        <v>706</v>
      </c>
      <c r="X373" s="10"/>
      <c r="Y373" s="10"/>
      <c r="Z373" s="10"/>
      <c r="AA373" s="10"/>
      <c r="AB373" s="10"/>
      <c r="AC373" s="10"/>
    </row>
    <row r="374">
      <c r="A374" s="14" t="s">
        <v>1693</v>
      </c>
      <c r="B374" s="5">
        <v>132.0</v>
      </c>
      <c r="C374" s="6" t="s">
        <v>72</v>
      </c>
      <c r="D374" s="6" t="s">
        <v>247</v>
      </c>
      <c r="E374" s="11" t="s">
        <v>1731</v>
      </c>
      <c r="F374" s="6" t="s">
        <v>274</v>
      </c>
      <c r="G374" s="6" t="s">
        <v>1732</v>
      </c>
      <c r="H374" s="6" t="s">
        <v>77</v>
      </c>
      <c r="I374" s="6" t="s">
        <v>435</v>
      </c>
      <c r="J374" s="6" t="s">
        <v>47</v>
      </c>
      <c r="K374" s="6" t="s">
        <v>47</v>
      </c>
      <c r="L374" s="6" t="s">
        <v>29</v>
      </c>
      <c r="M374" s="9" t="s">
        <v>1733</v>
      </c>
      <c r="N374" s="9" t="s">
        <v>1734</v>
      </c>
      <c r="O374" s="6" t="s">
        <v>32</v>
      </c>
      <c r="P374" s="6" t="s">
        <v>33</v>
      </c>
      <c r="Q374" s="6" t="s">
        <v>126</v>
      </c>
      <c r="R374" s="6" t="s">
        <v>963</v>
      </c>
      <c r="S374" s="10"/>
      <c r="T374" s="10"/>
      <c r="U374" s="6" t="s">
        <v>127</v>
      </c>
      <c r="V374" s="6">
        <v>1800.0</v>
      </c>
      <c r="W374" s="6" t="s">
        <v>1735</v>
      </c>
      <c r="X374" s="10"/>
      <c r="Y374" s="10"/>
      <c r="Z374" s="10"/>
      <c r="AA374" s="10"/>
      <c r="AB374" s="10"/>
      <c r="AC374" s="10"/>
    </row>
    <row r="375">
      <c r="A375" s="14" t="s">
        <v>1693</v>
      </c>
      <c r="B375" s="5">
        <v>132.0</v>
      </c>
      <c r="C375" s="6" t="s">
        <v>22</v>
      </c>
      <c r="D375" s="6" t="s">
        <v>307</v>
      </c>
      <c r="E375" s="11" t="s">
        <v>1736</v>
      </c>
      <c r="F375" s="6" t="s">
        <v>25</v>
      </c>
      <c r="G375" s="6" t="s">
        <v>1737</v>
      </c>
      <c r="H375" s="6" t="s">
        <v>1355</v>
      </c>
      <c r="I375" s="6" t="s">
        <v>220</v>
      </c>
      <c r="J375" s="6" t="s">
        <v>220</v>
      </c>
      <c r="K375" s="6" t="s">
        <v>220</v>
      </c>
      <c r="L375" s="6" t="s">
        <v>29</v>
      </c>
      <c r="M375" s="9" t="s">
        <v>1738</v>
      </c>
      <c r="N375" s="9" t="s">
        <v>1739</v>
      </c>
      <c r="O375" s="6" t="s">
        <v>32</v>
      </c>
      <c r="P375" s="6" t="s">
        <v>33</v>
      </c>
      <c r="Q375" s="6" t="s">
        <v>34</v>
      </c>
      <c r="R375" s="6" t="s">
        <v>36</v>
      </c>
      <c r="S375" s="10"/>
      <c r="T375" s="10"/>
      <c r="U375" s="6" t="s">
        <v>268</v>
      </c>
      <c r="V375" s="10"/>
      <c r="W375" s="10"/>
      <c r="X375" s="10"/>
      <c r="Y375" s="10"/>
      <c r="Z375" s="10"/>
      <c r="AA375" s="10"/>
      <c r="AB375" s="10"/>
      <c r="AC375" s="10"/>
    </row>
    <row r="376">
      <c r="A376" s="14" t="s">
        <v>1693</v>
      </c>
      <c r="B376" s="5">
        <v>132.0</v>
      </c>
      <c r="C376" s="6" t="s">
        <v>72</v>
      </c>
      <c r="D376" s="6" t="s">
        <v>247</v>
      </c>
      <c r="E376" s="7" t="s">
        <v>1740</v>
      </c>
      <c r="F376" s="6" t="s">
        <v>274</v>
      </c>
      <c r="G376" s="6" t="s">
        <v>1741</v>
      </c>
      <c r="H376" s="6" t="s">
        <v>77</v>
      </c>
      <c r="I376" s="6" t="s">
        <v>54</v>
      </c>
      <c r="J376" s="6" t="s">
        <v>47</v>
      </c>
      <c r="K376" s="6" t="s">
        <v>47</v>
      </c>
      <c r="L376" s="6" t="s">
        <v>29</v>
      </c>
      <c r="M376" s="9" t="s">
        <v>1742</v>
      </c>
      <c r="N376" s="9" t="s">
        <v>1743</v>
      </c>
      <c r="O376" s="6" t="s">
        <v>32</v>
      </c>
      <c r="P376" s="6" t="s">
        <v>33</v>
      </c>
      <c r="Q376" s="6" t="s">
        <v>126</v>
      </c>
      <c r="R376" s="10"/>
      <c r="S376" s="10"/>
      <c r="T376" s="10"/>
      <c r="U376" s="6" t="s">
        <v>100</v>
      </c>
      <c r="V376" s="6">
        <v>1800.0</v>
      </c>
      <c r="W376" s="6" t="s">
        <v>1431</v>
      </c>
      <c r="X376" s="10"/>
      <c r="Y376" s="10"/>
      <c r="Z376" s="10"/>
      <c r="AA376" s="10"/>
      <c r="AB376" s="10"/>
      <c r="AC376" s="10"/>
    </row>
    <row r="377">
      <c r="A377" s="14" t="s">
        <v>1693</v>
      </c>
      <c r="B377" s="5">
        <v>132.0</v>
      </c>
      <c r="C377" s="6" t="s">
        <v>72</v>
      </c>
      <c r="D377" s="6" t="s">
        <v>247</v>
      </c>
      <c r="E377" s="16" t="s">
        <v>1744</v>
      </c>
      <c r="F377" s="6" t="s">
        <v>274</v>
      </c>
      <c r="G377" s="6" t="s">
        <v>1745</v>
      </c>
      <c r="H377" s="6" t="s">
        <v>77</v>
      </c>
      <c r="I377" s="6" t="s">
        <v>78</v>
      </c>
      <c r="J377" s="6" t="s">
        <v>47</v>
      </c>
      <c r="K377" s="6" t="s">
        <v>47</v>
      </c>
      <c r="L377" s="6" t="s">
        <v>29</v>
      </c>
      <c r="M377" s="9" t="s">
        <v>1746</v>
      </c>
      <c r="N377" s="9" t="s">
        <v>1747</v>
      </c>
      <c r="O377" s="6" t="s">
        <v>32</v>
      </c>
      <c r="P377" s="6" t="s">
        <v>33</v>
      </c>
      <c r="Q377" s="6" t="s">
        <v>34</v>
      </c>
      <c r="R377" s="34">
        <v>45717.0</v>
      </c>
      <c r="S377" s="10"/>
      <c r="T377" s="10"/>
      <c r="U377" s="10"/>
      <c r="V377" s="6">
        <v>3600.0</v>
      </c>
      <c r="W377" s="6" t="s">
        <v>664</v>
      </c>
      <c r="X377" s="10"/>
      <c r="Y377" s="10"/>
      <c r="Z377" s="10"/>
      <c r="AA377" s="10"/>
      <c r="AB377" s="10"/>
      <c r="AC377" s="10"/>
    </row>
    <row r="378">
      <c r="A378" s="14" t="s">
        <v>1748</v>
      </c>
      <c r="B378" s="5">
        <v>131.0</v>
      </c>
      <c r="C378" s="6" t="s">
        <v>64</v>
      </c>
      <c r="D378" s="6" t="s">
        <v>697</v>
      </c>
      <c r="E378" s="11" t="s">
        <v>1749</v>
      </c>
      <c r="F378" s="6" t="s">
        <v>25</v>
      </c>
      <c r="G378" s="6" t="s">
        <v>1750</v>
      </c>
      <c r="H378" s="6" t="s">
        <v>59</v>
      </c>
      <c r="I378" s="6" t="s">
        <v>256</v>
      </c>
      <c r="J378" s="6" t="s">
        <v>256</v>
      </c>
      <c r="K378" s="6" t="s">
        <v>256</v>
      </c>
      <c r="L378" s="6" t="s">
        <v>29</v>
      </c>
      <c r="M378" s="9" t="s">
        <v>1751</v>
      </c>
      <c r="N378" s="9" t="s">
        <v>1752</v>
      </c>
      <c r="O378" s="6" t="s">
        <v>32</v>
      </c>
      <c r="P378" s="6" t="s">
        <v>33</v>
      </c>
      <c r="Q378" s="6" t="s">
        <v>34</v>
      </c>
      <c r="R378" s="6" t="s">
        <v>306</v>
      </c>
      <c r="S378" s="10"/>
      <c r="T378" s="10"/>
      <c r="U378" s="6" t="s">
        <v>100</v>
      </c>
      <c r="V378" s="10"/>
      <c r="W378" s="10"/>
      <c r="X378" s="10"/>
      <c r="Y378" s="10"/>
      <c r="Z378" s="10"/>
      <c r="AA378" s="10"/>
      <c r="AB378" s="10"/>
      <c r="AC378" s="10"/>
    </row>
    <row r="379">
      <c r="A379" s="14" t="s">
        <v>1748</v>
      </c>
      <c r="B379" s="5">
        <v>131.0</v>
      </c>
      <c r="C379" s="6" t="s">
        <v>72</v>
      </c>
      <c r="D379" s="6" t="s">
        <v>247</v>
      </c>
      <c r="E379" s="6" t="s">
        <v>1753</v>
      </c>
      <c r="F379" s="6" t="s">
        <v>25</v>
      </c>
      <c r="G379" s="6" t="s">
        <v>1754</v>
      </c>
      <c r="H379" s="6" t="s">
        <v>39</v>
      </c>
      <c r="I379" s="6" t="s">
        <v>54</v>
      </c>
      <c r="J379" s="6" t="s">
        <v>54</v>
      </c>
      <c r="K379" s="6" t="s">
        <v>54</v>
      </c>
      <c r="L379" s="6" t="s">
        <v>29</v>
      </c>
      <c r="M379" s="9" t="s">
        <v>1755</v>
      </c>
      <c r="N379" s="9" t="s">
        <v>1756</v>
      </c>
      <c r="O379" s="6" t="s">
        <v>32</v>
      </c>
      <c r="P379" s="6" t="s">
        <v>33</v>
      </c>
      <c r="Q379" s="6" t="s">
        <v>381</v>
      </c>
      <c r="R379" s="6" t="s">
        <v>809</v>
      </c>
      <c r="S379" s="10"/>
      <c r="T379" s="10"/>
      <c r="U379" s="6" t="s">
        <v>268</v>
      </c>
      <c r="V379" s="6">
        <v>4050.0</v>
      </c>
      <c r="W379" s="6" t="s">
        <v>664</v>
      </c>
      <c r="X379" s="10"/>
      <c r="Y379" s="10"/>
      <c r="Z379" s="10"/>
      <c r="AA379" s="10"/>
      <c r="AB379" s="10"/>
      <c r="AC379" s="10"/>
    </row>
    <row r="380">
      <c r="A380" s="14" t="s">
        <v>1748</v>
      </c>
      <c r="B380" s="5">
        <v>131.0</v>
      </c>
      <c r="C380" s="6" t="s">
        <v>72</v>
      </c>
      <c r="D380" s="6" t="s">
        <v>247</v>
      </c>
      <c r="E380" s="6" t="s">
        <v>1757</v>
      </c>
      <c r="F380" s="6" t="s">
        <v>25</v>
      </c>
      <c r="G380" s="6" t="s">
        <v>1758</v>
      </c>
      <c r="H380" s="6" t="s">
        <v>449</v>
      </c>
      <c r="I380" s="6" t="s">
        <v>148</v>
      </c>
      <c r="J380" s="6" t="s">
        <v>142</v>
      </c>
      <c r="K380" s="6" t="s">
        <v>148</v>
      </c>
      <c r="L380" s="6" t="s">
        <v>29</v>
      </c>
      <c r="M380" s="9" t="s">
        <v>1759</v>
      </c>
      <c r="N380" s="9" t="s">
        <v>1760</v>
      </c>
      <c r="O380" s="6" t="s">
        <v>32</v>
      </c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>
      <c r="A381" s="14" t="s">
        <v>1748</v>
      </c>
      <c r="B381" s="5">
        <v>131.0</v>
      </c>
      <c r="C381" s="6" t="s">
        <v>72</v>
      </c>
      <c r="D381" s="6" t="s">
        <v>269</v>
      </c>
      <c r="E381" s="6" t="s">
        <v>1761</v>
      </c>
      <c r="F381" s="6" t="s">
        <v>25</v>
      </c>
      <c r="G381" s="6" t="s">
        <v>1762</v>
      </c>
      <c r="H381" s="6" t="s">
        <v>39</v>
      </c>
      <c r="I381" s="6" t="s">
        <v>801</v>
      </c>
      <c r="J381" s="6" t="s">
        <v>801</v>
      </c>
      <c r="K381" s="6" t="s">
        <v>801</v>
      </c>
      <c r="L381" s="6" t="s">
        <v>29</v>
      </c>
      <c r="M381" s="9" t="s">
        <v>1763</v>
      </c>
      <c r="N381" s="9" t="s">
        <v>1764</v>
      </c>
      <c r="O381" s="6" t="s">
        <v>32</v>
      </c>
      <c r="P381" s="6" t="s">
        <v>33</v>
      </c>
      <c r="Q381" s="6" t="s">
        <v>381</v>
      </c>
      <c r="R381" s="6" t="s">
        <v>364</v>
      </c>
      <c r="S381" s="10"/>
      <c r="T381" s="10"/>
      <c r="U381" s="6" t="s">
        <v>152</v>
      </c>
      <c r="V381" s="6">
        <v>4050.0</v>
      </c>
      <c r="W381" s="6" t="s">
        <v>600</v>
      </c>
      <c r="X381" s="10"/>
      <c r="Y381" s="10"/>
      <c r="Z381" s="10"/>
      <c r="AA381" s="10"/>
      <c r="AB381" s="10"/>
      <c r="AC381" s="10"/>
    </row>
    <row r="382">
      <c r="A382" s="14" t="s">
        <v>1748</v>
      </c>
      <c r="B382" s="5">
        <v>131.0</v>
      </c>
      <c r="C382" s="6" t="s">
        <v>72</v>
      </c>
      <c r="D382" s="6" t="s">
        <v>269</v>
      </c>
      <c r="E382" s="6" t="s">
        <v>1765</v>
      </c>
      <c r="F382" s="6" t="s">
        <v>25</v>
      </c>
      <c r="G382" s="6" t="s">
        <v>1766</v>
      </c>
      <c r="H382" s="6" t="s">
        <v>388</v>
      </c>
      <c r="I382" s="6" t="s">
        <v>801</v>
      </c>
      <c r="J382" s="6" t="s">
        <v>801</v>
      </c>
      <c r="K382" s="6" t="s">
        <v>801</v>
      </c>
      <c r="L382" s="6" t="s">
        <v>29</v>
      </c>
      <c r="M382" s="9" t="s">
        <v>1767</v>
      </c>
      <c r="N382" s="9" t="s">
        <v>1768</v>
      </c>
      <c r="O382" s="6" t="s">
        <v>32</v>
      </c>
      <c r="P382" s="6" t="s">
        <v>214</v>
      </c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>
      <c r="A383" s="14" t="s">
        <v>1748</v>
      </c>
      <c r="B383" s="5">
        <v>131.0</v>
      </c>
      <c r="C383" s="6" t="s">
        <v>72</v>
      </c>
      <c r="D383" s="6" t="s">
        <v>269</v>
      </c>
      <c r="E383" s="6" t="s">
        <v>1769</v>
      </c>
      <c r="F383" s="6" t="s">
        <v>25</v>
      </c>
      <c r="G383" s="6" t="s">
        <v>1770</v>
      </c>
      <c r="H383" s="6" t="s">
        <v>39</v>
      </c>
      <c r="I383" s="6" t="s">
        <v>801</v>
      </c>
      <c r="J383" s="6" t="s">
        <v>801</v>
      </c>
      <c r="K383" s="6" t="s">
        <v>172</v>
      </c>
      <c r="L383" s="6" t="s">
        <v>29</v>
      </c>
      <c r="M383" s="9" t="s">
        <v>1771</v>
      </c>
      <c r="N383" s="9" t="s">
        <v>1772</v>
      </c>
      <c r="O383" s="6" t="s">
        <v>32</v>
      </c>
      <c r="P383" s="6" t="s">
        <v>33</v>
      </c>
      <c r="Q383" s="6" t="s">
        <v>381</v>
      </c>
      <c r="R383" s="34">
        <v>45717.0</v>
      </c>
      <c r="S383" s="10"/>
      <c r="T383" s="10"/>
      <c r="U383" s="6" t="s">
        <v>305</v>
      </c>
      <c r="V383" s="6">
        <v>4050.0</v>
      </c>
      <c r="W383" s="6" t="s">
        <v>371</v>
      </c>
      <c r="X383" s="10"/>
      <c r="Y383" s="10"/>
      <c r="Z383" s="10"/>
      <c r="AA383" s="10"/>
      <c r="AB383" s="10"/>
      <c r="AC383" s="10"/>
    </row>
    <row r="384">
      <c r="A384" s="14" t="s">
        <v>1773</v>
      </c>
      <c r="B384" s="5">
        <v>130.0</v>
      </c>
      <c r="C384" s="6" t="s">
        <v>72</v>
      </c>
      <c r="D384" s="6" t="s">
        <v>247</v>
      </c>
      <c r="E384" s="6" t="s">
        <v>1774</v>
      </c>
      <c r="F384" s="6" t="s">
        <v>25</v>
      </c>
      <c r="G384" s="6" t="s">
        <v>1775</v>
      </c>
      <c r="H384" s="6" t="s">
        <v>59</v>
      </c>
      <c r="I384" s="6" t="s">
        <v>220</v>
      </c>
      <c r="J384" s="6" t="s">
        <v>104</v>
      </c>
      <c r="K384" s="6" t="s">
        <v>104</v>
      </c>
      <c r="L384" s="6" t="s">
        <v>29</v>
      </c>
      <c r="M384" s="9" t="s">
        <v>1776</v>
      </c>
      <c r="N384" s="9" t="s">
        <v>1777</v>
      </c>
      <c r="O384" s="6" t="s">
        <v>32</v>
      </c>
      <c r="P384" s="6" t="s">
        <v>214</v>
      </c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>
      <c r="A385" s="14" t="s">
        <v>1773</v>
      </c>
      <c r="B385" s="5">
        <v>130.0</v>
      </c>
      <c r="C385" s="6" t="s">
        <v>72</v>
      </c>
      <c r="D385" s="6" t="s">
        <v>247</v>
      </c>
      <c r="E385" s="11" t="s">
        <v>1778</v>
      </c>
      <c r="F385" s="6" t="s">
        <v>274</v>
      </c>
      <c r="G385" s="6" t="s">
        <v>1779</v>
      </c>
      <c r="H385" s="6" t="s">
        <v>77</v>
      </c>
      <c r="I385" s="6" t="s">
        <v>40</v>
      </c>
      <c r="J385" s="6" t="s">
        <v>47</v>
      </c>
      <c r="K385" s="6" t="s">
        <v>47</v>
      </c>
      <c r="L385" s="6" t="s">
        <v>29</v>
      </c>
      <c r="M385" s="9" t="s">
        <v>1780</v>
      </c>
      <c r="N385" s="9" t="s">
        <v>1781</v>
      </c>
      <c r="O385" s="6" t="s">
        <v>32</v>
      </c>
      <c r="P385" s="6" t="s">
        <v>33</v>
      </c>
      <c r="Q385" s="6" t="s">
        <v>34</v>
      </c>
      <c r="R385" s="6" t="s">
        <v>809</v>
      </c>
      <c r="S385" s="10"/>
      <c r="T385" s="10"/>
      <c r="U385" s="6" t="s">
        <v>506</v>
      </c>
      <c r="V385" s="6">
        <v>1800.0</v>
      </c>
      <c r="W385" s="6" t="s">
        <v>794</v>
      </c>
      <c r="X385" s="10"/>
      <c r="Y385" s="10"/>
      <c r="Z385" s="10"/>
      <c r="AA385" s="10"/>
      <c r="AB385" s="10"/>
      <c r="AC385" s="10"/>
    </row>
    <row r="386">
      <c r="A386" s="14" t="s">
        <v>1773</v>
      </c>
      <c r="B386" s="5">
        <v>130.0</v>
      </c>
      <c r="C386" s="6" t="s">
        <v>64</v>
      </c>
      <c r="D386" s="6" t="s">
        <v>65</v>
      </c>
      <c r="E386" s="6" t="s">
        <v>1782</v>
      </c>
      <c r="F386" s="6" t="s">
        <v>8</v>
      </c>
      <c r="G386" s="6" t="s">
        <v>1783</v>
      </c>
      <c r="H386" s="6" t="s">
        <v>39</v>
      </c>
      <c r="I386" s="6" t="s">
        <v>220</v>
      </c>
      <c r="J386" s="6" t="s">
        <v>47</v>
      </c>
      <c r="K386" s="6" t="s">
        <v>47</v>
      </c>
      <c r="L386" s="6" t="s">
        <v>29</v>
      </c>
      <c r="M386" s="9" t="s">
        <v>1784</v>
      </c>
      <c r="N386" s="9" t="s">
        <v>1785</v>
      </c>
      <c r="O386" s="6" t="s">
        <v>32</v>
      </c>
      <c r="P386" s="6" t="s">
        <v>343</v>
      </c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>
      <c r="A387" s="14" t="s">
        <v>1773</v>
      </c>
      <c r="B387" s="5">
        <v>130.0</v>
      </c>
      <c r="C387" s="6" t="s">
        <v>72</v>
      </c>
      <c r="D387" s="6" t="s">
        <v>247</v>
      </c>
      <c r="E387" s="6" t="s">
        <v>1786</v>
      </c>
      <c r="F387" s="6" t="s">
        <v>274</v>
      </c>
      <c r="G387" s="6" t="s">
        <v>1787</v>
      </c>
      <c r="H387" s="6" t="s">
        <v>77</v>
      </c>
      <c r="I387" s="6" t="s">
        <v>148</v>
      </c>
      <c r="J387" s="6" t="s">
        <v>47</v>
      </c>
      <c r="K387" s="6" t="s">
        <v>47</v>
      </c>
      <c r="L387" s="6" t="s">
        <v>29</v>
      </c>
      <c r="M387" s="9" t="s">
        <v>1788</v>
      </c>
      <c r="N387" s="9" t="s">
        <v>1789</v>
      </c>
      <c r="O387" s="6" t="s">
        <v>32</v>
      </c>
      <c r="P387" s="6" t="s">
        <v>33</v>
      </c>
      <c r="Q387" s="6" t="s">
        <v>126</v>
      </c>
      <c r="R387" s="6" t="s">
        <v>229</v>
      </c>
      <c r="S387" s="10"/>
      <c r="T387" s="10"/>
      <c r="U387" s="6" t="s">
        <v>100</v>
      </c>
      <c r="V387" s="6">
        <v>1800.0</v>
      </c>
      <c r="W387" s="6" t="s">
        <v>794</v>
      </c>
      <c r="X387" s="10"/>
      <c r="Y387" s="10"/>
      <c r="Z387" s="10"/>
      <c r="AA387" s="10"/>
      <c r="AB387" s="10"/>
      <c r="AC387" s="10"/>
    </row>
    <row r="388">
      <c r="A388" s="14" t="s">
        <v>1773</v>
      </c>
      <c r="B388" s="5">
        <v>130.0</v>
      </c>
      <c r="C388" s="6" t="s">
        <v>64</v>
      </c>
      <c r="D388" s="6" t="s">
        <v>209</v>
      </c>
      <c r="E388" s="6" t="s">
        <v>1790</v>
      </c>
      <c r="F388" s="6" t="s">
        <v>46</v>
      </c>
      <c r="G388" s="8" t="s">
        <v>1791</v>
      </c>
      <c r="H388" s="6" t="s">
        <v>39</v>
      </c>
      <c r="I388" s="6" t="s">
        <v>1792</v>
      </c>
      <c r="J388" s="6" t="s">
        <v>47</v>
      </c>
      <c r="K388" s="6" t="s">
        <v>47</v>
      </c>
      <c r="L388" s="6" t="s">
        <v>29</v>
      </c>
      <c r="M388" s="9" t="s">
        <v>1793</v>
      </c>
      <c r="N388" s="9" t="s">
        <v>1794</v>
      </c>
      <c r="O388" s="6" t="s">
        <v>32</v>
      </c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>
      <c r="A389" s="14" t="s">
        <v>1773</v>
      </c>
      <c r="B389" s="5">
        <v>130.0</v>
      </c>
      <c r="C389" s="6" t="s">
        <v>64</v>
      </c>
      <c r="D389" s="6" t="s">
        <v>209</v>
      </c>
      <c r="E389" s="6" t="s">
        <v>1795</v>
      </c>
      <c r="F389" s="6" t="s">
        <v>46</v>
      </c>
      <c r="G389" s="8" t="s">
        <v>1791</v>
      </c>
      <c r="H389" s="6" t="s">
        <v>39</v>
      </c>
      <c r="I389" s="6" t="s">
        <v>1792</v>
      </c>
      <c r="J389" s="6" t="s">
        <v>47</v>
      </c>
      <c r="K389" s="6" t="s">
        <v>47</v>
      </c>
      <c r="L389" s="6" t="s">
        <v>29</v>
      </c>
      <c r="M389" s="9" t="s">
        <v>1796</v>
      </c>
      <c r="N389" s="9" t="s">
        <v>1797</v>
      </c>
      <c r="O389" s="6" t="s">
        <v>32</v>
      </c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>
      <c r="A390" s="14" t="s">
        <v>1773</v>
      </c>
      <c r="B390" s="5">
        <v>130.0</v>
      </c>
      <c r="C390" s="6" t="s">
        <v>64</v>
      </c>
      <c r="D390" s="6" t="s">
        <v>65</v>
      </c>
      <c r="E390" s="6" t="s">
        <v>1798</v>
      </c>
      <c r="F390" s="6" t="s">
        <v>25</v>
      </c>
      <c r="G390" s="6" t="s">
        <v>1799</v>
      </c>
      <c r="H390" s="6" t="s">
        <v>39</v>
      </c>
      <c r="I390" s="6" t="s">
        <v>220</v>
      </c>
      <c r="J390" s="6" t="s">
        <v>220</v>
      </c>
      <c r="K390" s="6" t="s">
        <v>220</v>
      </c>
      <c r="L390" s="6" t="s">
        <v>29</v>
      </c>
      <c r="M390" s="9" t="s">
        <v>1800</v>
      </c>
      <c r="N390" s="9" t="s">
        <v>1801</v>
      </c>
      <c r="O390" s="6" t="s">
        <v>32</v>
      </c>
      <c r="P390" s="6" t="s">
        <v>343</v>
      </c>
      <c r="Q390" s="6" t="s">
        <v>381</v>
      </c>
      <c r="R390" s="6" t="s">
        <v>1802</v>
      </c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>
      <c r="A391" s="14" t="s">
        <v>1773</v>
      </c>
      <c r="B391" s="5">
        <v>130.0</v>
      </c>
      <c r="C391" s="6" t="s">
        <v>50</v>
      </c>
      <c r="D391" s="6" t="s">
        <v>216</v>
      </c>
      <c r="E391" s="6" t="s">
        <v>1803</v>
      </c>
      <c r="F391" s="6" t="s">
        <v>25</v>
      </c>
      <c r="G391" s="6" t="s">
        <v>1804</v>
      </c>
      <c r="H391" s="6" t="s">
        <v>39</v>
      </c>
      <c r="I391" s="6" t="s">
        <v>220</v>
      </c>
      <c r="J391" s="6" t="s">
        <v>1805</v>
      </c>
      <c r="K391" s="6" t="s">
        <v>1805</v>
      </c>
      <c r="L391" s="6" t="s">
        <v>29</v>
      </c>
      <c r="M391" s="9" t="s">
        <v>1806</v>
      </c>
      <c r="N391" s="9" t="s">
        <v>1807</v>
      </c>
      <c r="O391" s="6" t="s">
        <v>32</v>
      </c>
      <c r="P391" s="6" t="s">
        <v>33</v>
      </c>
      <c r="Q391" s="6" t="s">
        <v>381</v>
      </c>
      <c r="R391" s="6" t="s">
        <v>820</v>
      </c>
      <c r="S391" s="10"/>
      <c r="T391" s="10"/>
      <c r="U391" s="6" t="s">
        <v>206</v>
      </c>
      <c r="V391" s="6">
        <v>2970.0</v>
      </c>
      <c r="W391" s="6" t="s">
        <v>482</v>
      </c>
      <c r="X391" s="10"/>
      <c r="Y391" s="10"/>
      <c r="Z391" s="10"/>
      <c r="AA391" s="10"/>
      <c r="AB391" s="10"/>
      <c r="AC391" s="10"/>
    </row>
    <row r="392">
      <c r="A392" s="14" t="s">
        <v>1773</v>
      </c>
      <c r="B392" s="5">
        <v>130.0</v>
      </c>
      <c r="C392" s="6" t="s">
        <v>72</v>
      </c>
      <c r="D392" s="6" t="s">
        <v>269</v>
      </c>
      <c r="E392" s="6" t="s">
        <v>1808</v>
      </c>
      <c r="F392" s="6" t="s">
        <v>25</v>
      </c>
      <c r="G392" s="8" t="s">
        <v>1809</v>
      </c>
      <c r="H392" s="6" t="s">
        <v>68</v>
      </c>
      <c r="I392" s="6" t="s">
        <v>28</v>
      </c>
      <c r="J392" s="6" t="s">
        <v>28</v>
      </c>
      <c r="K392" s="6" t="s">
        <v>28</v>
      </c>
      <c r="L392" s="6" t="s">
        <v>29</v>
      </c>
      <c r="M392" s="9" t="s">
        <v>1810</v>
      </c>
      <c r="N392" s="9" t="s">
        <v>1811</v>
      </c>
      <c r="O392" s="6" t="s">
        <v>32</v>
      </c>
      <c r="P392" s="6" t="s">
        <v>33</v>
      </c>
      <c r="Q392" s="6" t="s">
        <v>34</v>
      </c>
      <c r="R392" s="6" t="s">
        <v>664</v>
      </c>
      <c r="S392" s="10"/>
      <c r="T392" s="10"/>
      <c r="U392" s="6" t="s">
        <v>1030</v>
      </c>
      <c r="V392" s="6">
        <v>3600.0</v>
      </c>
      <c r="W392" s="6" t="s">
        <v>263</v>
      </c>
      <c r="X392" s="10"/>
      <c r="Y392" s="10"/>
      <c r="Z392" s="10"/>
      <c r="AA392" s="10"/>
      <c r="AB392" s="10"/>
      <c r="AC392" s="10"/>
    </row>
    <row r="393">
      <c r="A393" s="14" t="s">
        <v>1773</v>
      </c>
      <c r="B393" s="5">
        <v>130.0</v>
      </c>
      <c r="C393" s="6" t="s">
        <v>64</v>
      </c>
      <c r="D393" s="6" t="s">
        <v>562</v>
      </c>
      <c r="E393" s="6" t="s">
        <v>1812</v>
      </c>
      <c r="F393" s="6" t="s">
        <v>638</v>
      </c>
      <c r="G393" s="6" t="s">
        <v>1813</v>
      </c>
      <c r="H393" s="6" t="s">
        <v>77</v>
      </c>
      <c r="I393" s="6" t="s">
        <v>328</v>
      </c>
      <c r="J393" s="6" t="s">
        <v>47</v>
      </c>
      <c r="K393" s="6" t="s">
        <v>47</v>
      </c>
      <c r="L393" s="6" t="s">
        <v>29</v>
      </c>
      <c r="M393" s="9" t="s">
        <v>1814</v>
      </c>
      <c r="N393" s="9" t="s">
        <v>1815</v>
      </c>
      <c r="O393" s="6" t="s">
        <v>32</v>
      </c>
      <c r="P393" s="6" t="s">
        <v>33</v>
      </c>
      <c r="Q393" s="10"/>
      <c r="R393" s="10"/>
      <c r="S393" s="10"/>
      <c r="T393" s="10"/>
      <c r="U393" s="6" t="s">
        <v>206</v>
      </c>
      <c r="V393" s="6">
        <v>810.0</v>
      </c>
      <c r="W393" s="6" t="s">
        <v>151</v>
      </c>
      <c r="X393" s="10"/>
      <c r="Y393" s="10"/>
      <c r="Z393" s="10"/>
      <c r="AA393" s="10"/>
      <c r="AB393" s="10"/>
      <c r="AC393" s="10"/>
    </row>
    <row r="394">
      <c r="A394" s="14" t="s">
        <v>1773</v>
      </c>
      <c r="B394" s="5">
        <v>130.0</v>
      </c>
      <c r="C394" s="6" t="s">
        <v>50</v>
      </c>
      <c r="D394" s="6" t="s">
        <v>51</v>
      </c>
      <c r="E394" s="6" t="s">
        <v>1816</v>
      </c>
      <c r="F394" s="6" t="s">
        <v>25</v>
      </c>
      <c r="G394" s="6" t="s">
        <v>1817</v>
      </c>
      <c r="H394" s="6" t="s">
        <v>39</v>
      </c>
      <c r="I394" s="6" t="s">
        <v>220</v>
      </c>
      <c r="J394" s="6" t="s">
        <v>220</v>
      </c>
      <c r="K394" s="6" t="s">
        <v>220</v>
      </c>
      <c r="L394" s="6" t="s">
        <v>29</v>
      </c>
      <c r="M394" s="9" t="s">
        <v>1818</v>
      </c>
      <c r="N394" s="9" t="s">
        <v>1819</v>
      </c>
      <c r="O394" s="6" t="s">
        <v>32</v>
      </c>
      <c r="P394" s="6" t="s">
        <v>33</v>
      </c>
      <c r="Q394" s="6" t="s">
        <v>228</v>
      </c>
      <c r="R394" s="34">
        <v>45717.0</v>
      </c>
      <c r="S394" s="6" t="s">
        <v>1820</v>
      </c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>
      <c r="A395" s="14" t="s">
        <v>1773</v>
      </c>
      <c r="B395" s="5">
        <v>130.0</v>
      </c>
      <c r="C395" s="6" t="s">
        <v>22</v>
      </c>
      <c r="D395" s="6" t="s">
        <v>307</v>
      </c>
      <c r="E395" s="6" t="s">
        <v>1821</v>
      </c>
      <c r="F395" s="6" t="s">
        <v>25</v>
      </c>
      <c r="G395" s="6" t="s">
        <v>1822</v>
      </c>
      <c r="H395" s="6" t="s">
        <v>68</v>
      </c>
      <c r="I395" s="6" t="s">
        <v>54</v>
      </c>
      <c r="J395" s="6" t="s">
        <v>220</v>
      </c>
      <c r="K395" s="6" t="s">
        <v>104</v>
      </c>
      <c r="L395" s="6" t="s">
        <v>29</v>
      </c>
      <c r="M395" s="9" t="s">
        <v>1823</v>
      </c>
      <c r="N395" s="9" t="s">
        <v>1824</v>
      </c>
      <c r="O395" s="6" t="s">
        <v>32</v>
      </c>
      <c r="P395" s="6" t="s">
        <v>343</v>
      </c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>
      <c r="A396" s="14" t="s">
        <v>1773</v>
      </c>
      <c r="B396" s="5">
        <v>130.0</v>
      </c>
      <c r="C396" s="6" t="s">
        <v>22</v>
      </c>
      <c r="D396" s="6" t="s">
        <v>307</v>
      </c>
      <c r="E396" s="6" t="s">
        <v>1825</v>
      </c>
      <c r="F396" s="6" t="s">
        <v>25</v>
      </c>
      <c r="G396" s="6" t="s">
        <v>1826</v>
      </c>
      <c r="H396" s="6" t="s">
        <v>59</v>
      </c>
      <c r="I396" s="6" t="s">
        <v>78</v>
      </c>
      <c r="J396" s="6" t="s">
        <v>220</v>
      </c>
      <c r="K396" s="6" t="s">
        <v>148</v>
      </c>
      <c r="L396" s="6" t="s">
        <v>29</v>
      </c>
      <c r="M396" s="9" t="s">
        <v>1827</v>
      </c>
      <c r="N396" s="9" t="s">
        <v>1828</v>
      </c>
      <c r="O396" s="6" t="s">
        <v>32</v>
      </c>
      <c r="P396" s="6" t="s">
        <v>33</v>
      </c>
      <c r="Q396" s="6" t="s">
        <v>228</v>
      </c>
      <c r="R396" s="6" t="s">
        <v>1230</v>
      </c>
      <c r="S396" s="10"/>
      <c r="T396" s="10"/>
      <c r="U396" s="6" t="s">
        <v>152</v>
      </c>
      <c r="V396" s="10"/>
      <c r="W396" s="10"/>
      <c r="X396" s="10"/>
      <c r="Y396" s="10"/>
      <c r="Z396" s="10"/>
      <c r="AA396" s="10"/>
      <c r="AB396" s="10"/>
      <c r="AC396" s="10"/>
    </row>
    <row r="397">
      <c r="A397" s="14" t="s">
        <v>1829</v>
      </c>
      <c r="B397" s="5">
        <v>129.0</v>
      </c>
      <c r="C397" s="6" t="s">
        <v>64</v>
      </c>
      <c r="D397" s="6" t="s">
        <v>95</v>
      </c>
      <c r="E397" s="6" t="s">
        <v>1830</v>
      </c>
      <c r="F397" s="6" t="s">
        <v>1831</v>
      </c>
      <c r="G397" s="6" t="s">
        <v>1832</v>
      </c>
      <c r="H397" s="6" t="s">
        <v>77</v>
      </c>
      <c r="I397" s="6" t="s">
        <v>1833</v>
      </c>
      <c r="J397" s="6" t="s">
        <v>78</v>
      </c>
      <c r="K397" s="6" t="s">
        <v>78</v>
      </c>
      <c r="L397" s="6" t="s">
        <v>29</v>
      </c>
      <c r="M397" s="9" t="s">
        <v>1834</v>
      </c>
      <c r="N397" s="9" t="s">
        <v>1835</v>
      </c>
      <c r="O397" s="6" t="s">
        <v>32</v>
      </c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>
      <c r="A398" s="14" t="s">
        <v>1829</v>
      </c>
      <c r="B398" s="5">
        <v>129.0</v>
      </c>
      <c r="C398" s="6" t="s">
        <v>22</v>
      </c>
      <c r="D398" s="6" t="s">
        <v>109</v>
      </c>
      <c r="E398" s="6" t="s">
        <v>1836</v>
      </c>
      <c r="F398" s="6" t="s">
        <v>25</v>
      </c>
      <c r="G398" s="6" t="s">
        <v>1837</v>
      </c>
      <c r="H398" s="6" t="s">
        <v>39</v>
      </c>
      <c r="I398" s="6" t="s">
        <v>435</v>
      </c>
      <c r="J398" s="6" t="s">
        <v>148</v>
      </c>
      <c r="K398" s="6" t="s">
        <v>148</v>
      </c>
      <c r="L398" s="6" t="s">
        <v>29</v>
      </c>
      <c r="M398" s="9" t="s">
        <v>1838</v>
      </c>
      <c r="N398" s="9" t="s">
        <v>1839</v>
      </c>
      <c r="O398" s="6" t="s">
        <v>32</v>
      </c>
      <c r="P398" s="6" t="s">
        <v>33</v>
      </c>
      <c r="Q398" s="6" t="s">
        <v>228</v>
      </c>
      <c r="R398" s="6" t="s">
        <v>664</v>
      </c>
      <c r="S398" s="10"/>
      <c r="T398" s="10"/>
      <c r="U398" s="6" t="s">
        <v>36</v>
      </c>
      <c r="V398" s="6">
        <v>4500.0</v>
      </c>
      <c r="W398" s="10"/>
      <c r="X398" s="10"/>
      <c r="Y398" s="10"/>
      <c r="Z398" s="10"/>
      <c r="AA398" s="10"/>
      <c r="AB398" s="10"/>
      <c r="AC398" s="10"/>
    </row>
    <row r="399">
      <c r="A399" s="14" t="s">
        <v>1829</v>
      </c>
      <c r="B399" s="5">
        <v>129.0</v>
      </c>
      <c r="C399" s="6" t="s">
        <v>72</v>
      </c>
      <c r="D399" s="6" t="s">
        <v>269</v>
      </c>
      <c r="E399" s="6" t="s">
        <v>1840</v>
      </c>
      <c r="F399" s="6" t="s">
        <v>25</v>
      </c>
      <c r="G399" s="6" t="s">
        <v>1841</v>
      </c>
      <c r="H399" s="6" t="s">
        <v>1205</v>
      </c>
      <c r="I399" s="6" t="s">
        <v>148</v>
      </c>
      <c r="J399" s="6" t="s">
        <v>148</v>
      </c>
      <c r="K399" s="6" t="s">
        <v>220</v>
      </c>
      <c r="L399" s="6" t="s">
        <v>29</v>
      </c>
      <c r="M399" s="9" t="s">
        <v>1842</v>
      </c>
      <c r="N399" s="9" t="s">
        <v>1843</v>
      </c>
      <c r="O399" s="6" t="s">
        <v>32</v>
      </c>
      <c r="P399" s="6" t="s">
        <v>214</v>
      </c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>
      <c r="A400" s="14" t="s">
        <v>1829</v>
      </c>
      <c r="B400" s="5">
        <v>129.0</v>
      </c>
      <c r="C400" s="6" t="s">
        <v>72</v>
      </c>
      <c r="D400" s="6" t="s">
        <v>269</v>
      </c>
      <c r="E400" s="6" t="s">
        <v>1844</v>
      </c>
      <c r="F400" s="6" t="s">
        <v>25</v>
      </c>
      <c r="G400" s="6" t="s">
        <v>1845</v>
      </c>
      <c r="H400" s="6" t="s">
        <v>68</v>
      </c>
      <c r="I400" s="6" t="s">
        <v>28</v>
      </c>
      <c r="J400" s="6" t="s">
        <v>28</v>
      </c>
      <c r="K400" s="6" t="s">
        <v>28</v>
      </c>
      <c r="L400" s="6" t="s">
        <v>29</v>
      </c>
      <c r="M400" s="9" t="s">
        <v>1846</v>
      </c>
      <c r="N400" s="9" t="s">
        <v>1847</v>
      </c>
      <c r="O400" s="6" t="s">
        <v>32</v>
      </c>
      <c r="P400" s="6" t="s">
        <v>214</v>
      </c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>
      <c r="A401" s="14" t="s">
        <v>1829</v>
      </c>
      <c r="B401" s="5">
        <v>129.0</v>
      </c>
      <c r="C401" s="6" t="s">
        <v>72</v>
      </c>
      <c r="D401" s="6" t="s">
        <v>269</v>
      </c>
      <c r="E401" s="6" t="s">
        <v>1848</v>
      </c>
      <c r="F401" s="6" t="s">
        <v>25</v>
      </c>
      <c r="G401" s="6" t="s">
        <v>1849</v>
      </c>
      <c r="H401" s="6" t="s">
        <v>68</v>
      </c>
      <c r="I401" s="6" t="s">
        <v>28</v>
      </c>
      <c r="J401" s="6" t="s">
        <v>28</v>
      </c>
      <c r="K401" s="6" t="s">
        <v>28</v>
      </c>
      <c r="L401" s="6" t="s">
        <v>29</v>
      </c>
      <c r="M401" s="9" t="s">
        <v>1850</v>
      </c>
      <c r="N401" s="9" t="s">
        <v>1851</v>
      </c>
      <c r="O401" s="6" t="s">
        <v>32</v>
      </c>
      <c r="P401" s="6" t="s">
        <v>214</v>
      </c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>
      <c r="A402" s="14" t="s">
        <v>1829</v>
      </c>
      <c r="B402" s="5">
        <v>129.0</v>
      </c>
      <c r="C402" s="6" t="s">
        <v>72</v>
      </c>
      <c r="D402" s="6" t="s">
        <v>269</v>
      </c>
      <c r="E402" s="6" t="s">
        <v>1852</v>
      </c>
      <c r="F402" s="6" t="s">
        <v>25</v>
      </c>
      <c r="G402" s="6" t="s">
        <v>1853</v>
      </c>
      <c r="H402" s="6" t="s">
        <v>39</v>
      </c>
      <c r="I402" s="6" t="s">
        <v>801</v>
      </c>
      <c r="J402" s="6" t="s">
        <v>801</v>
      </c>
      <c r="K402" s="6" t="s">
        <v>801</v>
      </c>
      <c r="L402" s="6" t="s">
        <v>29</v>
      </c>
      <c r="M402" s="9" t="s">
        <v>1854</v>
      </c>
      <c r="N402" s="9" t="s">
        <v>1855</v>
      </c>
      <c r="O402" s="6" t="s">
        <v>32</v>
      </c>
      <c r="P402" s="6" t="s">
        <v>33</v>
      </c>
      <c r="Q402" s="10"/>
      <c r="R402" s="10"/>
      <c r="S402" s="10"/>
      <c r="T402" s="10"/>
      <c r="U402" s="6" t="s">
        <v>108</v>
      </c>
      <c r="V402" s="6">
        <v>4050.0</v>
      </c>
      <c r="W402" s="6" t="s">
        <v>371</v>
      </c>
      <c r="X402" s="10"/>
      <c r="Y402" s="10"/>
      <c r="Z402" s="10"/>
      <c r="AA402" s="10"/>
      <c r="AB402" s="10"/>
      <c r="AC402" s="10"/>
    </row>
    <row r="403">
      <c r="A403" s="14" t="s">
        <v>1829</v>
      </c>
      <c r="B403" s="5">
        <v>129.0</v>
      </c>
      <c r="C403" s="6" t="s">
        <v>72</v>
      </c>
      <c r="D403" s="6" t="s">
        <v>269</v>
      </c>
      <c r="E403" s="6" t="s">
        <v>1856</v>
      </c>
      <c r="F403" s="6" t="s">
        <v>46</v>
      </c>
      <c r="G403" s="8" t="s">
        <v>1809</v>
      </c>
      <c r="H403" s="6" t="s">
        <v>68</v>
      </c>
      <c r="I403" s="6" t="s">
        <v>28</v>
      </c>
      <c r="J403" s="6" t="s">
        <v>47</v>
      </c>
      <c r="K403" s="6" t="s">
        <v>47</v>
      </c>
      <c r="L403" s="6" t="s">
        <v>29</v>
      </c>
      <c r="M403" s="9" t="s">
        <v>1857</v>
      </c>
      <c r="N403" s="9" t="s">
        <v>1858</v>
      </c>
      <c r="O403" s="6" t="s">
        <v>32</v>
      </c>
      <c r="P403" s="6" t="s">
        <v>33</v>
      </c>
      <c r="Q403" s="6" t="s">
        <v>34</v>
      </c>
      <c r="R403" s="6" t="s">
        <v>664</v>
      </c>
      <c r="S403" s="10"/>
      <c r="T403" s="10"/>
      <c r="U403" s="6" t="s">
        <v>1030</v>
      </c>
      <c r="V403" s="6">
        <v>1350.0</v>
      </c>
      <c r="W403" s="6" t="s">
        <v>263</v>
      </c>
      <c r="X403" s="10"/>
      <c r="Y403" s="10"/>
      <c r="Z403" s="10"/>
      <c r="AA403" s="10"/>
      <c r="AB403" s="10"/>
      <c r="AC403" s="10"/>
    </row>
    <row r="404">
      <c r="A404" s="14" t="s">
        <v>1829</v>
      </c>
      <c r="B404" s="5">
        <v>129.0</v>
      </c>
      <c r="C404" s="6" t="s">
        <v>64</v>
      </c>
      <c r="D404" s="6" t="s">
        <v>562</v>
      </c>
      <c r="E404" s="6" t="s">
        <v>1859</v>
      </c>
      <c r="F404" s="6" t="s">
        <v>25</v>
      </c>
      <c r="G404" s="6" t="s">
        <v>1860</v>
      </c>
      <c r="H404" s="6" t="s">
        <v>39</v>
      </c>
      <c r="I404" s="6" t="s">
        <v>435</v>
      </c>
      <c r="J404" s="6" t="s">
        <v>435</v>
      </c>
      <c r="K404" s="6" t="s">
        <v>435</v>
      </c>
      <c r="L404" s="6" t="s">
        <v>29</v>
      </c>
      <c r="M404" s="9" t="s">
        <v>1861</v>
      </c>
      <c r="N404" s="9" t="s">
        <v>1862</v>
      </c>
      <c r="O404" s="6" t="s">
        <v>32</v>
      </c>
      <c r="P404" s="6" t="s">
        <v>33</v>
      </c>
      <c r="Q404" s="6" t="s">
        <v>381</v>
      </c>
      <c r="R404" s="6" t="s">
        <v>306</v>
      </c>
      <c r="S404" s="10"/>
      <c r="T404" s="10"/>
      <c r="U404" s="6" t="s">
        <v>100</v>
      </c>
      <c r="V404" s="6">
        <v>4860.0</v>
      </c>
      <c r="W404" s="6" t="s">
        <v>364</v>
      </c>
      <c r="X404" s="10"/>
      <c r="Y404" s="10"/>
      <c r="Z404" s="10"/>
      <c r="AA404" s="10"/>
      <c r="AB404" s="10"/>
      <c r="AC404" s="10"/>
    </row>
    <row r="405">
      <c r="A405" s="14" t="s">
        <v>1829</v>
      </c>
      <c r="B405" s="5">
        <v>129.0</v>
      </c>
      <c r="C405" s="6" t="s">
        <v>64</v>
      </c>
      <c r="D405" s="6" t="s">
        <v>562</v>
      </c>
      <c r="E405" s="6" t="s">
        <v>1863</v>
      </c>
      <c r="F405" s="6" t="s">
        <v>25</v>
      </c>
      <c r="G405" s="6" t="s">
        <v>1864</v>
      </c>
      <c r="H405" s="6" t="s">
        <v>68</v>
      </c>
      <c r="I405" s="6" t="s">
        <v>54</v>
      </c>
      <c r="J405" s="6" t="s">
        <v>78</v>
      </c>
      <c r="K405" s="6" t="s">
        <v>468</v>
      </c>
      <c r="L405" s="6" t="s">
        <v>29</v>
      </c>
      <c r="M405" s="9" t="s">
        <v>1865</v>
      </c>
      <c r="N405" s="9" t="s">
        <v>1866</v>
      </c>
      <c r="O405" s="6" t="s">
        <v>32</v>
      </c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>
      <c r="A406" s="14" t="s">
        <v>1829</v>
      </c>
      <c r="B406" s="5">
        <v>129.0</v>
      </c>
      <c r="C406" s="6" t="s">
        <v>64</v>
      </c>
      <c r="D406" s="6" t="s">
        <v>290</v>
      </c>
      <c r="E406" s="6" t="s">
        <v>1867</v>
      </c>
      <c r="F406" s="6" t="s">
        <v>8</v>
      </c>
      <c r="G406" s="6" t="s">
        <v>1868</v>
      </c>
      <c r="H406" s="6" t="s">
        <v>1869</v>
      </c>
      <c r="I406" s="6" t="s">
        <v>459</v>
      </c>
      <c r="J406" s="6" t="s">
        <v>47</v>
      </c>
      <c r="K406" s="6" t="s">
        <v>47</v>
      </c>
      <c r="L406" s="6" t="s">
        <v>29</v>
      </c>
      <c r="M406" s="9" t="s">
        <v>1870</v>
      </c>
      <c r="N406" s="9" t="s">
        <v>1871</v>
      </c>
      <c r="O406" s="6" t="s">
        <v>32</v>
      </c>
      <c r="P406" s="6" t="s">
        <v>33</v>
      </c>
      <c r="Q406" s="6" t="s">
        <v>126</v>
      </c>
      <c r="R406" s="34">
        <v>45720.0</v>
      </c>
      <c r="S406" s="10"/>
      <c r="T406" s="10"/>
      <c r="U406" s="6" t="s">
        <v>355</v>
      </c>
      <c r="V406" s="10"/>
      <c r="W406" s="10"/>
      <c r="X406" s="10"/>
      <c r="Y406" s="10"/>
      <c r="Z406" s="10"/>
      <c r="AA406" s="10"/>
      <c r="AB406" s="10"/>
      <c r="AC406" s="10"/>
    </row>
    <row r="407">
      <c r="A407" s="14" t="s">
        <v>1829</v>
      </c>
      <c r="B407" s="5">
        <v>129.0</v>
      </c>
      <c r="C407" s="6" t="s">
        <v>64</v>
      </c>
      <c r="D407" s="6" t="s">
        <v>290</v>
      </c>
      <c r="E407" s="6" t="s">
        <v>1872</v>
      </c>
      <c r="F407" s="6" t="s">
        <v>1873</v>
      </c>
      <c r="G407" s="6" t="s">
        <v>1874</v>
      </c>
      <c r="H407" s="6" t="s">
        <v>77</v>
      </c>
      <c r="I407" s="6" t="s">
        <v>104</v>
      </c>
      <c r="J407" s="6" t="s">
        <v>47</v>
      </c>
      <c r="K407" s="6" t="s">
        <v>47</v>
      </c>
      <c r="L407" s="6" t="s">
        <v>29</v>
      </c>
      <c r="M407" s="9" t="s">
        <v>1875</v>
      </c>
      <c r="N407" s="9" t="s">
        <v>1876</v>
      </c>
      <c r="O407" s="6" t="s">
        <v>32</v>
      </c>
      <c r="P407" s="6" t="s">
        <v>33</v>
      </c>
      <c r="Q407" s="6" t="s">
        <v>34</v>
      </c>
      <c r="R407" s="10"/>
      <c r="S407" s="10"/>
      <c r="T407" s="10"/>
      <c r="U407" s="6" t="s">
        <v>127</v>
      </c>
      <c r="V407" s="6">
        <v>3150.0</v>
      </c>
      <c r="W407" s="6" t="s">
        <v>305</v>
      </c>
      <c r="X407" s="10"/>
      <c r="Y407" s="10"/>
      <c r="Z407" s="10"/>
      <c r="AA407" s="10"/>
      <c r="AB407" s="10"/>
      <c r="AC407" s="10"/>
    </row>
    <row r="408">
      <c r="A408" s="14" t="s">
        <v>1877</v>
      </c>
      <c r="B408" s="5">
        <v>128.0</v>
      </c>
      <c r="C408" s="6" t="s">
        <v>64</v>
      </c>
      <c r="D408" s="6" t="s">
        <v>562</v>
      </c>
      <c r="E408" s="6" t="s">
        <v>1878</v>
      </c>
      <c r="F408" s="6" t="s">
        <v>25</v>
      </c>
      <c r="G408" s="6" t="s">
        <v>1879</v>
      </c>
      <c r="H408" s="6" t="s">
        <v>39</v>
      </c>
      <c r="I408" s="6" t="s">
        <v>220</v>
      </c>
      <c r="J408" s="6" t="s">
        <v>220</v>
      </c>
      <c r="K408" s="6" t="s">
        <v>220</v>
      </c>
      <c r="L408" s="6" t="s">
        <v>29</v>
      </c>
      <c r="M408" s="9" t="s">
        <v>1880</v>
      </c>
      <c r="N408" s="9" t="s">
        <v>1881</v>
      </c>
      <c r="O408" s="6" t="s">
        <v>32</v>
      </c>
      <c r="P408" s="6" t="s">
        <v>33</v>
      </c>
      <c r="Q408" s="6" t="s">
        <v>228</v>
      </c>
      <c r="R408" s="6" t="s">
        <v>1165</v>
      </c>
      <c r="S408" s="10"/>
      <c r="T408" s="10"/>
      <c r="U408" s="6" t="s">
        <v>305</v>
      </c>
      <c r="V408" s="6">
        <v>4860.0</v>
      </c>
      <c r="W408" s="6" t="s">
        <v>364</v>
      </c>
      <c r="X408" s="10"/>
      <c r="Y408" s="10"/>
      <c r="Z408" s="10"/>
      <c r="AA408" s="10"/>
      <c r="AB408" s="10"/>
      <c r="AC408" s="10"/>
    </row>
    <row r="409">
      <c r="A409" s="14" t="s">
        <v>1877</v>
      </c>
      <c r="B409" s="5">
        <v>128.0</v>
      </c>
      <c r="C409" s="6" t="s">
        <v>64</v>
      </c>
      <c r="D409" s="6" t="s">
        <v>697</v>
      </c>
      <c r="E409" s="6" t="s">
        <v>1882</v>
      </c>
      <c r="F409" s="6" t="s">
        <v>274</v>
      </c>
      <c r="G409" s="6" t="s">
        <v>1883</v>
      </c>
      <c r="H409" s="6" t="s">
        <v>77</v>
      </c>
      <c r="I409" s="6" t="s">
        <v>468</v>
      </c>
      <c r="J409" s="6" t="s">
        <v>47</v>
      </c>
      <c r="K409" s="6" t="s">
        <v>47</v>
      </c>
      <c r="L409" s="6" t="s">
        <v>29</v>
      </c>
      <c r="M409" s="9" t="s">
        <v>1884</v>
      </c>
      <c r="N409" s="9" t="s">
        <v>1885</v>
      </c>
      <c r="O409" s="6" t="s">
        <v>32</v>
      </c>
      <c r="P409" s="6" t="s">
        <v>33</v>
      </c>
      <c r="Q409" s="6" t="s">
        <v>34</v>
      </c>
      <c r="R409" s="10"/>
      <c r="S409" s="10"/>
      <c r="T409" s="10"/>
      <c r="U409" s="6" t="s">
        <v>100</v>
      </c>
      <c r="V409" s="10"/>
      <c r="W409" s="10"/>
      <c r="X409" s="10"/>
      <c r="Y409" s="10"/>
      <c r="Z409" s="10"/>
      <c r="AA409" s="10"/>
      <c r="AB409" s="10"/>
      <c r="AC409" s="10"/>
    </row>
    <row r="410">
      <c r="A410" s="14" t="s">
        <v>1877</v>
      </c>
      <c r="B410" s="5">
        <v>128.0</v>
      </c>
      <c r="C410" s="6" t="s">
        <v>50</v>
      </c>
      <c r="D410" s="6" t="s">
        <v>216</v>
      </c>
      <c r="E410" s="6" t="s">
        <v>1886</v>
      </c>
      <c r="F410" s="6" t="s">
        <v>25</v>
      </c>
      <c r="G410" s="6" t="s">
        <v>1887</v>
      </c>
      <c r="H410" s="6" t="s">
        <v>68</v>
      </c>
      <c r="I410" s="6" t="s">
        <v>40</v>
      </c>
      <c r="J410" s="6" t="s">
        <v>328</v>
      </c>
      <c r="K410" s="6" t="s">
        <v>328</v>
      </c>
      <c r="L410" s="6" t="s">
        <v>29</v>
      </c>
      <c r="M410" s="9" t="s">
        <v>1888</v>
      </c>
      <c r="N410" s="9" t="s">
        <v>1889</v>
      </c>
      <c r="O410" s="6" t="s">
        <v>32</v>
      </c>
      <c r="P410" s="6" t="s">
        <v>33</v>
      </c>
      <c r="Q410" s="10"/>
      <c r="R410" s="6" t="s">
        <v>1383</v>
      </c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>
      <c r="A411" s="14" t="s">
        <v>1877</v>
      </c>
      <c r="B411" s="5">
        <v>128.0</v>
      </c>
      <c r="C411" s="6" t="s">
        <v>64</v>
      </c>
      <c r="D411" s="6" t="s">
        <v>95</v>
      </c>
      <c r="E411" s="6" t="s">
        <v>1890</v>
      </c>
      <c r="F411" s="6" t="s">
        <v>25</v>
      </c>
      <c r="G411" s="6" t="s">
        <v>1891</v>
      </c>
      <c r="H411" s="6" t="s">
        <v>388</v>
      </c>
      <c r="I411" s="6" t="s">
        <v>122</v>
      </c>
      <c r="J411" s="6" t="s">
        <v>122</v>
      </c>
      <c r="K411" s="6" t="s">
        <v>122</v>
      </c>
      <c r="L411" s="6" t="s">
        <v>29</v>
      </c>
      <c r="M411" s="9" t="s">
        <v>1892</v>
      </c>
      <c r="N411" s="9" t="s">
        <v>1893</v>
      </c>
      <c r="O411" s="6" t="s">
        <v>32</v>
      </c>
      <c r="P411" s="6" t="s">
        <v>33</v>
      </c>
      <c r="Q411" s="6" t="s">
        <v>126</v>
      </c>
      <c r="R411" s="6" t="s">
        <v>951</v>
      </c>
      <c r="S411" s="10"/>
      <c r="T411" s="10"/>
      <c r="U411" s="6" t="s">
        <v>100</v>
      </c>
      <c r="V411" s="10"/>
      <c r="W411" s="10"/>
      <c r="X411" s="10"/>
      <c r="Y411" s="10"/>
      <c r="Z411" s="10"/>
      <c r="AA411" s="10"/>
      <c r="AB411" s="10"/>
      <c r="AC411" s="10"/>
    </row>
    <row r="412">
      <c r="A412" s="14" t="s">
        <v>1877</v>
      </c>
      <c r="B412" s="5">
        <v>128.0</v>
      </c>
      <c r="C412" s="6" t="s">
        <v>64</v>
      </c>
      <c r="D412" s="6" t="s">
        <v>209</v>
      </c>
      <c r="E412" s="6" t="s">
        <v>1894</v>
      </c>
      <c r="F412" s="6" t="s">
        <v>25</v>
      </c>
      <c r="G412" s="6" t="s">
        <v>1895</v>
      </c>
      <c r="H412" s="6" t="s">
        <v>68</v>
      </c>
      <c r="I412" s="6" t="s">
        <v>172</v>
      </c>
      <c r="J412" s="6" t="s">
        <v>244</v>
      </c>
      <c r="K412" s="6" t="s">
        <v>244</v>
      </c>
      <c r="L412" s="6" t="s">
        <v>29</v>
      </c>
      <c r="M412" s="9" t="s">
        <v>1896</v>
      </c>
      <c r="N412" s="9" t="s">
        <v>1897</v>
      </c>
      <c r="O412" s="6" t="s">
        <v>32</v>
      </c>
      <c r="P412" s="6" t="s">
        <v>214</v>
      </c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>
      <c r="A413" s="14" t="s">
        <v>1877</v>
      </c>
      <c r="B413" s="5">
        <v>128.0</v>
      </c>
      <c r="C413" s="6" t="s">
        <v>64</v>
      </c>
      <c r="D413" s="6" t="s">
        <v>529</v>
      </c>
      <c r="E413" s="6" t="s">
        <v>1898</v>
      </c>
      <c r="F413" s="6" t="s">
        <v>274</v>
      </c>
      <c r="G413" s="6" t="s">
        <v>1899</v>
      </c>
      <c r="H413" s="6" t="s">
        <v>77</v>
      </c>
      <c r="I413" s="6" t="s">
        <v>148</v>
      </c>
      <c r="J413" s="6" t="s">
        <v>47</v>
      </c>
      <c r="K413" s="6" t="s">
        <v>47</v>
      </c>
      <c r="L413" s="6" t="s">
        <v>29</v>
      </c>
      <c r="M413" s="9" t="s">
        <v>1900</v>
      </c>
      <c r="N413" s="9" t="s">
        <v>1901</v>
      </c>
      <c r="O413" s="6" t="s">
        <v>32</v>
      </c>
      <c r="P413" s="6" t="s">
        <v>33</v>
      </c>
      <c r="Q413" s="6" t="s">
        <v>34</v>
      </c>
      <c r="R413" s="6" t="s">
        <v>229</v>
      </c>
      <c r="S413" s="10"/>
      <c r="T413" s="10"/>
      <c r="U413" s="6" t="s">
        <v>108</v>
      </c>
      <c r="V413" s="6">
        <v>4720.0</v>
      </c>
      <c r="W413" s="6" t="s">
        <v>408</v>
      </c>
      <c r="X413" s="10"/>
      <c r="Y413" s="10"/>
      <c r="Z413" s="10"/>
      <c r="AA413" s="10"/>
      <c r="AB413" s="10"/>
      <c r="AC413" s="10"/>
    </row>
    <row r="414">
      <c r="A414" s="37">
        <v>45660.0</v>
      </c>
      <c r="B414" s="5">
        <v>127.0</v>
      </c>
      <c r="C414" s="6" t="s">
        <v>22</v>
      </c>
      <c r="D414" s="6" t="s">
        <v>307</v>
      </c>
      <c r="E414" s="6" t="s">
        <v>1902</v>
      </c>
      <c r="F414" s="6" t="s">
        <v>25</v>
      </c>
      <c r="G414" s="6" t="s">
        <v>1903</v>
      </c>
      <c r="H414" s="6" t="s">
        <v>59</v>
      </c>
      <c r="I414" s="6" t="s">
        <v>328</v>
      </c>
      <c r="J414" s="6" t="s">
        <v>328</v>
      </c>
      <c r="K414" s="6" t="s">
        <v>328</v>
      </c>
      <c r="L414" s="6" t="s">
        <v>29</v>
      </c>
      <c r="M414" s="9" t="s">
        <v>1904</v>
      </c>
      <c r="N414" s="9" t="s">
        <v>1905</v>
      </c>
      <c r="O414" s="6" t="s">
        <v>32</v>
      </c>
      <c r="P414" s="6" t="s">
        <v>33</v>
      </c>
      <c r="Q414" s="6" t="s">
        <v>126</v>
      </c>
      <c r="R414" s="6" t="s">
        <v>311</v>
      </c>
      <c r="S414" s="10"/>
      <c r="T414" s="10"/>
      <c r="U414" s="6" t="s">
        <v>413</v>
      </c>
      <c r="V414" s="10"/>
      <c r="W414" s="10"/>
      <c r="X414" s="10"/>
      <c r="Y414" s="10"/>
      <c r="Z414" s="10"/>
      <c r="AA414" s="10"/>
      <c r="AB414" s="10"/>
      <c r="AC414" s="10"/>
    </row>
    <row r="415">
      <c r="A415" s="37">
        <v>45660.0</v>
      </c>
      <c r="B415" s="5">
        <v>127.0</v>
      </c>
      <c r="C415" s="6" t="s">
        <v>72</v>
      </c>
      <c r="D415" s="6" t="s">
        <v>247</v>
      </c>
      <c r="E415" s="6" t="s">
        <v>1906</v>
      </c>
      <c r="F415" s="6" t="s">
        <v>274</v>
      </c>
      <c r="G415" s="6" t="s">
        <v>1907</v>
      </c>
      <c r="H415" s="6" t="s">
        <v>77</v>
      </c>
      <c r="I415" s="6" t="s">
        <v>104</v>
      </c>
      <c r="J415" s="6" t="s">
        <v>47</v>
      </c>
      <c r="K415" s="6" t="s">
        <v>47</v>
      </c>
      <c r="L415" s="6" t="s">
        <v>29</v>
      </c>
      <c r="M415" s="9" t="s">
        <v>1908</v>
      </c>
      <c r="N415" s="9" t="s">
        <v>1909</v>
      </c>
      <c r="O415" s="6" t="s">
        <v>32</v>
      </c>
      <c r="P415" s="6" t="s">
        <v>33</v>
      </c>
      <c r="Q415" s="6" t="s">
        <v>34</v>
      </c>
      <c r="R415" s="6" t="s">
        <v>1165</v>
      </c>
      <c r="S415" s="10"/>
      <c r="T415" s="10"/>
      <c r="U415" s="6" t="s">
        <v>506</v>
      </c>
      <c r="V415" s="6">
        <v>1800.0</v>
      </c>
      <c r="W415" s="6" t="s">
        <v>794</v>
      </c>
      <c r="X415" s="10"/>
      <c r="Y415" s="10"/>
      <c r="Z415" s="10"/>
      <c r="AA415" s="10"/>
      <c r="AB415" s="10"/>
      <c r="AC415" s="10"/>
    </row>
    <row r="416">
      <c r="A416" s="37">
        <v>45660.0</v>
      </c>
      <c r="B416" s="5">
        <v>127.0</v>
      </c>
      <c r="C416" s="6" t="s">
        <v>22</v>
      </c>
      <c r="D416" s="6" t="s">
        <v>109</v>
      </c>
      <c r="E416" s="6" t="s">
        <v>1910</v>
      </c>
      <c r="F416" s="6" t="s">
        <v>25</v>
      </c>
      <c r="G416" s="6" t="s">
        <v>1911</v>
      </c>
      <c r="H416" s="6" t="s">
        <v>39</v>
      </c>
      <c r="I416" s="6" t="s">
        <v>104</v>
      </c>
      <c r="J416" s="6" t="s">
        <v>104</v>
      </c>
      <c r="K416" s="6" t="s">
        <v>104</v>
      </c>
      <c r="L416" s="6" t="s">
        <v>29</v>
      </c>
      <c r="M416" s="9" t="s">
        <v>1912</v>
      </c>
      <c r="N416" s="9" t="s">
        <v>1913</v>
      </c>
      <c r="O416" s="6" t="s">
        <v>32</v>
      </c>
      <c r="P416" s="6" t="s">
        <v>33</v>
      </c>
      <c r="Q416" s="6" t="s">
        <v>228</v>
      </c>
      <c r="R416" s="6" t="s">
        <v>809</v>
      </c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>
      <c r="A417" s="37">
        <v>45660.0</v>
      </c>
      <c r="B417" s="5">
        <v>127.0</v>
      </c>
      <c r="C417" s="6" t="s">
        <v>64</v>
      </c>
      <c r="D417" s="6" t="s">
        <v>562</v>
      </c>
      <c r="E417" s="6" t="s">
        <v>1914</v>
      </c>
      <c r="F417" s="6" t="s">
        <v>638</v>
      </c>
      <c r="G417" s="6" t="s">
        <v>1915</v>
      </c>
      <c r="H417" s="6" t="s">
        <v>77</v>
      </c>
      <c r="I417" s="6" t="s">
        <v>328</v>
      </c>
      <c r="J417" s="6" t="s">
        <v>47</v>
      </c>
      <c r="K417" s="6" t="s">
        <v>47</v>
      </c>
      <c r="L417" s="6" t="s">
        <v>29</v>
      </c>
      <c r="M417" s="9" t="s">
        <v>1916</v>
      </c>
      <c r="N417" s="9" t="s">
        <v>1917</v>
      </c>
      <c r="O417" s="6" t="s">
        <v>32</v>
      </c>
      <c r="P417" s="6" t="s">
        <v>33</v>
      </c>
      <c r="Q417" s="10"/>
      <c r="R417" s="10"/>
      <c r="S417" s="10"/>
      <c r="T417" s="10"/>
      <c r="U417" s="6" t="s">
        <v>206</v>
      </c>
      <c r="V417" s="6">
        <v>810.0</v>
      </c>
      <c r="W417" s="6" t="s">
        <v>151</v>
      </c>
      <c r="X417" s="10"/>
      <c r="Y417" s="10"/>
      <c r="Z417" s="10"/>
      <c r="AA417" s="10"/>
      <c r="AB417" s="10"/>
      <c r="AC417" s="10"/>
    </row>
    <row r="418">
      <c r="A418" s="37">
        <v>45750.0</v>
      </c>
      <c r="B418" s="5">
        <v>124.0</v>
      </c>
      <c r="C418" s="6" t="s">
        <v>72</v>
      </c>
      <c r="D418" s="6" t="s">
        <v>247</v>
      </c>
      <c r="E418" s="11" t="s">
        <v>1918</v>
      </c>
      <c r="F418" s="6" t="s">
        <v>274</v>
      </c>
      <c r="G418" s="6" t="s">
        <v>1919</v>
      </c>
      <c r="H418" s="6" t="s">
        <v>77</v>
      </c>
      <c r="I418" s="6" t="s">
        <v>435</v>
      </c>
      <c r="J418" s="6" t="s">
        <v>47</v>
      </c>
      <c r="K418" s="6" t="s">
        <v>47</v>
      </c>
      <c r="L418" s="6" t="s">
        <v>29</v>
      </c>
      <c r="M418" s="9" t="s">
        <v>1920</v>
      </c>
      <c r="N418" s="9" t="s">
        <v>1921</v>
      </c>
      <c r="O418" s="6" t="s">
        <v>32</v>
      </c>
      <c r="P418" s="6" t="s">
        <v>33</v>
      </c>
      <c r="Q418" s="6" t="s">
        <v>34</v>
      </c>
      <c r="R418" s="6" t="s">
        <v>578</v>
      </c>
      <c r="S418" s="10"/>
      <c r="T418" s="10"/>
      <c r="U418" s="6" t="s">
        <v>100</v>
      </c>
      <c r="V418" s="6">
        <v>1800.0</v>
      </c>
      <c r="W418" s="6" t="s">
        <v>664</v>
      </c>
      <c r="X418" s="10"/>
      <c r="Y418" s="10"/>
      <c r="Z418" s="10"/>
      <c r="AA418" s="10"/>
      <c r="AB418" s="10"/>
      <c r="AC418" s="10"/>
    </row>
    <row r="419">
      <c r="A419" s="37">
        <v>45750.0</v>
      </c>
      <c r="B419" s="5">
        <v>124.0</v>
      </c>
      <c r="C419" s="6" t="s">
        <v>72</v>
      </c>
      <c r="D419" s="6" t="s">
        <v>247</v>
      </c>
      <c r="E419" s="6" t="s">
        <v>1922</v>
      </c>
      <c r="F419" s="6" t="s">
        <v>274</v>
      </c>
      <c r="G419" s="6" t="s">
        <v>1923</v>
      </c>
      <c r="H419" s="6" t="s">
        <v>77</v>
      </c>
      <c r="I419" s="6" t="s">
        <v>148</v>
      </c>
      <c r="J419" s="6" t="s">
        <v>47</v>
      </c>
      <c r="K419" s="6" t="s">
        <v>47</v>
      </c>
      <c r="L419" s="6" t="s">
        <v>29</v>
      </c>
      <c r="M419" s="9" t="s">
        <v>1924</v>
      </c>
      <c r="N419" s="9" t="s">
        <v>1925</v>
      </c>
      <c r="O419" s="6" t="s">
        <v>32</v>
      </c>
      <c r="P419" s="6" t="s">
        <v>33</v>
      </c>
      <c r="Q419" s="6" t="s">
        <v>34</v>
      </c>
      <c r="R419" s="6" t="s">
        <v>794</v>
      </c>
      <c r="S419" s="10"/>
      <c r="T419" s="10"/>
      <c r="U419" s="6" t="s">
        <v>36</v>
      </c>
      <c r="V419" s="6">
        <v>1800.0</v>
      </c>
      <c r="W419" s="6" t="s">
        <v>664</v>
      </c>
      <c r="X419" s="10"/>
      <c r="Y419" s="10"/>
      <c r="Z419" s="10"/>
      <c r="AA419" s="10"/>
      <c r="AB419" s="10"/>
      <c r="AC419" s="10"/>
    </row>
    <row r="420">
      <c r="A420" s="37">
        <v>45750.0</v>
      </c>
      <c r="B420" s="5">
        <v>124.0</v>
      </c>
      <c r="C420" s="6" t="s">
        <v>64</v>
      </c>
      <c r="D420" s="6" t="s">
        <v>562</v>
      </c>
      <c r="E420" s="6" t="s">
        <v>1812</v>
      </c>
      <c r="F420" s="6" t="s">
        <v>638</v>
      </c>
      <c r="G420" s="6" t="s">
        <v>1926</v>
      </c>
      <c r="H420" s="6" t="s">
        <v>77</v>
      </c>
      <c r="I420" s="6" t="s">
        <v>328</v>
      </c>
      <c r="J420" s="6" t="s">
        <v>47</v>
      </c>
      <c r="K420" s="6" t="s">
        <v>47</v>
      </c>
      <c r="L420" s="6" t="s">
        <v>29</v>
      </c>
      <c r="M420" s="9" t="s">
        <v>1927</v>
      </c>
      <c r="N420" s="9" t="s">
        <v>1928</v>
      </c>
      <c r="O420" s="6" t="s">
        <v>32</v>
      </c>
      <c r="P420" s="6" t="s">
        <v>33</v>
      </c>
      <c r="Q420" s="10"/>
      <c r="R420" s="10"/>
      <c r="S420" s="10"/>
      <c r="T420" s="6" t="s">
        <v>1929</v>
      </c>
      <c r="U420" s="6" t="s">
        <v>206</v>
      </c>
      <c r="V420" s="10"/>
      <c r="W420" s="10"/>
      <c r="X420" s="10"/>
      <c r="Y420" s="10"/>
      <c r="Z420" s="10"/>
      <c r="AA420" s="10"/>
      <c r="AB420" s="10"/>
      <c r="AC420" s="10"/>
    </row>
    <row r="421">
      <c r="A421" s="37">
        <v>45750.0</v>
      </c>
      <c r="B421" s="5">
        <v>124.0</v>
      </c>
      <c r="C421" s="6" t="s">
        <v>64</v>
      </c>
      <c r="D421" s="6" t="s">
        <v>562</v>
      </c>
      <c r="E421" s="6" t="s">
        <v>1930</v>
      </c>
      <c r="F421" s="6" t="s">
        <v>638</v>
      </c>
      <c r="G421" s="6" t="s">
        <v>1931</v>
      </c>
      <c r="H421" s="6" t="s">
        <v>77</v>
      </c>
      <c r="I421" s="6" t="s">
        <v>459</v>
      </c>
      <c r="J421" s="6" t="s">
        <v>47</v>
      </c>
      <c r="K421" s="6" t="s">
        <v>47</v>
      </c>
      <c r="L421" s="6" t="s">
        <v>29</v>
      </c>
      <c r="M421" s="9" t="s">
        <v>1932</v>
      </c>
      <c r="N421" s="9" t="s">
        <v>1933</v>
      </c>
      <c r="O421" s="6" t="s">
        <v>32</v>
      </c>
      <c r="P421" s="6" t="s">
        <v>33</v>
      </c>
      <c r="Q421" s="6" t="s">
        <v>126</v>
      </c>
      <c r="R421" s="6" t="s">
        <v>229</v>
      </c>
      <c r="S421" s="10"/>
      <c r="T421" s="10"/>
      <c r="U421" s="6" t="s">
        <v>206</v>
      </c>
      <c r="V421" s="6">
        <v>3240.0</v>
      </c>
      <c r="W421" s="6" t="s">
        <v>151</v>
      </c>
      <c r="X421" s="10"/>
      <c r="Y421" s="10"/>
      <c r="Z421" s="10"/>
      <c r="AA421" s="10"/>
      <c r="AB421" s="10"/>
      <c r="AC421" s="10"/>
    </row>
    <row r="422">
      <c r="A422" s="37">
        <v>45750.0</v>
      </c>
      <c r="B422" s="5">
        <v>124.0</v>
      </c>
      <c r="C422" s="6" t="s">
        <v>22</v>
      </c>
      <c r="D422" s="6" t="s">
        <v>307</v>
      </c>
      <c r="E422" s="6" t="s">
        <v>1934</v>
      </c>
      <c r="F422" s="6" t="s">
        <v>25</v>
      </c>
      <c r="G422" s="6" t="s">
        <v>1935</v>
      </c>
      <c r="H422" s="6" t="s">
        <v>388</v>
      </c>
      <c r="I422" s="6" t="s">
        <v>220</v>
      </c>
      <c r="J422" s="6" t="s">
        <v>220</v>
      </c>
      <c r="K422" s="6" t="s">
        <v>220</v>
      </c>
      <c r="L422" s="6" t="s">
        <v>29</v>
      </c>
      <c r="M422" s="9" t="s">
        <v>1936</v>
      </c>
      <c r="N422" s="9" t="s">
        <v>1937</v>
      </c>
      <c r="O422" s="6" t="s">
        <v>32</v>
      </c>
      <c r="P422" s="6" t="s">
        <v>33</v>
      </c>
      <c r="Q422" s="6" t="s">
        <v>228</v>
      </c>
      <c r="R422" s="6" t="s">
        <v>1633</v>
      </c>
      <c r="S422" s="10"/>
      <c r="T422" s="10"/>
      <c r="U422" s="6" t="s">
        <v>100</v>
      </c>
      <c r="V422" s="6">
        <v>3960.0</v>
      </c>
      <c r="W422" s="6" t="s">
        <v>706</v>
      </c>
      <c r="X422" s="10"/>
      <c r="Y422" s="10"/>
      <c r="Z422" s="10"/>
      <c r="AA422" s="10"/>
      <c r="AB422" s="10"/>
      <c r="AC422" s="10"/>
    </row>
    <row r="423">
      <c r="A423" s="37">
        <v>45750.0</v>
      </c>
      <c r="B423" s="5">
        <v>124.0</v>
      </c>
      <c r="C423" s="6" t="s">
        <v>64</v>
      </c>
      <c r="D423" s="6" t="s">
        <v>95</v>
      </c>
      <c r="E423" s="6" t="s">
        <v>1938</v>
      </c>
      <c r="F423" s="6" t="s">
        <v>25</v>
      </c>
      <c r="G423" s="6" t="s">
        <v>1939</v>
      </c>
      <c r="H423" s="6" t="s">
        <v>1205</v>
      </c>
      <c r="I423" s="6" t="s">
        <v>1940</v>
      </c>
      <c r="J423" s="6" t="s">
        <v>328</v>
      </c>
      <c r="K423" s="6" t="s">
        <v>328</v>
      </c>
      <c r="L423" s="6" t="s">
        <v>29</v>
      </c>
      <c r="M423" s="9" t="s">
        <v>1941</v>
      </c>
      <c r="N423" s="9" t="s">
        <v>1942</v>
      </c>
      <c r="O423" s="6" t="s">
        <v>32</v>
      </c>
      <c r="P423" s="6" t="s">
        <v>33</v>
      </c>
      <c r="Q423" s="6" t="s">
        <v>34</v>
      </c>
      <c r="R423" s="6" t="s">
        <v>1030</v>
      </c>
      <c r="S423" s="10"/>
      <c r="T423" s="10"/>
      <c r="U423" s="6" t="s">
        <v>127</v>
      </c>
      <c r="V423" s="10"/>
      <c r="W423" s="10"/>
      <c r="X423" s="10"/>
      <c r="Y423" s="10"/>
      <c r="Z423" s="10"/>
      <c r="AA423" s="10"/>
      <c r="AB423" s="10"/>
      <c r="AC423" s="10"/>
    </row>
    <row r="424">
      <c r="A424" s="37">
        <v>45750.0</v>
      </c>
      <c r="B424" s="5">
        <v>124.0</v>
      </c>
      <c r="C424" s="6" t="s">
        <v>64</v>
      </c>
      <c r="D424" s="6" t="s">
        <v>209</v>
      </c>
      <c r="E424" s="6" t="s">
        <v>1943</v>
      </c>
      <c r="F424" s="6" t="s">
        <v>25</v>
      </c>
      <c r="G424" s="6" t="s">
        <v>1944</v>
      </c>
      <c r="H424" s="6" t="s">
        <v>59</v>
      </c>
      <c r="I424" s="6" t="s">
        <v>54</v>
      </c>
      <c r="J424" s="6" t="s">
        <v>54</v>
      </c>
      <c r="K424" s="6" t="s">
        <v>54</v>
      </c>
      <c r="L424" s="6" t="s">
        <v>29</v>
      </c>
      <c r="M424" s="9" t="s">
        <v>1945</v>
      </c>
      <c r="N424" s="9" t="s">
        <v>1946</v>
      </c>
      <c r="O424" s="6" t="s">
        <v>32</v>
      </c>
      <c r="P424" s="6" t="s">
        <v>33</v>
      </c>
      <c r="Q424" s="10"/>
      <c r="R424" s="10"/>
      <c r="S424" s="10"/>
      <c r="T424" s="10"/>
      <c r="U424" s="6" t="s">
        <v>36</v>
      </c>
      <c r="V424" s="10"/>
      <c r="W424" s="10"/>
      <c r="X424" s="10"/>
      <c r="Y424" s="10"/>
      <c r="Z424" s="10"/>
      <c r="AA424" s="10"/>
      <c r="AB424" s="10"/>
      <c r="AC424" s="10"/>
    </row>
    <row r="425">
      <c r="A425" s="37">
        <v>45750.0</v>
      </c>
      <c r="B425" s="5">
        <v>124.0</v>
      </c>
      <c r="C425" s="6" t="s">
        <v>64</v>
      </c>
      <c r="D425" s="6" t="s">
        <v>209</v>
      </c>
      <c r="E425" s="6" t="s">
        <v>1947</v>
      </c>
      <c r="F425" s="6" t="s">
        <v>25</v>
      </c>
      <c r="G425" s="6" t="s">
        <v>1948</v>
      </c>
      <c r="H425" s="6" t="s">
        <v>68</v>
      </c>
      <c r="I425" s="6" t="s">
        <v>468</v>
      </c>
      <c r="J425" s="6" t="s">
        <v>468</v>
      </c>
      <c r="K425" s="6" t="s">
        <v>468</v>
      </c>
      <c r="L425" s="6" t="s">
        <v>29</v>
      </c>
      <c r="M425" s="9" t="s">
        <v>1949</v>
      </c>
      <c r="N425" s="9" t="s">
        <v>1950</v>
      </c>
      <c r="O425" s="6" t="s">
        <v>32</v>
      </c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>
      <c r="A426" s="37">
        <v>45750.0</v>
      </c>
      <c r="B426" s="5">
        <v>124.0</v>
      </c>
      <c r="C426" s="6" t="s">
        <v>50</v>
      </c>
      <c r="D426" s="6" t="s">
        <v>216</v>
      </c>
      <c r="E426" s="6" t="s">
        <v>1951</v>
      </c>
      <c r="F426" s="6" t="s">
        <v>25</v>
      </c>
      <c r="G426" s="6" t="s">
        <v>1952</v>
      </c>
      <c r="H426" s="6" t="s">
        <v>68</v>
      </c>
      <c r="I426" s="6" t="s">
        <v>435</v>
      </c>
      <c r="J426" s="6" t="s">
        <v>78</v>
      </c>
      <c r="K426" s="6" t="s">
        <v>78</v>
      </c>
      <c r="L426" s="6" t="s">
        <v>29</v>
      </c>
      <c r="M426" s="9" t="s">
        <v>1953</v>
      </c>
      <c r="N426" s="9" t="s">
        <v>1954</v>
      </c>
      <c r="O426" s="6" t="s">
        <v>32</v>
      </c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>
      <c r="A427" s="37">
        <v>45750.0</v>
      </c>
      <c r="B427" s="5">
        <v>124.0</v>
      </c>
      <c r="C427" s="6" t="s">
        <v>72</v>
      </c>
      <c r="D427" s="6" t="s">
        <v>247</v>
      </c>
      <c r="E427" s="6" t="s">
        <v>1353</v>
      </c>
      <c r="F427" s="6" t="s">
        <v>25</v>
      </c>
      <c r="G427" s="6" t="s">
        <v>1955</v>
      </c>
      <c r="H427" s="6" t="s">
        <v>39</v>
      </c>
      <c r="I427" s="6" t="s">
        <v>122</v>
      </c>
      <c r="J427" s="6" t="s">
        <v>122</v>
      </c>
      <c r="K427" s="6" t="s">
        <v>122</v>
      </c>
      <c r="L427" s="6" t="s">
        <v>29</v>
      </c>
      <c r="M427" s="9" t="s">
        <v>1956</v>
      </c>
      <c r="N427" s="9" t="s">
        <v>1957</v>
      </c>
      <c r="O427" s="6" t="s">
        <v>32</v>
      </c>
      <c r="P427" s="6" t="s">
        <v>33</v>
      </c>
      <c r="Q427" s="6" t="s">
        <v>34</v>
      </c>
      <c r="R427" s="6" t="s">
        <v>578</v>
      </c>
      <c r="S427" s="10"/>
      <c r="T427" s="10"/>
      <c r="U427" s="6" t="s">
        <v>100</v>
      </c>
      <c r="V427" s="10"/>
      <c r="W427" s="10"/>
      <c r="X427" s="10"/>
      <c r="Y427" s="10"/>
      <c r="Z427" s="10"/>
      <c r="AA427" s="10"/>
      <c r="AB427" s="10"/>
      <c r="AC427" s="10"/>
    </row>
    <row r="428">
      <c r="A428" s="37">
        <v>45750.0</v>
      </c>
      <c r="B428" s="5">
        <v>124.0</v>
      </c>
      <c r="C428" s="6" t="s">
        <v>64</v>
      </c>
      <c r="D428" s="6" t="s">
        <v>964</v>
      </c>
      <c r="E428" s="6" t="s">
        <v>1958</v>
      </c>
      <c r="F428" s="6" t="s">
        <v>25</v>
      </c>
      <c r="G428" s="8" t="s">
        <v>1959</v>
      </c>
      <c r="H428" s="6" t="s">
        <v>388</v>
      </c>
      <c r="I428" s="6" t="s">
        <v>78</v>
      </c>
      <c r="J428" s="6" t="s">
        <v>468</v>
      </c>
      <c r="K428" s="6" t="s">
        <v>468</v>
      </c>
      <c r="L428" s="6" t="s">
        <v>29</v>
      </c>
      <c r="M428" s="9" t="s">
        <v>1960</v>
      </c>
      <c r="N428" s="9" t="s">
        <v>1961</v>
      </c>
      <c r="O428" s="6" t="s">
        <v>32</v>
      </c>
      <c r="P428" s="6" t="s">
        <v>33</v>
      </c>
      <c r="Q428" s="6" t="s">
        <v>126</v>
      </c>
      <c r="R428" s="6" t="s">
        <v>1962</v>
      </c>
      <c r="S428" s="10"/>
      <c r="T428" s="6" t="s">
        <v>1963</v>
      </c>
      <c r="U428" s="6" t="s">
        <v>127</v>
      </c>
      <c r="V428" s="10"/>
      <c r="W428" s="10"/>
      <c r="X428" s="10"/>
      <c r="Y428" s="10"/>
      <c r="Z428" s="10"/>
      <c r="AA428" s="10"/>
      <c r="AB428" s="10"/>
      <c r="AC428" s="10"/>
    </row>
    <row r="429">
      <c r="A429" s="37">
        <v>45750.0</v>
      </c>
      <c r="B429" s="5">
        <v>124.0</v>
      </c>
      <c r="C429" s="6" t="s">
        <v>64</v>
      </c>
      <c r="D429" s="6" t="s">
        <v>964</v>
      </c>
      <c r="E429" s="6" t="s">
        <v>1964</v>
      </c>
      <c r="F429" s="6" t="s">
        <v>25</v>
      </c>
      <c r="G429" s="6" t="s">
        <v>1965</v>
      </c>
      <c r="H429" s="6" t="s">
        <v>1355</v>
      </c>
      <c r="I429" s="6" t="s">
        <v>104</v>
      </c>
      <c r="J429" s="6" t="s">
        <v>104</v>
      </c>
      <c r="K429" s="6" t="s">
        <v>104</v>
      </c>
      <c r="L429" s="6" t="s">
        <v>29</v>
      </c>
      <c r="M429" s="9" t="s">
        <v>1966</v>
      </c>
      <c r="N429" s="9" t="s">
        <v>1967</v>
      </c>
      <c r="O429" s="6" t="s">
        <v>32</v>
      </c>
      <c r="P429" s="6" t="s">
        <v>33</v>
      </c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>
      <c r="A430" s="37">
        <v>45750.0</v>
      </c>
      <c r="B430" s="5">
        <v>124.0</v>
      </c>
      <c r="C430" s="6" t="s">
        <v>64</v>
      </c>
      <c r="D430" s="6" t="s">
        <v>964</v>
      </c>
      <c r="E430" s="6" t="s">
        <v>1968</v>
      </c>
      <c r="F430" s="6" t="s">
        <v>46</v>
      </c>
      <c r="G430" s="8" t="s">
        <v>1959</v>
      </c>
      <c r="H430" s="6" t="s">
        <v>388</v>
      </c>
      <c r="I430" s="6" t="s">
        <v>78</v>
      </c>
      <c r="J430" s="6" t="s">
        <v>47</v>
      </c>
      <c r="K430" s="6" t="s">
        <v>47</v>
      </c>
      <c r="L430" s="6" t="s">
        <v>29</v>
      </c>
      <c r="M430" s="9" t="s">
        <v>1969</v>
      </c>
      <c r="N430" s="9" t="s">
        <v>1970</v>
      </c>
      <c r="O430" s="6" t="s">
        <v>32</v>
      </c>
      <c r="P430" s="6" t="s">
        <v>33</v>
      </c>
      <c r="Q430" s="6" t="s">
        <v>126</v>
      </c>
      <c r="R430" s="6" t="s">
        <v>1962</v>
      </c>
      <c r="S430" s="10"/>
      <c r="T430" s="10"/>
      <c r="U430" s="6" t="s">
        <v>127</v>
      </c>
      <c r="V430" s="6">
        <v>6250.0</v>
      </c>
      <c r="W430" s="6" t="s">
        <v>609</v>
      </c>
      <c r="X430" s="10"/>
      <c r="Y430" s="10"/>
      <c r="Z430" s="10"/>
      <c r="AA430" s="10"/>
      <c r="AB430" s="10"/>
      <c r="AC430" s="10"/>
    </row>
    <row r="431">
      <c r="A431" s="37">
        <v>45750.0</v>
      </c>
      <c r="B431" s="5">
        <v>124.0</v>
      </c>
      <c r="C431" s="6" t="s">
        <v>50</v>
      </c>
      <c r="D431" s="6" t="s">
        <v>216</v>
      </c>
      <c r="E431" s="6" t="s">
        <v>1971</v>
      </c>
      <c r="F431" s="6" t="s">
        <v>25</v>
      </c>
      <c r="G431" s="6" t="s">
        <v>1972</v>
      </c>
      <c r="H431" s="6" t="s">
        <v>39</v>
      </c>
      <c r="I431" s="6" t="s">
        <v>220</v>
      </c>
      <c r="J431" s="6" t="s">
        <v>220</v>
      </c>
      <c r="K431" s="6" t="s">
        <v>220</v>
      </c>
      <c r="L431" s="6" t="s">
        <v>29</v>
      </c>
      <c r="M431" s="9" t="s">
        <v>1973</v>
      </c>
      <c r="N431" s="9" t="s">
        <v>1974</v>
      </c>
      <c r="O431" s="6" t="s">
        <v>32</v>
      </c>
      <c r="P431" s="6" t="s">
        <v>33</v>
      </c>
      <c r="Q431" s="6" t="s">
        <v>228</v>
      </c>
      <c r="R431" s="6" t="s">
        <v>794</v>
      </c>
      <c r="S431" s="10"/>
      <c r="T431" s="10"/>
      <c r="U431" s="6" t="s">
        <v>100</v>
      </c>
      <c r="V431" s="6">
        <v>3150.0</v>
      </c>
      <c r="W431" s="6" t="s">
        <v>600</v>
      </c>
      <c r="X431" s="10"/>
      <c r="Y431" s="10"/>
      <c r="Z431" s="10"/>
      <c r="AA431" s="10"/>
      <c r="AB431" s="10"/>
      <c r="AC431" s="10"/>
    </row>
    <row r="432">
      <c r="A432" s="37">
        <v>45780.0</v>
      </c>
      <c r="B432" s="5">
        <v>123.0</v>
      </c>
      <c r="C432" s="6" t="s">
        <v>72</v>
      </c>
      <c r="D432" s="6" t="s">
        <v>247</v>
      </c>
      <c r="E432" s="6" t="s">
        <v>1975</v>
      </c>
      <c r="F432" s="6" t="s">
        <v>25</v>
      </c>
      <c r="G432" s="6" t="s">
        <v>1976</v>
      </c>
      <c r="H432" s="6" t="s">
        <v>59</v>
      </c>
      <c r="I432" s="6" t="s">
        <v>78</v>
      </c>
      <c r="J432" s="6" t="s">
        <v>78</v>
      </c>
      <c r="K432" s="6" t="s">
        <v>78</v>
      </c>
      <c r="L432" s="6" t="s">
        <v>29</v>
      </c>
      <c r="M432" s="9" t="s">
        <v>1977</v>
      </c>
      <c r="N432" s="9" t="s">
        <v>1978</v>
      </c>
      <c r="O432" s="6" t="s">
        <v>32</v>
      </c>
      <c r="P432" s="6" t="s">
        <v>33</v>
      </c>
      <c r="Q432" s="6" t="s">
        <v>381</v>
      </c>
      <c r="R432" s="6" t="s">
        <v>229</v>
      </c>
      <c r="S432" s="10"/>
      <c r="T432" s="10"/>
      <c r="U432" s="10"/>
      <c r="V432" s="6">
        <v>3600.0</v>
      </c>
      <c r="W432" s="6" t="s">
        <v>263</v>
      </c>
      <c r="X432" s="10"/>
      <c r="Y432" s="10"/>
      <c r="Z432" s="10"/>
      <c r="AA432" s="10"/>
      <c r="AB432" s="10"/>
      <c r="AC432" s="10"/>
    </row>
    <row r="433">
      <c r="A433" s="37">
        <v>45780.0</v>
      </c>
      <c r="B433" s="5">
        <v>123.0</v>
      </c>
      <c r="C433" s="6" t="s">
        <v>50</v>
      </c>
      <c r="D433" s="6" t="s">
        <v>216</v>
      </c>
      <c r="E433" s="6" t="s">
        <v>1979</v>
      </c>
      <c r="F433" s="6" t="s">
        <v>25</v>
      </c>
      <c r="G433" s="8" t="s">
        <v>1980</v>
      </c>
      <c r="H433" s="6" t="s">
        <v>59</v>
      </c>
      <c r="I433" s="6" t="s">
        <v>78</v>
      </c>
      <c r="J433" s="6" t="s">
        <v>104</v>
      </c>
      <c r="K433" s="6" t="s">
        <v>220</v>
      </c>
      <c r="L433" s="6" t="s">
        <v>29</v>
      </c>
      <c r="M433" s="9" t="s">
        <v>1981</v>
      </c>
      <c r="N433" s="9" t="s">
        <v>1982</v>
      </c>
      <c r="O433" s="6" t="s">
        <v>32</v>
      </c>
      <c r="P433" s="6" t="s">
        <v>214</v>
      </c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>
      <c r="A434" s="37">
        <v>45780.0</v>
      </c>
      <c r="B434" s="5">
        <v>123.0</v>
      </c>
      <c r="C434" s="6" t="s">
        <v>22</v>
      </c>
      <c r="D434" s="6" t="s">
        <v>109</v>
      </c>
      <c r="E434" s="6" t="s">
        <v>1983</v>
      </c>
      <c r="F434" s="6" t="s">
        <v>638</v>
      </c>
      <c r="G434" s="6" t="s">
        <v>1984</v>
      </c>
      <c r="H434" s="6" t="s">
        <v>77</v>
      </c>
      <c r="I434" s="6" t="s">
        <v>104</v>
      </c>
      <c r="J434" s="6" t="s">
        <v>47</v>
      </c>
      <c r="K434" s="6" t="s">
        <v>47</v>
      </c>
      <c r="L434" s="6" t="s">
        <v>29</v>
      </c>
      <c r="M434" s="9" t="s">
        <v>1985</v>
      </c>
      <c r="N434" s="9" t="s">
        <v>1986</v>
      </c>
      <c r="O434" s="6" t="s">
        <v>32</v>
      </c>
      <c r="P434" s="6" t="s">
        <v>33</v>
      </c>
      <c r="Q434" s="10"/>
      <c r="R434" s="10"/>
      <c r="S434" s="10"/>
      <c r="T434" s="10"/>
      <c r="U434" s="6" t="s">
        <v>206</v>
      </c>
      <c r="V434" s="6">
        <v>1350.0</v>
      </c>
      <c r="W434" s="6" t="s">
        <v>1030</v>
      </c>
      <c r="X434" s="10"/>
      <c r="Y434" s="10"/>
      <c r="Z434" s="10"/>
      <c r="AA434" s="10"/>
      <c r="AB434" s="10"/>
      <c r="AC434" s="10"/>
    </row>
    <row r="435">
      <c r="A435" s="37">
        <v>45780.0</v>
      </c>
      <c r="B435" s="5">
        <v>123.0</v>
      </c>
      <c r="C435" s="6" t="s">
        <v>64</v>
      </c>
      <c r="D435" s="6" t="s">
        <v>562</v>
      </c>
      <c r="E435" s="6" t="s">
        <v>1987</v>
      </c>
      <c r="F435" s="6" t="s">
        <v>638</v>
      </c>
      <c r="G435" s="6" t="s">
        <v>1988</v>
      </c>
      <c r="H435" s="6" t="s">
        <v>77</v>
      </c>
      <c r="I435" s="6" t="s">
        <v>468</v>
      </c>
      <c r="J435" s="6" t="s">
        <v>47</v>
      </c>
      <c r="K435" s="6" t="s">
        <v>47</v>
      </c>
      <c r="L435" s="6" t="s">
        <v>29</v>
      </c>
      <c r="M435" s="9" t="s">
        <v>1989</v>
      </c>
      <c r="N435" s="9" t="s">
        <v>1990</v>
      </c>
      <c r="O435" s="6" t="s">
        <v>32</v>
      </c>
      <c r="P435" s="6" t="s">
        <v>33</v>
      </c>
      <c r="Q435" s="10"/>
      <c r="R435" s="10"/>
      <c r="S435" s="10"/>
      <c r="T435" s="10"/>
      <c r="U435" s="6" t="s">
        <v>305</v>
      </c>
      <c r="V435" s="10"/>
      <c r="W435" s="10"/>
      <c r="X435" s="10"/>
      <c r="Y435" s="10"/>
      <c r="Z435" s="10"/>
      <c r="AA435" s="10"/>
      <c r="AB435" s="10"/>
      <c r="AC435" s="10"/>
    </row>
    <row r="436">
      <c r="A436" s="37">
        <v>45780.0</v>
      </c>
      <c r="B436" s="5">
        <v>123.0</v>
      </c>
      <c r="C436" s="6" t="s">
        <v>50</v>
      </c>
      <c r="D436" s="6" t="s">
        <v>216</v>
      </c>
      <c r="E436" s="6" t="s">
        <v>1991</v>
      </c>
      <c r="F436" s="6" t="s">
        <v>46</v>
      </c>
      <c r="G436" s="8" t="s">
        <v>1980</v>
      </c>
      <c r="H436" s="6" t="s">
        <v>59</v>
      </c>
      <c r="I436" s="6" t="s">
        <v>78</v>
      </c>
      <c r="J436" s="6" t="s">
        <v>47</v>
      </c>
      <c r="K436" s="6" t="s">
        <v>47</v>
      </c>
      <c r="L436" s="6" t="s">
        <v>29</v>
      </c>
      <c r="M436" s="9" t="s">
        <v>1992</v>
      </c>
      <c r="N436" s="9" t="s">
        <v>1993</v>
      </c>
      <c r="O436" s="6" t="s">
        <v>32</v>
      </c>
      <c r="P436" s="6" t="s">
        <v>214</v>
      </c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>
      <c r="A437" s="37">
        <v>45780.0</v>
      </c>
      <c r="B437" s="5">
        <v>123.0</v>
      </c>
      <c r="C437" s="6" t="s">
        <v>50</v>
      </c>
      <c r="D437" s="6" t="s">
        <v>216</v>
      </c>
      <c r="E437" s="6" t="s">
        <v>1994</v>
      </c>
      <c r="F437" s="6" t="s">
        <v>46</v>
      </c>
      <c r="G437" s="8" t="s">
        <v>1980</v>
      </c>
      <c r="H437" s="6" t="s">
        <v>59</v>
      </c>
      <c r="I437" s="6" t="s">
        <v>78</v>
      </c>
      <c r="J437" s="6" t="s">
        <v>47</v>
      </c>
      <c r="K437" s="6" t="s">
        <v>47</v>
      </c>
      <c r="L437" s="6" t="s">
        <v>29</v>
      </c>
      <c r="M437" s="9" t="s">
        <v>1995</v>
      </c>
      <c r="N437" s="9" t="s">
        <v>1996</v>
      </c>
      <c r="O437" s="6" t="s">
        <v>32</v>
      </c>
      <c r="P437" s="6" t="s">
        <v>214</v>
      </c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>
      <c r="A438" s="37">
        <v>45780.0</v>
      </c>
      <c r="B438" s="5">
        <v>123.0</v>
      </c>
      <c r="C438" s="6" t="s">
        <v>50</v>
      </c>
      <c r="D438" s="6" t="s">
        <v>216</v>
      </c>
      <c r="E438" s="6" t="s">
        <v>1997</v>
      </c>
      <c r="F438" s="6" t="s">
        <v>46</v>
      </c>
      <c r="G438" s="8" t="s">
        <v>1980</v>
      </c>
      <c r="H438" s="6" t="s">
        <v>59</v>
      </c>
      <c r="I438" s="6" t="s">
        <v>244</v>
      </c>
      <c r="J438" s="6" t="s">
        <v>47</v>
      </c>
      <c r="K438" s="6" t="s">
        <v>47</v>
      </c>
      <c r="L438" s="6" t="s">
        <v>29</v>
      </c>
      <c r="M438" s="9" t="s">
        <v>1998</v>
      </c>
      <c r="N438" s="9" t="s">
        <v>1999</v>
      </c>
      <c r="O438" s="6" t="s">
        <v>32</v>
      </c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>
      <c r="A439" s="37">
        <v>45780.0</v>
      </c>
      <c r="B439" s="5">
        <v>123.0</v>
      </c>
      <c r="C439" s="6" t="s">
        <v>72</v>
      </c>
      <c r="D439" s="6" t="s">
        <v>247</v>
      </c>
      <c r="E439" s="6" t="s">
        <v>2000</v>
      </c>
      <c r="F439" s="6" t="s">
        <v>427</v>
      </c>
      <c r="G439" s="6" t="s">
        <v>2001</v>
      </c>
      <c r="H439" s="6" t="s">
        <v>68</v>
      </c>
      <c r="I439" s="6" t="s">
        <v>435</v>
      </c>
      <c r="J439" s="6" t="s">
        <v>40</v>
      </c>
      <c r="K439" s="6" t="s">
        <v>47</v>
      </c>
      <c r="L439" s="6" t="s">
        <v>29</v>
      </c>
      <c r="M439" s="9" t="s">
        <v>2002</v>
      </c>
      <c r="N439" s="9" t="s">
        <v>2003</v>
      </c>
      <c r="O439" s="6" t="s">
        <v>32</v>
      </c>
      <c r="P439" s="6" t="s">
        <v>33</v>
      </c>
      <c r="Q439" s="6" t="s">
        <v>381</v>
      </c>
      <c r="R439" s="10"/>
      <c r="S439" s="10"/>
      <c r="T439" s="10"/>
      <c r="U439" s="6" t="s">
        <v>116</v>
      </c>
      <c r="V439" s="10"/>
      <c r="W439" s="10"/>
      <c r="X439" s="10"/>
      <c r="Y439" s="10"/>
      <c r="Z439" s="10"/>
      <c r="AA439" s="10"/>
      <c r="AB439" s="10"/>
      <c r="AC439" s="10"/>
    </row>
    <row r="440">
      <c r="A440" s="37">
        <v>45780.0</v>
      </c>
      <c r="B440" s="5">
        <v>123.0</v>
      </c>
      <c r="C440" s="6" t="s">
        <v>64</v>
      </c>
      <c r="D440" s="6" t="s">
        <v>562</v>
      </c>
      <c r="E440" s="6" t="s">
        <v>2004</v>
      </c>
      <c r="F440" s="6" t="s">
        <v>25</v>
      </c>
      <c r="G440" s="6" t="s">
        <v>2005</v>
      </c>
      <c r="H440" s="6" t="s">
        <v>59</v>
      </c>
      <c r="I440" s="6" t="s">
        <v>459</v>
      </c>
      <c r="J440" s="6" t="s">
        <v>459</v>
      </c>
      <c r="K440" s="6" t="s">
        <v>459</v>
      </c>
      <c r="L440" s="6" t="s">
        <v>29</v>
      </c>
      <c r="M440" s="9" t="s">
        <v>2006</v>
      </c>
      <c r="N440" s="9" t="s">
        <v>2007</v>
      </c>
      <c r="O440" s="6" t="s">
        <v>32</v>
      </c>
      <c r="P440" s="6" t="s">
        <v>33</v>
      </c>
      <c r="Q440" s="6" t="s">
        <v>34</v>
      </c>
      <c r="R440" s="10"/>
      <c r="S440" s="10"/>
      <c r="T440" s="10"/>
      <c r="U440" s="6" t="s">
        <v>100</v>
      </c>
      <c r="V440" s="6">
        <v>4050.0</v>
      </c>
      <c r="W440" s="6" t="s">
        <v>364</v>
      </c>
      <c r="X440" s="10"/>
      <c r="Y440" s="10"/>
      <c r="Z440" s="10"/>
      <c r="AA440" s="10"/>
      <c r="AB440" s="10"/>
      <c r="AC440" s="10"/>
    </row>
    <row r="441">
      <c r="A441" s="37">
        <v>45780.0</v>
      </c>
      <c r="B441" s="5">
        <v>123.0</v>
      </c>
      <c r="C441" s="6" t="s">
        <v>64</v>
      </c>
      <c r="D441" s="6" t="s">
        <v>562</v>
      </c>
      <c r="E441" s="6" t="s">
        <v>2008</v>
      </c>
      <c r="F441" s="6" t="s">
        <v>638</v>
      </c>
      <c r="G441" s="6" t="s">
        <v>2009</v>
      </c>
      <c r="H441" s="6" t="s">
        <v>77</v>
      </c>
      <c r="I441" s="6" t="s">
        <v>1265</v>
      </c>
      <c r="J441" s="6" t="s">
        <v>47</v>
      </c>
      <c r="K441" s="6" t="s">
        <v>47</v>
      </c>
      <c r="L441" s="6" t="s">
        <v>29</v>
      </c>
      <c r="M441" s="9" t="s">
        <v>2010</v>
      </c>
      <c r="N441" s="9" t="s">
        <v>2011</v>
      </c>
      <c r="O441" s="6" t="s">
        <v>32</v>
      </c>
      <c r="P441" s="6" t="s">
        <v>33</v>
      </c>
      <c r="Q441" s="10"/>
      <c r="R441" s="10"/>
      <c r="S441" s="10"/>
      <c r="T441" s="10"/>
      <c r="U441" s="6" t="s">
        <v>100</v>
      </c>
      <c r="V441" s="6">
        <v>810.0</v>
      </c>
      <c r="W441" s="6" t="s">
        <v>151</v>
      </c>
      <c r="X441" s="10"/>
      <c r="Y441" s="10"/>
      <c r="Z441" s="10"/>
      <c r="AA441" s="10"/>
      <c r="AB441" s="10"/>
      <c r="AC441" s="10"/>
    </row>
    <row r="442">
      <c r="A442" s="37">
        <v>45780.0</v>
      </c>
      <c r="B442" s="5">
        <v>123.0</v>
      </c>
      <c r="C442" s="6" t="s">
        <v>64</v>
      </c>
      <c r="D442" s="6" t="s">
        <v>562</v>
      </c>
      <c r="E442" s="6" t="s">
        <v>2012</v>
      </c>
      <c r="F442" s="6" t="s">
        <v>25</v>
      </c>
      <c r="G442" s="8" t="s">
        <v>2013</v>
      </c>
      <c r="H442" s="6" t="s">
        <v>59</v>
      </c>
      <c r="I442" s="6" t="s">
        <v>328</v>
      </c>
      <c r="J442" s="6" t="s">
        <v>328</v>
      </c>
      <c r="K442" s="6" t="s">
        <v>328</v>
      </c>
      <c r="L442" s="6" t="s">
        <v>29</v>
      </c>
      <c r="M442" s="9" t="s">
        <v>2014</v>
      </c>
      <c r="N442" s="9" t="s">
        <v>2015</v>
      </c>
      <c r="O442" s="6" t="s">
        <v>32</v>
      </c>
      <c r="P442" s="6" t="s">
        <v>33</v>
      </c>
      <c r="Q442" s="6" t="s">
        <v>228</v>
      </c>
      <c r="R442" s="6" t="s">
        <v>263</v>
      </c>
      <c r="S442" s="10"/>
      <c r="T442" s="10"/>
      <c r="U442" s="6" t="s">
        <v>206</v>
      </c>
      <c r="V442" s="10"/>
      <c r="W442" s="10"/>
      <c r="X442" s="10"/>
      <c r="Y442" s="10"/>
      <c r="Z442" s="10"/>
      <c r="AA442" s="10"/>
      <c r="AB442" s="10"/>
      <c r="AC442" s="10"/>
    </row>
    <row r="443">
      <c r="A443" s="37">
        <v>45780.0</v>
      </c>
      <c r="B443" s="5">
        <v>123.0</v>
      </c>
      <c r="C443" s="6" t="s">
        <v>64</v>
      </c>
      <c r="D443" s="6" t="s">
        <v>562</v>
      </c>
      <c r="E443" s="6" t="s">
        <v>2016</v>
      </c>
      <c r="F443" s="6" t="s">
        <v>46</v>
      </c>
      <c r="G443" s="8" t="s">
        <v>2013</v>
      </c>
      <c r="H443" s="6" t="s">
        <v>59</v>
      </c>
      <c r="I443" s="6" t="s">
        <v>328</v>
      </c>
      <c r="J443" s="6" t="s">
        <v>47</v>
      </c>
      <c r="K443" s="6" t="s">
        <v>47</v>
      </c>
      <c r="L443" s="6" t="s">
        <v>29</v>
      </c>
      <c r="M443" s="9" t="s">
        <v>2017</v>
      </c>
      <c r="N443" s="9" t="s">
        <v>2018</v>
      </c>
      <c r="O443" s="6" t="s">
        <v>32</v>
      </c>
      <c r="P443" s="6" t="s">
        <v>33</v>
      </c>
      <c r="Q443" s="6" t="s">
        <v>228</v>
      </c>
      <c r="R443" s="6" t="s">
        <v>263</v>
      </c>
      <c r="S443" s="10"/>
      <c r="T443" s="10"/>
      <c r="U443" s="6" t="s">
        <v>206</v>
      </c>
      <c r="V443" s="10"/>
      <c r="W443" s="10"/>
      <c r="X443" s="10"/>
      <c r="Y443" s="10"/>
      <c r="Z443" s="10"/>
      <c r="AA443" s="10"/>
      <c r="AB443" s="10"/>
      <c r="AC443" s="10"/>
    </row>
    <row r="444">
      <c r="A444" s="37">
        <v>45780.0</v>
      </c>
      <c r="B444" s="5">
        <v>123.0</v>
      </c>
      <c r="C444" s="6" t="s">
        <v>64</v>
      </c>
      <c r="D444" s="6" t="s">
        <v>697</v>
      </c>
      <c r="E444" s="6" t="s">
        <v>2019</v>
      </c>
      <c r="F444" s="6" t="s">
        <v>274</v>
      </c>
      <c r="G444" s="6" t="s">
        <v>2020</v>
      </c>
      <c r="H444" s="6" t="s">
        <v>77</v>
      </c>
      <c r="I444" s="6" t="s">
        <v>104</v>
      </c>
      <c r="J444" s="6" t="s">
        <v>47</v>
      </c>
      <c r="K444" s="6" t="s">
        <v>47</v>
      </c>
      <c r="L444" s="6" t="s">
        <v>29</v>
      </c>
      <c r="M444" s="9" t="s">
        <v>2021</v>
      </c>
      <c r="N444" s="9" t="s">
        <v>2022</v>
      </c>
      <c r="O444" s="6" t="s">
        <v>32</v>
      </c>
      <c r="P444" s="6" t="s">
        <v>33</v>
      </c>
      <c r="Q444" s="6" t="s">
        <v>126</v>
      </c>
      <c r="R444" s="6" t="s">
        <v>94</v>
      </c>
      <c r="S444" s="10"/>
      <c r="T444" s="10"/>
      <c r="U444" s="6" t="s">
        <v>100</v>
      </c>
      <c r="V444" s="6">
        <v>3780.0</v>
      </c>
      <c r="W444" s="6" t="s">
        <v>2023</v>
      </c>
      <c r="X444" s="10"/>
      <c r="Y444" s="10"/>
      <c r="Z444" s="10"/>
      <c r="AA444" s="10"/>
      <c r="AB444" s="10"/>
      <c r="AC444" s="10"/>
    </row>
    <row r="445">
      <c r="A445" s="37">
        <v>45811.0</v>
      </c>
      <c r="B445" s="5">
        <v>122.0</v>
      </c>
      <c r="C445" s="6" t="s">
        <v>64</v>
      </c>
      <c r="D445" s="6" t="s">
        <v>562</v>
      </c>
      <c r="E445" s="6" t="s">
        <v>2024</v>
      </c>
      <c r="F445" s="6" t="s">
        <v>638</v>
      </c>
      <c r="G445" s="8" t="s">
        <v>2025</v>
      </c>
      <c r="H445" s="6" t="s">
        <v>77</v>
      </c>
      <c r="I445" s="6" t="s">
        <v>328</v>
      </c>
      <c r="J445" s="6" t="s">
        <v>47</v>
      </c>
      <c r="K445" s="6" t="s">
        <v>47</v>
      </c>
      <c r="L445" s="6" t="s">
        <v>29</v>
      </c>
      <c r="M445" s="9" t="s">
        <v>2026</v>
      </c>
      <c r="N445" s="9" t="s">
        <v>2027</v>
      </c>
      <c r="O445" s="6" t="s">
        <v>32</v>
      </c>
      <c r="P445" s="6" t="s">
        <v>33</v>
      </c>
      <c r="Q445" s="10"/>
      <c r="R445" s="10"/>
      <c r="S445" s="10"/>
      <c r="T445" s="10"/>
      <c r="U445" s="6" t="s">
        <v>206</v>
      </c>
      <c r="V445" s="10"/>
      <c r="W445" s="10"/>
      <c r="X445" s="10"/>
      <c r="Y445" s="10"/>
      <c r="Z445" s="10"/>
      <c r="AA445" s="10"/>
      <c r="AB445" s="10"/>
      <c r="AC445" s="10"/>
    </row>
    <row r="446">
      <c r="A446" s="37">
        <v>45811.0</v>
      </c>
      <c r="B446" s="5">
        <v>122.0</v>
      </c>
      <c r="C446" s="6" t="s">
        <v>64</v>
      </c>
      <c r="D446" s="6" t="s">
        <v>290</v>
      </c>
      <c r="E446" s="6" t="s">
        <v>2028</v>
      </c>
      <c r="F446" s="6" t="s">
        <v>25</v>
      </c>
      <c r="G446" s="6" t="s">
        <v>2029</v>
      </c>
      <c r="H446" s="6" t="s">
        <v>388</v>
      </c>
      <c r="I446" s="6" t="s">
        <v>78</v>
      </c>
      <c r="J446" s="6" t="s">
        <v>105</v>
      </c>
      <c r="K446" s="6" t="s">
        <v>148</v>
      </c>
      <c r="L446" s="6" t="s">
        <v>29</v>
      </c>
      <c r="M446" s="9" t="s">
        <v>2030</v>
      </c>
      <c r="N446" s="9" t="s">
        <v>2031</v>
      </c>
      <c r="O446" s="6" t="s">
        <v>32</v>
      </c>
      <c r="P446" s="6" t="s">
        <v>33</v>
      </c>
      <c r="Q446" s="10"/>
      <c r="R446" s="10"/>
      <c r="S446" s="10"/>
      <c r="T446" s="10"/>
      <c r="U446" s="10"/>
      <c r="V446" s="6">
        <v>2700.0</v>
      </c>
      <c r="W446" s="6" t="s">
        <v>263</v>
      </c>
      <c r="X446" s="10"/>
      <c r="Y446" s="10"/>
      <c r="Z446" s="10"/>
      <c r="AA446" s="10"/>
      <c r="AB446" s="10"/>
      <c r="AC446" s="10"/>
    </row>
    <row r="447">
      <c r="A447" s="37">
        <v>45811.0</v>
      </c>
      <c r="B447" s="5">
        <v>122.0</v>
      </c>
      <c r="C447" s="6" t="s">
        <v>64</v>
      </c>
      <c r="D447" s="6" t="s">
        <v>562</v>
      </c>
      <c r="E447" s="6" t="s">
        <v>2032</v>
      </c>
      <c r="F447" s="6" t="s">
        <v>638</v>
      </c>
      <c r="G447" s="6" t="s">
        <v>2033</v>
      </c>
      <c r="H447" s="6" t="s">
        <v>77</v>
      </c>
      <c r="I447" s="6" t="s">
        <v>78</v>
      </c>
      <c r="J447" s="6" t="s">
        <v>47</v>
      </c>
      <c r="K447" s="6" t="s">
        <v>47</v>
      </c>
      <c r="L447" s="6" t="s">
        <v>29</v>
      </c>
      <c r="M447" s="9" t="s">
        <v>2034</v>
      </c>
      <c r="N447" s="9" t="s">
        <v>2035</v>
      </c>
      <c r="O447" s="6" t="s">
        <v>32</v>
      </c>
      <c r="P447" s="6" t="s">
        <v>33</v>
      </c>
      <c r="Q447" s="10"/>
      <c r="R447" s="10"/>
      <c r="S447" s="10"/>
      <c r="T447" s="10"/>
      <c r="U447" s="6" t="s">
        <v>305</v>
      </c>
      <c r="V447" s="6">
        <v>810.0</v>
      </c>
      <c r="W447" s="6" t="s">
        <v>100</v>
      </c>
      <c r="X447" s="10"/>
      <c r="Y447" s="10"/>
      <c r="Z447" s="10"/>
      <c r="AA447" s="10"/>
      <c r="AB447" s="10"/>
      <c r="AC447" s="10"/>
    </row>
    <row r="448">
      <c r="A448" s="37">
        <v>45811.0</v>
      </c>
      <c r="B448" s="5">
        <v>122.0</v>
      </c>
      <c r="C448" s="6" t="s">
        <v>64</v>
      </c>
      <c r="D448" s="6" t="s">
        <v>964</v>
      </c>
      <c r="E448" s="6" t="s">
        <v>2036</v>
      </c>
      <c r="F448" s="6" t="s">
        <v>25</v>
      </c>
      <c r="G448" s="6" t="s">
        <v>2037</v>
      </c>
      <c r="H448" s="6" t="s">
        <v>39</v>
      </c>
      <c r="I448" s="6" t="s">
        <v>2038</v>
      </c>
      <c r="J448" s="6" t="s">
        <v>78</v>
      </c>
      <c r="K448" s="6" t="s">
        <v>78</v>
      </c>
      <c r="L448" s="6" t="s">
        <v>29</v>
      </c>
      <c r="M448" s="9" t="s">
        <v>2039</v>
      </c>
      <c r="N448" s="9" t="s">
        <v>2040</v>
      </c>
      <c r="O448" s="6" t="s">
        <v>32</v>
      </c>
      <c r="P448" s="6" t="s">
        <v>33</v>
      </c>
      <c r="Q448" s="6" t="s">
        <v>126</v>
      </c>
      <c r="R448" s="6" t="s">
        <v>153</v>
      </c>
      <c r="S448" s="10"/>
      <c r="T448" s="10"/>
      <c r="U448" s="6" t="s">
        <v>127</v>
      </c>
      <c r="V448" s="10"/>
      <c r="W448" s="10"/>
      <c r="X448" s="10"/>
      <c r="Y448" s="10"/>
      <c r="Z448" s="10"/>
      <c r="AA448" s="10"/>
      <c r="AB448" s="10"/>
      <c r="AC448" s="10"/>
    </row>
    <row r="449">
      <c r="A449" s="37">
        <v>45811.0</v>
      </c>
      <c r="B449" s="5">
        <v>122.0</v>
      </c>
      <c r="C449" s="6" t="s">
        <v>22</v>
      </c>
      <c r="D449" s="6" t="s">
        <v>109</v>
      </c>
      <c r="E449" s="6" t="s">
        <v>2041</v>
      </c>
      <c r="F449" s="6" t="s">
        <v>25</v>
      </c>
      <c r="G449" s="6" t="s">
        <v>2042</v>
      </c>
      <c r="H449" s="6" t="s">
        <v>388</v>
      </c>
      <c r="I449" s="6" t="s">
        <v>78</v>
      </c>
      <c r="J449" s="6" t="s">
        <v>40</v>
      </c>
      <c r="K449" s="6" t="s">
        <v>459</v>
      </c>
      <c r="L449" s="6" t="s">
        <v>29</v>
      </c>
      <c r="M449" s="9" t="s">
        <v>2043</v>
      </c>
      <c r="N449" s="9" t="s">
        <v>2044</v>
      </c>
      <c r="O449" s="6" t="s">
        <v>32</v>
      </c>
      <c r="P449" s="6" t="s">
        <v>33</v>
      </c>
      <c r="Q449" s="6" t="s">
        <v>228</v>
      </c>
      <c r="R449" s="6" t="s">
        <v>1157</v>
      </c>
      <c r="S449" s="10"/>
      <c r="T449" s="10"/>
      <c r="U449" s="6" t="s">
        <v>206</v>
      </c>
      <c r="V449" s="10"/>
      <c r="W449" s="10"/>
      <c r="X449" s="10"/>
      <c r="Y449" s="10"/>
      <c r="Z449" s="10"/>
      <c r="AA449" s="10"/>
      <c r="AB449" s="10"/>
      <c r="AC449" s="10"/>
    </row>
    <row r="450">
      <c r="A450" s="37">
        <v>45811.0</v>
      </c>
      <c r="B450" s="5">
        <v>122.0</v>
      </c>
      <c r="C450" s="6" t="s">
        <v>64</v>
      </c>
      <c r="D450" s="6" t="s">
        <v>697</v>
      </c>
      <c r="E450" s="6" t="s">
        <v>2045</v>
      </c>
      <c r="F450" s="6" t="s">
        <v>274</v>
      </c>
      <c r="G450" s="6" t="s">
        <v>2046</v>
      </c>
      <c r="H450" s="6" t="s">
        <v>77</v>
      </c>
      <c r="I450" s="6" t="s">
        <v>122</v>
      </c>
      <c r="J450" s="6" t="s">
        <v>47</v>
      </c>
      <c r="K450" s="6" t="s">
        <v>47</v>
      </c>
      <c r="L450" s="6" t="s">
        <v>29</v>
      </c>
      <c r="M450" s="9" t="s">
        <v>2047</v>
      </c>
      <c r="N450" s="9" t="s">
        <v>2048</v>
      </c>
      <c r="O450" s="6" t="s">
        <v>32</v>
      </c>
      <c r="P450" s="6" t="s">
        <v>71</v>
      </c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>
      <c r="A451" s="37">
        <v>45811.0</v>
      </c>
      <c r="B451" s="5">
        <v>122.0</v>
      </c>
      <c r="C451" s="6" t="s">
        <v>64</v>
      </c>
      <c r="D451" s="6" t="s">
        <v>562</v>
      </c>
      <c r="E451" s="6" t="s">
        <v>2049</v>
      </c>
      <c r="F451" s="6" t="s">
        <v>638</v>
      </c>
      <c r="G451" s="6" t="s">
        <v>2050</v>
      </c>
      <c r="H451" s="6" t="s">
        <v>77</v>
      </c>
      <c r="I451" s="6" t="s">
        <v>78</v>
      </c>
      <c r="J451" s="6" t="s">
        <v>47</v>
      </c>
      <c r="K451" s="6" t="s">
        <v>47</v>
      </c>
      <c r="L451" s="6" t="s">
        <v>29</v>
      </c>
      <c r="M451" s="9" t="s">
        <v>2051</v>
      </c>
      <c r="N451" s="9" t="s">
        <v>2052</v>
      </c>
      <c r="O451" s="6" t="s">
        <v>32</v>
      </c>
      <c r="P451" s="6" t="s">
        <v>33</v>
      </c>
      <c r="Q451" s="10"/>
      <c r="R451" s="10"/>
      <c r="S451" s="10"/>
      <c r="T451" s="10"/>
      <c r="U451" s="6" t="s">
        <v>305</v>
      </c>
      <c r="V451" s="10"/>
      <c r="W451" s="10"/>
      <c r="X451" s="10"/>
      <c r="Y451" s="10"/>
      <c r="Z451" s="10"/>
      <c r="AA451" s="10"/>
      <c r="AB451" s="10"/>
      <c r="AC451" s="10"/>
    </row>
    <row r="452">
      <c r="A452" s="37">
        <v>45811.0</v>
      </c>
      <c r="B452" s="5">
        <v>122.0</v>
      </c>
      <c r="C452" s="6" t="s">
        <v>72</v>
      </c>
      <c r="D452" s="6" t="s">
        <v>247</v>
      </c>
      <c r="E452" s="6" t="s">
        <v>2053</v>
      </c>
      <c r="F452" s="6" t="s">
        <v>274</v>
      </c>
      <c r="G452" s="6" t="s">
        <v>2054</v>
      </c>
      <c r="H452" s="6" t="s">
        <v>77</v>
      </c>
      <c r="I452" s="6" t="s">
        <v>54</v>
      </c>
      <c r="J452" s="6" t="s">
        <v>47</v>
      </c>
      <c r="K452" s="6" t="s">
        <v>47</v>
      </c>
      <c r="L452" s="6" t="s">
        <v>29</v>
      </c>
      <c r="M452" s="9" t="s">
        <v>2055</v>
      </c>
      <c r="N452" s="9" t="s">
        <v>2056</v>
      </c>
      <c r="O452" s="6" t="s">
        <v>32</v>
      </c>
      <c r="P452" s="6" t="s">
        <v>33</v>
      </c>
      <c r="Q452" s="6" t="s">
        <v>34</v>
      </c>
      <c r="R452" s="6" t="s">
        <v>306</v>
      </c>
      <c r="S452" s="10"/>
      <c r="T452" s="10"/>
      <c r="U452" s="6" t="s">
        <v>36</v>
      </c>
      <c r="V452" s="6">
        <v>1800.0</v>
      </c>
      <c r="W452" s="10"/>
      <c r="X452" s="10"/>
      <c r="Y452" s="10"/>
      <c r="Z452" s="10"/>
      <c r="AA452" s="10"/>
      <c r="AB452" s="10"/>
      <c r="AC452" s="10"/>
    </row>
    <row r="453">
      <c r="A453" s="37">
        <v>45841.0</v>
      </c>
      <c r="B453" s="5">
        <v>121.0</v>
      </c>
      <c r="C453" s="6" t="s">
        <v>22</v>
      </c>
      <c r="D453" s="6" t="s">
        <v>109</v>
      </c>
      <c r="E453" s="6" t="s">
        <v>2057</v>
      </c>
      <c r="F453" s="6" t="s">
        <v>638</v>
      </c>
      <c r="G453" s="6" t="s">
        <v>2058</v>
      </c>
      <c r="H453" s="6" t="s">
        <v>77</v>
      </c>
      <c r="I453" s="6" t="s">
        <v>78</v>
      </c>
      <c r="J453" s="6" t="s">
        <v>47</v>
      </c>
      <c r="K453" s="6" t="s">
        <v>47</v>
      </c>
      <c r="L453" s="6" t="s">
        <v>29</v>
      </c>
      <c r="M453" s="9" t="s">
        <v>2059</v>
      </c>
      <c r="N453" s="9" t="s">
        <v>2060</v>
      </c>
      <c r="O453" s="6" t="s">
        <v>32</v>
      </c>
      <c r="P453" s="6" t="s">
        <v>33</v>
      </c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>
      <c r="A454" s="37">
        <v>45841.0</v>
      </c>
      <c r="B454" s="5">
        <v>121.0</v>
      </c>
      <c r="C454" s="6" t="s">
        <v>50</v>
      </c>
      <c r="D454" s="6" t="s">
        <v>216</v>
      </c>
      <c r="E454" s="6" t="s">
        <v>2061</v>
      </c>
      <c r="F454" s="6" t="s">
        <v>25</v>
      </c>
      <c r="G454" s="6" t="s">
        <v>2062</v>
      </c>
      <c r="H454" s="6" t="s">
        <v>59</v>
      </c>
      <c r="I454" s="6" t="s">
        <v>435</v>
      </c>
      <c r="J454" s="6" t="s">
        <v>435</v>
      </c>
      <c r="K454" s="6" t="s">
        <v>220</v>
      </c>
      <c r="L454" s="6" t="s">
        <v>29</v>
      </c>
      <c r="M454" s="9" t="s">
        <v>2063</v>
      </c>
      <c r="N454" s="9" t="s">
        <v>2064</v>
      </c>
      <c r="O454" s="6" t="s">
        <v>32</v>
      </c>
      <c r="P454" s="6" t="s">
        <v>214</v>
      </c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>
      <c r="A455" s="37">
        <v>45841.0</v>
      </c>
      <c r="B455" s="5">
        <v>121.0</v>
      </c>
      <c r="C455" s="6" t="s">
        <v>64</v>
      </c>
      <c r="D455" s="6" t="s">
        <v>209</v>
      </c>
      <c r="E455" s="6" t="s">
        <v>2065</v>
      </c>
      <c r="F455" s="6" t="s">
        <v>25</v>
      </c>
      <c r="G455" s="6" t="s">
        <v>2066</v>
      </c>
      <c r="H455" s="6" t="s">
        <v>388</v>
      </c>
      <c r="I455" s="6" t="s">
        <v>328</v>
      </c>
      <c r="J455" s="6" t="s">
        <v>328</v>
      </c>
      <c r="K455" s="6" t="s">
        <v>328</v>
      </c>
      <c r="L455" s="6" t="s">
        <v>29</v>
      </c>
      <c r="M455" s="9" t="s">
        <v>2067</v>
      </c>
      <c r="N455" s="9" t="s">
        <v>2068</v>
      </c>
      <c r="O455" s="6" t="s">
        <v>32</v>
      </c>
      <c r="P455" s="6" t="s">
        <v>33</v>
      </c>
      <c r="Q455" s="6" t="s">
        <v>228</v>
      </c>
      <c r="R455" s="6" t="s">
        <v>951</v>
      </c>
      <c r="S455" s="10"/>
      <c r="T455" s="10"/>
      <c r="U455" s="6" t="s">
        <v>36</v>
      </c>
      <c r="V455" s="10"/>
      <c r="W455" s="10"/>
      <c r="X455" s="10"/>
      <c r="Y455" s="10"/>
      <c r="Z455" s="10"/>
      <c r="AA455" s="10"/>
      <c r="AB455" s="10"/>
      <c r="AC455" s="10"/>
    </row>
    <row r="456">
      <c r="A456" s="37">
        <v>45841.0</v>
      </c>
      <c r="B456" s="5">
        <v>121.0</v>
      </c>
      <c r="C456" s="6" t="s">
        <v>64</v>
      </c>
      <c r="D456" s="6" t="s">
        <v>209</v>
      </c>
      <c r="E456" s="6" t="s">
        <v>2069</v>
      </c>
      <c r="F456" s="6" t="s">
        <v>25</v>
      </c>
      <c r="G456" s="6" t="s">
        <v>2070</v>
      </c>
      <c r="H456" s="6" t="s">
        <v>388</v>
      </c>
      <c r="I456" s="6" t="s">
        <v>801</v>
      </c>
      <c r="J456" s="6" t="s">
        <v>172</v>
      </c>
      <c r="K456" s="6" t="s">
        <v>172</v>
      </c>
      <c r="L456" s="6" t="s">
        <v>29</v>
      </c>
      <c r="M456" s="9" t="s">
        <v>2071</v>
      </c>
      <c r="N456" s="9" t="s">
        <v>2072</v>
      </c>
      <c r="O456" s="6" t="s">
        <v>32</v>
      </c>
      <c r="P456" s="6" t="s">
        <v>33</v>
      </c>
      <c r="Q456" s="6" t="s">
        <v>34</v>
      </c>
      <c r="R456" s="6" t="s">
        <v>969</v>
      </c>
      <c r="S456" s="10"/>
      <c r="T456" s="10"/>
      <c r="U456" s="6" t="s">
        <v>36</v>
      </c>
      <c r="V456" s="10"/>
      <c r="W456" s="10"/>
      <c r="X456" s="10"/>
      <c r="Y456" s="10"/>
      <c r="Z456" s="10"/>
      <c r="AA456" s="10"/>
      <c r="AB456" s="10"/>
      <c r="AC456" s="10"/>
    </row>
    <row r="457">
      <c r="A457" s="37">
        <v>45872.0</v>
      </c>
      <c r="B457" s="5">
        <v>120.0</v>
      </c>
      <c r="C457" s="6" t="s">
        <v>64</v>
      </c>
      <c r="D457" s="6" t="s">
        <v>65</v>
      </c>
      <c r="E457" s="6" t="s">
        <v>2073</v>
      </c>
      <c r="F457" s="6" t="s">
        <v>25</v>
      </c>
      <c r="G457" s="6" t="s">
        <v>2074</v>
      </c>
      <c r="H457" s="6" t="s">
        <v>1205</v>
      </c>
      <c r="I457" s="6" t="s">
        <v>256</v>
      </c>
      <c r="J457" s="6" t="s">
        <v>40</v>
      </c>
      <c r="K457" s="6" t="s">
        <v>40</v>
      </c>
      <c r="L457" s="6" t="s">
        <v>29</v>
      </c>
      <c r="M457" s="9" t="s">
        <v>2075</v>
      </c>
      <c r="N457" s="9" t="s">
        <v>2076</v>
      </c>
      <c r="O457" s="6" t="s">
        <v>32</v>
      </c>
      <c r="P457" s="6" t="s">
        <v>343</v>
      </c>
      <c r="Q457" s="6" t="s">
        <v>381</v>
      </c>
      <c r="R457" s="6" t="s">
        <v>2077</v>
      </c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>
      <c r="A458" s="14" t="s">
        <v>2078</v>
      </c>
      <c r="B458" s="5">
        <v>114.0</v>
      </c>
      <c r="C458" s="6" t="s">
        <v>64</v>
      </c>
      <c r="D458" s="6" t="s">
        <v>65</v>
      </c>
      <c r="E458" s="6" t="s">
        <v>2079</v>
      </c>
      <c r="F458" s="6" t="s">
        <v>25</v>
      </c>
      <c r="G458" s="6" t="s">
        <v>2080</v>
      </c>
      <c r="H458" s="6" t="s">
        <v>39</v>
      </c>
      <c r="I458" s="6" t="s">
        <v>54</v>
      </c>
      <c r="J458" s="6" t="s">
        <v>122</v>
      </c>
      <c r="K458" s="6" t="s">
        <v>122</v>
      </c>
      <c r="L458" s="6" t="s">
        <v>29</v>
      </c>
      <c r="M458" s="9" t="s">
        <v>2081</v>
      </c>
      <c r="N458" s="9" t="s">
        <v>2082</v>
      </c>
      <c r="O458" s="6" t="s">
        <v>32</v>
      </c>
      <c r="P458" s="6" t="s">
        <v>33</v>
      </c>
      <c r="Q458" s="6" t="s">
        <v>381</v>
      </c>
      <c r="R458" s="6" t="s">
        <v>664</v>
      </c>
      <c r="S458" s="10"/>
      <c r="T458" s="10"/>
      <c r="U458" s="6" t="s">
        <v>1030</v>
      </c>
      <c r="V458" s="10"/>
      <c r="W458" s="10"/>
      <c r="X458" s="10"/>
      <c r="Y458" s="10"/>
      <c r="Z458" s="10"/>
      <c r="AA458" s="10"/>
      <c r="AB458" s="10"/>
      <c r="AC458" s="10"/>
    </row>
    <row r="459">
      <c r="A459" s="14" t="s">
        <v>2078</v>
      </c>
      <c r="B459" s="5">
        <v>114.0</v>
      </c>
      <c r="C459" s="6" t="s">
        <v>64</v>
      </c>
      <c r="D459" s="6" t="s">
        <v>65</v>
      </c>
      <c r="E459" s="6" t="s">
        <v>2083</v>
      </c>
      <c r="F459" s="6" t="s">
        <v>8</v>
      </c>
      <c r="G459" s="6" t="s">
        <v>2084</v>
      </c>
      <c r="H459" s="6" t="s">
        <v>388</v>
      </c>
      <c r="I459" s="6" t="s">
        <v>40</v>
      </c>
      <c r="J459" s="6" t="s">
        <v>47</v>
      </c>
      <c r="K459" s="6" t="s">
        <v>47</v>
      </c>
      <c r="L459" s="6" t="s">
        <v>29</v>
      </c>
      <c r="M459" s="9" t="s">
        <v>2085</v>
      </c>
      <c r="N459" s="9" t="s">
        <v>2086</v>
      </c>
      <c r="O459" s="6" t="s">
        <v>32</v>
      </c>
      <c r="P459" s="6" t="s">
        <v>33</v>
      </c>
      <c r="Q459" s="6" t="s">
        <v>126</v>
      </c>
      <c r="R459" s="6" t="s">
        <v>263</v>
      </c>
      <c r="S459" s="10"/>
      <c r="T459" s="10"/>
      <c r="U459" s="6" t="s">
        <v>36</v>
      </c>
      <c r="V459" s="10"/>
      <c r="W459" s="10"/>
      <c r="X459" s="10"/>
      <c r="Y459" s="10"/>
      <c r="Z459" s="10"/>
      <c r="AA459" s="10"/>
      <c r="AB459" s="10"/>
      <c r="AC459" s="10"/>
    </row>
    <row r="460">
      <c r="A460" s="14" t="s">
        <v>2078</v>
      </c>
      <c r="B460" s="5">
        <v>114.0</v>
      </c>
      <c r="C460" s="6" t="s">
        <v>64</v>
      </c>
      <c r="D460" s="6" t="s">
        <v>65</v>
      </c>
      <c r="E460" s="6" t="s">
        <v>2087</v>
      </c>
      <c r="F460" s="6" t="s">
        <v>25</v>
      </c>
      <c r="G460" s="6" t="s">
        <v>2088</v>
      </c>
      <c r="H460" s="6" t="s">
        <v>388</v>
      </c>
      <c r="I460" s="6" t="s">
        <v>40</v>
      </c>
      <c r="J460" s="6" t="s">
        <v>459</v>
      </c>
      <c r="K460" s="6" t="s">
        <v>459</v>
      </c>
      <c r="L460" s="6" t="s">
        <v>29</v>
      </c>
      <c r="M460" s="9" t="s">
        <v>2089</v>
      </c>
      <c r="N460" s="9" t="s">
        <v>2090</v>
      </c>
      <c r="O460" s="6" t="s">
        <v>32</v>
      </c>
      <c r="P460" s="6" t="s">
        <v>33</v>
      </c>
      <c r="Q460" s="6" t="s">
        <v>381</v>
      </c>
      <c r="R460" s="6" t="s">
        <v>1230</v>
      </c>
      <c r="S460" s="10"/>
      <c r="T460" s="10"/>
      <c r="U460" s="6" t="s">
        <v>152</v>
      </c>
      <c r="V460" s="6">
        <v>5220.0</v>
      </c>
      <c r="W460" s="6" t="s">
        <v>609</v>
      </c>
      <c r="X460" s="10"/>
      <c r="Y460" s="10"/>
      <c r="Z460" s="10"/>
      <c r="AA460" s="10"/>
      <c r="AB460" s="10"/>
      <c r="AC460" s="10"/>
    </row>
    <row r="461">
      <c r="A461" s="14" t="s">
        <v>2078</v>
      </c>
      <c r="B461" s="5">
        <v>114.0</v>
      </c>
      <c r="C461" s="6" t="s">
        <v>64</v>
      </c>
      <c r="D461" s="6" t="s">
        <v>65</v>
      </c>
      <c r="E461" s="6" t="s">
        <v>2091</v>
      </c>
      <c r="F461" s="6" t="s">
        <v>25</v>
      </c>
      <c r="G461" s="6" t="s">
        <v>2092</v>
      </c>
      <c r="H461" s="6" t="s">
        <v>68</v>
      </c>
      <c r="I461" s="6" t="s">
        <v>220</v>
      </c>
      <c r="J461" s="6" t="s">
        <v>220</v>
      </c>
      <c r="K461" s="6" t="s">
        <v>220</v>
      </c>
      <c r="L461" s="6" t="s">
        <v>29</v>
      </c>
      <c r="M461" s="9" t="s">
        <v>2093</v>
      </c>
      <c r="N461" s="9" t="s">
        <v>2094</v>
      </c>
      <c r="O461" s="6" t="s">
        <v>32</v>
      </c>
      <c r="P461" s="6" t="s">
        <v>33</v>
      </c>
      <c r="Q461" s="6" t="s">
        <v>228</v>
      </c>
      <c r="R461" s="6" t="s">
        <v>2095</v>
      </c>
      <c r="S461" s="10"/>
      <c r="T461" s="10"/>
      <c r="U461" s="6" t="s">
        <v>36</v>
      </c>
      <c r="V461" s="10"/>
      <c r="W461" s="10"/>
      <c r="X461" s="10"/>
      <c r="Y461" s="10"/>
      <c r="Z461" s="10"/>
      <c r="AA461" s="10"/>
      <c r="AB461" s="10"/>
      <c r="AC461" s="10"/>
    </row>
    <row r="462">
      <c r="A462" s="14" t="s">
        <v>2078</v>
      </c>
      <c r="B462" s="5">
        <v>114.0</v>
      </c>
      <c r="C462" s="6" t="s">
        <v>64</v>
      </c>
      <c r="D462" s="6" t="s">
        <v>65</v>
      </c>
      <c r="E462" s="6" t="s">
        <v>2096</v>
      </c>
      <c r="F462" s="6" t="s">
        <v>25</v>
      </c>
      <c r="G462" s="6" t="s">
        <v>2097</v>
      </c>
      <c r="H462" s="6" t="s">
        <v>68</v>
      </c>
      <c r="I462" s="6" t="s">
        <v>2098</v>
      </c>
      <c r="J462" s="6" t="s">
        <v>873</v>
      </c>
      <c r="K462" s="6" t="s">
        <v>873</v>
      </c>
      <c r="L462" s="6" t="s">
        <v>29</v>
      </c>
      <c r="M462" s="9" t="s">
        <v>2099</v>
      </c>
      <c r="N462" s="9" t="s">
        <v>2100</v>
      </c>
      <c r="O462" s="6" t="s">
        <v>32</v>
      </c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>
      <c r="A463" s="14" t="s">
        <v>2078</v>
      </c>
      <c r="B463" s="5">
        <v>114.0</v>
      </c>
      <c r="C463" s="6" t="s">
        <v>64</v>
      </c>
      <c r="D463" s="6" t="s">
        <v>209</v>
      </c>
      <c r="E463" s="6" t="s">
        <v>2101</v>
      </c>
      <c r="F463" s="6" t="s">
        <v>25</v>
      </c>
      <c r="G463" s="6" t="s">
        <v>2102</v>
      </c>
      <c r="H463" s="6" t="s">
        <v>39</v>
      </c>
      <c r="I463" s="6" t="s">
        <v>148</v>
      </c>
      <c r="J463" s="6" t="s">
        <v>244</v>
      </c>
      <c r="K463" s="6" t="s">
        <v>244</v>
      </c>
      <c r="L463" s="6" t="s">
        <v>29</v>
      </c>
      <c r="M463" s="9" t="s">
        <v>2103</v>
      </c>
      <c r="N463" s="9" t="s">
        <v>2104</v>
      </c>
      <c r="O463" s="6" t="s">
        <v>32</v>
      </c>
      <c r="P463" s="6" t="s">
        <v>33</v>
      </c>
      <c r="Q463" s="6" t="s">
        <v>381</v>
      </c>
      <c r="R463" s="6" t="s">
        <v>263</v>
      </c>
      <c r="S463" s="10"/>
      <c r="T463" s="10"/>
      <c r="U463" s="6" t="s">
        <v>108</v>
      </c>
      <c r="V463" s="10"/>
      <c r="W463" s="10"/>
      <c r="X463" s="10"/>
      <c r="Y463" s="10"/>
      <c r="Z463" s="10"/>
      <c r="AA463" s="10"/>
      <c r="AB463" s="10"/>
      <c r="AC463" s="10"/>
    </row>
    <row r="464">
      <c r="A464" s="14" t="s">
        <v>2078</v>
      </c>
      <c r="B464" s="5">
        <v>114.0</v>
      </c>
      <c r="C464" s="6" t="s">
        <v>64</v>
      </c>
      <c r="D464" s="6" t="s">
        <v>209</v>
      </c>
      <c r="E464" s="6" t="s">
        <v>2105</v>
      </c>
      <c r="F464" s="6" t="s">
        <v>25</v>
      </c>
      <c r="G464" s="6" t="s">
        <v>2106</v>
      </c>
      <c r="H464" s="6" t="s">
        <v>59</v>
      </c>
      <c r="I464" s="6" t="s">
        <v>104</v>
      </c>
      <c r="J464" s="6" t="s">
        <v>28</v>
      </c>
      <c r="K464" s="6" t="s">
        <v>104</v>
      </c>
      <c r="L464" s="6" t="s">
        <v>29</v>
      </c>
      <c r="M464" s="9" t="s">
        <v>2107</v>
      </c>
      <c r="N464" s="9" t="s">
        <v>2108</v>
      </c>
      <c r="O464" s="6" t="s">
        <v>32</v>
      </c>
      <c r="P464" s="6" t="s">
        <v>33</v>
      </c>
      <c r="Q464" s="6" t="s">
        <v>228</v>
      </c>
      <c r="R464" s="6" t="s">
        <v>100</v>
      </c>
      <c r="S464" s="10"/>
      <c r="T464" s="10"/>
      <c r="U464" s="6" t="s">
        <v>36</v>
      </c>
      <c r="V464" s="10"/>
      <c r="W464" s="10"/>
      <c r="X464" s="10"/>
      <c r="Y464" s="10"/>
      <c r="Z464" s="10"/>
      <c r="AA464" s="10"/>
      <c r="AB464" s="10"/>
      <c r="AC464" s="10"/>
    </row>
    <row r="465">
      <c r="A465" s="14" t="s">
        <v>2078</v>
      </c>
      <c r="B465" s="5">
        <v>114.0</v>
      </c>
      <c r="C465" s="6" t="s">
        <v>64</v>
      </c>
      <c r="D465" s="6" t="s">
        <v>697</v>
      </c>
      <c r="E465" s="6" t="s">
        <v>2109</v>
      </c>
      <c r="F465" s="6" t="s">
        <v>274</v>
      </c>
      <c r="G465" s="6" t="s">
        <v>2110</v>
      </c>
      <c r="H465" s="6" t="s">
        <v>77</v>
      </c>
      <c r="I465" s="6" t="s">
        <v>148</v>
      </c>
      <c r="J465" s="6" t="s">
        <v>47</v>
      </c>
      <c r="K465" s="6" t="s">
        <v>47</v>
      </c>
      <c r="L465" s="6" t="s">
        <v>29</v>
      </c>
      <c r="M465" s="9" t="s">
        <v>2111</v>
      </c>
      <c r="N465" s="9" t="s">
        <v>2112</v>
      </c>
      <c r="O465" s="6" t="s">
        <v>32</v>
      </c>
      <c r="P465" s="6" t="s">
        <v>33</v>
      </c>
      <c r="Q465" s="6" t="s">
        <v>34</v>
      </c>
      <c r="R465" s="6" t="s">
        <v>1230</v>
      </c>
      <c r="S465" s="10"/>
      <c r="T465" s="6" t="s">
        <v>2113</v>
      </c>
      <c r="U465" s="6" t="s">
        <v>152</v>
      </c>
      <c r="V465" s="6">
        <v>3780.0</v>
      </c>
      <c r="W465" s="6" t="s">
        <v>2114</v>
      </c>
      <c r="X465" s="10"/>
      <c r="Y465" s="10"/>
      <c r="Z465" s="10"/>
      <c r="AA465" s="10"/>
      <c r="AB465" s="10"/>
      <c r="AC465" s="10"/>
    </row>
    <row r="466">
      <c r="A466" s="14" t="s">
        <v>2078</v>
      </c>
      <c r="B466" s="5">
        <v>114.0</v>
      </c>
      <c r="C466" s="6" t="s">
        <v>72</v>
      </c>
      <c r="D466" s="6" t="s">
        <v>247</v>
      </c>
      <c r="E466" s="6" t="s">
        <v>2115</v>
      </c>
      <c r="F466" s="6" t="s">
        <v>274</v>
      </c>
      <c r="G466" s="6" t="s">
        <v>2116</v>
      </c>
      <c r="H466" s="6" t="s">
        <v>77</v>
      </c>
      <c r="I466" s="6" t="s">
        <v>78</v>
      </c>
      <c r="J466" s="6" t="s">
        <v>47</v>
      </c>
      <c r="K466" s="6" t="s">
        <v>47</v>
      </c>
      <c r="L466" s="6" t="s">
        <v>29</v>
      </c>
      <c r="M466" s="9" t="s">
        <v>2117</v>
      </c>
      <c r="N466" s="9" t="s">
        <v>2118</v>
      </c>
      <c r="O466" s="6" t="s">
        <v>32</v>
      </c>
      <c r="P466" s="6" t="s">
        <v>33</v>
      </c>
      <c r="Q466" s="6" t="s">
        <v>34</v>
      </c>
      <c r="R466" s="6" t="s">
        <v>100</v>
      </c>
      <c r="S466" s="10"/>
      <c r="T466" s="10"/>
      <c r="U466" s="6" t="s">
        <v>36</v>
      </c>
      <c r="V466" s="6">
        <v>3600.0</v>
      </c>
      <c r="W466" s="6" t="s">
        <v>153</v>
      </c>
      <c r="X466" s="10"/>
      <c r="Y466" s="10"/>
      <c r="Z466" s="10"/>
      <c r="AA466" s="10"/>
      <c r="AB466" s="10"/>
      <c r="AC466" s="10"/>
    </row>
    <row r="467">
      <c r="A467" s="14" t="s">
        <v>2078</v>
      </c>
      <c r="B467" s="5">
        <v>114.0</v>
      </c>
      <c r="C467" s="6" t="s">
        <v>72</v>
      </c>
      <c r="D467" s="6" t="s">
        <v>247</v>
      </c>
      <c r="E467" s="6" t="s">
        <v>2119</v>
      </c>
      <c r="F467" s="6" t="s">
        <v>274</v>
      </c>
      <c r="G467" s="6" t="s">
        <v>2120</v>
      </c>
      <c r="H467" s="6" t="s">
        <v>77</v>
      </c>
      <c r="I467" s="6" t="s">
        <v>104</v>
      </c>
      <c r="J467" s="6" t="s">
        <v>47</v>
      </c>
      <c r="K467" s="6" t="s">
        <v>47</v>
      </c>
      <c r="L467" s="6" t="s">
        <v>29</v>
      </c>
      <c r="M467" s="9" t="s">
        <v>2121</v>
      </c>
      <c r="N467" s="9" t="s">
        <v>2122</v>
      </c>
      <c r="O467" s="6" t="s">
        <v>32</v>
      </c>
      <c r="P467" s="6" t="s">
        <v>33</v>
      </c>
      <c r="Q467" s="6" t="s">
        <v>126</v>
      </c>
      <c r="R467" s="6" t="s">
        <v>951</v>
      </c>
      <c r="S467" s="10"/>
      <c r="T467" s="10"/>
      <c r="U467" s="6" t="s">
        <v>100</v>
      </c>
      <c r="V467" s="6">
        <v>1800.0</v>
      </c>
      <c r="W467" s="6" t="s">
        <v>364</v>
      </c>
      <c r="X467" s="10"/>
      <c r="Y467" s="10"/>
      <c r="Z467" s="10"/>
      <c r="AA467" s="10"/>
      <c r="AB467" s="10"/>
      <c r="AC467" s="10"/>
    </row>
    <row r="468">
      <c r="A468" s="14" t="s">
        <v>2078</v>
      </c>
      <c r="B468" s="5">
        <v>114.0</v>
      </c>
      <c r="C468" s="6" t="s">
        <v>22</v>
      </c>
      <c r="D468" s="6" t="s">
        <v>307</v>
      </c>
      <c r="E468" s="6" t="s">
        <v>2123</v>
      </c>
      <c r="F468" s="6" t="s">
        <v>47</v>
      </c>
      <c r="G468" s="8" t="s">
        <v>47</v>
      </c>
      <c r="H468" s="6" t="s">
        <v>47</v>
      </c>
      <c r="I468" s="6" t="s">
        <v>47</v>
      </c>
      <c r="J468" s="6" t="s">
        <v>47</v>
      </c>
      <c r="K468" s="6" t="s">
        <v>47</v>
      </c>
      <c r="L468" s="10"/>
      <c r="M468" s="9" t="s">
        <v>2124</v>
      </c>
      <c r="N468" s="10"/>
      <c r="O468" s="6" t="s">
        <v>32</v>
      </c>
      <c r="P468" s="6" t="s">
        <v>71</v>
      </c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>
      <c r="A469" s="14" t="s">
        <v>2078</v>
      </c>
      <c r="B469" s="5">
        <v>114.0</v>
      </c>
      <c r="C469" s="6" t="s">
        <v>22</v>
      </c>
      <c r="D469" s="6" t="s">
        <v>307</v>
      </c>
      <c r="E469" s="6" t="s">
        <v>2125</v>
      </c>
      <c r="F469" s="6" t="s">
        <v>25</v>
      </c>
      <c r="G469" s="6" t="s">
        <v>2126</v>
      </c>
      <c r="H469" s="6" t="s">
        <v>39</v>
      </c>
      <c r="I469" s="6" t="s">
        <v>256</v>
      </c>
      <c r="J469" s="6" t="s">
        <v>256</v>
      </c>
      <c r="K469" s="6" t="s">
        <v>256</v>
      </c>
      <c r="L469" s="6" t="s">
        <v>29</v>
      </c>
      <c r="M469" s="9" t="s">
        <v>2127</v>
      </c>
      <c r="N469" s="9" t="s">
        <v>2128</v>
      </c>
      <c r="O469" s="6" t="s">
        <v>32</v>
      </c>
      <c r="P469" s="6" t="s">
        <v>33</v>
      </c>
      <c r="Q469" s="6" t="s">
        <v>34</v>
      </c>
      <c r="R469" s="6" t="s">
        <v>36</v>
      </c>
      <c r="S469" s="10"/>
      <c r="T469" s="10"/>
      <c r="U469" s="6" t="s">
        <v>1628</v>
      </c>
      <c r="V469" s="10"/>
      <c r="W469" s="10"/>
      <c r="X469" s="10"/>
      <c r="Y469" s="10"/>
      <c r="Z469" s="10"/>
      <c r="AA469" s="10"/>
      <c r="AB469" s="10"/>
      <c r="AC469" s="10"/>
    </row>
    <row r="470">
      <c r="A470" s="14" t="s">
        <v>2078</v>
      </c>
      <c r="B470" s="5">
        <v>114.0</v>
      </c>
      <c r="C470" s="6" t="s">
        <v>22</v>
      </c>
      <c r="D470" s="6" t="s">
        <v>307</v>
      </c>
      <c r="E470" s="6" t="s">
        <v>2129</v>
      </c>
      <c r="F470" s="6" t="s">
        <v>25</v>
      </c>
      <c r="G470" s="6" t="s">
        <v>2130</v>
      </c>
      <c r="H470" s="6" t="s">
        <v>68</v>
      </c>
      <c r="I470" s="6" t="s">
        <v>148</v>
      </c>
      <c r="J470" s="6" t="s">
        <v>148</v>
      </c>
      <c r="K470" s="6" t="s">
        <v>148</v>
      </c>
      <c r="L470" s="6" t="s">
        <v>29</v>
      </c>
      <c r="M470" s="9" t="s">
        <v>2131</v>
      </c>
      <c r="N470" s="9" t="s">
        <v>2132</v>
      </c>
      <c r="O470" s="6" t="s">
        <v>32</v>
      </c>
      <c r="P470" s="6" t="s">
        <v>343</v>
      </c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>
      <c r="A471" s="14" t="s">
        <v>2078</v>
      </c>
      <c r="B471" s="5">
        <v>114.0</v>
      </c>
      <c r="C471" s="6" t="s">
        <v>64</v>
      </c>
      <c r="D471" s="6" t="s">
        <v>95</v>
      </c>
      <c r="E471" s="6" t="s">
        <v>2133</v>
      </c>
      <c r="F471" s="6" t="s">
        <v>25</v>
      </c>
      <c r="G471" s="8" t="s">
        <v>2134</v>
      </c>
      <c r="H471" s="6" t="s">
        <v>59</v>
      </c>
      <c r="I471" s="6" t="s">
        <v>123</v>
      </c>
      <c r="J471" s="6" t="s">
        <v>328</v>
      </c>
      <c r="K471" s="6" t="s">
        <v>328</v>
      </c>
      <c r="L471" s="6" t="s">
        <v>29</v>
      </c>
      <c r="M471" s="9" t="s">
        <v>2135</v>
      </c>
      <c r="N471" s="9" t="s">
        <v>2136</v>
      </c>
      <c r="O471" s="6" t="s">
        <v>32</v>
      </c>
      <c r="P471" s="6" t="s">
        <v>33</v>
      </c>
      <c r="Q471" s="6" t="s">
        <v>228</v>
      </c>
      <c r="R471" s="6" t="s">
        <v>2137</v>
      </c>
      <c r="S471" s="10"/>
      <c r="T471" s="10"/>
      <c r="U471" s="6" t="s">
        <v>152</v>
      </c>
      <c r="V471" s="10"/>
      <c r="W471" s="10"/>
      <c r="X471" s="10"/>
      <c r="Y471" s="10"/>
      <c r="Z471" s="10"/>
      <c r="AA471" s="10"/>
      <c r="AB471" s="10"/>
      <c r="AC471" s="10"/>
    </row>
    <row r="472">
      <c r="A472" s="14" t="s">
        <v>2078</v>
      </c>
      <c r="B472" s="5">
        <v>114.0</v>
      </c>
      <c r="C472" s="6" t="s">
        <v>64</v>
      </c>
      <c r="D472" s="6" t="s">
        <v>95</v>
      </c>
      <c r="E472" s="6" t="s">
        <v>2138</v>
      </c>
      <c r="F472" s="6" t="s">
        <v>46</v>
      </c>
      <c r="G472" s="8" t="s">
        <v>2134</v>
      </c>
      <c r="H472" s="6" t="s">
        <v>59</v>
      </c>
      <c r="I472" s="6" t="s">
        <v>123</v>
      </c>
      <c r="J472" s="6" t="s">
        <v>47</v>
      </c>
      <c r="K472" s="6" t="s">
        <v>47</v>
      </c>
      <c r="L472" s="6" t="s">
        <v>29</v>
      </c>
      <c r="M472" s="9" t="s">
        <v>2139</v>
      </c>
      <c r="N472" s="9" t="s">
        <v>2140</v>
      </c>
      <c r="O472" s="6" t="s">
        <v>32</v>
      </c>
      <c r="P472" s="6" t="s">
        <v>33</v>
      </c>
      <c r="Q472" s="6" t="s">
        <v>228</v>
      </c>
      <c r="R472" s="6" t="s">
        <v>371</v>
      </c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>
      <c r="A473" s="14" t="s">
        <v>2078</v>
      </c>
      <c r="B473" s="5">
        <v>114.0</v>
      </c>
      <c r="C473" s="6" t="s">
        <v>50</v>
      </c>
      <c r="D473" s="6" t="s">
        <v>216</v>
      </c>
      <c r="E473" s="6" t="s">
        <v>2141</v>
      </c>
      <c r="F473" s="6" t="s">
        <v>25</v>
      </c>
      <c r="G473" s="6" t="s">
        <v>2142</v>
      </c>
      <c r="H473" s="6" t="s">
        <v>1355</v>
      </c>
      <c r="I473" s="6" t="s">
        <v>459</v>
      </c>
      <c r="J473" s="6" t="s">
        <v>459</v>
      </c>
      <c r="K473" s="6" t="s">
        <v>459</v>
      </c>
      <c r="L473" s="6" t="s">
        <v>29</v>
      </c>
      <c r="M473" s="9" t="s">
        <v>2143</v>
      </c>
      <c r="N473" s="9" t="s">
        <v>2144</v>
      </c>
      <c r="O473" s="6" t="s">
        <v>32</v>
      </c>
      <c r="P473" s="6" t="s">
        <v>33</v>
      </c>
      <c r="Q473" s="6" t="s">
        <v>381</v>
      </c>
      <c r="R473" s="6" t="s">
        <v>151</v>
      </c>
      <c r="S473" s="10"/>
      <c r="T473" s="10"/>
      <c r="U473" s="6" t="s">
        <v>152</v>
      </c>
      <c r="V473" s="6">
        <v>3150.0</v>
      </c>
      <c r="W473" s="6" t="s">
        <v>1331</v>
      </c>
      <c r="X473" s="10"/>
      <c r="Y473" s="10"/>
      <c r="Z473" s="10"/>
      <c r="AA473" s="10"/>
      <c r="AB473" s="10"/>
      <c r="AC473" s="10"/>
    </row>
    <row r="474">
      <c r="A474" s="14" t="s">
        <v>2078</v>
      </c>
      <c r="B474" s="5">
        <v>114.0</v>
      </c>
      <c r="C474" s="6" t="s">
        <v>50</v>
      </c>
      <c r="D474" s="6" t="s">
        <v>216</v>
      </c>
      <c r="E474" s="6" t="s">
        <v>2145</v>
      </c>
      <c r="F474" s="6" t="s">
        <v>25</v>
      </c>
      <c r="G474" s="6" t="s">
        <v>2146</v>
      </c>
      <c r="H474" s="6" t="s">
        <v>68</v>
      </c>
      <c r="I474" s="6" t="s">
        <v>435</v>
      </c>
      <c r="J474" s="6" t="s">
        <v>78</v>
      </c>
      <c r="K474" s="6" t="s">
        <v>435</v>
      </c>
      <c r="L474" s="6" t="s">
        <v>29</v>
      </c>
      <c r="M474" s="9" t="s">
        <v>2147</v>
      </c>
      <c r="N474" s="9" t="s">
        <v>2148</v>
      </c>
      <c r="O474" s="6" t="s">
        <v>32</v>
      </c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>
      <c r="A475" s="14" t="s">
        <v>2078</v>
      </c>
      <c r="B475" s="5">
        <v>114.0</v>
      </c>
      <c r="C475" s="6" t="s">
        <v>50</v>
      </c>
      <c r="D475" s="6" t="s">
        <v>216</v>
      </c>
      <c r="E475" s="6" t="s">
        <v>2149</v>
      </c>
      <c r="F475" s="6" t="s">
        <v>25</v>
      </c>
      <c r="G475" s="6" t="s">
        <v>2150</v>
      </c>
      <c r="H475" s="6" t="s">
        <v>59</v>
      </c>
      <c r="I475" s="6" t="s">
        <v>78</v>
      </c>
      <c r="J475" s="6" t="s">
        <v>78</v>
      </c>
      <c r="K475" s="6" t="s">
        <v>78</v>
      </c>
      <c r="L475" s="6" t="s">
        <v>29</v>
      </c>
      <c r="M475" s="9" t="s">
        <v>2151</v>
      </c>
      <c r="N475" s="9" t="s">
        <v>2152</v>
      </c>
      <c r="O475" s="6" t="s">
        <v>32</v>
      </c>
      <c r="P475" s="6" t="s">
        <v>33</v>
      </c>
      <c r="Q475" s="6" t="s">
        <v>381</v>
      </c>
      <c r="R475" s="10"/>
      <c r="S475" s="10"/>
      <c r="T475" s="10"/>
      <c r="U475" s="6" t="s">
        <v>1030</v>
      </c>
      <c r="V475" s="6">
        <v>2880.0</v>
      </c>
      <c r="W475" s="10"/>
      <c r="X475" s="10"/>
      <c r="Y475" s="10"/>
      <c r="Z475" s="10"/>
      <c r="AA475" s="10"/>
      <c r="AB475" s="10"/>
      <c r="AC475" s="10"/>
    </row>
    <row r="476">
      <c r="A476" s="14" t="s">
        <v>2078</v>
      </c>
      <c r="B476" s="5">
        <v>114.0</v>
      </c>
      <c r="C476" s="6" t="s">
        <v>22</v>
      </c>
      <c r="D476" s="6" t="s">
        <v>109</v>
      </c>
      <c r="E476" s="6" t="s">
        <v>2153</v>
      </c>
      <c r="F476" s="6" t="s">
        <v>25</v>
      </c>
      <c r="G476" s="6" t="s">
        <v>2154</v>
      </c>
      <c r="H476" s="6" t="s">
        <v>59</v>
      </c>
      <c r="I476" s="6" t="s">
        <v>435</v>
      </c>
      <c r="J476" s="6" t="s">
        <v>435</v>
      </c>
      <c r="K476" s="6" t="s">
        <v>435</v>
      </c>
      <c r="L476" s="6" t="s">
        <v>29</v>
      </c>
      <c r="M476" s="9" t="s">
        <v>2155</v>
      </c>
      <c r="N476" s="9" t="s">
        <v>2156</v>
      </c>
      <c r="O476" s="6" t="s">
        <v>32</v>
      </c>
      <c r="P476" s="6" t="s">
        <v>33</v>
      </c>
      <c r="Q476" s="6" t="s">
        <v>228</v>
      </c>
      <c r="R476" s="6" t="s">
        <v>1230</v>
      </c>
      <c r="S476" s="10"/>
      <c r="T476" s="10"/>
      <c r="U476" s="6" t="s">
        <v>152</v>
      </c>
      <c r="V476" s="6">
        <v>3600.0</v>
      </c>
      <c r="W476" s="6" t="s">
        <v>300</v>
      </c>
      <c r="X476" s="10"/>
      <c r="Y476" s="10"/>
      <c r="Z476" s="10"/>
      <c r="AA476" s="10"/>
      <c r="AB476" s="10"/>
      <c r="AC476" s="10"/>
    </row>
    <row r="477">
      <c r="A477" s="14" t="s">
        <v>2078</v>
      </c>
      <c r="B477" s="5">
        <v>114.0</v>
      </c>
      <c r="C477" s="6" t="s">
        <v>50</v>
      </c>
      <c r="D477" s="6" t="s">
        <v>216</v>
      </c>
      <c r="E477" s="6" t="s">
        <v>2157</v>
      </c>
      <c r="F477" s="6" t="s">
        <v>274</v>
      </c>
      <c r="G477" s="6" t="s">
        <v>2158</v>
      </c>
      <c r="H477" s="6" t="s">
        <v>77</v>
      </c>
      <c r="I477" s="6" t="s">
        <v>220</v>
      </c>
      <c r="J477" s="6" t="s">
        <v>47</v>
      </c>
      <c r="K477" s="6" t="s">
        <v>47</v>
      </c>
      <c r="L477" s="6" t="s">
        <v>29</v>
      </c>
      <c r="M477" s="9" t="s">
        <v>2159</v>
      </c>
      <c r="N477" s="9" t="s">
        <v>2160</v>
      </c>
      <c r="O477" s="6" t="s">
        <v>32</v>
      </c>
      <c r="P477" s="6" t="s">
        <v>33</v>
      </c>
      <c r="Q477" s="10"/>
      <c r="R477" s="10"/>
      <c r="S477" s="10"/>
      <c r="T477" s="10"/>
      <c r="U477" s="10"/>
      <c r="V477" s="6">
        <v>3150.0</v>
      </c>
      <c r="W477" s="6" t="s">
        <v>1030</v>
      </c>
      <c r="X477" s="10"/>
      <c r="Y477" s="10"/>
      <c r="Z477" s="10"/>
      <c r="AA477" s="10"/>
      <c r="AB477" s="10"/>
      <c r="AC477" s="10"/>
    </row>
    <row r="478">
      <c r="A478" s="14" t="s">
        <v>2078</v>
      </c>
      <c r="B478" s="5">
        <v>114.0</v>
      </c>
      <c r="C478" s="6" t="s">
        <v>72</v>
      </c>
      <c r="D478" s="6" t="s">
        <v>247</v>
      </c>
      <c r="E478" s="6" t="s">
        <v>2161</v>
      </c>
      <c r="F478" s="6" t="s">
        <v>249</v>
      </c>
      <c r="G478" s="6" t="s">
        <v>2162</v>
      </c>
      <c r="H478" s="6" t="s">
        <v>77</v>
      </c>
      <c r="I478" s="6" t="s">
        <v>220</v>
      </c>
      <c r="J478" s="6" t="s">
        <v>47</v>
      </c>
      <c r="K478" s="6" t="s">
        <v>47</v>
      </c>
      <c r="L478" s="6" t="s">
        <v>29</v>
      </c>
      <c r="M478" s="9" t="s">
        <v>2163</v>
      </c>
      <c r="N478" s="9" t="s">
        <v>2164</v>
      </c>
      <c r="O478" s="6" t="s">
        <v>32</v>
      </c>
      <c r="P478" s="6" t="s">
        <v>33</v>
      </c>
      <c r="Q478" s="6" t="s">
        <v>34</v>
      </c>
      <c r="R478" s="6" t="s">
        <v>951</v>
      </c>
      <c r="S478" s="10"/>
      <c r="T478" s="10"/>
      <c r="U478" s="6" t="s">
        <v>413</v>
      </c>
      <c r="V478" s="6">
        <v>2250.0</v>
      </c>
      <c r="W478" s="6" t="s">
        <v>614</v>
      </c>
      <c r="X478" s="10"/>
      <c r="Y478" s="10"/>
      <c r="Z478" s="10"/>
      <c r="AA478" s="10"/>
      <c r="AB478" s="10"/>
      <c r="AC478" s="10"/>
    </row>
    <row r="479">
      <c r="A479" s="14" t="s">
        <v>2165</v>
      </c>
      <c r="B479" s="5">
        <v>113.0</v>
      </c>
      <c r="C479" s="6" t="s">
        <v>64</v>
      </c>
      <c r="D479" s="6" t="s">
        <v>65</v>
      </c>
      <c r="E479" s="6" t="s">
        <v>2166</v>
      </c>
      <c r="F479" s="6" t="s">
        <v>25</v>
      </c>
      <c r="G479" s="6" t="s">
        <v>2167</v>
      </c>
      <c r="H479" s="6" t="s">
        <v>77</v>
      </c>
      <c r="I479" s="6" t="s">
        <v>47</v>
      </c>
      <c r="J479" s="6" t="s">
        <v>47</v>
      </c>
      <c r="K479" s="6" t="s">
        <v>47</v>
      </c>
      <c r="L479" s="6" t="s">
        <v>29</v>
      </c>
      <c r="M479" s="9" t="s">
        <v>2168</v>
      </c>
      <c r="N479" s="9" t="s">
        <v>2169</v>
      </c>
      <c r="O479" s="6" t="s">
        <v>32</v>
      </c>
      <c r="P479" s="6" t="s">
        <v>33</v>
      </c>
      <c r="Q479" s="6" t="s">
        <v>126</v>
      </c>
      <c r="R479" s="10"/>
      <c r="S479" s="10"/>
      <c r="T479" s="10"/>
      <c r="U479" s="6" t="s">
        <v>506</v>
      </c>
      <c r="V479" s="6">
        <v>2970.0</v>
      </c>
      <c r="W479" s="6" t="s">
        <v>567</v>
      </c>
      <c r="X479" s="10"/>
      <c r="Y479" s="10"/>
      <c r="Z479" s="10"/>
      <c r="AA479" s="10"/>
      <c r="AB479" s="10"/>
      <c r="AC479" s="10"/>
    </row>
    <row r="480">
      <c r="A480" s="14" t="s">
        <v>2165</v>
      </c>
      <c r="B480" s="5">
        <v>113.0</v>
      </c>
      <c r="C480" s="6" t="s">
        <v>72</v>
      </c>
      <c r="D480" s="6" t="s">
        <v>247</v>
      </c>
      <c r="E480" s="6" t="s">
        <v>2170</v>
      </c>
      <c r="F480" s="6" t="s">
        <v>274</v>
      </c>
      <c r="G480" s="6" t="s">
        <v>2171</v>
      </c>
      <c r="H480" s="6" t="s">
        <v>77</v>
      </c>
      <c r="I480" s="6" t="s">
        <v>104</v>
      </c>
      <c r="J480" s="6" t="s">
        <v>47</v>
      </c>
      <c r="K480" s="6" t="s">
        <v>47</v>
      </c>
      <c r="L480" s="6" t="s">
        <v>29</v>
      </c>
      <c r="M480" s="9" t="s">
        <v>2172</v>
      </c>
      <c r="N480" s="9" t="s">
        <v>2173</v>
      </c>
      <c r="O480" s="6" t="s">
        <v>32</v>
      </c>
      <c r="P480" s="6" t="s">
        <v>33</v>
      </c>
      <c r="Q480" s="6" t="s">
        <v>126</v>
      </c>
      <c r="R480" s="10"/>
      <c r="S480" s="10"/>
      <c r="T480" s="10"/>
      <c r="U480" s="6" t="s">
        <v>36</v>
      </c>
      <c r="V480" s="6">
        <v>1800.0</v>
      </c>
      <c r="W480" s="6" t="s">
        <v>481</v>
      </c>
      <c r="X480" s="10"/>
      <c r="Y480" s="10"/>
      <c r="Z480" s="10"/>
      <c r="AA480" s="10"/>
      <c r="AB480" s="10"/>
      <c r="AC480" s="10"/>
    </row>
    <row r="481">
      <c r="A481" s="14" t="s">
        <v>2165</v>
      </c>
      <c r="B481" s="5">
        <v>113.0</v>
      </c>
      <c r="C481" s="6" t="s">
        <v>64</v>
      </c>
      <c r="D481" s="6" t="s">
        <v>95</v>
      </c>
      <c r="E481" s="6" t="s">
        <v>2174</v>
      </c>
      <c r="F481" s="6" t="s">
        <v>25</v>
      </c>
      <c r="G481" s="8" t="s">
        <v>2175</v>
      </c>
      <c r="H481" s="6" t="s">
        <v>39</v>
      </c>
      <c r="I481" s="6" t="s">
        <v>220</v>
      </c>
      <c r="J481" s="6" t="s">
        <v>244</v>
      </c>
      <c r="K481" s="6" t="s">
        <v>220</v>
      </c>
      <c r="L481" s="6" t="s">
        <v>29</v>
      </c>
      <c r="M481" s="9" t="s">
        <v>2176</v>
      </c>
      <c r="N481" s="9" t="s">
        <v>2177</v>
      </c>
      <c r="O481" s="6" t="s">
        <v>32</v>
      </c>
      <c r="P481" s="6" t="s">
        <v>33</v>
      </c>
      <c r="Q481" s="6" t="s">
        <v>34</v>
      </c>
      <c r="R481" s="6" t="s">
        <v>94</v>
      </c>
      <c r="S481" s="10"/>
      <c r="T481" s="10"/>
      <c r="U481" s="6" t="s">
        <v>152</v>
      </c>
      <c r="V481" s="10"/>
      <c r="W481" s="10"/>
      <c r="X481" s="10"/>
      <c r="Y481" s="10"/>
      <c r="Z481" s="10"/>
      <c r="AA481" s="10"/>
      <c r="AB481" s="10"/>
      <c r="AC481" s="10"/>
    </row>
    <row r="482">
      <c r="A482" s="14" t="s">
        <v>2165</v>
      </c>
      <c r="B482" s="5">
        <v>113.0</v>
      </c>
      <c r="C482" s="6" t="s">
        <v>64</v>
      </c>
      <c r="D482" s="6" t="s">
        <v>95</v>
      </c>
      <c r="E482" s="6" t="s">
        <v>2178</v>
      </c>
      <c r="F482" s="6" t="s">
        <v>46</v>
      </c>
      <c r="G482" s="8" t="s">
        <v>2175</v>
      </c>
      <c r="H482" s="6" t="s">
        <v>39</v>
      </c>
      <c r="I482" s="6" t="s">
        <v>220</v>
      </c>
      <c r="J482" s="6" t="s">
        <v>47</v>
      </c>
      <c r="K482" s="6" t="s">
        <v>47</v>
      </c>
      <c r="L482" s="6" t="s">
        <v>29</v>
      </c>
      <c r="M482" s="9" t="s">
        <v>2179</v>
      </c>
      <c r="N482" s="9" t="s">
        <v>2180</v>
      </c>
      <c r="O482" s="6" t="s">
        <v>32</v>
      </c>
      <c r="P482" s="6" t="s">
        <v>33</v>
      </c>
      <c r="Q482" s="6" t="s">
        <v>34</v>
      </c>
      <c r="R482" s="6" t="s">
        <v>94</v>
      </c>
      <c r="S482" s="10"/>
      <c r="T482" s="10"/>
      <c r="U482" s="6" t="s">
        <v>152</v>
      </c>
      <c r="V482" s="10"/>
      <c r="W482" s="10"/>
      <c r="X482" s="10"/>
      <c r="Y482" s="10"/>
      <c r="Z482" s="10"/>
      <c r="AA482" s="10"/>
      <c r="AB482" s="10"/>
      <c r="AC482" s="10"/>
    </row>
    <row r="483">
      <c r="A483" s="14" t="s">
        <v>2165</v>
      </c>
      <c r="B483" s="5">
        <v>113.0</v>
      </c>
      <c r="C483" s="6" t="s">
        <v>64</v>
      </c>
      <c r="D483" s="6" t="s">
        <v>95</v>
      </c>
      <c r="E483" s="6" t="s">
        <v>2181</v>
      </c>
      <c r="F483" s="6" t="s">
        <v>46</v>
      </c>
      <c r="G483" s="8" t="s">
        <v>2175</v>
      </c>
      <c r="H483" s="6" t="s">
        <v>39</v>
      </c>
      <c r="I483" s="6" t="s">
        <v>220</v>
      </c>
      <c r="J483" s="6" t="s">
        <v>47</v>
      </c>
      <c r="K483" s="6" t="s">
        <v>47</v>
      </c>
      <c r="L483" s="6" t="s">
        <v>29</v>
      </c>
      <c r="M483" s="9" t="s">
        <v>2182</v>
      </c>
      <c r="N483" s="9" t="s">
        <v>2183</v>
      </c>
      <c r="O483" s="6" t="s">
        <v>32</v>
      </c>
      <c r="P483" s="6" t="s">
        <v>33</v>
      </c>
      <c r="Q483" s="6" t="s">
        <v>34</v>
      </c>
      <c r="R483" s="6" t="s">
        <v>94</v>
      </c>
      <c r="S483" s="10"/>
      <c r="T483" s="10"/>
      <c r="U483" s="6" t="s">
        <v>152</v>
      </c>
      <c r="V483" s="10"/>
      <c r="W483" s="10"/>
      <c r="X483" s="10"/>
      <c r="Y483" s="10"/>
      <c r="Z483" s="10"/>
      <c r="AA483" s="10"/>
      <c r="AB483" s="10"/>
      <c r="AC483" s="10"/>
    </row>
    <row r="484">
      <c r="A484" s="14" t="s">
        <v>2165</v>
      </c>
      <c r="B484" s="5">
        <v>113.0</v>
      </c>
      <c r="C484" s="6" t="s">
        <v>64</v>
      </c>
      <c r="D484" s="6" t="s">
        <v>95</v>
      </c>
      <c r="E484" s="6" t="s">
        <v>2184</v>
      </c>
      <c r="F484" s="6" t="s">
        <v>25</v>
      </c>
      <c r="G484" s="8" t="s">
        <v>2185</v>
      </c>
      <c r="H484" s="6" t="s">
        <v>39</v>
      </c>
      <c r="I484" s="6" t="s">
        <v>220</v>
      </c>
      <c r="J484" s="6" t="s">
        <v>220</v>
      </c>
      <c r="K484" s="6" t="s">
        <v>220</v>
      </c>
      <c r="L484" s="6" t="s">
        <v>29</v>
      </c>
      <c r="M484" s="9" t="s">
        <v>2186</v>
      </c>
      <c r="N484" s="9" t="s">
        <v>2187</v>
      </c>
      <c r="O484" s="6" t="s">
        <v>32</v>
      </c>
      <c r="P484" s="6" t="s">
        <v>33</v>
      </c>
      <c r="Q484" s="6" t="s">
        <v>34</v>
      </c>
      <c r="R484" s="6" t="s">
        <v>94</v>
      </c>
      <c r="S484" s="10"/>
      <c r="T484" s="10"/>
      <c r="U484" s="6" t="s">
        <v>36</v>
      </c>
      <c r="V484" s="10"/>
      <c r="W484" s="10"/>
      <c r="X484" s="10"/>
      <c r="Y484" s="10"/>
      <c r="Z484" s="10"/>
      <c r="AA484" s="10"/>
      <c r="AB484" s="10"/>
      <c r="AC484" s="10"/>
    </row>
    <row r="485">
      <c r="A485" s="14" t="s">
        <v>2188</v>
      </c>
      <c r="B485" s="5">
        <v>111.0</v>
      </c>
      <c r="C485" s="6" t="s">
        <v>22</v>
      </c>
      <c r="D485" s="6" t="s">
        <v>307</v>
      </c>
      <c r="E485" s="6" t="s">
        <v>2189</v>
      </c>
      <c r="F485" s="6" t="s">
        <v>25</v>
      </c>
      <c r="G485" s="6" t="s">
        <v>2190</v>
      </c>
      <c r="H485" s="6" t="s">
        <v>388</v>
      </c>
      <c r="I485" s="6" t="s">
        <v>104</v>
      </c>
      <c r="J485" s="6" t="s">
        <v>104</v>
      </c>
      <c r="K485" s="6" t="s">
        <v>104</v>
      </c>
      <c r="L485" s="6" t="s">
        <v>29</v>
      </c>
      <c r="M485" s="9" t="s">
        <v>2191</v>
      </c>
      <c r="N485" s="9" t="s">
        <v>2192</v>
      </c>
      <c r="O485" s="6" t="s">
        <v>32</v>
      </c>
      <c r="P485" s="6" t="s">
        <v>343</v>
      </c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>
      <c r="A486" s="14" t="s">
        <v>2188</v>
      </c>
      <c r="B486" s="5">
        <v>111.0</v>
      </c>
      <c r="C486" s="6" t="s">
        <v>72</v>
      </c>
      <c r="D486" s="6" t="s">
        <v>247</v>
      </c>
      <c r="E486" s="6" t="s">
        <v>2193</v>
      </c>
      <c r="F486" s="6" t="s">
        <v>274</v>
      </c>
      <c r="G486" s="6" t="s">
        <v>2194</v>
      </c>
      <c r="H486" s="6" t="s">
        <v>77</v>
      </c>
      <c r="I486" s="6" t="s">
        <v>54</v>
      </c>
      <c r="J486" s="6" t="s">
        <v>47</v>
      </c>
      <c r="K486" s="6" t="s">
        <v>47</v>
      </c>
      <c r="L486" s="6" t="s">
        <v>29</v>
      </c>
      <c r="M486" s="9" t="s">
        <v>2195</v>
      </c>
      <c r="N486" s="9" t="s">
        <v>2196</v>
      </c>
      <c r="O486" s="6" t="s">
        <v>32</v>
      </c>
      <c r="P486" s="6" t="s">
        <v>33</v>
      </c>
      <c r="Q486" s="6" t="s">
        <v>34</v>
      </c>
      <c r="R486" s="6" t="s">
        <v>951</v>
      </c>
      <c r="S486" s="10"/>
      <c r="T486" s="10"/>
      <c r="U486" s="6" t="s">
        <v>36</v>
      </c>
      <c r="V486" s="6">
        <v>3600.0</v>
      </c>
      <c r="W486" s="6" t="s">
        <v>151</v>
      </c>
      <c r="X486" s="10"/>
      <c r="Y486" s="10"/>
      <c r="Z486" s="10"/>
      <c r="AA486" s="10"/>
      <c r="AB486" s="10"/>
      <c r="AC486" s="10"/>
    </row>
    <row r="487">
      <c r="A487" s="14" t="s">
        <v>2188</v>
      </c>
      <c r="B487" s="5">
        <v>111.0</v>
      </c>
      <c r="C487" s="6" t="s">
        <v>72</v>
      </c>
      <c r="D487" s="6" t="s">
        <v>247</v>
      </c>
      <c r="E487" s="6" t="s">
        <v>2197</v>
      </c>
      <c r="F487" s="6" t="s">
        <v>274</v>
      </c>
      <c r="G487" s="6" t="s">
        <v>2198</v>
      </c>
      <c r="H487" s="6" t="s">
        <v>77</v>
      </c>
      <c r="I487" s="6" t="s">
        <v>435</v>
      </c>
      <c r="J487" s="6" t="s">
        <v>47</v>
      </c>
      <c r="K487" s="6" t="s">
        <v>47</v>
      </c>
      <c r="L487" s="6" t="s">
        <v>29</v>
      </c>
      <c r="M487" s="9" t="s">
        <v>2199</v>
      </c>
      <c r="N487" s="9" t="s">
        <v>2200</v>
      </c>
      <c r="O487" s="6" t="s">
        <v>32</v>
      </c>
      <c r="P487" s="6" t="s">
        <v>33</v>
      </c>
      <c r="Q487" s="6" t="s">
        <v>126</v>
      </c>
      <c r="R487" s="6" t="s">
        <v>2201</v>
      </c>
      <c r="S487" s="10"/>
      <c r="T487" s="10"/>
      <c r="U487" s="6" t="s">
        <v>36</v>
      </c>
      <c r="V487" s="6">
        <v>1800.0</v>
      </c>
      <c r="W487" s="6" t="s">
        <v>263</v>
      </c>
      <c r="X487" s="10"/>
      <c r="Y487" s="10"/>
      <c r="Z487" s="10"/>
      <c r="AA487" s="10"/>
      <c r="AB487" s="10"/>
      <c r="AC487" s="10"/>
    </row>
    <row r="488">
      <c r="A488" s="14" t="s">
        <v>2202</v>
      </c>
      <c r="B488" s="5">
        <v>110.0</v>
      </c>
      <c r="C488" s="6" t="s">
        <v>64</v>
      </c>
      <c r="D488" s="6" t="s">
        <v>290</v>
      </c>
      <c r="E488" s="6" t="s">
        <v>2203</v>
      </c>
      <c r="F488" s="6" t="s">
        <v>1873</v>
      </c>
      <c r="G488" s="6" t="s">
        <v>2204</v>
      </c>
      <c r="H488" s="6" t="s">
        <v>77</v>
      </c>
      <c r="I488" s="6" t="s">
        <v>468</v>
      </c>
      <c r="J488" s="6" t="s">
        <v>47</v>
      </c>
      <c r="K488" s="6" t="s">
        <v>47</v>
      </c>
      <c r="L488" s="6" t="s">
        <v>29</v>
      </c>
      <c r="M488" s="9" t="s">
        <v>2205</v>
      </c>
      <c r="N488" s="9" t="s">
        <v>2206</v>
      </c>
      <c r="O488" s="6" t="s">
        <v>32</v>
      </c>
      <c r="P488" s="6" t="s">
        <v>33</v>
      </c>
      <c r="Q488" s="6" t="s">
        <v>126</v>
      </c>
      <c r="R488" s="6" t="s">
        <v>100</v>
      </c>
      <c r="S488" s="10"/>
      <c r="T488" s="10"/>
      <c r="U488" s="6" t="s">
        <v>268</v>
      </c>
      <c r="V488" s="6">
        <v>4500.0</v>
      </c>
      <c r="W488" s="6" t="s">
        <v>2207</v>
      </c>
      <c r="X488" s="10"/>
      <c r="Y488" s="10"/>
      <c r="Z488" s="10"/>
      <c r="AA488" s="10"/>
      <c r="AB488" s="10"/>
      <c r="AC488" s="10"/>
    </row>
    <row r="489">
      <c r="A489" s="14" t="s">
        <v>2202</v>
      </c>
      <c r="B489" s="5">
        <v>110.0</v>
      </c>
      <c r="C489" s="6" t="s">
        <v>64</v>
      </c>
      <c r="D489" s="6" t="s">
        <v>529</v>
      </c>
      <c r="E489" s="6" t="s">
        <v>2208</v>
      </c>
      <c r="F489" s="6" t="s">
        <v>25</v>
      </c>
      <c r="G489" s="6" t="s">
        <v>2209</v>
      </c>
      <c r="H489" s="6" t="s">
        <v>59</v>
      </c>
      <c r="I489" s="6" t="s">
        <v>328</v>
      </c>
      <c r="J489" s="6" t="s">
        <v>328</v>
      </c>
      <c r="K489" s="6" t="s">
        <v>328</v>
      </c>
      <c r="L489" s="6" t="s">
        <v>29</v>
      </c>
      <c r="M489" s="9" t="s">
        <v>2210</v>
      </c>
      <c r="N489" s="9" t="s">
        <v>2211</v>
      </c>
      <c r="O489" s="6" t="s">
        <v>32</v>
      </c>
      <c r="P489" s="6" t="s">
        <v>33</v>
      </c>
      <c r="Q489" s="6" t="s">
        <v>381</v>
      </c>
      <c r="R489" s="6" t="s">
        <v>407</v>
      </c>
      <c r="S489" s="10"/>
      <c r="T489" s="10"/>
      <c r="U489" s="6" t="s">
        <v>108</v>
      </c>
      <c r="V489" s="10"/>
      <c r="W489" s="10"/>
      <c r="X489" s="10"/>
      <c r="Y489" s="10"/>
      <c r="Z489" s="10"/>
      <c r="AA489" s="10"/>
      <c r="AB489" s="10"/>
      <c r="AC489" s="10"/>
    </row>
    <row r="490">
      <c r="A490" s="14" t="s">
        <v>2202</v>
      </c>
      <c r="B490" s="5">
        <v>110.0</v>
      </c>
      <c r="C490" s="6" t="s">
        <v>64</v>
      </c>
      <c r="D490" s="6" t="s">
        <v>562</v>
      </c>
      <c r="E490" s="6" t="s">
        <v>2212</v>
      </c>
      <c r="F490" s="6" t="s">
        <v>638</v>
      </c>
      <c r="G490" s="6" t="s">
        <v>2213</v>
      </c>
      <c r="H490" s="6" t="s">
        <v>77</v>
      </c>
      <c r="I490" s="6" t="s">
        <v>78</v>
      </c>
      <c r="J490" s="6" t="s">
        <v>47</v>
      </c>
      <c r="K490" s="6" t="s">
        <v>47</v>
      </c>
      <c r="L490" s="6" t="s">
        <v>29</v>
      </c>
      <c r="M490" s="9" t="s">
        <v>2214</v>
      </c>
      <c r="N490" s="9" t="s">
        <v>2215</v>
      </c>
      <c r="O490" s="6" t="s">
        <v>32</v>
      </c>
      <c r="P490" s="6" t="s">
        <v>33</v>
      </c>
      <c r="Q490" s="6" t="s">
        <v>126</v>
      </c>
      <c r="R490" s="10"/>
      <c r="S490" s="10"/>
      <c r="T490" s="10"/>
      <c r="U490" s="6" t="s">
        <v>206</v>
      </c>
      <c r="V490" s="6">
        <v>810.0</v>
      </c>
      <c r="W490" s="6" t="s">
        <v>300</v>
      </c>
      <c r="X490" s="10"/>
      <c r="Y490" s="10"/>
      <c r="Z490" s="10"/>
      <c r="AA490" s="10"/>
      <c r="AB490" s="10"/>
      <c r="AC490" s="10"/>
    </row>
    <row r="491">
      <c r="A491" s="14" t="s">
        <v>2202</v>
      </c>
      <c r="B491" s="5">
        <v>110.0</v>
      </c>
      <c r="C491" s="6" t="s">
        <v>22</v>
      </c>
      <c r="D491" s="6" t="s">
        <v>307</v>
      </c>
      <c r="E491" s="6" t="s">
        <v>2216</v>
      </c>
      <c r="F491" s="6" t="s">
        <v>25</v>
      </c>
      <c r="G491" s="6" t="s">
        <v>2217</v>
      </c>
      <c r="H491" s="6" t="s">
        <v>2218</v>
      </c>
      <c r="I491" s="6" t="s">
        <v>328</v>
      </c>
      <c r="J491" s="6" t="s">
        <v>328</v>
      </c>
      <c r="K491" s="6" t="s">
        <v>328</v>
      </c>
      <c r="L491" s="6" t="s">
        <v>29</v>
      </c>
      <c r="M491" s="9" t="s">
        <v>2219</v>
      </c>
      <c r="N491" s="9" t="s">
        <v>2220</v>
      </c>
      <c r="O491" s="6" t="s">
        <v>32</v>
      </c>
      <c r="P491" s="6" t="s">
        <v>33</v>
      </c>
      <c r="Q491" s="6" t="s">
        <v>228</v>
      </c>
      <c r="R491" s="6" t="s">
        <v>100</v>
      </c>
      <c r="S491" s="10"/>
      <c r="T491" s="10"/>
      <c r="U491" s="6" t="s">
        <v>36</v>
      </c>
      <c r="V491" s="10"/>
      <c r="W491" s="10"/>
      <c r="X491" s="10"/>
      <c r="Y491" s="10"/>
      <c r="Z491" s="10"/>
      <c r="AA491" s="10"/>
      <c r="AB491" s="10"/>
      <c r="AC491" s="10"/>
    </row>
    <row r="492">
      <c r="A492" s="14" t="s">
        <v>2202</v>
      </c>
      <c r="B492" s="5">
        <v>110.0</v>
      </c>
      <c r="C492" s="6" t="s">
        <v>22</v>
      </c>
      <c r="D492" s="6" t="s">
        <v>307</v>
      </c>
      <c r="E492" s="38" t="s">
        <v>2221</v>
      </c>
      <c r="F492" s="6" t="s">
        <v>25</v>
      </c>
      <c r="G492" s="6" t="s">
        <v>2222</v>
      </c>
      <c r="H492" s="6" t="s">
        <v>388</v>
      </c>
      <c r="I492" s="6" t="s">
        <v>40</v>
      </c>
      <c r="J492" s="6" t="s">
        <v>40</v>
      </c>
      <c r="K492" s="6" t="s">
        <v>40</v>
      </c>
      <c r="L492" s="6" t="s">
        <v>29</v>
      </c>
      <c r="M492" s="9" t="s">
        <v>2223</v>
      </c>
      <c r="N492" s="9" t="s">
        <v>2224</v>
      </c>
      <c r="O492" s="6" t="s">
        <v>32</v>
      </c>
      <c r="P492" s="6" t="s">
        <v>33</v>
      </c>
      <c r="Q492" s="6" t="s">
        <v>34</v>
      </c>
      <c r="R492" s="6" t="s">
        <v>820</v>
      </c>
      <c r="S492" s="10"/>
      <c r="T492" s="10"/>
      <c r="U492" s="6" t="s">
        <v>206</v>
      </c>
      <c r="V492" s="10"/>
      <c r="W492" s="10"/>
      <c r="X492" s="10"/>
      <c r="Y492" s="10"/>
      <c r="Z492" s="10"/>
      <c r="AA492" s="10"/>
      <c r="AB492" s="10"/>
      <c r="AC492" s="10"/>
    </row>
    <row r="493">
      <c r="A493" s="14" t="s">
        <v>2202</v>
      </c>
      <c r="B493" s="5">
        <v>110.0</v>
      </c>
      <c r="C493" s="6" t="s">
        <v>22</v>
      </c>
      <c r="D493" s="6" t="s">
        <v>307</v>
      </c>
      <c r="E493" s="6" t="s">
        <v>2225</v>
      </c>
      <c r="F493" s="6" t="s">
        <v>25</v>
      </c>
      <c r="G493" s="6" t="s">
        <v>2226</v>
      </c>
      <c r="H493" s="6" t="s">
        <v>388</v>
      </c>
      <c r="I493" s="6" t="s">
        <v>328</v>
      </c>
      <c r="J493" s="6" t="s">
        <v>328</v>
      </c>
      <c r="K493" s="6" t="s">
        <v>328</v>
      </c>
      <c r="L493" s="6" t="s">
        <v>29</v>
      </c>
      <c r="M493" s="9" t="s">
        <v>2227</v>
      </c>
      <c r="N493" s="9" t="s">
        <v>2228</v>
      </c>
      <c r="O493" s="6" t="s">
        <v>32</v>
      </c>
      <c r="P493" s="6" t="s">
        <v>214</v>
      </c>
      <c r="Q493" s="10"/>
      <c r="R493" s="6" t="s">
        <v>2229</v>
      </c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>
      <c r="A494" s="14" t="s">
        <v>2202</v>
      </c>
      <c r="B494" s="5">
        <v>110.0</v>
      </c>
      <c r="C494" s="6" t="s">
        <v>64</v>
      </c>
      <c r="D494" s="6" t="s">
        <v>209</v>
      </c>
      <c r="E494" s="6" t="s">
        <v>2230</v>
      </c>
      <c r="F494" s="6" t="s">
        <v>46</v>
      </c>
      <c r="G494" s="6" t="s">
        <v>2231</v>
      </c>
      <c r="H494" s="6" t="s">
        <v>59</v>
      </c>
      <c r="I494" s="6" t="s">
        <v>104</v>
      </c>
      <c r="J494" s="6" t="s">
        <v>47</v>
      </c>
      <c r="K494" s="6" t="s">
        <v>47</v>
      </c>
      <c r="L494" s="6" t="s">
        <v>29</v>
      </c>
      <c r="M494" s="9" t="s">
        <v>2232</v>
      </c>
      <c r="N494" s="9" t="s">
        <v>2233</v>
      </c>
      <c r="O494" s="6" t="s">
        <v>32</v>
      </c>
      <c r="P494" s="6" t="s">
        <v>33</v>
      </c>
      <c r="Q494" s="6" t="s">
        <v>34</v>
      </c>
      <c r="R494" s="6" t="s">
        <v>545</v>
      </c>
      <c r="S494" s="10"/>
      <c r="T494" s="10"/>
      <c r="U494" s="6" t="s">
        <v>268</v>
      </c>
      <c r="V494" s="10"/>
      <c r="W494" s="10"/>
      <c r="X494" s="10"/>
      <c r="Y494" s="10"/>
      <c r="Z494" s="10"/>
      <c r="AA494" s="10"/>
      <c r="AB494" s="10"/>
      <c r="AC494" s="10"/>
    </row>
    <row r="495">
      <c r="A495" s="14" t="s">
        <v>2202</v>
      </c>
      <c r="B495" s="5">
        <v>110.0</v>
      </c>
      <c r="C495" s="6" t="s">
        <v>64</v>
      </c>
      <c r="D495" s="6" t="s">
        <v>209</v>
      </c>
      <c r="E495" s="6" t="s">
        <v>2234</v>
      </c>
      <c r="F495" s="6" t="s">
        <v>25</v>
      </c>
      <c r="G495" s="6" t="s">
        <v>2235</v>
      </c>
      <c r="H495" s="6" t="s">
        <v>39</v>
      </c>
      <c r="I495" s="6" t="s">
        <v>78</v>
      </c>
      <c r="J495" s="6" t="s">
        <v>256</v>
      </c>
      <c r="K495" s="6" t="s">
        <v>256</v>
      </c>
      <c r="L495" s="6" t="s">
        <v>29</v>
      </c>
      <c r="M495" s="9" t="s">
        <v>2236</v>
      </c>
      <c r="N495" s="9" t="s">
        <v>2237</v>
      </c>
      <c r="O495" s="6" t="s">
        <v>32</v>
      </c>
      <c r="P495" s="6" t="s">
        <v>33</v>
      </c>
      <c r="Q495" s="6" t="s">
        <v>228</v>
      </c>
      <c r="R495" s="6" t="s">
        <v>151</v>
      </c>
      <c r="S495" s="10"/>
      <c r="T495" s="10"/>
      <c r="U495" s="6" t="s">
        <v>108</v>
      </c>
      <c r="V495" s="10"/>
      <c r="W495" s="10"/>
      <c r="X495" s="10"/>
      <c r="Y495" s="10"/>
      <c r="Z495" s="10"/>
      <c r="AA495" s="10"/>
      <c r="AB495" s="10"/>
      <c r="AC495" s="10"/>
    </row>
    <row r="496">
      <c r="A496" s="14" t="s">
        <v>2202</v>
      </c>
      <c r="B496" s="5">
        <v>110.0</v>
      </c>
      <c r="C496" s="6" t="s">
        <v>50</v>
      </c>
      <c r="D496" s="6" t="s">
        <v>216</v>
      </c>
      <c r="E496" s="6" t="s">
        <v>2238</v>
      </c>
      <c r="F496" s="6" t="s">
        <v>25</v>
      </c>
      <c r="G496" s="6" t="s">
        <v>2239</v>
      </c>
      <c r="H496" s="6" t="s">
        <v>68</v>
      </c>
      <c r="I496" s="6" t="s">
        <v>435</v>
      </c>
      <c r="J496" s="6" t="s">
        <v>78</v>
      </c>
      <c r="K496" s="6" t="s">
        <v>78</v>
      </c>
      <c r="L496" s="6" t="s">
        <v>29</v>
      </c>
      <c r="M496" s="9" t="s">
        <v>2240</v>
      </c>
      <c r="N496" s="9" t="s">
        <v>2241</v>
      </c>
      <c r="O496" s="6" t="s">
        <v>32</v>
      </c>
      <c r="P496" s="6" t="s">
        <v>214</v>
      </c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>
      <c r="A497" s="14" t="s">
        <v>2202</v>
      </c>
      <c r="B497" s="5">
        <v>110.0</v>
      </c>
      <c r="C497" s="6" t="s">
        <v>22</v>
      </c>
      <c r="D497" s="6" t="s">
        <v>109</v>
      </c>
      <c r="E497" s="6" t="s">
        <v>2242</v>
      </c>
      <c r="F497" s="6" t="s">
        <v>25</v>
      </c>
      <c r="G497" s="6" t="s">
        <v>2243</v>
      </c>
      <c r="H497" s="6" t="s">
        <v>39</v>
      </c>
      <c r="I497" s="6" t="s">
        <v>435</v>
      </c>
      <c r="J497" s="6" t="s">
        <v>435</v>
      </c>
      <c r="K497" s="6" t="s">
        <v>435</v>
      </c>
      <c r="L497" s="6" t="s">
        <v>29</v>
      </c>
      <c r="M497" s="9" t="s">
        <v>2244</v>
      </c>
      <c r="N497" s="9" t="s">
        <v>2245</v>
      </c>
      <c r="O497" s="6" t="s">
        <v>32</v>
      </c>
      <c r="P497" s="6" t="s">
        <v>33</v>
      </c>
      <c r="Q497" s="6" t="s">
        <v>34</v>
      </c>
      <c r="R497" s="6" t="s">
        <v>545</v>
      </c>
      <c r="S497" s="10"/>
      <c r="T497" s="10"/>
      <c r="U497" s="6" t="s">
        <v>152</v>
      </c>
      <c r="V497" s="6">
        <v>4500.0</v>
      </c>
      <c r="W497" s="10"/>
      <c r="X497" s="10"/>
      <c r="Y497" s="10"/>
      <c r="Z497" s="10"/>
      <c r="AA497" s="10"/>
      <c r="AB497" s="10"/>
      <c r="AC497" s="10"/>
    </row>
    <row r="498">
      <c r="A498" s="14" t="s">
        <v>2202</v>
      </c>
      <c r="B498" s="5">
        <v>110.0</v>
      </c>
      <c r="C498" s="6" t="s">
        <v>64</v>
      </c>
      <c r="D498" s="6" t="s">
        <v>432</v>
      </c>
      <c r="E498" s="6" t="s">
        <v>2246</v>
      </c>
      <c r="F498" s="6" t="s">
        <v>25</v>
      </c>
      <c r="G498" s="6" t="s">
        <v>2247</v>
      </c>
      <c r="H498" s="6" t="s">
        <v>39</v>
      </c>
      <c r="I498" s="6" t="s">
        <v>40</v>
      </c>
      <c r="J498" s="6" t="s">
        <v>78</v>
      </c>
      <c r="K498" s="6" t="s">
        <v>78</v>
      </c>
      <c r="L498" s="6" t="s">
        <v>29</v>
      </c>
      <c r="M498" s="9" t="s">
        <v>2248</v>
      </c>
      <c r="N498" s="9" t="s">
        <v>2249</v>
      </c>
      <c r="O498" s="6" t="s">
        <v>32</v>
      </c>
      <c r="P498" s="6" t="s">
        <v>33</v>
      </c>
      <c r="Q498" s="6" t="s">
        <v>34</v>
      </c>
      <c r="R498" s="6" t="s">
        <v>115</v>
      </c>
      <c r="S498" s="10"/>
      <c r="T498" s="10"/>
      <c r="U498" s="6" t="s">
        <v>116</v>
      </c>
      <c r="V498" s="6">
        <v>5076.0</v>
      </c>
      <c r="W498" s="6" t="s">
        <v>609</v>
      </c>
      <c r="X498" s="10"/>
      <c r="Y498" s="10"/>
      <c r="Z498" s="10"/>
      <c r="AA498" s="10"/>
      <c r="AB498" s="10"/>
      <c r="AC498" s="10"/>
    </row>
    <row r="499">
      <c r="A499" s="14" t="s">
        <v>2250</v>
      </c>
      <c r="B499" s="5">
        <v>109.0</v>
      </c>
      <c r="C499" s="6" t="s">
        <v>50</v>
      </c>
      <c r="D499" s="6" t="s">
        <v>216</v>
      </c>
      <c r="E499" s="6" t="s">
        <v>2251</v>
      </c>
      <c r="F499" s="6" t="s">
        <v>46</v>
      </c>
      <c r="G499" s="6" t="s">
        <v>2252</v>
      </c>
      <c r="H499" s="6" t="s">
        <v>388</v>
      </c>
      <c r="I499" s="6" t="s">
        <v>2253</v>
      </c>
      <c r="J499" s="6" t="s">
        <v>47</v>
      </c>
      <c r="K499" s="6" t="s">
        <v>47</v>
      </c>
      <c r="L499" s="6" t="s">
        <v>29</v>
      </c>
      <c r="M499" s="9" t="s">
        <v>2254</v>
      </c>
      <c r="N499" s="9" t="s">
        <v>2255</v>
      </c>
      <c r="O499" s="6" t="s">
        <v>32</v>
      </c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>
      <c r="A500" s="14" t="s">
        <v>2250</v>
      </c>
      <c r="B500" s="5">
        <v>109.0</v>
      </c>
      <c r="C500" s="6" t="s">
        <v>22</v>
      </c>
      <c r="D500" s="6" t="s">
        <v>109</v>
      </c>
      <c r="E500" s="6" t="s">
        <v>2256</v>
      </c>
      <c r="F500" s="6" t="s">
        <v>25</v>
      </c>
      <c r="G500" s="6" t="s">
        <v>2257</v>
      </c>
      <c r="H500" s="6" t="s">
        <v>2218</v>
      </c>
      <c r="I500" s="6" t="s">
        <v>104</v>
      </c>
      <c r="J500" s="6" t="s">
        <v>104</v>
      </c>
      <c r="K500" s="6" t="s">
        <v>104</v>
      </c>
      <c r="L500" s="6" t="s">
        <v>29</v>
      </c>
      <c r="M500" s="9" t="s">
        <v>2258</v>
      </c>
      <c r="N500" s="9" t="s">
        <v>2259</v>
      </c>
      <c r="O500" s="6" t="s">
        <v>32</v>
      </c>
      <c r="P500" s="6" t="s">
        <v>214</v>
      </c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>
      <c r="A501" s="14" t="s">
        <v>2250</v>
      </c>
      <c r="B501" s="5">
        <v>109.0</v>
      </c>
      <c r="C501" s="6" t="s">
        <v>72</v>
      </c>
      <c r="D501" s="6" t="s">
        <v>247</v>
      </c>
      <c r="E501" s="6" t="s">
        <v>2260</v>
      </c>
      <c r="F501" s="6" t="s">
        <v>274</v>
      </c>
      <c r="G501" s="6" t="s">
        <v>2261</v>
      </c>
      <c r="H501" s="6" t="s">
        <v>77</v>
      </c>
      <c r="I501" s="6" t="s">
        <v>54</v>
      </c>
      <c r="J501" s="6" t="s">
        <v>47</v>
      </c>
      <c r="K501" s="6" t="s">
        <v>47</v>
      </c>
      <c r="L501" s="6" t="s">
        <v>29</v>
      </c>
      <c r="M501" s="9" t="s">
        <v>2262</v>
      </c>
      <c r="N501" s="9" t="s">
        <v>2263</v>
      </c>
      <c r="O501" s="6" t="s">
        <v>32</v>
      </c>
      <c r="P501" s="6" t="s">
        <v>33</v>
      </c>
      <c r="Q501" s="6" t="s">
        <v>34</v>
      </c>
      <c r="R501" s="6" t="s">
        <v>364</v>
      </c>
      <c r="S501" s="10"/>
      <c r="T501" s="10"/>
      <c r="U501" s="6" t="s">
        <v>152</v>
      </c>
      <c r="V501" s="6">
        <v>800.0</v>
      </c>
      <c r="W501" s="6" t="s">
        <v>2201</v>
      </c>
      <c r="X501" s="10"/>
      <c r="Y501" s="10"/>
      <c r="Z501" s="10"/>
      <c r="AA501" s="10"/>
      <c r="AB501" s="10"/>
      <c r="AC501" s="10"/>
    </row>
    <row r="502">
      <c r="A502" s="14" t="s">
        <v>2250</v>
      </c>
      <c r="B502" s="5">
        <v>109.0</v>
      </c>
      <c r="C502" s="6" t="s">
        <v>72</v>
      </c>
      <c r="D502" s="6" t="s">
        <v>247</v>
      </c>
      <c r="E502" s="6" t="s">
        <v>2264</v>
      </c>
      <c r="F502" s="6" t="s">
        <v>274</v>
      </c>
      <c r="G502" s="6" t="s">
        <v>2265</v>
      </c>
      <c r="H502" s="6" t="s">
        <v>77</v>
      </c>
      <c r="I502" s="6" t="s">
        <v>40</v>
      </c>
      <c r="J502" s="6" t="s">
        <v>47</v>
      </c>
      <c r="K502" s="6" t="s">
        <v>47</v>
      </c>
      <c r="L502" s="6" t="s">
        <v>29</v>
      </c>
      <c r="M502" s="9" t="s">
        <v>2266</v>
      </c>
      <c r="N502" s="9" t="s">
        <v>2267</v>
      </c>
      <c r="O502" s="6" t="s">
        <v>32</v>
      </c>
      <c r="P502" s="6" t="s">
        <v>33</v>
      </c>
      <c r="Q502" s="6" t="s">
        <v>126</v>
      </c>
      <c r="R502" s="6" t="s">
        <v>1230</v>
      </c>
      <c r="S502" s="10"/>
      <c r="T502" s="10"/>
      <c r="U502" s="6" t="s">
        <v>206</v>
      </c>
      <c r="V502" s="6">
        <v>1800.0</v>
      </c>
      <c r="W502" s="6" t="s">
        <v>481</v>
      </c>
      <c r="X502" s="10"/>
      <c r="Y502" s="10"/>
      <c r="Z502" s="10"/>
      <c r="AA502" s="10"/>
      <c r="AB502" s="10"/>
      <c r="AC502" s="10"/>
    </row>
    <row r="503">
      <c r="A503" s="14" t="s">
        <v>2250</v>
      </c>
      <c r="B503" s="5">
        <v>109.0</v>
      </c>
      <c r="C503" s="6" t="s">
        <v>64</v>
      </c>
      <c r="D503" s="6" t="s">
        <v>209</v>
      </c>
      <c r="E503" s="6" t="s">
        <v>2268</v>
      </c>
      <c r="F503" s="6" t="s">
        <v>25</v>
      </c>
      <c r="G503" s="6" t="s">
        <v>2269</v>
      </c>
      <c r="H503" s="6" t="s">
        <v>39</v>
      </c>
      <c r="I503" s="6" t="s">
        <v>122</v>
      </c>
      <c r="J503" s="6" t="s">
        <v>2270</v>
      </c>
      <c r="K503" s="6" t="s">
        <v>78</v>
      </c>
      <c r="L503" s="6" t="s">
        <v>29</v>
      </c>
      <c r="M503" s="9" t="s">
        <v>2271</v>
      </c>
      <c r="N503" s="9" t="s">
        <v>2272</v>
      </c>
      <c r="O503" s="6" t="s">
        <v>32</v>
      </c>
      <c r="P503" s="6" t="s">
        <v>214</v>
      </c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>
      <c r="A504" s="14" t="s">
        <v>2273</v>
      </c>
      <c r="B504" s="5">
        <v>108.0</v>
      </c>
      <c r="C504" s="6" t="s">
        <v>64</v>
      </c>
      <c r="D504" s="6" t="s">
        <v>964</v>
      </c>
      <c r="E504" s="6" t="s">
        <v>2274</v>
      </c>
      <c r="F504" s="6" t="s">
        <v>25</v>
      </c>
      <c r="G504" s="6" t="s">
        <v>2275</v>
      </c>
      <c r="H504" s="6" t="s">
        <v>39</v>
      </c>
      <c r="I504" s="6" t="s">
        <v>220</v>
      </c>
      <c r="J504" s="6" t="s">
        <v>220</v>
      </c>
      <c r="K504" s="6" t="s">
        <v>435</v>
      </c>
      <c r="L504" s="6" t="s">
        <v>29</v>
      </c>
      <c r="M504" s="9" t="s">
        <v>2276</v>
      </c>
      <c r="N504" s="9" t="s">
        <v>2277</v>
      </c>
      <c r="O504" s="6" t="s">
        <v>32</v>
      </c>
      <c r="P504" s="6" t="s">
        <v>33</v>
      </c>
      <c r="Q504" s="6" t="s">
        <v>381</v>
      </c>
      <c r="R504" s="6" t="s">
        <v>2278</v>
      </c>
      <c r="S504" s="10"/>
      <c r="T504" s="10"/>
      <c r="U504" s="6" t="s">
        <v>127</v>
      </c>
      <c r="V504" s="10"/>
      <c r="W504" s="10"/>
      <c r="X504" s="10"/>
      <c r="Y504" s="10"/>
      <c r="Z504" s="10"/>
      <c r="AA504" s="10"/>
      <c r="AB504" s="10"/>
      <c r="AC504" s="10"/>
    </row>
    <row r="505">
      <c r="A505" s="14" t="s">
        <v>2279</v>
      </c>
      <c r="B505" s="5">
        <v>107.0</v>
      </c>
      <c r="C505" s="6" t="s">
        <v>22</v>
      </c>
      <c r="D505" s="6" t="s">
        <v>307</v>
      </c>
      <c r="E505" s="39" t="s">
        <v>2280</v>
      </c>
      <c r="F505" s="6" t="s">
        <v>25</v>
      </c>
      <c r="G505" s="6" t="s">
        <v>2281</v>
      </c>
      <c r="H505" s="6" t="s">
        <v>39</v>
      </c>
      <c r="I505" s="6" t="s">
        <v>220</v>
      </c>
      <c r="J505" s="6" t="s">
        <v>220</v>
      </c>
      <c r="K505" s="6" t="s">
        <v>220</v>
      </c>
      <c r="L505" s="6" t="s">
        <v>29</v>
      </c>
      <c r="M505" s="9" t="s">
        <v>2282</v>
      </c>
      <c r="N505" s="9" t="s">
        <v>2283</v>
      </c>
      <c r="O505" s="6" t="s">
        <v>32</v>
      </c>
      <c r="P505" s="6" t="s">
        <v>214</v>
      </c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>
      <c r="A506" s="14" t="s">
        <v>2279</v>
      </c>
      <c r="B506" s="5">
        <v>107.0</v>
      </c>
      <c r="C506" s="6" t="s">
        <v>22</v>
      </c>
      <c r="D506" s="6" t="s">
        <v>307</v>
      </c>
      <c r="E506" s="6" t="s">
        <v>2284</v>
      </c>
      <c r="F506" s="6" t="s">
        <v>25</v>
      </c>
      <c r="G506" s="6" t="s">
        <v>2285</v>
      </c>
      <c r="H506" s="6" t="s">
        <v>2286</v>
      </c>
      <c r="I506" s="6" t="s">
        <v>328</v>
      </c>
      <c r="J506" s="6" t="s">
        <v>328</v>
      </c>
      <c r="K506" s="6" t="s">
        <v>328</v>
      </c>
      <c r="L506" s="6" t="s">
        <v>29</v>
      </c>
      <c r="M506" s="9" t="s">
        <v>2287</v>
      </c>
      <c r="N506" s="9" t="s">
        <v>2288</v>
      </c>
      <c r="O506" s="6" t="s">
        <v>32</v>
      </c>
      <c r="P506" s="6" t="s">
        <v>33</v>
      </c>
      <c r="Q506" s="6" t="s">
        <v>34</v>
      </c>
      <c r="R506" s="6" t="s">
        <v>206</v>
      </c>
      <c r="S506" s="10"/>
      <c r="T506" s="10"/>
      <c r="U506" s="6" t="s">
        <v>413</v>
      </c>
      <c r="V506" s="10"/>
      <c r="W506" s="10"/>
      <c r="X506" s="10"/>
      <c r="Y506" s="10"/>
      <c r="Z506" s="10"/>
      <c r="AA506" s="10"/>
      <c r="AB506" s="10"/>
      <c r="AC506" s="10"/>
    </row>
    <row r="507">
      <c r="A507" s="14" t="s">
        <v>2279</v>
      </c>
      <c r="B507" s="5">
        <v>107.0</v>
      </c>
      <c r="C507" s="6" t="s">
        <v>72</v>
      </c>
      <c r="D507" s="6" t="s">
        <v>247</v>
      </c>
      <c r="E507" s="6" t="s">
        <v>2289</v>
      </c>
      <c r="F507" s="6" t="s">
        <v>274</v>
      </c>
      <c r="G507" s="6" t="s">
        <v>2290</v>
      </c>
      <c r="H507" s="6" t="s">
        <v>77</v>
      </c>
      <c r="I507" s="6" t="s">
        <v>104</v>
      </c>
      <c r="J507" s="6" t="s">
        <v>47</v>
      </c>
      <c r="K507" s="6" t="s">
        <v>47</v>
      </c>
      <c r="L507" s="6" t="s">
        <v>29</v>
      </c>
      <c r="M507" s="9" t="s">
        <v>2291</v>
      </c>
      <c r="N507" s="9" t="s">
        <v>2292</v>
      </c>
      <c r="O507" s="6" t="s">
        <v>32</v>
      </c>
      <c r="P507" s="6" t="s">
        <v>33</v>
      </c>
      <c r="Q507" s="6" t="s">
        <v>34</v>
      </c>
      <c r="R507" s="6" t="s">
        <v>364</v>
      </c>
      <c r="S507" s="10"/>
      <c r="T507" s="10"/>
      <c r="U507" s="6" t="s">
        <v>152</v>
      </c>
      <c r="V507" s="6">
        <v>1800.0</v>
      </c>
      <c r="W507" s="6" t="s">
        <v>1030</v>
      </c>
      <c r="X507" s="10"/>
      <c r="Y507" s="10"/>
      <c r="Z507" s="10"/>
      <c r="AA507" s="10"/>
      <c r="AB507" s="10"/>
      <c r="AC507" s="10"/>
    </row>
    <row r="508">
      <c r="A508" s="14" t="s">
        <v>2279</v>
      </c>
      <c r="B508" s="5">
        <v>107.0</v>
      </c>
      <c r="C508" s="6" t="s">
        <v>64</v>
      </c>
      <c r="D508" s="6" t="s">
        <v>65</v>
      </c>
      <c r="E508" s="6" t="s">
        <v>2293</v>
      </c>
      <c r="F508" s="6" t="s">
        <v>25</v>
      </c>
      <c r="G508" s="6" t="s">
        <v>2294</v>
      </c>
      <c r="H508" s="6" t="s">
        <v>68</v>
      </c>
      <c r="I508" s="40" t="s">
        <v>148</v>
      </c>
      <c r="J508" s="6" t="s">
        <v>220</v>
      </c>
      <c r="K508" s="6" t="s">
        <v>220</v>
      </c>
      <c r="L508" s="6" t="s">
        <v>29</v>
      </c>
      <c r="M508" s="9" t="s">
        <v>2295</v>
      </c>
      <c r="N508" s="9" t="s">
        <v>2296</v>
      </c>
      <c r="O508" s="6" t="s">
        <v>32</v>
      </c>
      <c r="P508" s="6" t="s">
        <v>33</v>
      </c>
      <c r="Q508" s="6" t="s">
        <v>471</v>
      </c>
      <c r="R508" s="6" t="s">
        <v>2297</v>
      </c>
      <c r="S508" s="10"/>
      <c r="T508" s="10"/>
      <c r="U508" s="6" t="s">
        <v>268</v>
      </c>
      <c r="V508" s="10"/>
      <c r="W508" s="10"/>
      <c r="X508" s="10"/>
      <c r="Y508" s="10"/>
      <c r="Z508" s="10"/>
      <c r="AA508" s="10"/>
      <c r="AB508" s="10"/>
      <c r="AC508" s="10"/>
    </row>
    <row r="509">
      <c r="A509" s="14" t="s">
        <v>2279</v>
      </c>
      <c r="B509" s="5">
        <v>107.0</v>
      </c>
      <c r="C509" s="6" t="s">
        <v>22</v>
      </c>
      <c r="D509" s="6" t="s">
        <v>307</v>
      </c>
      <c r="E509" s="6" t="s">
        <v>2298</v>
      </c>
      <c r="F509" s="6" t="s">
        <v>25</v>
      </c>
      <c r="G509" s="6" t="s">
        <v>2299</v>
      </c>
      <c r="H509" s="6" t="s">
        <v>388</v>
      </c>
      <c r="I509" s="6" t="s">
        <v>40</v>
      </c>
      <c r="J509" s="6" t="s">
        <v>40</v>
      </c>
      <c r="K509" s="6" t="s">
        <v>40</v>
      </c>
      <c r="L509" s="6" t="s">
        <v>29</v>
      </c>
      <c r="M509" s="9" t="s">
        <v>2300</v>
      </c>
      <c r="N509" s="9" t="s">
        <v>2301</v>
      </c>
      <c r="O509" s="6" t="s">
        <v>32</v>
      </c>
      <c r="P509" s="6" t="s">
        <v>33</v>
      </c>
      <c r="Q509" s="10"/>
      <c r="R509" s="10"/>
      <c r="S509" s="10"/>
      <c r="T509" s="10"/>
      <c r="U509" s="10"/>
      <c r="V509" s="6">
        <v>3960.0</v>
      </c>
      <c r="W509" s="6" t="s">
        <v>706</v>
      </c>
      <c r="X509" s="10"/>
      <c r="Y509" s="10"/>
      <c r="Z509" s="10"/>
      <c r="AA509" s="10"/>
      <c r="AB509" s="10"/>
      <c r="AC509" s="10"/>
    </row>
    <row r="510">
      <c r="A510" s="14" t="s">
        <v>2302</v>
      </c>
      <c r="B510" s="5">
        <v>115.0</v>
      </c>
      <c r="C510" s="6" t="s">
        <v>72</v>
      </c>
      <c r="D510" s="6" t="s">
        <v>247</v>
      </c>
      <c r="E510" s="6" t="s">
        <v>2303</v>
      </c>
      <c r="F510" s="6" t="s">
        <v>274</v>
      </c>
      <c r="G510" s="7" t="s">
        <v>2304</v>
      </c>
      <c r="H510" s="6" t="s">
        <v>77</v>
      </c>
      <c r="I510" s="6" t="s">
        <v>104</v>
      </c>
      <c r="J510" s="6" t="s">
        <v>47</v>
      </c>
      <c r="K510" s="6" t="s">
        <v>47</v>
      </c>
      <c r="L510" s="6" t="s">
        <v>29</v>
      </c>
      <c r="M510" s="9" t="s">
        <v>2305</v>
      </c>
      <c r="N510" s="9" t="s">
        <v>2306</v>
      </c>
      <c r="O510" s="6" t="s">
        <v>32</v>
      </c>
      <c r="P510" s="6" t="s">
        <v>33</v>
      </c>
      <c r="Q510" s="6" t="s">
        <v>126</v>
      </c>
      <c r="R510" s="6" t="s">
        <v>371</v>
      </c>
      <c r="S510" s="10"/>
      <c r="T510" s="10"/>
      <c r="U510" s="6" t="s">
        <v>36</v>
      </c>
      <c r="V510" s="6">
        <v>1800.0</v>
      </c>
      <c r="W510" s="6" t="s">
        <v>364</v>
      </c>
      <c r="X510" s="10"/>
      <c r="Y510" s="10"/>
      <c r="Z510" s="10"/>
      <c r="AA510" s="10"/>
      <c r="AB510" s="10"/>
      <c r="AC510" s="10"/>
    </row>
    <row r="511">
      <c r="A511" s="14" t="s">
        <v>2307</v>
      </c>
      <c r="B511" s="5">
        <v>106.0</v>
      </c>
      <c r="C511" s="6" t="s">
        <v>64</v>
      </c>
      <c r="D511" s="6" t="s">
        <v>65</v>
      </c>
      <c r="E511" s="6" t="s">
        <v>2308</v>
      </c>
      <c r="F511" s="6" t="s">
        <v>25</v>
      </c>
      <c r="G511" s="6" t="s">
        <v>2309</v>
      </c>
      <c r="H511" s="6" t="s">
        <v>39</v>
      </c>
      <c r="I511" s="6" t="s">
        <v>54</v>
      </c>
      <c r="J511" s="6" t="s">
        <v>54</v>
      </c>
      <c r="K511" s="6" t="s">
        <v>54</v>
      </c>
      <c r="L511" s="6" t="s">
        <v>29</v>
      </c>
      <c r="M511" s="9" t="s">
        <v>2310</v>
      </c>
      <c r="N511" s="9" t="s">
        <v>2311</v>
      </c>
      <c r="O511" s="6" t="s">
        <v>32</v>
      </c>
      <c r="P511" s="6" t="s">
        <v>33</v>
      </c>
      <c r="Q511" s="6" t="s">
        <v>228</v>
      </c>
      <c r="R511" s="6" t="s">
        <v>151</v>
      </c>
      <c r="S511" s="10"/>
      <c r="T511" s="10"/>
      <c r="U511" s="6" t="s">
        <v>152</v>
      </c>
      <c r="V511" s="6">
        <v>5220.0</v>
      </c>
      <c r="W511" s="6" t="s">
        <v>609</v>
      </c>
      <c r="X511" s="10"/>
      <c r="Y511" s="10"/>
      <c r="Z511" s="10"/>
      <c r="AA511" s="10"/>
      <c r="AB511" s="10"/>
      <c r="AC511" s="10"/>
    </row>
    <row r="512">
      <c r="A512" s="14" t="s">
        <v>2312</v>
      </c>
      <c r="B512" s="5">
        <v>104.0</v>
      </c>
      <c r="C512" s="6" t="s">
        <v>64</v>
      </c>
      <c r="D512" s="6" t="s">
        <v>95</v>
      </c>
      <c r="E512" s="6" t="s">
        <v>2313</v>
      </c>
      <c r="F512" s="6" t="s">
        <v>46</v>
      </c>
      <c r="G512" s="8" t="s">
        <v>2185</v>
      </c>
      <c r="H512" s="6" t="s">
        <v>39</v>
      </c>
      <c r="I512" s="6" t="s">
        <v>220</v>
      </c>
      <c r="J512" s="6" t="s">
        <v>47</v>
      </c>
      <c r="K512" s="6" t="s">
        <v>47</v>
      </c>
      <c r="L512" s="6" t="s">
        <v>29</v>
      </c>
      <c r="M512" s="9" t="s">
        <v>2314</v>
      </c>
      <c r="N512" s="9" t="s">
        <v>2315</v>
      </c>
      <c r="O512" s="6" t="s">
        <v>32</v>
      </c>
      <c r="P512" s="6" t="s">
        <v>33</v>
      </c>
      <c r="Q512" s="6" t="s">
        <v>34</v>
      </c>
      <c r="R512" s="6" t="s">
        <v>205</v>
      </c>
      <c r="S512" s="10"/>
      <c r="T512" s="10"/>
      <c r="U512" s="6" t="s">
        <v>206</v>
      </c>
      <c r="V512" s="10"/>
      <c r="W512" s="10"/>
      <c r="X512" s="10"/>
      <c r="Y512" s="10"/>
      <c r="Z512" s="10"/>
      <c r="AA512" s="10"/>
      <c r="AB512" s="10"/>
      <c r="AC512" s="10"/>
    </row>
    <row r="513">
      <c r="A513" s="14" t="s">
        <v>2312</v>
      </c>
      <c r="B513" s="5">
        <v>104.0</v>
      </c>
      <c r="C513" s="6" t="s">
        <v>64</v>
      </c>
      <c r="D513" s="6" t="s">
        <v>209</v>
      </c>
      <c r="E513" s="6" t="s">
        <v>2316</v>
      </c>
      <c r="F513" s="6" t="s">
        <v>25</v>
      </c>
      <c r="G513" s="6" t="s">
        <v>2317</v>
      </c>
      <c r="H513" s="6" t="s">
        <v>68</v>
      </c>
      <c r="I513" s="6" t="s">
        <v>78</v>
      </c>
      <c r="J513" s="6" t="s">
        <v>468</v>
      </c>
      <c r="K513" s="6" t="s">
        <v>2318</v>
      </c>
      <c r="L513" s="6" t="s">
        <v>29</v>
      </c>
      <c r="M513" s="9" t="s">
        <v>2319</v>
      </c>
      <c r="N513" s="9" t="s">
        <v>2320</v>
      </c>
      <c r="O513" s="6" t="s">
        <v>32</v>
      </c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>
      <c r="A514" s="14" t="s">
        <v>2321</v>
      </c>
      <c r="B514" s="5">
        <v>103.0</v>
      </c>
      <c r="C514" s="6" t="s">
        <v>72</v>
      </c>
      <c r="D514" s="6" t="s">
        <v>247</v>
      </c>
      <c r="E514" s="6" t="s">
        <v>2322</v>
      </c>
      <c r="F514" s="6" t="s">
        <v>274</v>
      </c>
      <c r="G514" s="6" t="s">
        <v>2323</v>
      </c>
      <c r="H514" s="6" t="s">
        <v>77</v>
      </c>
      <c r="I514" s="6" t="s">
        <v>148</v>
      </c>
      <c r="J514" s="6" t="s">
        <v>47</v>
      </c>
      <c r="K514" s="6" t="s">
        <v>47</v>
      </c>
      <c r="L514" s="6" t="s">
        <v>29</v>
      </c>
      <c r="M514" s="9" t="s">
        <v>2324</v>
      </c>
      <c r="N514" s="9" t="s">
        <v>2325</v>
      </c>
      <c r="O514" s="6" t="s">
        <v>32</v>
      </c>
      <c r="P514" s="6" t="s">
        <v>33</v>
      </c>
      <c r="Q514" s="6" t="s">
        <v>34</v>
      </c>
      <c r="R514" s="6" t="s">
        <v>1230</v>
      </c>
      <c r="S514" s="10"/>
      <c r="T514" s="10"/>
      <c r="U514" s="6" t="s">
        <v>152</v>
      </c>
      <c r="V514" s="6">
        <v>1800.0</v>
      </c>
      <c r="W514" s="6" t="s">
        <v>1603</v>
      </c>
      <c r="X514" s="10"/>
      <c r="Y514" s="10"/>
      <c r="Z514" s="10"/>
      <c r="AA514" s="10"/>
      <c r="AB514" s="10"/>
      <c r="AC514" s="10"/>
    </row>
    <row r="515">
      <c r="A515" s="14" t="s">
        <v>2321</v>
      </c>
      <c r="B515" s="5">
        <v>103.0</v>
      </c>
      <c r="C515" s="6" t="s">
        <v>22</v>
      </c>
      <c r="D515" s="6" t="s">
        <v>109</v>
      </c>
      <c r="E515" s="6" t="s">
        <v>2326</v>
      </c>
      <c r="F515" s="6" t="s">
        <v>46</v>
      </c>
      <c r="G515" s="6" t="s">
        <v>2327</v>
      </c>
      <c r="H515" s="6" t="s">
        <v>39</v>
      </c>
      <c r="I515" s="6" t="s">
        <v>220</v>
      </c>
      <c r="J515" s="6" t="s">
        <v>47</v>
      </c>
      <c r="K515" s="6" t="s">
        <v>47</v>
      </c>
      <c r="L515" s="6" t="s">
        <v>29</v>
      </c>
      <c r="M515" s="9" t="s">
        <v>2328</v>
      </c>
      <c r="N515" s="9" t="s">
        <v>2329</v>
      </c>
      <c r="O515" s="6" t="s">
        <v>32</v>
      </c>
      <c r="P515" s="6" t="s">
        <v>33</v>
      </c>
      <c r="Q515" s="6" t="s">
        <v>34</v>
      </c>
      <c r="R515" s="6" t="s">
        <v>1603</v>
      </c>
      <c r="S515" s="10"/>
      <c r="T515" s="10"/>
      <c r="U515" s="6" t="s">
        <v>1628</v>
      </c>
      <c r="V515" s="10"/>
      <c r="W515" s="10"/>
      <c r="X515" s="10"/>
      <c r="Y515" s="10"/>
      <c r="Z515" s="10"/>
      <c r="AA515" s="10"/>
      <c r="AB515" s="10"/>
      <c r="AC515" s="10"/>
    </row>
    <row r="516">
      <c r="A516" s="14" t="s">
        <v>2330</v>
      </c>
      <c r="B516" s="5">
        <v>102.0</v>
      </c>
      <c r="C516" s="6" t="s">
        <v>22</v>
      </c>
      <c r="D516" s="6" t="s">
        <v>307</v>
      </c>
      <c r="E516" s="38" t="s">
        <v>2331</v>
      </c>
      <c r="F516" s="6" t="s">
        <v>25</v>
      </c>
      <c r="G516" s="6" t="s">
        <v>2332</v>
      </c>
      <c r="H516" s="6" t="s">
        <v>39</v>
      </c>
      <c r="I516" s="6" t="s">
        <v>40</v>
      </c>
      <c r="J516" s="6" t="s">
        <v>40</v>
      </c>
      <c r="K516" s="6" t="s">
        <v>40</v>
      </c>
      <c r="L516" s="6" t="s">
        <v>29</v>
      </c>
      <c r="M516" s="9" t="s">
        <v>2333</v>
      </c>
      <c r="N516" s="9" t="s">
        <v>2334</v>
      </c>
      <c r="O516" s="6" t="s">
        <v>32</v>
      </c>
      <c r="P516" s="6" t="s">
        <v>343</v>
      </c>
      <c r="Q516" s="6" t="s">
        <v>228</v>
      </c>
      <c r="R516" s="6" t="s">
        <v>152</v>
      </c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>
      <c r="A517" s="14" t="s">
        <v>2330</v>
      </c>
      <c r="B517" s="5">
        <v>102.0</v>
      </c>
      <c r="C517" s="6" t="s">
        <v>22</v>
      </c>
      <c r="D517" s="6" t="s">
        <v>307</v>
      </c>
      <c r="E517" s="39" t="s">
        <v>2335</v>
      </c>
      <c r="F517" s="6" t="s">
        <v>25</v>
      </c>
      <c r="G517" s="8" t="s">
        <v>2336</v>
      </c>
      <c r="H517" s="6" t="s">
        <v>68</v>
      </c>
      <c r="I517" s="6" t="s">
        <v>220</v>
      </c>
      <c r="J517" s="6" t="s">
        <v>220</v>
      </c>
      <c r="K517" s="6" t="s">
        <v>435</v>
      </c>
      <c r="L517" s="6" t="s">
        <v>29</v>
      </c>
      <c r="M517" s="9" t="s">
        <v>2337</v>
      </c>
      <c r="N517" s="9" t="s">
        <v>2338</v>
      </c>
      <c r="O517" s="6" t="s">
        <v>32</v>
      </c>
      <c r="P517" s="6" t="s">
        <v>214</v>
      </c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>
      <c r="A518" s="14" t="s">
        <v>2330</v>
      </c>
      <c r="B518" s="5">
        <v>102.0</v>
      </c>
      <c r="C518" s="6" t="s">
        <v>64</v>
      </c>
      <c r="D518" s="6" t="s">
        <v>562</v>
      </c>
      <c r="E518" s="6" t="s">
        <v>2339</v>
      </c>
      <c r="F518" s="6" t="s">
        <v>25</v>
      </c>
      <c r="G518" s="6" t="s">
        <v>2340</v>
      </c>
      <c r="H518" s="6" t="s">
        <v>68</v>
      </c>
      <c r="I518" s="6" t="s">
        <v>148</v>
      </c>
      <c r="J518" s="6" t="s">
        <v>40</v>
      </c>
      <c r="K518" s="6" t="s">
        <v>40</v>
      </c>
      <c r="L518" s="6" t="s">
        <v>29</v>
      </c>
      <c r="M518" s="9" t="s">
        <v>2341</v>
      </c>
      <c r="N518" s="9" t="s">
        <v>2342</v>
      </c>
      <c r="O518" s="6" t="s">
        <v>32</v>
      </c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>
      <c r="A519" s="14" t="s">
        <v>2330</v>
      </c>
      <c r="B519" s="5">
        <v>102.0</v>
      </c>
      <c r="C519" s="6" t="s">
        <v>64</v>
      </c>
      <c r="D519" s="6" t="s">
        <v>562</v>
      </c>
      <c r="E519" s="6" t="s">
        <v>2343</v>
      </c>
      <c r="F519" s="6" t="s">
        <v>25</v>
      </c>
      <c r="G519" s="6" t="s">
        <v>2344</v>
      </c>
      <c r="H519" s="6" t="s">
        <v>68</v>
      </c>
      <c r="I519" s="6" t="s">
        <v>54</v>
      </c>
      <c r="J519" s="6" t="s">
        <v>78</v>
      </c>
      <c r="K519" s="6" t="s">
        <v>78</v>
      </c>
      <c r="L519" s="6" t="s">
        <v>29</v>
      </c>
      <c r="M519" s="9" t="s">
        <v>2345</v>
      </c>
      <c r="N519" s="9" t="s">
        <v>2346</v>
      </c>
      <c r="O519" s="6" t="s">
        <v>32</v>
      </c>
      <c r="P519" s="6" t="s">
        <v>343</v>
      </c>
      <c r="Q519" s="10"/>
      <c r="R519" s="6" t="s">
        <v>2347</v>
      </c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>
      <c r="A520" s="14" t="s">
        <v>2330</v>
      </c>
      <c r="B520" s="5">
        <v>102.0</v>
      </c>
      <c r="C520" s="6" t="s">
        <v>64</v>
      </c>
      <c r="D520" s="6" t="s">
        <v>562</v>
      </c>
      <c r="E520" s="6" t="s">
        <v>2348</v>
      </c>
      <c r="F520" s="6" t="s">
        <v>25</v>
      </c>
      <c r="G520" s="6" t="s">
        <v>2349</v>
      </c>
      <c r="H520" s="6" t="s">
        <v>68</v>
      </c>
      <c r="I520" s="6" t="s">
        <v>435</v>
      </c>
      <c r="J520" s="6" t="s">
        <v>78</v>
      </c>
      <c r="K520" s="6" t="s">
        <v>78</v>
      </c>
      <c r="L520" s="6" t="s">
        <v>29</v>
      </c>
      <c r="M520" s="9" t="s">
        <v>2350</v>
      </c>
      <c r="N520" s="9" t="s">
        <v>2351</v>
      </c>
      <c r="O520" s="6" t="s">
        <v>32</v>
      </c>
      <c r="P520" s="6" t="s">
        <v>214</v>
      </c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>
      <c r="A521" s="14" t="s">
        <v>2330</v>
      </c>
      <c r="B521" s="5">
        <v>102.0</v>
      </c>
      <c r="C521" s="6" t="s">
        <v>64</v>
      </c>
      <c r="D521" s="6" t="s">
        <v>562</v>
      </c>
      <c r="E521" s="6" t="s">
        <v>2352</v>
      </c>
      <c r="F521" s="6" t="s">
        <v>25</v>
      </c>
      <c r="G521" s="6" t="s">
        <v>2353</v>
      </c>
      <c r="H521" s="6" t="s">
        <v>39</v>
      </c>
      <c r="I521" s="6" t="s">
        <v>435</v>
      </c>
      <c r="J521" s="6" t="s">
        <v>435</v>
      </c>
      <c r="K521" s="6" t="s">
        <v>435</v>
      </c>
      <c r="L521" s="6" t="s">
        <v>29</v>
      </c>
      <c r="M521" s="9" t="s">
        <v>2354</v>
      </c>
      <c r="N521" s="9" t="s">
        <v>2355</v>
      </c>
      <c r="O521" s="6" t="s">
        <v>32</v>
      </c>
      <c r="P521" s="6" t="s">
        <v>33</v>
      </c>
      <c r="Q521" s="6" t="s">
        <v>381</v>
      </c>
      <c r="R521" s="6" t="s">
        <v>311</v>
      </c>
      <c r="S521" s="10"/>
      <c r="T521" s="10"/>
      <c r="U521" s="6" t="s">
        <v>108</v>
      </c>
      <c r="V521" s="6">
        <v>4860.0</v>
      </c>
      <c r="W521" s="6" t="s">
        <v>408</v>
      </c>
      <c r="X521" s="10"/>
      <c r="Y521" s="10"/>
      <c r="Z521" s="10"/>
      <c r="AA521" s="10"/>
      <c r="AB521" s="10"/>
      <c r="AC521" s="10"/>
    </row>
    <row r="522">
      <c r="A522" s="14" t="s">
        <v>2330</v>
      </c>
      <c r="B522" s="5">
        <v>102.0</v>
      </c>
      <c r="C522" s="6" t="s">
        <v>64</v>
      </c>
      <c r="D522" s="6" t="s">
        <v>65</v>
      </c>
      <c r="E522" s="6" t="s">
        <v>2356</v>
      </c>
      <c r="F522" s="6" t="s">
        <v>25</v>
      </c>
      <c r="G522" s="6" t="s">
        <v>2357</v>
      </c>
      <c r="H522" s="6" t="s">
        <v>59</v>
      </c>
      <c r="I522" s="6" t="s">
        <v>328</v>
      </c>
      <c r="J522" s="6" t="s">
        <v>40</v>
      </c>
      <c r="K522" s="6" t="s">
        <v>328</v>
      </c>
      <c r="L522" s="6" t="s">
        <v>29</v>
      </c>
      <c r="M522" s="9" t="s">
        <v>2358</v>
      </c>
      <c r="N522" s="9" t="s">
        <v>2359</v>
      </c>
      <c r="O522" s="6" t="s">
        <v>32</v>
      </c>
      <c r="P522" s="6" t="s">
        <v>33</v>
      </c>
      <c r="Q522" s="6" t="s">
        <v>381</v>
      </c>
      <c r="R522" s="6" t="s">
        <v>600</v>
      </c>
      <c r="S522" s="10"/>
      <c r="T522" s="10"/>
      <c r="U522" s="6" t="s">
        <v>413</v>
      </c>
      <c r="V522" s="10"/>
      <c r="W522" s="10"/>
      <c r="X522" s="10"/>
      <c r="Y522" s="10"/>
      <c r="Z522" s="10"/>
      <c r="AA522" s="10"/>
      <c r="AB522" s="10"/>
      <c r="AC522" s="10"/>
    </row>
    <row r="523">
      <c r="A523" s="14" t="s">
        <v>2360</v>
      </c>
      <c r="B523" s="5">
        <v>101.0</v>
      </c>
      <c r="C523" s="6" t="s">
        <v>50</v>
      </c>
      <c r="D523" s="6" t="s">
        <v>216</v>
      </c>
      <c r="E523" s="6" t="s">
        <v>2361</v>
      </c>
      <c r="F523" s="6" t="s">
        <v>25</v>
      </c>
      <c r="G523" s="6" t="s">
        <v>2362</v>
      </c>
      <c r="H523" s="6" t="s">
        <v>59</v>
      </c>
      <c r="I523" s="6" t="s">
        <v>78</v>
      </c>
      <c r="J523" s="6" t="s">
        <v>78</v>
      </c>
      <c r="K523" s="6" t="s">
        <v>78</v>
      </c>
      <c r="L523" s="6" t="s">
        <v>29</v>
      </c>
      <c r="M523" s="9" t="s">
        <v>2363</v>
      </c>
      <c r="N523" s="9" t="s">
        <v>2364</v>
      </c>
      <c r="O523" s="6" t="s">
        <v>32</v>
      </c>
      <c r="P523" s="6" t="s">
        <v>214</v>
      </c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>
      <c r="A524" s="14" t="s">
        <v>2360</v>
      </c>
      <c r="B524" s="5">
        <v>101.0</v>
      </c>
      <c r="C524" s="6" t="s">
        <v>50</v>
      </c>
      <c r="D524" s="6" t="s">
        <v>216</v>
      </c>
      <c r="E524" s="6" t="s">
        <v>2365</v>
      </c>
      <c r="F524" s="6" t="s">
        <v>25</v>
      </c>
      <c r="G524" s="6" t="s">
        <v>2366</v>
      </c>
      <c r="H524" s="6" t="s">
        <v>39</v>
      </c>
      <c r="I524" s="6" t="s">
        <v>435</v>
      </c>
      <c r="J524" s="6" t="s">
        <v>435</v>
      </c>
      <c r="K524" s="6" t="s">
        <v>435</v>
      </c>
      <c r="L524" s="6" t="s">
        <v>29</v>
      </c>
      <c r="M524" s="9" t="s">
        <v>2367</v>
      </c>
      <c r="N524" s="9" t="s">
        <v>2368</v>
      </c>
      <c r="O524" s="6" t="s">
        <v>32</v>
      </c>
      <c r="P524" s="6" t="s">
        <v>33</v>
      </c>
      <c r="Q524" s="6" t="s">
        <v>228</v>
      </c>
      <c r="R524" s="6" t="s">
        <v>205</v>
      </c>
      <c r="S524" s="10"/>
      <c r="T524" s="10"/>
      <c r="U524" s="6" t="s">
        <v>206</v>
      </c>
      <c r="V524" s="10"/>
      <c r="W524" s="10"/>
      <c r="X524" s="10"/>
      <c r="Y524" s="10"/>
      <c r="Z524" s="10"/>
      <c r="AA524" s="10"/>
      <c r="AB524" s="10"/>
      <c r="AC524" s="10"/>
    </row>
    <row r="525">
      <c r="A525" s="14" t="s">
        <v>2360</v>
      </c>
      <c r="B525" s="5">
        <v>101.0</v>
      </c>
      <c r="C525" s="6" t="s">
        <v>72</v>
      </c>
      <c r="D525" s="6" t="s">
        <v>269</v>
      </c>
      <c r="E525" s="6" t="s">
        <v>2369</v>
      </c>
      <c r="F525" s="6" t="s">
        <v>46</v>
      </c>
      <c r="G525" s="8" t="s">
        <v>194</v>
      </c>
      <c r="H525" s="6" t="s">
        <v>68</v>
      </c>
      <c r="I525" s="6" t="s">
        <v>54</v>
      </c>
      <c r="J525" s="6" t="s">
        <v>47</v>
      </c>
      <c r="K525" s="6" t="s">
        <v>47</v>
      </c>
      <c r="L525" s="6" t="s">
        <v>29</v>
      </c>
      <c r="M525" s="9" t="s">
        <v>2370</v>
      </c>
      <c r="N525" s="9" t="s">
        <v>2371</v>
      </c>
      <c r="O525" s="6" t="s">
        <v>32</v>
      </c>
      <c r="P525" s="6" t="s">
        <v>33</v>
      </c>
      <c r="Q525" s="6" t="s">
        <v>471</v>
      </c>
      <c r="R525" s="10"/>
      <c r="S525" s="10"/>
      <c r="T525" s="10"/>
      <c r="U525" s="6" t="s">
        <v>2372</v>
      </c>
      <c r="V525" s="10"/>
      <c r="W525" s="10"/>
      <c r="X525" s="10"/>
      <c r="Y525" s="10"/>
      <c r="Z525" s="10"/>
      <c r="AA525" s="10"/>
      <c r="AB525" s="10"/>
      <c r="AC525" s="10"/>
    </row>
    <row r="526">
      <c r="A526" s="14" t="s">
        <v>2360</v>
      </c>
      <c r="B526" s="5">
        <v>101.0</v>
      </c>
      <c r="C526" s="6" t="s">
        <v>72</v>
      </c>
      <c r="D526" s="6" t="s">
        <v>247</v>
      </c>
      <c r="E526" s="6" t="s">
        <v>2373</v>
      </c>
      <c r="F526" s="6" t="s">
        <v>25</v>
      </c>
      <c r="G526" s="6" t="s">
        <v>2374</v>
      </c>
      <c r="H526" s="6" t="s">
        <v>39</v>
      </c>
      <c r="I526" s="6" t="s">
        <v>78</v>
      </c>
      <c r="J526" s="6" t="s">
        <v>78</v>
      </c>
      <c r="K526" s="6" t="s">
        <v>78</v>
      </c>
      <c r="L526" s="6" t="s">
        <v>29</v>
      </c>
      <c r="M526" s="9" t="s">
        <v>2375</v>
      </c>
      <c r="N526" s="9" t="s">
        <v>2376</v>
      </c>
      <c r="O526" s="6" t="s">
        <v>32</v>
      </c>
      <c r="P526" s="6" t="s">
        <v>33</v>
      </c>
      <c r="Q526" s="6" t="s">
        <v>228</v>
      </c>
      <c r="R526" s="6" t="s">
        <v>1030</v>
      </c>
      <c r="S526" s="10"/>
      <c r="T526" s="10"/>
      <c r="U526" s="6" t="s">
        <v>152</v>
      </c>
      <c r="V526" s="6">
        <v>4950.0</v>
      </c>
      <c r="W526" s="6" t="s">
        <v>600</v>
      </c>
      <c r="X526" s="10"/>
      <c r="Y526" s="10"/>
      <c r="Z526" s="10"/>
      <c r="AA526" s="10"/>
      <c r="AB526" s="10"/>
      <c r="AC526" s="10"/>
    </row>
    <row r="527">
      <c r="A527" s="14" t="s">
        <v>2360</v>
      </c>
      <c r="B527" s="5">
        <v>101.0</v>
      </c>
      <c r="C527" s="6" t="s">
        <v>72</v>
      </c>
      <c r="D527" s="6" t="s">
        <v>269</v>
      </c>
      <c r="E527" s="6" t="s">
        <v>2377</v>
      </c>
      <c r="F527" s="6" t="s">
        <v>25</v>
      </c>
      <c r="G527" s="6" t="s">
        <v>2378</v>
      </c>
      <c r="H527" s="6" t="s">
        <v>39</v>
      </c>
      <c r="I527" s="6" t="s">
        <v>28</v>
      </c>
      <c r="J527" s="6" t="s">
        <v>28</v>
      </c>
      <c r="K527" s="6" t="s">
        <v>28</v>
      </c>
      <c r="L527" s="6" t="s">
        <v>29</v>
      </c>
      <c r="M527" s="9" t="s">
        <v>2379</v>
      </c>
      <c r="N527" s="9" t="s">
        <v>2380</v>
      </c>
      <c r="O527" s="6" t="s">
        <v>32</v>
      </c>
      <c r="P527" s="6" t="s">
        <v>214</v>
      </c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>
      <c r="A528" s="14" t="s">
        <v>2360</v>
      </c>
      <c r="B528" s="5">
        <v>101.0</v>
      </c>
      <c r="C528" s="6" t="s">
        <v>72</v>
      </c>
      <c r="D528" s="6" t="s">
        <v>269</v>
      </c>
      <c r="E528" s="6" t="s">
        <v>2381</v>
      </c>
      <c r="F528" s="6" t="s">
        <v>25</v>
      </c>
      <c r="G528" s="6" t="s">
        <v>2382</v>
      </c>
      <c r="H528" s="6" t="s">
        <v>388</v>
      </c>
      <c r="I528" s="6" t="s">
        <v>28</v>
      </c>
      <c r="J528" s="6" t="s">
        <v>104</v>
      </c>
      <c r="K528" s="6" t="s">
        <v>104</v>
      </c>
      <c r="L528" s="6" t="s">
        <v>29</v>
      </c>
      <c r="M528" s="9" t="s">
        <v>2383</v>
      </c>
      <c r="N528" s="9" t="s">
        <v>2384</v>
      </c>
      <c r="O528" s="6" t="s">
        <v>32</v>
      </c>
      <c r="P528" s="6" t="s">
        <v>33</v>
      </c>
      <c r="Q528" s="6" t="s">
        <v>228</v>
      </c>
      <c r="R528" s="6" t="s">
        <v>205</v>
      </c>
      <c r="S528" s="10"/>
      <c r="T528" s="10"/>
      <c r="U528" s="6" t="s">
        <v>206</v>
      </c>
      <c r="V528" s="6">
        <v>4950.0</v>
      </c>
      <c r="W528" s="6" t="s">
        <v>600</v>
      </c>
      <c r="X528" s="10"/>
      <c r="Y528" s="10"/>
      <c r="Z528" s="10"/>
      <c r="AA528" s="10"/>
      <c r="AB528" s="10"/>
      <c r="AC528" s="10"/>
    </row>
    <row r="529">
      <c r="A529" s="14" t="s">
        <v>2360</v>
      </c>
      <c r="B529" s="5">
        <v>101.0</v>
      </c>
      <c r="C529" s="6" t="s">
        <v>72</v>
      </c>
      <c r="D529" s="6" t="s">
        <v>269</v>
      </c>
      <c r="E529" s="6" t="s">
        <v>2385</v>
      </c>
      <c r="F529" s="6" t="s">
        <v>25</v>
      </c>
      <c r="G529" s="6" t="s">
        <v>2386</v>
      </c>
      <c r="H529" s="6" t="s">
        <v>59</v>
      </c>
      <c r="I529" s="6" t="s">
        <v>28</v>
      </c>
      <c r="J529" s="6" t="s">
        <v>28</v>
      </c>
      <c r="K529" s="6" t="s">
        <v>28</v>
      </c>
      <c r="L529" s="6" t="s">
        <v>29</v>
      </c>
      <c r="M529" s="9" t="s">
        <v>2387</v>
      </c>
      <c r="N529" s="9" t="s">
        <v>2388</v>
      </c>
      <c r="O529" s="6" t="s">
        <v>32</v>
      </c>
      <c r="P529" s="6" t="s">
        <v>33</v>
      </c>
      <c r="Q529" s="6" t="s">
        <v>381</v>
      </c>
      <c r="R529" s="6" t="s">
        <v>205</v>
      </c>
      <c r="S529" s="10"/>
      <c r="T529" s="10"/>
      <c r="U529" s="6" t="s">
        <v>206</v>
      </c>
      <c r="V529" s="6">
        <v>4950.0</v>
      </c>
      <c r="W529" s="6" t="s">
        <v>600</v>
      </c>
      <c r="X529" s="10"/>
      <c r="Y529" s="10"/>
      <c r="Z529" s="10"/>
      <c r="AA529" s="10"/>
      <c r="AB529" s="10"/>
      <c r="AC529" s="10"/>
    </row>
    <row r="530">
      <c r="A530" s="14" t="s">
        <v>2360</v>
      </c>
      <c r="B530" s="5">
        <v>101.0</v>
      </c>
      <c r="C530" s="6" t="s">
        <v>72</v>
      </c>
      <c r="D530" s="6" t="s">
        <v>269</v>
      </c>
      <c r="E530" s="6" t="s">
        <v>2389</v>
      </c>
      <c r="F530" s="6" t="s">
        <v>25</v>
      </c>
      <c r="G530" s="6" t="s">
        <v>2390</v>
      </c>
      <c r="H530" s="6" t="s">
        <v>39</v>
      </c>
      <c r="I530" s="6" t="s">
        <v>2391</v>
      </c>
      <c r="J530" s="6" t="s">
        <v>2391</v>
      </c>
      <c r="K530" s="6" t="s">
        <v>2391</v>
      </c>
      <c r="L530" s="6" t="s">
        <v>29</v>
      </c>
      <c r="M530" s="9" t="s">
        <v>2392</v>
      </c>
      <c r="N530" s="9" t="s">
        <v>2393</v>
      </c>
      <c r="O530" s="6" t="s">
        <v>32</v>
      </c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>
      <c r="A531" s="14" t="s">
        <v>2360</v>
      </c>
      <c r="B531" s="5">
        <v>101.0</v>
      </c>
      <c r="C531" s="6" t="s">
        <v>72</v>
      </c>
      <c r="D531" s="6" t="s">
        <v>269</v>
      </c>
      <c r="E531" s="6" t="s">
        <v>2394</v>
      </c>
      <c r="F531" s="6" t="s">
        <v>25</v>
      </c>
      <c r="G531" s="6" t="s">
        <v>2395</v>
      </c>
      <c r="H531" s="6" t="s">
        <v>68</v>
      </c>
      <c r="I531" s="6" t="s">
        <v>28</v>
      </c>
      <c r="J531" s="6" t="s">
        <v>28</v>
      </c>
      <c r="K531" s="6" t="s">
        <v>28</v>
      </c>
      <c r="L531" s="6" t="s">
        <v>29</v>
      </c>
      <c r="M531" s="9" t="s">
        <v>2396</v>
      </c>
      <c r="N531" s="9" t="s">
        <v>2397</v>
      </c>
      <c r="O531" s="6" t="s">
        <v>32</v>
      </c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>
      <c r="A532" s="14" t="s">
        <v>2360</v>
      </c>
      <c r="B532" s="5">
        <v>101.0</v>
      </c>
      <c r="C532" s="6" t="s">
        <v>72</v>
      </c>
      <c r="D532" s="6" t="s">
        <v>269</v>
      </c>
      <c r="E532" s="6" t="s">
        <v>2398</v>
      </c>
      <c r="F532" s="6" t="s">
        <v>25</v>
      </c>
      <c r="G532" s="6" t="s">
        <v>2399</v>
      </c>
      <c r="H532" s="6" t="s">
        <v>39</v>
      </c>
      <c r="I532" s="6" t="s">
        <v>28</v>
      </c>
      <c r="J532" s="6" t="s">
        <v>28</v>
      </c>
      <c r="K532" s="6" t="s">
        <v>28</v>
      </c>
      <c r="L532" s="6" t="s">
        <v>29</v>
      </c>
      <c r="M532" s="9" t="s">
        <v>2400</v>
      </c>
      <c r="N532" s="9" t="s">
        <v>2401</v>
      </c>
      <c r="O532" s="6" t="s">
        <v>32</v>
      </c>
      <c r="P532" s="6" t="s">
        <v>33</v>
      </c>
      <c r="Q532" s="6" t="s">
        <v>228</v>
      </c>
      <c r="R532" s="6" t="s">
        <v>2402</v>
      </c>
      <c r="S532" s="10"/>
      <c r="T532" s="10"/>
      <c r="U532" s="6" t="s">
        <v>127</v>
      </c>
      <c r="V532" s="6">
        <v>4950.0</v>
      </c>
      <c r="W532" s="6" t="s">
        <v>207</v>
      </c>
      <c r="X532" s="10"/>
      <c r="Y532" s="10"/>
      <c r="Z532" s="10"/>
      <c r="AA532" s="10"/>
      <c r="AB532" s="10"/>
      <c r="AC532" s="10"/>
    </row>
    <row r="533">
      <c r="A533" s="14" t="s">
        <v>2360</v>
      </c>
      <c r="B533" s="5">
        <v>101.0</v>
      </c>
      <c r="C533" s="6" t="s">
        <v>72</v>
      </c>
      <c r="D533" s="6" t="s">
        <v>269</v>
      </c>
      <c r="E533" s="6" t="s">
        <v>2403</v>
      </c>
      <c r="F533" s="6" t="s">
        <v>25</v>
      </c>
      <c r="G533" s="6" t="s">
        <v>2404</v>
      </c>
      <c r="H533" s="6" t="s">
        <v>39</v>
      </c>
      <c r="I533" s="6" t="s">
        <v>28</v>
      </c>
      <c r="J533" s="6" t="s">
        <v>28</v>
      </c>
      <c r="K533" s="6" t="s">
        <v>28</v>
      </c>
      <c r="L533" s="6" t="s">
        <v>29</v>
      </c>
      <c r="M533" s="9" t="s">
        <v>2405</v>
      </c>
      <c r="N533" s="9" t="s">
        <v>2406</v>
      </c>
      <c r="O533" s="6" t="s">
        <v>32</v>
      </c>
      <c r="P533" s="6" t="s">
        <v>33</v>
      </c>
      <c r="Q533" s="6" t="s">
        <v>381</v>
      </c>
      <c r="R533" s="6" t="s">
        <v>1030</v>
      </c>
      <c r="S533" s="10"/>
      <c r="T533" s="10"/>
      <c r="U533" s="6" t="s">
        <v>152</v>
      </c>
      <c r="V533" s="6">
        <v>4950.0</v>
      </c>
      <c r="W533" s="6" t="s">
        <v>153</v>
      </c>
      <c r="X533" s="10"/>
      <c r="Y533" s="10"/>
      <c r="Z533" s="10"/>
      <c r="AA533" s="10"/>
      <c r="AB533" s="10"/>
      <c r="AC533" s="10"/>
    </row>
    <row r="534">
      <c r="A534" s="14" t="s">
        <v>2360</v>
      </c>
      <c r="B534" s="5">
        <v>101.0</v>
      </c>
      <c r="C534" s="6" t="s">
        <v>72</v>
      </c>
      <c r="D534" s="6" t="s">
        <v>269</v>
      </c>
      <c r="E534" s="6" t="s">
        <v>2407</v>
      </c>
      <c r="F534" s="6" t="s">
        <v>46</v>
      </c>
      <c r="G534" s="8" t="s">
        <v>2408</v>
      </c>
      <c r="H534" s="6" t="s">
        <v>39</v>
      </c>
      <c r="I534" s="6" t="s">
        <v>28</v>
      </c>
      <c r="J534" s="6" t="s">
        <v>47</v>
      </c>
      <c r="K534" s="6" t="s">
        <v>47</v>
      </c>
      <c r="L534" s="6" t="s">
        <v>29</v>
      </c>
      <c r="M534" s="9" t="s">
        <v>2409</v>
      </c>
      <c r="N534" s="9" t="s">
        <v>2410</v>
      </c>
      <c r="O534" s="6" t="s">
        <v>32</v>
      </c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>
      <c r="A535" s="14" t="s">
        <v>2360</v>
      </c>
      <c r="B535" s="5">
        <v>101.0</v>
      </c>
      <c r="C535" s="6" t="s">
        <v>72</v>
      </c>
      <c r="D535" s="6" t="s">
        <v>269</v>
      </c>
      <c r="E535" s="6" t="s">
        <v>2411</v>
      </c>
      <c r="F535" s="6" t="s">
        <v>25</v>
      </c>
      <c r="G535" s="6" t="s">
        <v>2412</v>
      </c>
      <c r="H535" s="6" t="s">
        <v>39</v>
      </c>
      <c r="I535" s="6" t="s">
        <v>148</v>
      </c>
      <c r="J535" s="6" t="s">
        <v>148</v>
      </c>
      <c r="K535" s="6" t="s">
        <v>148</v>
      </c>
      <c r="L535" s="6" t="s">
        <v>29</v>
      </c>
      <c r="M535" s="9" t="s">
        <v>2413</v>
      </c>
      <c r="N535" s="9" t="s">
        <v>2414</v>
      </c>
      <c r="O535" s="6" t="s">
        <v>32</v>
      </c>
      <c r="P535" s="6" t="s">
        <v>33</v>
      </c>
      <c r="Q535" s="6" t="s">
        <v>471</v>
      </c>
      <c r="R535" s="10"/>
      <c r="S535" s="10"/>
      <c r="T535" s="10"/>
      <c r="U535" s="6" t="s">
        <v>268</v>
      </c>
      <c r="V535" s="10"/>
      <c r="W535" s="10"/>
      <c r="X535" s="10"/>
      <c r="Y535" s="10"/>
      <c r="Z535" s="10"/>
      <c r="AA535" s="10"/>
      <c r="AB535" s="10"/>
      <c r="AC535" s="10"/>
    </row>
    <row r="536">
      <c r="A536" s="14" t="s">
        <v>2360</v>
      </c>
      <c r="B536" s="5">
        <v>101.0</v>
      </c>
      <c r="C536" s="6" t="s">
        <v>72</v>
      </c>
      <c r="D536" s="6" t="s">
        <v>269</v>
      </c>
      <c r="E536" s="6" t="s">
        <v>2415</v>
      </c>
      <c r="F536" s="6" t="s">
        <v>25</v>
      </c>
      <c r="G536" s="6" t="s">
        <v>2416</v>
      </c>
      <c r="H536" s="6" t="s">
        <v>388</v>
      </c>
      <c r="I536" s="6" t="s">
        <v>28</v>
      </c>
      <c r="J536" s="6" t="s">
        <v>28</v>
      </c>
      <c r="K536" s="6" t="s">
        <v>28</v>
      </c>
      <c r="L536" s="6" t="s">
        <v>29</v>
      </c>
      <c r="M536" s="9" t="s">
        <v>2417</v>
      </c>
      <c r="N536" s="9" t="s">
        <v>2418</v>
      </c>
      <c r="O536" s="6" t="s">
        <v>32</v>
      </c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>
      <c r="A537" s="14" t="s">
        <v>2360</v>
      </c>
      <c r="B537" s="5">
        <v>101.0</v>
      </c>
      <c r="C537" s="6" t="s">
        <v>72</v>
      </c>
      <c r="D537" s="6" t="s">
        <v>269</v>
      </c>
      <c r="E537" s="6" t="s">
        <v>2419</v>
      </c>
      <c r="F537" s="6" t="s">
        <v>46</v>
      </c>
      <c r="G537" s="8" t="s">
        <v>904</v>
      </c>
      <c r="H537" s="6" t="s">
        <v>68</v>
      </c>
      <c r="I537" s="6" t="s">
        <v>468</v>
      </c>
      <c r="J537" s="6" t="s">
        <v>47</v>
      </c>
      <c r="K537" s="6" t="s">
        <v>47</v>
      </c>
      <c r="L537" s="6" t="s">
        <v>29</v>
      </c>
      <c r="M537" s="9" t="s">
        <v>2420</v>
      </c>
      <c r="N537" s="9" t="s">
        <v>2421</v>
      </c>
      <c r="O537" s="6" t="s">
        <v>32</v>
      </c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>
      <c r="A538" s="14" t="s">
        <v>2360</v>
      </c>
      <c r="B538" s="5">
        <v>101.0</v>
      </c>
      <c r="C538" s="6" t="s">
        <v>72</v>
      </c>
      <c r="D538" s="6" t="s">
        <v>269</v>
      </c>
      <c r="E538" s="6" t="s">
        <v>2422</v>
      </c>
      <c r="F538" s="6" t="s">
        <v>25</v>
      </c>
      <c r="G538" s="8" t="s">
        <v>2423</v>
      </c>
      <c r="H538" s="6" t="s">
        <v>59</v>
      </c>
      <c r="I538" s="6" t="s">
        <v>28</v>
      </c>
      <c r="J538" s="6" t="s">
        <v>28</v>
      </c>
      <c r="K538" s="6" t="s">
        <v>28</v>
      </c>
      <c r="L538" s="6" t="s">
        <v>29</v>
      </c>
      <c r="M538" s="9" t="s">
        <v>2424</v>
      </c>
      <c r="N538" s="9" t="s">
        <v>2425</v>
      </c>
      <c r="O538" s="6" t="s">
        <v>32</v>
      </c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>
      <c r="A539" s="14" t="s">
        <v>2360</v>
      </c>
      <c r="B539" s="5">
        <v>101.0</v>
      </c>
      <c r="C539" s="6" t="s">
        <v>72</v>
      </c>
      <c r="D539" s="6" t="s">
        <v>269</v>
      </c>
      <c r="E539" s="6" t="s">
        <v>2426</v>
      </c>
      <c r="F539" s="6" t="s">
        <v>46</v>
      </c>
      <c r="G539" s="8" t="s">
        <v>2423</v>
      </c>
      <c r="H539" s="6" t="s">
        <v>59</v>
      </c>
      <c r="I539" s="6" t="s">
        <v>28</v>
      </c>
      <c r="J539" s="6" t="s">
        <v>47</v>
      </c>
      <c r="K539" s="6" t="s">
        <v>47</v>
      </c>
      <c r="L539" s="6" t="s">
        <v>29</v>
      </c>
      <c r="M539" s="9" t="s">
        <v>2427</v>
      </c>
      <c r="N539" s="9" t="s">
        <v>2428</v>
      </c>
      <c r="O539" s="6" t="s">
        <v>32</v>
      </c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>
      <c r="A540" s="14" t="s">
        <v>2360</v>
      </c>
      <c r="B540" s="5">
        <v>101.0</v>
      </c>
      <c r="C540" s="6" t="s">
        <v>72</v>
      </c>
      <c r="D540" s="6" t="s">
        <v>269</v>
      </c>
      <c r="E540" s="6" t="s">
        <v>2429</v>
      </c>
      <c r="F540" s="6" t="s">
        <v>25</v>
      </c>
      <c r="G540" s="6" t="s">
        <v>2430</v>
      </c>
      <c r="H540" s="6" t="s">
        <v>39</v>
      </c>
      <c r="I540" s="6" t="s">
        <v>28</v>
      </c>
      <c r="J540" s="6" t="s">
        <v>28</v>
      </c>
      <c r="K540" s="6" t="s">
        <v>28</v>
      </c>
      <c r="L540" s="6" t="s">
        <v>29</v>
      </c>
      <c r="M540" s="9" t="s">
        <v>2431</v>
      </c>
      <c r="N540" s="9" t="s">
        <v>2432</v>
      </c>
      <c r="O540" s="6" t="s">
        <v>32</v>
      </c>
      <c r="P540" s="6" t="s">
        <v>33</v>
      </c>
      <c r="Q540" s="6" t="s">
        <v>381</v>
      </c>
      <c r="R540" s="6" t="s">
        <v>820</v>
      </c>
      <c r="S540" s="10"/>
      <c r="T540" s="10"/>
      <c r="U540" s="6" t="s">
        <v>206</v>
      </c>
      <c r="V540" s="6">
        <v>4950.0</v>
      </c>
      <c r="W540" s="6" t="s">
        <v>153</v>
      </c>
      <c r="X540" s="10"/>
      <c r="Y540" s="10"/>
      <c r="Z540" s="10"/>
      <c r="AA540" s="10"/>
      <c r="AB540" s="10"/>
      <c r="AC540" s="10"/>
    </row>
    <row r="541">
      <c r="A541" s="14" t="s">
        <v>2360</v>
      </c>
      <c r="B541" s="5">
        <v>101.0</v>
      </c>
      <c r="C541" s="6" t="s">
        <v>72</v>
      </c>
      <c r="D541" s="6" t="s">
        <v>269</v>
      </c>
      <c r="E541" s="6" t="s">
        <v>2433</v>
      </c>
      <c r="F541" s="6" t="s">
        <v>46</v>
      </c>
      <c r="G541" s="8" t="s">
        <v>2423</v>
      </c>
      <c r="H541" s="6" t="s">
        <v>59</v>
      </c>
      <c r="I541" s="6" t="s">
        <v>28</v>
      </c>
      <c r="J541" s="6" t="s">
        <v>47</v>
      </c>
      <c r="K541" s="6" t="s">
        <v>47</v>
      </c>
      <c r="L541" s="6" t="s">
        <v>29</v>
      </c>
      <c r="M541" s="9" t="s">
        <v>2434</v>
      </c>
      <c r="N541" s="9" t="s">
        <v>2435</v>
      </c>
      <c r="O541" s="6" t="s">
        <v>32</v>
      </c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>
      <c r="A542" s="14" t="s">
        <v>2360</v>
      </c>
      <c r="B542" s="5">
        <v>101.0</v>
      </c>
      <c r="C542" s="6" t="s">
        <v>72</v>
      </c>
      <c r="D542" s="6" t="s">
        <v>269</v>
      </c>
      <c r="E542" s="6" t="s">
        <v>2436</v>
      </c>
      <c r="F542" s="6" t="s">
        <v>25</v>
      </c>
      <c r="G542" s="6" t="s">
        <v>2437</v>
      </c>
      <c r="H542" s="6" t="s">
        <v>59</v>
      </c>
      <c r="I542" s="6" t="s">
        <v>2391</v>
      </c>
      <c r="J542" s="6" t="s">
        <v>2391</v>
      </c>
      <c r="K542" s="6" t="s">
        <v>801</v>
      </c>
      <c r="L542" s="6" t="s">
        <v>29</v>
      </c>
      <c r="M542" s="9" t="s">
        <v>2438</v>
      </c>
      <c r="N542" s="9" t="s">
        <v>2439</v>
      </c>
      <c r="O542" s="6" t="s">
        <v>32</v>
      </c>
      <c r="P542" s="6" t="s">
        <v>33</v>
      </c>
      <c r="Q542" s="6" t="s">
        <v>34</v>
      </c>
      <c r="R542" s="6" t="s">
        <v>2440</v>
      </c>
      <c r="S542" s="10"/>
      <c r="T542" s="10"/>
      <c r="U542" s="6" t="s">
        <v>108</v>
      </c>
      <c r="V542" s="6">
        <v>4950.0</v>
      </c>
      <c r="W542" s="6" t="s">
        <v>482</v>
      </c>
      <c r="X542" s="10"/>
      <c r="Y542" s="10"/>
      <c r="Z542" s="10"/>
      <c r="AA542" s="10"/>
      <c r="AB542" s="10"/>
      <c r="AC542" s="10"/>
    </row>
    <row r="543">
      <c r="A543" s="14" t="s">
        <v>2360</v>
      </c>
      <c r="B543" s="5">
        <v>101.0</v>
      </c>
      <c r="C543" s="6" t="s">
        <v>72</v>
      </c>
      <c r="D543" s="6" t="s">
        <v>247</v>
      </c>
      <c r="E543" s="6" t="s">
        <v>2441</v>
      </c>
      <c r="F543" s="6" t="s">
        <v>274</v>
      </c>
      <c r="G543" s="6" t="s">
        <v>2442</v>
      </c>
      <c r="H543" s="6" t="s">
        <v>77</v>
      </c>
      <c r="I543" s="6" t="s">
        <v>78</v>
      </c>
      <c r="J543" s="6" t="s">
        <v>47</v>
      </c>
      <c r="K543" s="6" t="s">
        <v>47</v>
      </c>
      <c r="L543" s="6" t="s">
        <v>29</v>
      </c>
      <c r="M543" s="9" t="s">
        <v>2443</v>
      </c>
      <c r="N543" s="9" t="s">
        <v>2444</v>
      </c>
      <c r="O543" s="6" t="s">
        <v>32</v>
      </c>
      <c r="P543" s="6" t="s">
        <v>33</v>
      </c>
      <c r="Q543" s="6" t="s">
        <v>34</v>
      </c>
      <c r="R543" s="6" t="s">
        <v>1030</v>
      </c>
      <c r="S543" s="10"/>
      <c r="T543" s="10"/>
      <c r="U543" s="6" t="s">
        <v>206</v>
      </c>
      <c r="V543" s="6">
        <v>1800.0</v>
      </c>
      <c r="W543" s="6" t="s">
        <v>1603</v>
      </c>
      <c r="X543" s="10"/>
      <c r="Y543" s="10"/>
      <c r="Z543" s="10"/>
      <c r="AA543" s="10"/>
      <c r="AB543" s="10"/>
      <c r="AC543" s="10"/>
    </row>
    <row r="544">
      <c r="A544" s="14" t="s">
        <v>2360</v>
      </c>
      <c r="B544" s="5">
        <v>101.0</v>
      </c>
      <c r="C544" s="6" t="s">
        <v>64</v>
      </c>
      <c r="D544" s="6" t="s">
        <v>65</v>
      </c>
      <c r="E544" s="6" t="s">
        <v>2445</v>
      </c>
      <c r="F544" s="6" t="s">
        <v>25</v>
      </c>
      <c r="G544" s="6" t="s">
        <v>2446</v>
      </c>
      <c r="H544" s="6" t="s">
        <v>1355</v>
      </c>
      <c r="I544" s="6" t="s">
        <v>256</v>
      </c>
      <c r="J544" s="6" t="s">
        <v>256</v>
      </c>
      <c r="K544" s="6" t="s">
        <v>256</v>
      </c>
      <c r="L544" s="6" t="s">
        <v>29</v>
      </c>
      <c r="M544" s="9" t="s">
        <v>2447</v>
      </c>
      <c r="N544" s="9" t="s">
        <v>2448</v>
      </c>
      <c r="O544" s="6" t="s">
        <v>32</v>
      </c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>
      <c r="A545" s="14" t="s">
        <v>2360</v>
      </c>
      <c r="B545" s="5">
        <v>101.0</v>
      </c>
      <c r="C545" s="6" t="s">
        <v>64</v>
      </c>
      <c r="D545" s="6" t="s">
        <v>65</v>
      </c>
      <c r="E545" s="6" t="s">
        <v>2449</v>
      </c>
      <c r="F545" s="6" t="s">
        <v>25</v>
      </c>
      <c r="G545" s="6" t="s">
        <v>2450</v>
      </c>
      <c r="H545" s="6" t="s">
        <v>59</v>
      </c>
      <c r="I545" s="6" t="s">
        <v>54</v>
      </c>
      <c r="J545" s="6" t="s">
        <v>78</v>
      </c>
      <c r="K545" s="6" t="s">
        <v>78</v>
      </c>
      <c r="L545" s="6" t="s">
        <v>29</v>
      </c>
      <c r="M545" s="9" t="s">
        <v>2451</v>
      </c>
      <c r="N545" s="9" t="s">
        <v>2452</v>
      </c>
      <c r="O545" s="6" t="s">
        <v>32</v>
      </c>
      <c r="P545" s="6" t="s">
        <v>214</v>
      </c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>
      <c r="A546" s="14" t="s">
        <v>2360</v>
      </c>
      <c r="B546" s="5">
        <v>101.0</v>
      </c>
      <c r="C546" s="6" t="s">
        <v>64</v>
      </c>
      <c r="D546" s="6" t="s">
        <v>65</v>
      </c>
      <c r="E546" s="6" t="s">
        <v>2453</v>
      </c>
      <c r="F546" s="6" t="s">
        <v>25</v>
      </c>
      <c r="G546" s="6" t="s">
        <v>2454</v>
      </c>
      <c r="H546" s="6" t="s">
        <v>59</v>
      </c>
      <c r="I546" s="6" t="s">
        <v>256</v>
      </c>
      <c r="J546" s="6" t="s">
        <v>256</v>
      </c>
      <c r="K546" s="6" t="s">
        <v>256</v>
      </c>
      <c r="L546" s="6" t="s">
        <v>29</v>
      </c>
      <c r="M546" s="9" t="s">
        <v>2455</v>
      </c>
      <c r="N546" s="9" t="s">
        <v>2456</v>
      </c>
      <c r="O546" s="6" t="s">
        <v>32</v>
      </c>
      <c r="P546" s="6" t="s">
        <v>33</v>
      </c>
      <c r="Q546" s="6" t="s">
        <v>381</v>
      </c>
      <c r="R546" s="6" t="s">
        <v>1603</v>
      </c>
      <c r="S546" s="10"/>
      <c r="T546" s="10"/>
      <c r="U546" s="6" t="s">
        <v>1628</v>
      </c>
      <c r="V546" s="10"/>
      <c r="W546" s="10"/>
      <c r="X546" s="10"/>
      <c r="Y546" s="10"/>
      <c r="Z546" s="10"/>
      <c r="AA546" s="10"/>
      <c r="AB546" s="10"/>
      <c r="AC546" s="10"/>
    </row>
    <row r="547">
      <c r="A547" s="14" t="s">
        <v>2360</v>
      </c>
      <c r="B547" s="5">
        <v>101.0</v>
      </c>
      <c r="C547" s="6" t="s">
        <v>64</v>
      </c>
      <c r="D547" s="6" t="s">
        <v>697</v>
      </c>
      <c r="E547" s="6" t="s">
        <v>2457</v>
      </c>
      <c r="F547" s="6" t="s">
        <v>25</v>
      </c>
      <c r="G547" s="6" t="s">
        <v>2458</v>
      </c>
      <c r="H547" s="6" t="s">
        <v>39</v>
      </c>
      <c r="I547" s="6" t="s">
        <v>148</v>
      </c>
      <c r="J547" s="6" t="s">
        <v>28</v>
      </c>
      <c r="K547" s="6" t="s">
        <v>28</v>
      </c>
      <c r="L547" s="6" t="s">
        <v>29</v>
      </c>
      <c r="M547" s="9" t="s">
        <v>2459</v>
      </c>
      <c r="N547" s="9" t="s">
        <v>2460</v>
      </c>
      <c r="O547" s="6" t="s">
        <v>32</v>
      </c>
      <c r="P547" s="6" t="s">
        <v>33</v>
      </c>
      <c r="Q547" s="6" t="s">
        <v>519</v>
      </c>
      <c r="R547" s="10"/>
      <c r="S547" s="10"/>
      <c r="T547" s="10"/>
      <c r="U547" s="6" t="s">
        <v>268</v>
      </c>
      <c r="V547" s="10"/>
      <c r="W547" s="10"/>
      <c r="X547" s="10"/>
      <c r="Y547" s="10"/>
      <c r="Z547" s="10"/>
      <c r="AA547" s="10"/>
      <c r="AB547" s="10"/>
      <c r="AC547" s="10"/>
    </row>
    <row r="548">
      <c r="A548" s="14" t="s">
        <v>2360</v>
      </c>
      <c r="B548" s="5">
        <v>101.0</v>
      </c>
      <c r="C548" s="6" t="s">
        <v>64</v>
      </c>
      <c r="D548" s="6" t="s">
        <v>65</v>
      </c>
      <c r="E548" s="6" t="s">
        <v>2461</v>
      </c>
      <c r="F548" s="6" t="s">
        <v>25</v>
      </c>
      <c r="G548" s="6" t="s">
        <v>2462</v>
      </c>
      <c r="H548" s="6" t="s">
        <v>59</v>
      </c>
      <c r="I548" s="6" t="s">
        <v>435</v>
      </c>
      <c r="J548" s="6" t="s">
        <v>435</v>
      </c>
      <c r="K548" s="6" t="s">
        <v>47</v>
      </c>
      <c r="L548" s="6" t="s">
        <v>29</v>
      </c>
      <c r="M548" s="9" t="s">
        <v>2463</v>
      </c>
      <c r="N548" s="9" t="s">
        <v>2464</v>
      </c>
      <c r="O548" s="6" t="s">
        <v>32</v>
      </c>
      <c r="P548" s="6" t="s">
        <v>33</v>
      </c>
      <c r="Q548" s="6" t="s">
        <v>34</v>
      </c>
      <c r="R548" s="6" t="s">
        <v>2465</v>
      </c>
      <c r="S548" s="10"/>
      <c r="T548" s="10"/>
      <c r="U548" s="6" t="s">
        <v>108</v>
      </c>
      <c r="V548" s="10"/>
      <c r="W548" s="10"/>
      <c r="X548" s="10"/>
      <c r="Y548" s="10"/>
      <c r="Z548" s="10"/>
      <c r="AA548" s="10"/>
      <c r="AB548" s="10"/>
      <c r="AC548" s="10"/>
    </row>
    <row r="549">
      <c r="A549" s="14" t="s">
        <v>2360</v>
      </c>
      <c r="B549" s="5">
        <v>101.0</v>
      </c>
      <c r="C549" s="6" t="s">
        <v>50</v>
      </c>
      <c r="D549" s="6" t="s">
        <v>216</v>
      </c>
      <c r="E549" s="6" t="s">
        <v>2466</v>
      </c>
      <c r="F549" s="6" t="s">
        <v>25</v>
      </c>
      <c r="G549" s="6" t="s">
        <v>2467</v>
      </c>
      <c r="H549" s="6" t="s">
        <v>68</v>
      </c>
      <c r="I549" s="6" t="s">
        <v>256</v>
      </c>
      <c r="J549" s="6" t="s">
        <v>435</v>
      </c>
      <c r="K549" s="6" t="s">
        <v>435</v>
      </c>
      <c r="L549" s="6" t="s">
        <v>29</v>
      </c>
      <c r="M549" s="9" t="s">
        <v>2468</v>
      </c>
      <c r="N549" s="9" t="s">
        <v>2469</v>
      </c>
      <c r="O549" s="6" t="s">
        <v>32</v>
      </c>
      <c r="P549" s="6" t="s">
        <v>214</v>
      </c>
      <c r="Q549" s="10"/>
      <c r="R549" s="10"/>
      <c r="S549" s="10"/>
      <c r="T549" s="10"/>
      <c r="U549" s="10"/>
      <c r="V549" s="10"/>
      <c r="W549" s="6" t="s">
        <v>600</v>
      </c>
      <c r="X549" s="10"/>
      <c r="Y549" s="10"/>
      <c r="Z549" s="10"/>
      <c r="AA549" s="10"/>
      <c r="AB549" s="10"/>
      <c r="AC549" s="10"/>
    </row>
    <row r="550">
      <c r="A550" s="14" t="s">
        <v>2360</v>
      </c>
      <c r="B550" s="5">
        <v>101.0</v>
      </c>
      <c r="C550" s="6" t="s">
        <v>22</v>
      </c>
      <c r="D550" s="6" t="s">
        <v>109</v>
      </c>
      <c r="E550" s="6" t="s">
        <v>2470</v>
      </c>
      <c r="F550" s="6" t="s">
        <v>25</v>
      </c>
      <c r="G550" s="6" t="s">
        <v>2471</v>
      </c>
      <c r="H550" s="6" t="s">
        <v>39</v>
      </c>
      <c r="I550" s="6" t="s">
        <v>78</v>
      </c>
      <c r="J550" s="6" t="s">
        <v>256</v>
      </c>
      <c r="K550" s="6" t="s">
        <v>256</v>
      </c>
      <c r="L550" s="6" t="s">
        <v>29</v>
      </c>
      <c r="M550" s="9" t="s">
        <v>2472</v>
      </c>
      <c r="N550" s="9" t="s">
        <v>2473</v>
      </c>
      <c r="O550" s="6" t="s">
        <v>32</v>
      </c>
      <c r="P550" s="6" t="s">
        <v>33</v>
      </c>
      <c r="Q550" s="6" t="s">
        <v>381</v>
      </c>
      <c r="R550" s="6" t="s">
        <v>2402</v>
      </c>
      <c r="S550" s="10"/>
      <c r="T550" s="10"/>
      <c r="U550" s="6" t="s">
        <v>127</v>
      </c>
      <c r="V550" s="10"/>
      <c r="W550" s="10"/>
      <c r="X550" s="10"/>
      <c r="Y550" s="10"/>
      <c r="Z550" s="10"/>
      <c r="AA550" s="10"/>
      <c r="AB550" s="10"/>
      <c r="AC550" s="10"/>
    </row>
    <row r="551">
      <c r="A551" s="14" t="s">
        <v>2360</v>
      </c>
      <c r="B551" s="5">
        <v>101.0</v>
      </c>
      <c r="C551" s="6" t="s">
        <v>22</v>
      </c>
      <c r="D551" s="6" t="s">
        <v>109</v>
      </c>
      <c r="E551" s="6" t="s">
        <v>2474</v>
      </c>
      <c r="F551" s="6" t="s">
        <v>25</v>
      </c>
      <c r="G551" s="6" t="s">
        <v>2475</v>
      </c>
      <c r="H551" s="6" t="s">
        <v>59</v>
      </c>
      <c r="I551" s="6" t="s">
        <v>78</v>
      </c>
      <c r="J551" s="6" t="s">
        <v>404</v>
      </c>
      <c r="K551" s="6" t="s">
        <v>404</v>
      </c>
      <c r="L551" s="6" t="s">
        <v>29</v>
      </c>
      <c r="M551" s="9" t="s">
        <v>2476</v>
      </c>
      <c r="N551" s="9" t="s">
        <v>2477</v>
      </c>
      <c r="O551" s="6" t="s">
        <v>32</v>
      </c>
      <c r="P551" s="6" t="s">
        <v>33</v>
      </c>
      <c r="Q551" s="6" t="s">
        <v>519</v>
      </c>
      <c r="R551" s="10"/>
      <c r="S551" s="10"/>
      <c r="T551" s="10"/>
      <c r="U551" s="6" t="s">
        <v>116</v>
      </c>
      <c r="V551" s="10"/>
      <c r="W551" s="10"/>
      <c r="X551" s="10"/>
      <c r="Y551" s="10"/>
      <c r="Z551" s="10"/>
      <c r="AA551" s="10"/>
      <c r="AB551" s="10"/>
      <c r="AC551" s="10"/>
    </row>
    <row r="552">
      <c r="A552" s="14" t="s">
        <v>2360</v>
      </c>
      <c r="B552" s="5">
        <v>101.0</v>
      </c>
      <c r="C552" s="6" t="s">
        <v>64</v>
      </c>
      <c r="D552" s="6" t="s">
        <v>964</v>
      </c>
      <c r="E552" s="6" t="s">
        <v>2478</v>
      </c>
      <c r="F552" s="6" t="s">
        <v>25</v>
      </c>
      <c r="G552" s="6" t="s">
        <v>2479</v>
      </c>
      <c r="H552" s="6" t="s">
        <v>39</v>
      </c>
      <c r="I552" s="6" t="s">
        <v>435</v>
      </c>
      <c r="J552" s="6" t="s">
        <v>435</v>
      </c>
      <c r="K552" s="6" t="s">
        <v>435</v>
      </c>
      <c r="L552" s="6" t="s">
        <v>29</v>
      </c>
      <c r="M552" s="9" t="s">
        <v>2480</v>
      </c>
      <c r="N552" s="9" t="s">
        <v>2481</v>
      </c>
      <c r="O552" s="6" t="s">
        <v>32</v>
      </c>
      <c r="P552" s="6" t="s">
        <v>33</v>
      </c>
      <c r="Q552" s="6" t="s">
        <v>228</v>
      </c>
      <c r="R552" s="6" t="s">
        <v>820</v>
      </c>
      <c r="S552" s="10"/>
      <c r="T552" s="10"/>
      <c r="U552" s="6" t="s">
        <v>206</v>
      </c>
      <c r="V552" s="10"/>
      <c r="W552" s="10"/>
      <c r="X552" s="10"/>
      <c r="Y552" s="10"/>
      <c r="Z552" s="10"/>
      <c r="AA552" s="10"/>
      <c r="AB552" s="10"/>
      <c r="AC552" s="10"/>
    </row>
    <row r="553">
      <c r="A553" s="14" t="s">
        <v>2482</v>
      </c>
      <c r="B553" s="5">
        <v>100.0</v>
      </c>
      <c r="C553" s="6" t="s">
        <v>72</v>
      </c>
      <c r="D553" s="6" t="s">
        <v>269</v>
      </c>
      <c r="E553" s="6" t="s">
        <v>2483</v>
      </c>
      <c r="F553" s="6" t="s">
        <v>46</v>
      </c>
      <c r="G553" s="8" t="s">
        <v>2423</v>
      </c>
      <c r="H553" s="6" t="s">
        <v>59</v>
      </c>
      <c r="I553" s="6" t="s">
        <v>28</v>
      </c>
      <c r="J553" s="6" t="s">
        <v>47</v>
      </c>
      <c r="K553" s="6" t="s">
        <v>47</v>
      </c>
      <c r="L553" s="6" t="s">
        <v>29</v>
      </c>
      <c r="M553" s="9" t="s">
        <v>2484</v>
      </c>
      <c r="N553" s="9" t="s">
        <v>2485</v>
      </c>
      <c r="O553" s="6" t="s">
        <v>32</v>
      </c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>
      <c r="A554" s="14" t="s">
        <v>2482</v>
      </c>
      <c r="B554" s="5">
        <v>100.0</v>
      </c>
      <c r="C554" s="6" t="s">
        <v>72</v>
      </c>
      <c r="D554" s="6" t="s">
        <v>269</v>
      </c>
      <c r="E554" s="6" t="s">
        <v>2486</v>
      </c>
      <c r="F554" s="6" t="s">
        <v>25</v>
      </c>
      <c r="G554" s="6" t="s">
        <v>2487</v>
      </c>
      <c r="H554" s="6" t="s">
        <v>59</v>
      </c>
      <c r="I554" s="6" t="s">
        <v>148</v>
      </c>
      <c r="J554" s="6" t="s">
        <v>148</v>
      </c>
      <c r="K554" s="6" t="s">
        <v>148</v>
      </c>
      <c r="L554" s="6" t="s">
        <v>29</v>
      </c>
      <c r="M554" s="9" t="s">
        <v>2488</v>
      </c>
      <c r="N554" s="9" t="s">
        <v>2489</v>
      </c>
      <c r="O554" s="6" t="s">
        <v>32</v>
      </c>
      <c r="P554" s="6" t="s">
        <v>33</v>
      </c>
      <c r="Q554" s="6" t="s">
        <v>381</v>
      </c>
      <c r="R554" s="6" t="s">
        <v>481</v>
      </c>
      <c r="S554" s="10"/>
      <c r="T554" s="10"/>
      <c r="U554" s="6" t="s">
        <v>127</v>
      </c>
      <c r="V554" s="6">
        <v>4950.0</v>
      </c>
      <c r="W554" s="6" t="s">
        <v>207</v>
      </c>
      <c r="X554" s="10"/>
      <c r="Y554" s="10"/>
      <c r="Z554" s="10"/>
      <c r="AA554" s="10"/>
      <c r="AB554" s="10"/>
      <c r="AC554" s="10"/>
    </row>
    <row r="555">
      <c r="A555" s="14" t="s">
        <v>2482</v>
      </c>
      <c r="B555" s="5">
        <v>100.0</v>
      </c>
      <c r="C555" s="6" t="s">
        <v>72</v>
      </c>
      <c r="D555" s="6" t="s">
        <v>269</v>
      </c>
      <c r="E555" s="6" t="s">
        <v>2490</v>
      </c>
      <c r="F555" s="6" t="s">
        <v>25</v>
      </c>
      <c r="G555" s="6" t="s">
        <v>2491</v>
      </c>
      <c r="H555" s="6" t="s">
        <v>388</v>
      </c>
      <c r="I555" s="6" t="s">
        <v>148</v>
      </c>
      <c r="J555" s="6" t="s">
        <v>148</v>
      </c>
      <c r="K555" s="6" t="s">
        <v>148</v>
      </c>
      <c r="L555" s="6" t="s">
        <v>29</v>
      </c>
      <c r="M555" s="9" t="s">
        <v>2492</v>
      </c>
      <c r="N555" s="9" t="s">
        <v>2493</v>
      </c>
      <c r="O555" s="6" t="s">
        <v>32</v>
      </c>
      <c r="P555" s="6" t="s">
        <v>33</v>
      </c>
      <c r="Q555" s="6" t="s">
        <v>228</v>
      </c>
      <c r="R555" s="6" t="s">
        <v>1603</v>
      </c>
      <c r="S555" s="10"/>
      <c r="T555" s="10"/>
      <c r="U555" s="6" t="s">
        <v>1628</v>
      </c>
      <c r="V555" s="6">
        <v>4950.0</v>
      </c>
      <c r="W555" s="6" t="s">
        <v>207</v>
      </c>
      <c r="X555" s="10"/>
      <c r="Y555" s="10"/>
      <c r="Z555" s="10"/>
      <c r="AA555" s="10"/>
      <c r="AB555" s="10"/>
      <c r="AC555" s="10"/>
    </row>
    <row r="556">
      <c r="A556" s="14" t="s">
        <v>2482</v>
      </c>
      <c r="B556" s="5">
        <v>100.0</v>
      </c>
      <c r="C556" s="6" t="s">
        <v>72</v>
      </c>
      <c r="D556" s="6" t="s">
        <v>269</v>
      </c>
      <c r="E556" s="6" t="s">
        <v>2494</v>
      </c>
      <c r="F556" s="6" t="s">
        <v>46</v>
      </c>
      <c r="G556" s="8" t="s">
        <v>2408</v>
      </c>
      <c r="H556" s="6" t="s">
        <v>39</v>
      </c>
      <c r="I556" s="6" t="s">
        <v>28</v>
      </c>
      <c r="J556" s="6" t="s">
        <v>47</v>
      </c>
      <c r="K556" s="6" t="s">
        <v>47</v>
      </c>
      <c r="L556" s="6" t="s">
        <v>29</v>
      </c>
      <c r="M556" s="9" t="s">
        <v>2495</v>
      </c>
      <c r="N556" s="9" t="s">
        <v>2496</v>
      </c>
      <c r="O556" s="6" t="s">
        <v>32</v>
      </c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>
      <c r="A557" s="14" t="s">
        <v>2482</v>
      </c>
      <c r="B557" s="5">
        <v>100.0</v>
      </c>
      <c r="C557" s="6" t="s">
        <v>72</v>
      </c>
      <c r="D557" s="6" t="s">
        <v>269</v>
      </c>
      <c r="E557" s="6" t="s">
        <v>2497</v>
      </c>
      <c r="F557" s="6" t="s">
        <v>25</v>
      </c>
      <c r="G557" s="6" t="s">
        <v>2498</v>
      </c>
      <c r="H557" s="6" t="s">
        <v>39</v>
      </c>
      <c r="I557" s="6" t="s">
        <v>28</v>
      </c>
      <c r="J557" s="6" t="s">
        <v>28</v>
      </c>
      <c r="K557" s="6" t="s">
        <v>28</v>
      </c>
      <c r="L557" s="6" t="s">
        <v>29</v>
      </c>
      <c r="M557" s="9" t="s">
        <v>2499</v>
      </c>
      <c r="N557" s="9" t="s">
        <v>2500</v>
      </c>
      <c r="O557" s="6" t="s">
        <v>32</v>
      </c>
      <c r="P557" s="6" t="s">
        <v>33</v>
      </c>
      <c r="Q557" s="6" t="s">
        <v>381</v>
      </c>
      <c r="R557" s="6" t="s">
        <v>263</v>
      </c>
      <c r="S557" s="10"/>
      <c r="T557" s="10"/>
      <c r="U557" s="6" t="s">
        <v>206</v>
      </c>
      <c r="V557" s="6">
        <v>4950.0</v>
      </c>
      <c r="W557" s="6" t="s">
        <v>600</v>
      </c>
      <c r="X557" s="10"/>
      <c r="Y557" s="10"/>
      <c r="Z557" s="10"/>
      <c r="AA557" s="10"/>
      <c r="AB557" s="10"/>
      <c r="AC557" s="10"/>
    </row>
    <row r="558">
      <c r="A558" s="14" t="s">
        <v>2482</v>
      </c>
      <c r="B558" s="5">
        <v>100.0</v>
      </c>
      <c r="C558" s="6" t="s">
        <v>50</v>
      </c>
      <c r="D558" s="6" t="s">
        <v>216</v>
      </c>
      <c r="E558" s="6" t="s">
        <v>2501</v>
      </c>
      <c r="F558" s="6" t="s">
        <v>25</v>
      </c>
      <c r="G558" s="6" t="s">
        <v>2502</v>
      </c>
      <c r="H558" s="6" t="s">
        <v>59</v>
      </c>
      <c r="I558" s="6" t="s">
        <v>256</v>
      </c>
      <c r="J558" s="6" t="s">
        <v>256</v>
      </c>
      <c r="K558" s="6" t="s">
        <v>256</v>
      </c>
      <c r="L558" s="6" t="s">
        <v>29</v>
      </c>
      <c r="M558" s="9" t="s">
        <v>2503</v>
      </c>
      <c r="N558" s="9" t="s">
        <v>2504</v>
      </c>
      <c r="O558" s="6" t="s">
        <v>32</v>
      </c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>
      <c r="A559" s="14" t="s">
        <v>2482</v>
      </c>
      <c r="B559" s="5">
        <v>100.0</v>
      </c>
      <c r="C559" s="6" t="s">
        <v>50</v>
      </c>
      <c r="D559" s="6" t="s">
        <v>216</v>
      </c>
      <c r="E559" s="6" t="s">
        <v>2505</v>
      </c>
      <c r="F559" s="6" t="s">
        <v>25</v>
      </c>
      <c r="G559" s="6" t="s">
        <v>2506</v>
      </c>
      <c r="H559" s="6" t="s">
        <v>1355</v>
      </c>
      <c r="I559" s="6" t="s">
        <v>78</v>
      </c>
      <c r="J559" s="6" t="s">
        <v>78</v>
      </c>
      <c r="K559" s="6" t="s">
        <v>78</v>
      </c>
      <c r="L559" s="6" t="s">
        <v>29</v>
      </c>
      <c r="M559" s="9" t="s">
        <v>2507</v>
      </c>
      <c r="N559" s="9" t="s">
        <v>2508</v>
      </c>
      <c r="O559" s="6" t="s">
        <v>32</v>
      </c>
      <c r="P559" s="6" t="s">
        <v>33</v>
      </c>
      <c r="Q559" s="6" t="s">
        <v>381</v>
      </c>
      <c r="R559" s="6" t="s">
        <v>1157</v>
      </c>
      <c r="S559" s="10"/>
      <c r="T559" s="10"/>
      <c r="U559" s="6" t="s">
        <v>206</v>
      </c>
      <c r="V559" s="6">
        <v>3150.0</v>
      </c>
      <c r="W559" s="6" t="s">
        <v>482</v>
      </c>
      <c r="X559" s="10"/>
      <c r="Y559" s="10"/>
      <c r="Z559" s="10"/>
      <c r="AA559" s="10"/>
      <c r="AB559" s="10"/>
      <c r="AC559" s="10"/>
    </row>
    <row r="560">
      <c r="A560" s="14" t="s">
        <v>2482</v>
      </c>
      <c r="B560" s="5">
        <v>100.0</v>
      </c>
      <c r="C560" s="6" t="s">
        <v>72</v>
      </c>
      <c r="D560" s="6" t="s">
        <v>269</v>
      </c>
      <c r="E560" s="6" t="s">
        <v>2509</v>
      </c>
      <c r="F560" s="6" t="s">
        <v>25</v>
      </c>
      <c r="G560" s="6" t="s">
        <v>2510</v>
      </c>
      <c r="H560" s="6" t="s">
        <v>388</v>
      </c>
      <c r="I560" s="6" t="s">
        <v>122</v>
      </c>
      <c r="J560" s="6" t="s">
        <v>54</v>
      </c>
      <c r="K560" s="6" t="s">
        <v>54</v>
      </c>
      <c r="L560" s="6" t="s">
        <v>29</v>
      </c>
      <c r="M560" s="9" t="s">
        <v>2511</v>
      </c>
      <c r="N560" s="9" t="s">
        <v>2512</v>
      </c>
      <c r="O560" s="6" t="s">
        <v>32</v>
      </c>
      <c r="P560" s="6" t="s">
        <v>343</v>
      </c>
      <c r="Q560" s="10"/>
      <c r="R560" s="6" t="s">
        <v>2513</v>
      </c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>
      <c r="A561" s="14" t="s">
        <v>2482</v>
      </c>
      <c r="B561" s="5">
        <v>100.0</v>
      </c>
      <c r="C561" s="6" t="s">
        <v>64</v>
      </c>
      <c r="D561" s="6" t="s">
        <v>562</v>
      </c>
      <c r="E561" s="6" t="s">
        <v>2514</v>
      </c>
      <c r="F561" s="6" t="s">
        <v>638</v>
      </c>
      <c r="G561" s="6" t="s">
        <v>2515</v>
      </c>
      <c r="H561" s="6" t="s">
        <v>77</v>
      </c>
      <c r="I561" s="6" t="s">
        <v>78</v>
      </c>
      <c r="J561" s="6" t="s">
        <v>47</v>
      </c>
      <c r="K561" s="6" t="s">
        <v>47</v>
      </c>
      <c r="L561" s="6" t="s">
        <v>29</v>
      </c>
      <c r="M561" s="9" t="s">
        <v>2516</v>
      </c>
      <c r="N561" s="9" t="s">
        <v>2517</v>
      </c>
      <c r="O561" s="6" t="s">
        <v>32</v>
      </c>
      <c r="P561" s="6" t="s">
        <v>33</v>
      </c>
      <c r="Q561" s="6" t="s">
        <v>126</v>
      </c>
      <c r="R561" s="6" t="s">
        <v>2278</v>
      </c>
      <c r="S561" s="10"/>
      <c r="T561" s="10"/>
      <c r="U561" s="6" t="s">
        <v>206</v>
      </c>
      <c r="V561" s="10"/>
      <c r="W561" s="10"/>
      <c r="X561" s="10"/>
      <c r="Y561" s="10"/>
      <c r="Z561" s="10"/>
      <c r="AA561" s="10"/>
      <c r="AB561" s="10"/>
      <c r="AC561" s="10"/>
    </row>
    <row r="562">
      <c r="A562" s="14" t="s">
        <v>2482</v>
      </c>
      <c r="B562" s="5">
        <v>100.0</v>
      </c>
      <c r="C562" s="6" t="s">
        <v>22</v>
      </c>
      <c r="D562" s="6" t="s">
        <v>109</v>
      </c>
      <c r="E562" s="6" t="s">
        <v>2518</v>
      </c>
      <c r="F562" s="6" t="s">
        <v>25</v>
      </c>
      <c r="G562" s="6" t="s">
        <v>2519</v>
      </c>
      <c r="H562" s="6" t="s">
        <v>39</v>
      </c>
      <c r="I562" s="6" t="s">
        <v>78</v>
      </c>
      <c r="J562" s="6" t="s">
        <v>104</v>
      </c>
      <c r="K562" s="6" t="s">
        <v>78</v>
      </c>
      <c r="L562" s="6" t="s">
        <v>29</v>
      </c>
      <c r="M562" s="9" t="s">
        <v>2520</v>
      </c>
      <c r="N562" s="9" t="s">
        <v>2521</v>
      </c>
      <c r="O562" s="6" t="s">
        <v>32</v>
      </c>
      <c r="P562" s="6" t="s">
        <v>33</v>
      </c>
      <c r="Q562" s="10"/>
      <c r="R562" s="10"/>
      <c r="S562" s="10"/>
      <c r="T562" s="10"/>
      <c r="U562" s="6" t="s">
        <v>116</v>
      </c>
      <c r="V562" s="6">
        <v>3600.0</v>
      </c>
      <c r="W562" s="6" t="s">
        <v>2522</v>
      </c>
      <c r="X562" s="10"/>
      <c r="Y562" s="10"/>
      <c r="Z562" s="10"/>
      <c r="AA562" s="10"/>
      <c r="AB562" s="10"/>
      <c r="AC562" s="10"/>
    </row>
    <row r="563">
      <c r="A563" s="14" t="s">
        <v>2523</v>
      </c>
      <c r="B563" s="5">
        <v>99.0</v>
      </c>
      <c r="C563" s="6" t="s">
        <v>22</v>
      </c>
      <c r="D563" s="6" t="s">
        <v>307</v>
      </c>
      <c r="E563" s="6" t="s">
        <v>2524</v>
      </c>
      <c r="F563" s="6" t="s">
        <v>25</v>
      </c>
      <c r="G563" s="8" t="s">
        <v>2525</v>
      </c>
      <c r="H563" s="6" t="s">
        <v>39</v>
      </c>
      <c r="I563" s="6" t="s">
        <v>220</v>
      </c>
      <c r="J563" s="6" t="s">
        <v>220</v>
      </c>
      <c r="K563" s="6" t="s">
        <v>220</v>
      </c>
      <c r="L563" s="6" t="s">
        <v>29</v>
      </c>
      <c r="M563" s="9" t="s">
        <v>2526</v>
      </c>
      <c r="N563" s="9" t="s">
        <v>2527</v>
      </c>
      <c r="O563" s="6" t="s">
        <v>32</v>
      </c>
      <c r="P563" s="6" t="s">
        <v>71</v>
      </c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>
      <c r="A564" s="14" t="s">
        <v>2523</v>
      </c>
      <c r="B564" s="5">
        <v>99.0</v>
      </c>
      <c r="C564" s="6" t="s">
        <v>72</v>
      </c>
      <c r="D564" s="6" t="s">
        <v>247</v>
      </c>
      <c r="E564" s="6" t="s">
        <v>2528</v>
      </c>
      <c r="F564" s="6" t="s">
        <v>274</v>
      </c>
      <c r="G564" s="6" t="s">
        <v>2529</v>
      </c>
      <c r="H564" s="6" t="s">
        <v>77</v>
      </c>
      <c r="I564" s="6" t="s">
        <v>435</v>
      </c>
      <c r="J564" s="6" t="s">
        <v>47</v>
      </c>
      <c r="K564" s="6" t="s">
        <v>47</v>
      </c>
      <c r="L564" s="6" t="s">
        <v>29</v>
      </c>
      <c r="M564" s="9" t="s">
        <v>2530</v>
      </c>
      <c r="N564" s="9" t="s">
        <v>2531</v>
      </c>
      <c r="O564" s="6" t="s">
        <v>32</v>
      </c>
      <c r="P564" s="6" t="s">
        <v>33</v>
      </c>
      <c r="Q564" s="6" t="s">
        <v>34</v>
      </c>
      <c r="R564" s="6" t="s">
        <v>481</v>
      </c>
      <c r="S564" s="10"/>
      <c r="T564" s="10"/>
      <c r="U564" s="6" t="s">
        <v>1628</v>
      </c>
      <c r="V564" s="6">
        <v>3600.0</v>
      </c>
      <c r="W564" s="6" t="s">
        <v>407</v>
      </c>
      <c r="X564" s="10"/>
      <c r="Y564" s="10"/>
      <c r="Z564" s="10"/>
      <c r="AA564" s="10"/>
      <c r="AB564" s="10"/>
      <c r="AC564" s="10"/>
    </row>
    <row r="565">
      <c r="A565" s="14" t="s">
        <v>2523</v>
      </c>
      <c r="B565" s="5">
        <v>99.0</v>
      </c>
      <c r="C565" s="6" t="s">
        <v>72</v>
      </c>
      <c r="D565" s="6" t="s">
        <v>247</v>
      </c>
      <c r="E565" s="6" t="s">
        <v>2532</v>
      </c>
      <c r="F565" s="6" t="s">
        <v>274</v>
      </c>
      <c r="G565" s="6" t="s">
        <v>2533</v>
      </c>
      <c r="H565" s="6" t="s">
        <v>77</v>
      </c>
      <c r="I565" s="6" t="s">
        <v>104</v>
      </c>
      <c r="J565" s="6" t="s">
        <v>47</v>
      </c>
      <c r="K565" s="6" t="s">
        <v>47</v>
      </c>
      <c r="L565" s="6" t="s">
        <v>29</v>
      </c>
      <c r="M565" s="9" t="s">
        <v>2534</v>
      </c>
      <c r="N565" s="9" t="s">
        <v>2535</v>
      </c>
      <c r="O565" s="6" t="s">
        <v>32</v>
      </c>
      <c r="P565" s="6" t="s">
        <v>33</v>
      </c>
      <c r="Q565" s="6" t="s">
        <v>34</v>
      </c>
      <c r="R565" s="6" t="s">
        <v>263</v>
      </c>
      <c r="S565" s="10"/>
      <c r="T565" s="10"/>
      <c r="U565" s="6" t="s">
        <v>206</v>
      </c>
      <c r="V565" s="6">
        <v>1800.0</v>
      </c>
      <c r="W565" s="6" t="s">
        <v>1603</v>
      </c>
      <c r="X565" s="10"/>
      <c r="Y565" s="10"/>
      <c r="Z565" s="10"/>
      <c r="AA565" s="10"/>
      <c r="AB565" s="10"/>
      <c r="AC565" s="10"/>
    </row>
    <row r="566">
      <c r="A566" s="14" t="s">
        <v>2523</v>
      </c>
      <c r="B566" s="5">
        <v>99.0</v>
      </c>
      <c r="C566" s="6" t="s">
        <v>72</v>
      </c>
      <c r="D566" s="6" t="s">
        <v>247</v>
      </c>
      <c r="E566" s="6" t="s">
        <v>2536</v>
      </c>
      <c r="F566" s="6" t="s">
        <v>373</v>
      </c>
      <c r="G566" s="6" t="s">
        <v>2537</v>
      </c>
      <c r="H566" s="6" t="s">
        <v>2286</v>
      </c>
      <c r="I566" s="6" t="s">
        <v>1092</v>
      </c>
      <c r="J566" s="6" t="s">
        <v>40</v>
      </c>
      <c r="K566" s="6" t="s">
        <v>40</v>
      </c>
      <c r="L566" s="6" t="s">
        <v>29</v>
      </c>
      <c r="M566" s="9" t="s">
        <v>2538</v>
      </c>
      <c r="N566" s="9" t="s">
        <v>2539</v>
      </c>
      <c r="O566" s="6" t="s">
        <v>32</v>
      </c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>
      <c r="A567" s="14" t="s">
        <v>2540</v>
      </c>
      <c r="B567" s="5">
        <v>97.0</v>
      </c>
      <c r="C567" s="6" t="s">
        <v>64</v>
      </c>
      <c r="D567" s="6" t="s">
        <v>95</v>
      </c>
      <c r="E567" s="6" t="s">
        <v>2541</v>
      </c>
      <c r="F567" s="6" t="s">
        <v>25</v>
      </c>
      <c r="G567" s="8" t="s">
        <v>2542</v>
      </c>
      <c r="H567" s="6" t="s">
        <v>388</v>
      </c>
      <c r="I567" s="6" t="s">
        <v>220</v>
      </c>
      <c r="J567" s="6" t="s">
        <v>435</v>
      </c>
      <c r="K567" s="6" t="s">
        <v>220</v>
      </c>
      <c r="L567" s="6" t="s">
        <v>29</v>
      </c>
      <c r="M567" s="9" t="s">
        <v>2543</v>
      </c>
      <c r="N567" s="9" t="s">
        <v>2544</v>
      </c>
      <c r="O567" s="6" t="s">
        <v>32</v>
      </c>
      <c r="P567" s="6" t="s">
        <v>33</v>
      </c>
      <c r="Q567" s="6" t="s">
        <v>228</v>
      </c>
      <c r="R567" s="6" t="s">
        <v>2545</v>
      </c>
      <c r="S567" s="10"/>
      <c r="T567" s="10"/>
      <c r="U567" s="6" t="s">
        <v>108</v>
      </c>
      <c r="V567" s="10"/>
      <c r="W567" s="10"/>
      <c r="X567" s="10"/>
      <c r="Y567" s="10"/>
      <c r="Z567" s="10"/>
      <c r="AA567" s="10"/>
      <c r="AB567" s="10"/>
      <c r="AC567" s="10"/>
    </row>
    <row r="568">
      <c r="A568" s="14" t="s">
        <v>2540</v>
      </c>
      <c r="B568" s="5">
        <v>97.0</v>
      </c>
      <c r="C568" s="6" t="s">
        <v>50</v>
      </c>
      <c r="D568" s="6" t="s">
        <v>216</v>
      </c>
      <c r="E568" s="6" t="s">
        <v>2546</v>
      </c>
      <c r="F568" s="6" t="s">
        <v>25</v>
      </c>
      <c r="G568" s="8" t="s">
        <v>2547</v>
      </c>
      <c r="H568" s="6" t="s">
        <v>68</v>
      </c>
      <c r="I568" s="6" t="s">
        <v>220</v>
      </c>
      <c r="J568" s="6" t="s">
        <v>256</v>
      </c>
      <c r="K568" s="6" t="s">
        <v>256</v>
      </c>
      <c r="L568" s="6" t="s">
        <v>29</v>
      </c>
      <c r="M568" s="9" t="s">
        <v>2548</v>
      </c>
      <c r="N568" s="9" t="s">
        <v>2549</v>
      </c>
      <c r="O568" s="6" t="s">
        <v>32</v>
      </c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>
      <c r="A569" s="14" t="s">
        <v>2540</v>
      </c>
      <c r="B569" s="5">
        <v>97.0</v>
      </c>
      <c r="C569" s="6" t="s">
        <v>50</v>
      </c>
      <c r="D569" s="6" t="s">
        <v>216</v>
      </c>
      <c r="E569" s="6" t="s">
        <v>2550</v>
      </c>
      <c r="F569" s="6" t="s">
        <v>46</v>
      </c>
      <c r="G569" s="8" t="s">
        <v>2547</v>
      </c>
      <c r="H569" s="6" t="s">
        <v>68</v>
      </c>
      <c r="I569" s="6" t="s">
        <v>220</v>
      </c>
      <c r="J569" s="6" t="s">
        <v>47</v>
      </c>
      <c r="K569" s="6" t="s">
        <v>47</v>
      </c>
      <c r="L569" s="6" t="s">
        <v>29</v>
      </c>
      <c r="M569" s="9" t="s">
        <v>2551</v>
      </c>
      <c r="N569" s="9" t="s">
        <v>2552</v>
      </c>
      <c r="O569" s="6" t="s">
        <v>32</v>
      </c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>
      <c r="A570" s="14" t="s">
        <v>2540</v>
      </c>
      <c r="B570" s="5">
        <v>97.0</v>
      </c>
      <c r="C570" s="6" t="s">
        <v>50</v>
      </c>
      <c r="D570" s="6" t="s">
        <v>216</v>
      </c>
      <c r="E570" s="6" t="s">
        <v>2553</v>
      </c>
      <c r="F570" s="6" t="s">
        <v>25</v>
      </c>
      <c r="G570" s="6" t="s">
        <v>2554</v>
      </c>
      <c r="H570" s="6" t="s">
        <v>68</v>
      </c>
      <c r="I570" s="6" t="s">
        <v>256</v>
      </c>
      <c r="J570" s="6" t="s">
        <v>256</v>
      </c>
      <c r="K570" s="6" t="s">
        <v>256</v>
      </c>
      <c r="L570" s="6" t="s">
        <v>29</v>
      </c>
      <c r="M570" s="9" t="s">
        <v>2555</v>
      </c>
      <c r="N570" s="9" t="s">
        <v>2556</v>
      </c>
      <c r="O570" s="6" t="s">
        <v>32</v>
      </c>
      <c r="P570" s="6" t="s">
        <v>343</v>
      </c>
      <c r="Q570" s="10"/>
      <c r="R570" s="6" t="s">
        <v>1383</v>
      </c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>
      <c r="A571" s="14" t="s">
        <v>2540</v>
      </c>
      <c r="B571" s="5">
        <v>97.0</v>
      </c>
      <c r="C571" s="6" t="s">
        <v>50</v>
      </c>
      <c r="D571" s="6" t="s">
        <v>216</v>
      </c>
      <c r="E571" s="6" t="s">
        <v>2557</v>
      </c>
      <c r="F571" s="6" t="s">
        <v>25</v>
      </c>
      <c r="G571" s="6" t="s">
        <v>2558</v>
      </c>
      <c r="H571" s="6" t="s">
        <v>388</v>
      </c>
      <c r="I571" s="6" t="s">
        <v>256</v>
      </c>
      <c r="J571" s="6" t="s">
        <v>256</v>
      </c>
      <c r="K571" s="6" t="s">
        <v>256</v>
      </c>
      <c r="L571" s="6" t="s">
        <v>29</v>
      </c>
      <c r="M571" s="9" t="s">
        <v>2559</v>
      </c>
      <c r="N571" s="9" t="s">
        <v>2560</v>
      </c>
      <c r="O571" s="6" t="s">
        <v>32</v>
      </c>
      <c r="P571" s="6" t="s">
        <v>33</v>
      </c>
      <c r="Q571" s="6" t="s">
        <v>34</v>
      </c>
      <c r="R571" s="6" t="s">
        <v>481</v>
      </c>
      <c r="S571" s="10"/>
      <c r="T571" s="10"/>
      <c r="U571" s="6" t="s">
        <v>206</v>
      </c>
      <c r="V571" s="10"/>
      <c r="W571" s="10"/>
      <c r="X571" s="10"/>
      <c r="Y571" s="10"/>
      <c r="Z571" s="10"/>
      <c r="AA571" s="10"/>
      <c r="AB571" s="10"/>
      <c r="AC571" s="10"/>
    </row>
    <row r="572">
      <c r="A572" s="14" t="s">
        <v>2540</v>
      </c>
      <c r="B572" s="5">
        <v>97.0</v>
      </c>
      <c r="C572" s="6" t="s">
        <v>64</v>
      </c>
      <c r="D572" s="6" t="s">
        <v>209</v>
      </c>
      <c r="E572" s="6" t="s">
        <v>2561</v>
      </c>
      <c r="F572" s="6" t="s">
        <v>25</v>
      </c>
      <c r="G572" s="6" t="s">
        <v>2562</v>
      </c>
      <c r="H572" s="6" t="s">
        <v>388</v>
      </c>
      <c r="I572" s="6" t="s">
        <v>40</v>
      </c>
      <c r="J572" s="6" t="s">
        <v>40</v>
      </c>
      <c r="K572" s="6" t="s">
        <v>40</v>
      </c>
      <c r="L572" s="6" t="s">
        <v>29</v>
      </c>
      <c r="M572" s="9" t="s">
        <v>2563</v>
      </c>
      <c r="N572" s="9" t="s">
        <v>2564</v>
      </c>
      <c r="O572" s="6" t="s">
        <v>32</v>
      </c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>
      <c r="A573" s="14" t="s">
        <v>2540</v>
      </c>
      <c r="B573" s="5">
        <v>97.0</v>
      </c>
      <c r="C573" s="6" t="s">
        <v>64</v>
      </c>
      <c r="D573" s="6" t="s">
        <v>209</v>
      </c>
      <c r="E573" s="6" t="s">
        <v>2565</v>
      </c>
      <c r="F573" s="6" t="s">
        <v>25</v>
      </c>
      <c r="G573" s="6" t="s">
        <v>2566</v>
      </c>
      <c r="H573" s="6" t="s">
        <v>68</v>
      </c>
      <c r="I573" s="6" t="s">
        <v>40</v>
      </c>
      <c r="J573" s="6" t="s">
        <v>40</v>
      </c>
      <c r="K573" s="6" t="s">
        <v>40</v>
      </c>
      <c r="L573" s="6" t="s">
        <v>29</v>
      </c>
      <c r="M573" s="9" t="s">
        <v>2567</v>
      </c>
      <c r="N573" s="9" t="s">
        <v>2568</v>
      </c>
      <c r="O573" s="6" t="s">
        <v>32</v>
      </c>
      <c r="P573" s="6" t="s">
        <v>33</v>
      </c>
      <c r="Q573" s="6" t="s">
        <v>34</v>
      </c>
      <c r="R573" s="6" t="s">
        <v>1268</v>
      </c>
      <c r="S573" s="10"/>
      <c r="T573" s="10"/>
      <c r="U573" s="6" t="s">
        <v>108</v>
      </c>
      <c r="V573" s="10"/>
      <c r="W573" s="10"/>
      <c r="X573" s="10"/>
      <c r="Y573" s="10"/>
      <c r="Z573" s="10"/>
      <c r="AA573" s="10"/>
      <c r="AB573" s="10"/>
      <c r="AC573" s="10"/>
    </row>
    <row r="574">
      <c r="A574" s="14" t="s">
        <v>2540</v>
      </c>
      <c r="B574" s="5">
        <v>97.0</v>
      </c>
      <c r="C574" s="6" t="s">
        <v>50</v>
      </c>
      <c r="D574" s="11" t="s">
        <v>51</v>
      </c>
      <c r="E574" s="6" t="s">
        <v>2569</v>
      </c>
      <c r="F574" s="6" t="s">
        <v>25</v>
      </c>
      <c r="G574" s="6" t="s">
        <v>2570</v>
      </c>
      <c r="H574" s="6" t="s">
        <v>39</v>
      </c>
      <c r="I574" s="6" t="s">
        <v>104</v>
      </c>
      <c r="J574" s="6" t="s">
        <v>104</v>
      </c>
      <c r="K574" s="6" t="s">
        <v>104</v>
      </c>
      <c r="L574" s="6" t="s">
        <v>29</v>
      </c>
      <c r="M574" s="9" t="s">
        <v>2571</v>
      </c>
      <c r="N574" s="9" t="s">
        <v>2572</v>
      </c>
      <c r="O574" s="6" t="s">
        <v>32</v>
      </c>
      <c r="P574" s="6" t="s">
        <v>33</v>
      </c>
      <c r="Q574" s="6" t="s">
        <v>381</v>
      </c>
      <c r="R574" s="6" t="s">
        <v>2573</v>
      </c>
      <c r="S574" s="10"/>
      <c r="T574" s="10"/>
      <c r="U574" s="6" t="s">
        <v>127</v>
      </c>
      <c r="V574" s="10"/>
      <c r="W574" s="10"/>
      <c r="X574" s="10"/>
      <c r="Y574" s="10"/>
      <c r="Z574" s="10"/>
      <c r="AA574" s="10"/>
      <c r="AB574" s="10"/>
      <c r="AC574" s="10"/>
    </row>
    <row r="575">
      <c r="A575" s="14" t="s">
        <v>2540</v>
      </c>
      <c r="B575" s="5">
        <v>97.0</v>
      </c>
      <c r="C575" s="6" t="s">
        <v>50</v>
      </c>
      <c r="D575" s="11" t="s">
        <v>51</v>
      </c>
      <c r="E575" s="6" t="s">
        <v>2574</v>
      </c>
      <c r="F575" s="6" t="s">
        <v>25</v>
      </c>
      <c r="G575" s="6" t="s">
        <v>2575</v>
      </c>
      <c r="H575" s="6" t="s">
        <v>68</v>
      </c>
      <c r="I575" s="6" t="s">
        <v>104</v>
      </c>
      <c r="J575" s="6" t="s">
        <v>104</v>
      </c>
      <c r="K575" s="6" t="s">
        <v>104</v>
      </c>
      <c r="L575" s="6" t="s">
        <v>29</v>
      </c>
      <c r="M575" s="9" t="s">
        <v>2576</v>
      </c>
      <c r="N575" s="9" t="s">
        <v>2577</v>
      </c>
      <c r="O575" s="6" t="s">
        <v>32</v>
      </c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>
      <c r="A576" s="14" t="s">
        <v>2540</v>
      </c>
      <c r="B576" s="5">
        <v>97.0</v>
      </c>
      <c r="C576" s="6" t="s">
        <v>72</v>
      </c>
      <c r="D576" s="6" t="s">
        <v>269</v>
      </c>
      <c r="E576" s="6" t="s">
        <v>2578</v>
      </c>
      <c r="F576" s="6" t="s">
        <v>25</v>
      </c>
      <c r="G576" s="8" t="s">
        <v>2579</v>
      </c>
      <c r="H576" s="6" t="s">
        <v>388</v>
      </c>
      <c r="I576" s="6" t="s">
        <v>801</v>
      </c>
      <c r="J576" s="6" t="s">
        <v>28</v>
      </c>
      <c r="K576" s="6" t="s">
        <v>28</v>
      </c>
      <c r="L576" s="6" t="s">
        <v>29</v>
      </c>
      <c r="M576" s="9" t="s">
        <v>2580</v>
      </c>
      <c r="N576" s="9" t="s">
        <v>2581</v>
      </c>
      <c r="O576" s="6" t="s">
        <v>32</v>
      </c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>
      <c r="A577" s="14" t="s">
        <v>2540</v>
      </c>
      <c r="B577" s="5">
        <v>97.0</v>
      </c>
      <c r="C577" s="6" t="s">
        <v>72</v>
      </c>
      <c r="D577" s="6" t="s">
        <v>269</v>
      </c>
      <c r="E577" s="6" t="s">
        <v>2582</v>
      </c>
      <c r="F577" s="6" t="s">
        <v>25</v>
      </c>
      <c r="G577" s="8" t="s">
        <v>2583</v>
      </c>
      <c r="H577" s="6" t="s">
        <v>68</v>
      </c>
      <c r="I577" s="6" t="s">
        <v>2038</v>
      </c>
      <c r="J577" s="6" t="s">
        <v>468</v>
      </c>
      <c r="K577" s="6" t="s">
        <v>2038</v>
      </c>
      <c r="L577" s="6" t="s">
        <v>29</v>
      </c>
      <c r="M577" s="9" t="s">
        <v>2584</v>
      </c>
      <c r="N577" s="9" t="s">
        <v>2585</v>
      </c>
      <c r="O577" s="6" t="s">
        <v>32</v>
      </c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>
      <c r="A578" s="14" t="s">
        <v>2540</v>
      </c>
      <c r="B578" s="5">
        <v>97.0</v>
      </c>
      <c r="C578" s="6" t="s">
        <v>72</v>
      </c>
      <c r="D578" s="6" t="s">
        <v>269</v>
      </c>
      <c r="E578" s="6" t="s">
        <v>2586</v>
      </c>
      <c r="F578" s="6" t="s">
        <v>46</v>
      </c>
      <c r="G578" s="8" t="s">
        <v>2583</v>
      </c>
      <c r="H578" s="6" t="s">
        <v>68</v>
      </c>
      <c r="I578" s="6" t="s">
        <v>468</v>
      </c>
      <c r="J578" s="6" t="s">
        <v>47</v>
      </c>
      <c r="K578" s="6" t="s">
        <v>47</v>
      </c>
      <c r="L578" s="6" t="s">
        <v>29</v>
      </c>
      <c r="M578" s="9" t="s">
        <v>2587</v>
      </c>
      <c r="N578" s="9" t="s">
        <v>2588</v>
      </c>
      <c r="O578" s="6" t="s">
        <v>32</v>
      </c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>
      <c r="A579" s="14" t="s">
        <v>2540</v>
      </c>
      <c r="B579" s="5">
        <v>97.0</v>
      </c>
      <c r="C579" s="6" t="s">
        <v>72</v>
      </c>
      <c r="D579" s="6" t="s">
        <v>269</v>
      </c>
      <c r="E579" s="6" t="s">
        <v>2589</v>
      </c>
      <c r="F579" s="6" t="s">
        <v>25</v>
      </c>
      <c r="G579" s="6" t="s">
        <v>2590</v>
      </c>
      <c r="H579" s="6" t="s">
        <v>59</v>
      </c>
      <c r="I579" s="6" t="s">
        <v>2391</v>
      </c>
      <c r="J579" s="6" t="s">
        <v>2270</v>
      </c>
      <c r="K579" s="6" t="s">
        <v>2270</v>
      </c>
      <c r="L579" s="6" t="s">
        <v>29</v>
      </c>
      <c r="M579" s="9" t="s">
        <v>2591</v>
      </c>
      <c r="N579" s="9" t="s">
        <v>2592</v>
      </c>
      <c r="O579" s="6" t="s">
        <v>32</v>
      </c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>
      <c r="A580" s="14" t="s">
        <v>2540</v>
      </c>
      <c r="B580" s="5">
        <v>97.0</v>
      </c>
      <c r="C580" s="6" t="s">
        <v>72</v>
      </c>
      <c r="D580" s="6" t="s">
        <v>269</v>
      </c>
      <c r="E580" s="6" t="s">
        <v>2593</v>
      </c>
      <c r="F580" s="6" t="s">
        <v>46</v>
      </c>
      <c r="G580" s="8" t="s">
        <v>2579</v>
      </c>
      <c r="H580" s="6" t="s">
        <v>388</v>
      </c>
      <c r="I580" s="6" t="s">
        <v>801</v>
      </c>
      <c r="J580" s="6" t="s">
        <v>47</v>
      </c>
      <c r="K580" s="6" t="s">
        <v>47</v>
      </c>
      <c r="L580" s="6" t="s">
        <v>29</v>
      </c>
      <c r="M580" s="9" t="s">
        <v>2594</v>
      </c>
      <c r="N580" s="9" t="s">
        <v>2595</v>
      </c>
      <c r="O580" s="6" t="s">
        <v>32</v>
      </c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>
      <c r="A581" s="14" t="s">
        <v>2540</v>
      </c>
      <c r="B581" s="5">
        <v>97.0</v>
      </c>
      <c r="C581" s="6" t="s">
        <v>72</v>
      </c>
      <c r="D581" s="6" t="s">
        <v>269</v>
      </c>
      <c r="E581" s="6" t="s">
        <v>2596</v>
      </c>
      <c r="F581" s="6" t="s">
        <v>46</v>
      </c>
      <c r="G581" s="8" t="s">
        <v>2583</v>
      </c>
      <c r="H581" s="6" t="s">
        <v>68</v>
      </c>
      <c r="I581" s="6" t="s">
        <v>2038</v>
      </c>
      <c r="J581" s="6" t="s">
        <v>47</v>
      </c>
      <c r="K581" s="6" t="s">
        <v>47</v>
      </c>
      <c r="L581" s="6" t="s">
        <v>29</v>
      </c>
      <c r="M581" s="9" t="s">
        <v>2597</v>
      </c>
      <c r="N581" s="9" t="s">
        <v>2598</v>
      </c>
      <c r="O581" s="6" t="s">
        <v>32</v>
      </c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>
      <c r="A582" s="14" t="s">
        <v>2540</v>
      </c>
      <c r="B582" s="5">
        <v>97.0</v>
      </c>
      <c r="C582" s="6" t="s">
        <v>72</v>
      </c>
      <c r="D582" s="6" t="s">
        <v>269</v>
      </c>
      <c r="E582" s="6" t="s">
        <v>2599</v>
      </c>
      <c r="F582" s="6" t="s">
        <v>46</v>
      </c>
      <c r="G582" s="8" t="s">
        <v>2583</v>
      </c>
      <c r="H582" s="6" t="s">
        <v>68</v>
      </c>
      <c r="I582" s="6" t="s">
        <v>468</v>
      </c>
      <c r="J582" s="6" t="s">
        <v>47</v>
      </c>
      <c r="K582" s="6" t="s">
        <v>47</v>
      </c>
      <c r="L582" s="6" t="s">
        <v>29</v>
      </c>
      <c r="M582" s="9" t="s">
        <v>2600</v>
      </c>
      <c r="N582" s="9" t="s">
        <v>2601</v>
      </c>
      <c r="O582" s="6" t="s">
        <v>32</v>
      </c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>
      <c r="A583" s="14" t="s">
        <v>2540</v>
      </c>
      <c r="B583" s="5">
        <v>97.0</v>
      </c>
      <c r="C583" s="6" t="s">
        <v>72</v>
      </c>
      <c r="D583" s="6" t="s">
        <v>269</v>
      </c>
      <c r="E583" s="6" t="s">
        <v>2602</v>
      </c>
      <c r="F583" s="6" t="s">
        <v>46</v>
      </c>
      <c r="G583" s="8" t="s">
        <v>2583</v>
      </c>
      <c r="H583" s="6" t="s">
        <v>68</v>
      </c>
      <c r="I583" s="6" t="s">
        <v>2038</v>
      </c>
      <c r="J583" s="6" t="s">
        <v>47</v>
      </c>
      <c r="K583" s="6" t="s">
        <v>47</v>
      </c>
      <c r="L583" s="6" t="s">
        <v>29</v>
      </c>
      <c r="M583" s="9" t="s">
        <v>2603</v>
      </c>
      <c r="N583" s="9" t="s">
        <v>2604</v>
      </c>
      <c r="O583" s="6" t="s">
        <v>32</v>
      </c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>
      <c r="A584" s="14" t="s">
        <v>2540</v>
      </c>
      <c r="B584" s="5">
        <v>97.0</v>
      </c>
      <c r="C584" s="6" t="s">
        <v>72</v>
      </c>
      <c r="D584" s="6" t="s">
        <v>247</v>
      </c>
      <c r="E584" s="6" t="s">
        <v>2605</v>
      </c>
      <c r="F584" s="6" t="s">
        <v>25</v>
      </c>
      <c r="G584" s="6" t="s">
        <v>2606</v>
      </c>
      <c r="H584" s="6" t="s">
        <v>39</v>
      </c>
      <c r="I584" s="6" t="s">
        <v>244</v>
      </c>
      <c r="J584" s="6" t="s">
        <v>78</v>
      </c>
      <c r="K584" s="6" t="s">
        <v>136</v>
      </c>
      <c r="L584" s="6" t="s">
        <v>29</v>
      </c>
      <c r="M584" s="9" t="s">
        <v>2607</v>
      </c>
      <c r="N584" s="9" t="s">
        <v>2608</v>
      </c>
      <c r="O584" s="6" t="s">
        <v>32</v>
      </c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>
      <c r="A585" s="14" t="s">
        <v>2540</v>
      </c>
      <c r="B585" s="5">
        <v>97.0</v>
      </c>
      <c r="C585" s="6" t="s">
        <v>72</v>
      </c>
      <c r="D585" s="6" t="s">
        <v>247</v>
      </c>
      <c r="E585" s="6" t="s">
        <v>2609</v>
      </c>
      <c r="F585" s="6" t="s">
        <v>46</v>
      </c>
      <c r="G585" s="6" t="s">
        <v>2610</v>
      </c>
      <c r="H585" s="6" t="s">
        <v>39</v>
      </c>
      <c r="I585" s="6" t="s">
        <v>78</v>
      </c>
      <c r="J585" s="6" t="s">
        <v>78</v>
      </c>
      <c r="K585" s="6" t="s">
        <v>78</v>
      </c>
      <c r="L585" s="6" t="s">
        <v>29</v>
      </c>
      <c r="M585" s="9" t="s">
        <v>2611</v>
      </c>
      <c r="N585" s="9" t="s">
        <v>2612</v>
      </c>
      <c r="O585" s="6" t="s">
        <v>32</v>
      </c>
      <c r="P585" s="6" t="s">
        <v>33</v>
      </c>
      <c r="Q585" s="10"/>
      <c r="R585" s="10"/>
      <c r="S585" s="10"/>
      <c r="T585" s="10"/>
      <c r="U585" s="6" t="s">
        <v>268</v>
      </c>
      <c r="V585" s="6">
        <v>1350.0</v>
      </c>
      <c r="W585" s="6" t="s">
        <v>1331</v>
      </c>
      <c r="X585" s="10"/>
      <c r="Y585" s="10"/>
      <c r="Z585" s="10"/>
      <c r="AA585" s="10"/>
      <c r="AB585" s="10"/>
      <c r="AC585" s="10"/>
    </row>
    <row r="586">
      <c r="A586" s="14" t="s">
        <v>2540</v>
      </c>
      <c r="B586" s="5">
        <v>97.0</v>
      </c>
      <c r="C586" s="6" t="s">
        <v>72</v>
      </c>
      <c r="D586" s="6" t="s">
        <v>247</v>
      </c>
      <c r="E586" s="6" t="s">
        <v>2613</v>
      </c>
      <c r="F586" s="6" t="s">
        <v>25</v>
      </c>
      <c r="G586" s="6" t="s">
        <v>2614</v>
      </c>
      <c r="H586" s="6" t="s">
        <v>59</v>
      </c>
      <c r="I586" s="6" t="s">
        <v>435</v>
      </c>
      <c r="J586" s="6" t="s">
        <v>435</v>
      </c>
      <c r="K586" s="6" t="s">
        <v>47</v>
      </c>
      <c r="L586" s="6" t="s">
        <v>29</v>
      </c>
      <c r="M586" s="9" t="s">
        <v>2615</v>
      </c>
      <c r="N586" s="9" t="s">
        <v>2616</v>
      </c>
      <c r="O586" s="6" t="s">
        <v>32</v>
      </c>
      <c r="P586" s="6" t="s">
        <v>33</v>
      </c>
      <c r="Q586" s="6" t="s">
        <v>381</v>
      </c>
      <c r="R586" s="6" t="s">
        <v>36</v>
      </c>
      <c r="S586" s="10"/>
      <c r="T586" s="10"/>
      <c r="U586" s="6" t="s">
        <v>127</v>
      </c>
      <c r="V586" s="6">
        <v>4050.0</v>
      </c>
      <c r="W586" s="6" t="s">
        <v>2617</v>
      </c>
      <c r="X586" s="10"/>
      <c r="Y586" s="10"/>
      <c r="Z586" s="10"/>
      <c r="AA586" s="10"/>
      <c r="AB586" s="10"/>
      <c r="AC586" s="10"/>
    </row>
    <row r="587">
      <c r="A587" s="14" t="s">
        <v>2540</v>
      </c>
      <c r="B587" s="5">
        <v>97.0</v>
      </c>
      <c r="C587" s="6" t="s">
        <v>64</v>
      </c>
      <c r="D587" s="6" t="s">
        <v>290</v>
      </c>
      <c r="E587" s="6" t="s">
        <v>2618</v>
      </c>
      <c r="F587" s="6" t="s">
        <v>25</v>
      </c>
      <c r="G587" s="8" t="s">
        <v>2619</v>
      </c>
      <c r="H587" s="6" t="s">
        <v>68</v>
      </c>
      <c r="I587" s="6" t="s">
        <v>256</v>
      </c>
      <c r="J587" s="6" t="s">
        <v>40</v>
      </c>
      <c r="K587" s="6" t="s">
        <v>40</v>
      </c>
      <c r="L587" s="6" t="s">
        <v>29</v>
      </c>
      <c r="M587" s="9" t="s">
        <v>2620</v>
      </c>
      <c r="N587" s="9" t="s">
        <v>2621</v>
      </c>
      <c r="O587" s="6" t="s">
        <v>32</v>
      </c>
      <c r="P587" s="6" t="s">
        <v>214</v>
      </c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>
      <c r="A588" s="14" t="s">
        <v>2540</v>
      </c>
      <c r="B588" s="5">
        <v>97.0</v>
      </c>
      <c r="C588" s="6" t="s">
        <v>64</v>
      </c>
      <c r="D588" s="6" t="s">
        <v>290</v>
      </c>
      <c r="E588" s="6" t="s">
        <v>2622</v>
      </c>
      <c r="F588" s="6" t="s">
        <v>46</v>
      </c>
      <c r="G588" s="8" t="s">
        <v>2619</v>
      </c>
      <c r="H588" s="6" t="s">
        <v>68</v>
      </c>
      <c r="I588" s="6" t="s">
        <v>256</v>
      </c>
      <c r="J588" s="6" t="s">
        <v>47</v>
      </c>
      <c r="K588" s="6" t="s">
        <v>47</v>
      </c>
      <c r="L588" s="6" t="s">
        <v>29</v>
      </c>
      <c r="M588" s="9" t="s">
        <v>2623</v>
      </c>
      <c r="N588" s="9" t="s">
        <v>2624</v>
      </c>
      <c r="O588" s="6" t="s">
        <v>32</v>
      </c>
      <c r="P588" s="6" t="s">
        <v>214</v>
      </c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>
      <c r="A589" s="14" t="s">
        <v>2540</v>
      </c>
      <c r="B589" s="5">
        <v>97.0</v>
      </c>
      <c r="C589" s="6" t="s">
        <v>64</v>
      </c>
      <c r="D589" s="6" t="s">
        <v>290</v>
      </c>
      <c r="E589" s="6" t="s">
        <v>2625</v>
      </c>
      <c r="F589" s="6" t="s">
        <v>46</v>
      </c>
      <c r="G589" s="8" t="s">
        <v>2619</v>
      </c>
      <c r="H589" s="6" t="s">
        <v>68</v>
      </c>
      <c r="I589" s="6" t="s">
        <v>256</v>
      </c>
      <c r="J589" s="6" t="s">
        <v>47</v>
      </c>
      <c r="K589" s="6" t="s">
        <v>47</v>
      </c>
      <c r="L589" s="6" t="s">
        <v>29</v>
      </c>
      <c r="M589" s="9" t="s">
        <v>2626</v>
      </c>
      <c r="N589" s="9" t="s">
        <v>2627</v>
      </c>
      <c r="O589" s="6" t="s">
        <v>32</v>
      </c>
      <c r="P589" s="6" t="s">
        <v>214</v>
      </c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>
      <c r="A590" s="14" t="s">
        <v>2540</v>
      </c>
      <c r="B590" s="5">
        <v>97.0</v>
      </c>
      <c r="C590" s="6" t="s">
        <v>50</v>
      </c>
      <c r="D590" s="6" t="s">
        <v>216</v>
      </c>
      <c r="E590" s="6" t="s">
        <v>2628</v>
      </c>
      <c r="F590" s="6" t="s">
        <v>25</v>
      </c>
      <c r="G590" s="6" t="s">
        <v>2629</v>
      </c>
      <c r="H590" s="6" t="s">
        <v>388</v>
      </c>
      <c r="I590" s="6" t="s">
        <v>40</v>
      </c>
      <c r="J590" s="6" t="s">
        <v>2270</v>
      </c>
      <c r="K590" s="6" t="s">
        <v>105</v>
      </c>
      <c r="L590" s="6" t="s">
        <v>29</v>
      </c>
      <c r="M590" s="9" t="s">
        <v>2630</v>
      </c>
      <c r="N590" s="9" t="s">
        <v>2631</v>
      </c>
      <c r="O590" s="6" t="s">
        <v>32</v>
      </c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>
      <c r="A591" s="14" t="s">
        <v>2540</v>
      </c>
      <c r="B591" s="5">
        <v>97.0</v>
      </c>
      <c r="C591" s="6" t="s">
        <v>22</v>
      </c>
      <c r="D591" s="6" t="s">
        <v>307</v>
      </c>
      <c r="E591" s="6" t="s">
        <v>2632</v>
      </c>
      <c r="F591" s="6" t="s">
        <v>25</v>
      </c>
      <c r="G591" s="6" t="s">
        <v>2633</v>
      </c>
      <c r="H591" s="6" t="s">
        <v>388</v>
      </c>
      <c r="I591" s="6" t="s">
        <v>256</v>
      </c>
      <c r="J591" s="6" t="s">
        <v>256</v>
      </c>
      <c r="K591" s="6" t="s">
        <v>256</v>
      </c>
      <c r="L591" s="6" t="s">
        <v>29</v>
      </c>
      <c r="M591" s="9" t="s">
        <v>2634</v>
      </c>
      <c r="N591" s="9" t="s">
        <v>2635</v>
      </c>
      <c r="O591" s="6" t="s">
        <v>32</v>
      </c>
      <c r="P591" s="6" t="s">
        <v>33</v>
      </c>
      <c r="Q591" s="6" t="s">
        <v>34</v>
      </c>
      <c r="R591" s="6" t="s">
        <v>481</v>
      </c>
      <c r="S591" s="10"/>
      <c r="T591" s="10"/>
      <c r="U591" s="6" t="s">
        <v>127</v>
      </c>
      <c r="V591" s="10"/>
      <c r="W591" s="10"/>
      <c r="X591" s="10"/>
      <c r="Y591" s="10"/>
      <c r="Z591" s="10"/>
      <c r="AA591" s="10"/>
      <c r="AB591" s="10"/>
      <c r="AC591" s="10"/>
    </row>
    <row r="592">
      <c r="A592" s="14" t="s">
        <v>2540</v>
      </c>
      <c r="B592" s="5">
        <v>97.0</v>
      </c>
      <c r="C592" s="6" t="s">
        <v>22</v>
      </c>
      <c r="D592" s="6" t="s">
        <v>307</v>
      </c>
      <c r="E592" s="6" t="s">
        <v>2636</v>
      </c>
      <c r="F592" s="6" t="s">
        <v>46</v>
      </c>
      <c r="G592" s="8" t="s">
        <v>2336</v>
      </c>
      <c r="H592" s="6" t="s">
        <v>68</v>
      </c>
      <c r="I592" s="6" t="s">
        <v>220</v>
      </c>
      <c r="J592" s="6" t="s">
        <v>435</v>
      </c>
      <c r="K592" s="6" t="s">
        <v>47</v>
      </c>
      <c r="L592" s="6" t="s">
        <v>29</v>
      </c>
      <c r="M592" s="9" t="s">
        <v>2637</v>
      </c>
      <c r="N592" s="9" t="s">
        <v>2638</v>
      </c>
      <c r="O592" s="6" t="s">
        <v>32</v>
      </c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>
      <c r="A593" s="14" t="s">
        <v>2540</v>
      </c>
      <c r="B593" s="5">
        <v>97.0</v>
      </c>
      <c r="C593" s="6" t="s">
        <v>22</v>
      </c>
      <c r="D593" s="6" t="s">
        <v>307</v>
      </c>
      <c r="E593" s="6" t="s">
        <v>2639</v>
      </c>
      <c r="F593" s="6" t="s">
        <v>25</v>
      </c>
      <c r="G593" s="6" t="s">
        <v>2640</v>
      </c>
      <c r="H593" s="6" t="s">
        <v>39</v>
      </c>
      <c r="I593" s="6" t="s">
        <v>220</v>
      </c>
      <c r="J593" s="6" t="s">
        <v>435</v>
      </c>
      <c r="K593" s="6" t="s">
        <v>220</v>
      </c>
      <c r="L593" s="6" t="s">
        <v>29</v>
      </c>
      <c r="M593" s="9" t="s">
        <v>2641</v>
      </c>
      <c r="N593" s="9" t="s">
        <v>2642</v>
      </c>
      <c r="O593" s="6" t="s">
        <v>32</v>
      </c>
      <c r="P593" s="6" t="s">
        <v>343</v>
      </c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>
      <c r="A594" s="14" t="s">
        <v>2540</v>
      </c>
      <c r="B594" s="5">
        <v>97.0</v>
      </c>
      <c r="C594" s="6" t="s">
        <v>22</v>
      </c>
      <c r="D594" s="6" t="s">
        <v>307</v>
      </c>
      <c r="E594" s="6" t="s">
        <v>2643</v>
      </c>
      <c r="F594" s="6" t="s">
        <v>46</v>
      </c>
      <c r="G594" s="8" t="s">
        <v>2525</v>
      </c>
      <c r="H594" s="6" t="s">
        <v>39</v>
      </c>
      <c r="I594" s="6" t="s">
        <v>220</v>
      </c>
      <c r="J594" s="6" t="s">
        <v>47</v>
      </c>
      <c r="K594" s="6" t="s">
        <v>47</v>
      </c>
      <c r="L594" s="6" t="s">
        <v>29</v>
      </c>
      <c r="M594" s="9" t="s">
        <v>2644</v>
      </c>
      <c r="N594" s="9" t="s">
        <v>2645</v>
      </c>
      <c r="O594" s="6" t="s">
        <v>32</v>
      </c>
      <c r="P594" s="6" t="s">
        <v>33</v>
      </c>
      <c r="Q594" s="6" t="s">
        <v>228</v>
      </c>
      <c r="R594" s="6" t="s">
        <v>1157</v>
      </c>
      <c r="S594" s="10"/>
      <c r="T594" s="10"/>
      <c r="U594" s="6" t="s">
        <v>206</v>
      </c>
      <c r="V594" s="6">
        <v>3960.0</v>
      </c>
      <c r="W594" s="6" t="s">
        <v>706</v>
      </c>
      <c r="X594" s="10"/>
      <c r="Y594" s="10"/>
      <c r="Z594" s="10"/>
      <c r="AA594" s="10"/>
      <c r="AB594" s="10"/>
      <c r="AC594" s="10"/>
    </row>
    <row r="595">
      <c r="A595" s="14" t="s">
        <v>2540</v>
      </c>
      <c r="B595" s="5">
        <v>97.0</v>
      </c>
      <c r="C595" s="6" t="s">
        <v>64</v>
      </c>
      <c r="D595" s="6" t="s">
        <v>697</v>
      </c>
      <c r="E595" s="6" t="s">
        <v>2646</v>
      </c>
      <c r="F595" s="6" t="s">
        <v>274</v>
      </c>
      <c r="G595" s="6" t="s">
        <v>2647</v>
      </c>
      <c r="H595" s="6" t="s">
        <v>77</v>
      </c>
      <c r="I595" s="6" t="s">
        <v>435</v>
      </c>
      <c r="J595" s="6" t="s">
        <v>47</v>
      </c>
      <c r="K595" s="6" t="s">
        <v>47</v>
      </c>
      <c r="L595" s="6" t="s">
        <v>29</v>
      </c>
      <c r="M595" s="9" t="s">
        <v>2648</v>
      </c>
      <c r="N595" s="9" t="s">
        <v>2649</v>
      </c>
      <c r="O595" s="6" t="s">
        <v>32</v>
      </c>
      <c r="P595" s="6" t="s">
        <v>33</v>
      </c>
      <c r="Q595" s="6" t="s">
        <v>34</v>
      </c>
      <c r="R595" s="6" t="s">
        <v>481</v>
      </c>
      <c r="S595" s="10"/>
      <c r="T595" s="10"/>
      <c r="U595" s="6" t="s">
        <v>108</v>
      </c>
      <c r="V595" s="6">
        <v>1080.0</v>
      </c>
      <c r="W595" s="6" t="s">
        <v>413</v>
      </c>
      <c r="X595" s="10"/>
      <c r="Y595" s="10"/>
      <c r="Z595" s="10"/>
      <c r="AA595" s="10"/>
      <c r="AB595" s="10"/>
      <c r="AC595" s="10"/>
    </row>
    <row r="596">
      <c r="A596" s="4">
        <v>45661.0</v>
      </c>
      <c r="B596" s="5">
        <v>96.0</v>
      </c>
      <c r="C596" s="6" t="s">
        <v>22</v>
      </c>
      <c r="D596" s="6" t="s">
        <v>307</v>
      </c>
      <c r="E596" s="6" t="s">
        <v>2650</v>
      </c>
      <c r="F596" s="6" t="s">
        <v>25</v>
      </c>
      <c r="G596" s="6" t="s">
        <v>2651</v>
      </c>
      <c r="H596" s="6" t="s">
        <v>449</v>
      </c>
      <c r="I596" s="6" t="s">
        <v>220</v>
      </c>
      <c r="J596" s="6" t="s">
        <v>220</v>
      </c>
      <c r="K596" s="6" t="s">
        <v>220</v>
      </c>
      <c r="L596" s="6" t="s">
        <v>29</v>
      </c>
      <c r="M596" s="9" t="s">
        <v>2652</v>
      </c>
      <c r="N596" s="9" t="s">
        <v>2653</v>
      </c>
      <c r="O596" s="6" t="s">
        <v>32</v>
      </c>
      <c r="P596" s="6" t="s">
        <v>33</v>
      </c>
      <c r="Q596" s="6" t="s">
        <v>228</v>
      </c>
      <c r="R596" s="6" t="s">
        <v>1603</v>
      </c>
      <c r="S596" s="10"/>
      <c r="T596" s="10"/>
      <c r="U596" s="6" t="s">
        <v>1628</v>
      </c>
      <c r="V596" s="10"/>
      <c r="W596" s="10"/>
      <c r="X596" s="10"/>
      <c r="Y596" s="10"/>
      <c r="Z596" s="10"/>
      <c r="AA596" s="10"/>
      <c r="AB596" s="10"/>
      <c r="AC596" s="10"/>
    </row>
    <row r="597">
      <c r="A597" s="4">
        <v>45661.0</v>
      </c>
      <c r="B597" s="5">
        <v>96.0</v>
      </c>
      <c r="C597" s="6" t="s">
        <v>22</v>
      </c>
      <c r="D597" s="6" t="s">
        <v>307</v>
      </c>
      <c r="E597" s="6" t="s">
        <v>2654</v>
      </c>
      <c r="F597" s="6" t="s">
        <v>25</v>
      </c>
      <c r="G597" s="6" t="s">
        <v>2655</v>
      </c>
      <c r="H597" s="6" t="s">
        <v>59</v>
      </c>
      <c r="I597" s="6" t="s">
        <v>54</v>
      </c>
      <c r="J597" s="6" t="s">
        <v>104</v>
      </c>
      <c r="K597" s="6" t="s">
        <v>104</v>
      </c>
      <c r="L597" s="6" t="s">
        <v>29</v>
      </c>
      <c r="M597" s="9" t="s">
        <v>2656</v>
      </c>
      <c r="N597" s="9" t="s">
        <v>2657</v>
      </c>
      <c r="O597" s="6" t="s">
        <v>32</v>
      </c>
      <c r="P597" s="6" t="s">
        <v>33</v>
      </c>
      <c r="Q597" s="6" t="s">
        <v>228</v>
      </c>
      <c r="R597" s="6" t="s">
        <v>481</v>
      </c>
      <c r="S597" s="10"/>
      <c r="T597" s="10"/>
      <c r="U597" s="6" t="s">
        <v>127</v>
      </c>
      <c r="V597" s="10"/>
      <c r="W597" s="10"/>
      <c r="X597" s="10"/>
      <c r="Y597" s="10"/>
      <c r="Z597" s="10"/>
      <c r="AA597" s="10"/>
      <c r="AB597" s="10"/>
      <c r="AC597" s="10"/>
    </row>
    <row r="598">
      <c r="A598" s="4">
        <v>45661.0</v>
      </c>
      <c r="B598" s="5">
        <v>96.0</v>
      </c>
      <c r="C598" s="6" t="s">
        <v>22</v>
      </c>
      <c r="D598" s="6" t="s">
        <v>307</v>
      </c>
      <c r="E598" s="6" t="s">
        <v>2658</v>
      </c>
      <c r="F598" s="6" t="s">
        <v>25</v>
      </c>
      <c r="G598" s="6" t="s">
        <v>2659</v>
      </c>
      <c r="H598" s="6" t="s">
        <v>388</v>
      </c>
      <c r="I598" s="6" t="s">
        <v>78</v>
      </c>
      <c r="J598" s="6" t="s">
        <v>78</v>
      </c>
      <c r="K598" s="6" t="s">
        <v>78</v>
      </c>
      <c r="L598" s="6" t="s">
        <v>29</v>
      </c>
      <c r="M598" s="9" t="s">
        <v>2660</v>
      </c>
      <c r="N598" s="9" t="s">
        <v>2661</v>
      </c>
      <c r="O598" s="6" t="s">
        <v>32</v>
      </c>
      <c r="P598" s="6" t="s">
        <v>33</v>
      </c>
      <c r="Q598" s="6" t="s">
        <v>34</v>
      </c>
      <c r="R598" s="6" t="s">
        <v>36</v>
      </c>
      <c r="S598" s="10"/>
      <c r="T598" s="10"/>
      <c r="U598" s="6" t="s">
        <v>108</v>
      </c>
      <c r="V598" s="10"/>
      <c r="W598" s="10"/>
      <c r="X598" s="10"/>
      <c r="Y598" s="10"/>
      <c r="Z598" s="10"/>
      <c r="AA598" s="10"/>
      <c r="AB598" s="10"/>
      <c r="AC598" s="10"/>
    </row>
    <row r="599">
      <c r="A599" s="4">
        <v>45661.0</v>
      </c>
      <c r="B599" s="5">
        <v>96.0</v>
      </c>
      <c r="C599" s="6" t="s">
        <v>64</v>
      </c>
      <c r="D599" s="6" t="s">
        <v>964</v>
      </c>
      <c r="E599" s="6" t="s">
        <v>2662</v>
      </c>
      <c r="F599" s="6" t="s">
        <v>25</v>
      </c>
      <c r="G599" s="6" t="s">
        <v>2663</v>
      </c>
      <c r="H599" s="6" t="s">
        <v>39</v>
      </c>
      <c r="I599" s="6" t="s">
        <v>122</v>
      </c>
      <c r="J599" s="6" t="s">
        <v>122</v>
      </c>
      <c r="K599" s="6" t="s">
        <v>122</v>
      </c>
      <c r="L599" s="6" t="s">
        <v>29</v>
      </c>
      <c r="M599" s="9" t="s">
        <v>2664</v>
      </c>
      <c r="N599" s="9" t="s">
        <v>2665</v>
      </c>
      <c r="O599" s="6" t="s">
        <v>32</v>
      </c>
      <c r="P599" s="6" t="s">
        <v>33</v>
      </c>
      <c r="Q599" s="6" t="s">
        <v>381</v>
      </c>
      <c r="R599" s="6" t="s">
        <v>481</v>
      </c>
      <c r="S599" s="10"/>
      <c r="T599" s="10"/>
      <c r="U599" s="6" t="s">
        <v>206</v>
      </c>
      <c r="V599" s="6">
        <v>4500.0</v>
      </c>
      <c r="W599" s="6" t="s">
        <v>1628</v>
      </c>
      <c r="X599" s="10"/>
      <c r="Y599" s="10"/>
      <c r="Z599" s="10"/>
      <c r="AA599" s="10"/>
      <c r="AB599" s="10"/>
      <c r="AC599" s="10"/>
    </row>
    <row r="600">
      <c r="A600" s="4">
        <v>45661.0</v>
      </c>
      <c r="B600" s="5">
        <v>96.0</v>
      </c>
      <c r="C600" s="6" t="s">
        <v>64</v>
      </c>
      <c r="D600" s="6" t="s">
        <v>964</v>
      </c>
      <c r="E600" s="6" t="s">
        <v>2666</v>
      </c>
      <c r="F600" s="6" t="s">
        <v>25</v>
      </c>
      <c r="G600" s="6" t="s">
        <v>2667</v>
      </c>
      <c r="H600" s="6" t="s">
        <v>388</v>
      </c>
      <c r="I600" s="6" t="s">
        <v>435</v>
      </c>
      <c r="J600" s="6" t="s">
        <v>220</v>
      </c>
      <c r="K600" s="6" t="s">
        <v>220</v>
      </c>
      <c r="L600" s="6" t="s">
        <v>29</v>
      </c>
      <c r="M600" s="9" t="s">
        <v>2668</v>
      </c>
      <c r="N600" s="9" t="s">
        <v>2669</v>
      </c>
      <c r="O600" s="6" t="s">
        <v>32</v>
      </c>
      <c r="P600" s="6" t="s">
        <v>33</v>
      </c>
      <c r="Q600" s="6" t="s">
        <v>34</v>
      </c>
      <c r="R600" s="6" t="s">
        <v>546</v>
      </c>
      <c r="S600" s="10"/>
      <c r="T600" s="10"/>
      <c r="U600" s="6" t="s">
        <v>108</v>
      </c>
      <c r="V600" s="10"/>
      <c r="W600" s="10"/>
      <c r="X600" s="10"/>
      <c r="Y600" s="10"/>
      <c r="Z600" s="10"/>
      <c r="AA600" s="10"/>
      <c r="AB600" s="10"/>
      <c r="AC600" s="10"/>
    </row>
    <row r="601">
      <c r="A601" s="4">
        <v>45692.0</v>
      </c>
      <c r="B601" s="5">
        <v>95.0</v>
      </c>
      <c r="C601" s="6" t="s">
        <v>50</v>
      </c>
      <c r="D601" s="6" t="s">
        <v>216</v>
      </c>
      <c r="E601" s="6" t="s">
        <v>2670</v>
      </c>
      <c r="F601" s="6" t="s">
        <v>25</v>
      </c>
      <c r="G601" s="6" t="s">
        <v>2671</v>
      </c>
      <c r="H601" s="6" t="s">
        <v>59</v>
      </c>
      <c r="I601" s="6" t="s">
        <v>220</v>
      </c>
      <c r="J601" s="6" t="s">
        <v>104</v>
      </c>
      <c r="K601" s="6" t="s">
        <v>104</v>
      </c>
      <c r="L601" s="6" t="s">
        <v>29</v>
      </c>
      <c r="M601" s="9" t="s">
        <v>2672</v>
      </c>
      <c r="N601" s="9" t="s">
        <v>2673</v>
      </c>
      <c r="O601" s="6" t="s">
        <v>32</v>
      </c>
      <c r="P601" s="6" t="s">
        <v>33</v>
      </c>
      <c r="Q601" s="6" t="s">
        <v>126</v>
      </c>
      <c r="R601" s="6" t="s">
        <v>2674</v>
      </c>
      <c r="S601" s="10"/>
      <c r="T601" s="10"/>
      <c r="U601" s="6" t="s">
        <v>127</v>
      </c>
      <c r="V601" s="6">
        <v>3150.0</v>
      </c>
      <c r="W601" s="6" t="s">
        <v>237</v>
      </c>
      <c r="X601" s="10"/>
      <c r="Y601" s="10"/>
      <c r="Z601" s="10"/>
      <c r="AA601" s="10"/>
      <c r="AB601" s="10"/>
      <c r="AC601" s="10"/>
    </row>
    <row r="602">
      <c r="A602" s="4">
        <v>45692.0</v>
      </c>
      <c r="B602" s="5">
        <v>95.0</v>
      </c>
      <c r="C602" s="6" t="s">
        <v>64</v>
      </c>
      <c r="D602" s="6" t="s">
        <v>65</v>
      </c>
      <c r="E602" s="6" t="s">
        <v>2675</v>
      </c>
      <c r="F602" s="6" t="s">
        <v>25</v>
      </c>
      <c r="G602" s="6" t="s">
        <v>2676</v>
      </c>
      <c r="H602" s="6" t="s">
        <v>59</v>
      </c>
      <c r="I602" s="6" t="s">
        <v>220</v>
      </c>
      <c r="J602" s="6" t="s">
        <v>220</v>
      </c>
      <c r="K602" s="6" t="s">
        <v>220</v>
      </c>
      <c r="L602" s="6" t="s">
        <v>29</v>
      </c>
      <c r="M602" s="9" t="s">
        <v>2677</v>
      </c>
      <c r="N602" s="9" t="s">
        <v>2678</v>
      </c>
      <c r="O602" s="6" t="s">
        <v>32</v>
      </c>
      <c r="P602" s="6" t="s">
        <v>33</v>
      </c>
      <c r="Q602" s="6" t="s">
        <v>228</v>
      </c>
      <c r="R602" s="6" t="s">
        <v>2278</v>
      </c>
      <c r="S602" s="10"/>
      <c r="T602" s="10"/>
      <c r="U602" s="6" t="s">
        <v>127</v>
      </c>
      <c r="V602" s="6">
        <v>5220.0</v>
      </c>
      <c r="W602" s="6" t="s">
        <v>609</v>
      </c>
      <c r="X602" s="10"/>
      <c r="Y602" s="10"/>
      <c r="Z602" s="10"/>
      <c r="AA602" s="10"/>
      <c r="AB602" s="10"/>
      <c r="AC602" s="10"/>
    </row>
    <row r="603">
      <c r="A603" s="4">
        <v>45720.0</v>
      </c>
      <c r="B603" s="5">
        <v>94.0</v>
      </c>
      <c r="C603" s="6" t="s">
        <v>64</v>
      </c>
      <c r="D603" s="6" t="s">
        <v>697</v>
      </c>
      <c r="E603" s="6" t="s">
        <v>2679</v>
      </c>
      <c r="F603" s="6" t="s">
        <v>2680</v>
      </c>
      <c r="G603" s="6" t="s">
        <v>2681</v>
      </c>
      <c r="H603" s="6" t="s">
        <v>77</v>
      </c>
      <c r="I603" s="6" t="s">
        <v>28</v>
      </c>
      <c r="J603" s="6" t="s">
        <v>47</v>
      </c>
      <c r="K603" s="6" t="s">
        <v>47</v>
      </c>
      <c r="L603" s="6" t="s">
        <v>29</v>
      </c>
      <c r="M603" s="9" t="s">
        <v>2682</v>
      </c>
      <c r="N603" s="9" t="s">
        <v>2683</v>
      </c>
      <c r="O603" s="6" t="s">
        <v>32</v>
      </c>
      <c r="P603" s="6" t="s">
        <v>33</v>
      </c>
      <c r="Q603" s="6" t="s">
        <v>34</v>
      </c>
      <c r="R603" s="6" t="s">
        <v>152</v>
      </c>
      <c r="S603" s="10"/>
      <c r="T603" s="10"/>
      <c r="U603" s="6" t="s">
        <v>413</v>
      </c>
      <c r="V603" s="6">
        <v>3780.0</v>
      </c>
      <c r="W603" s="6" t="s">
        <v>2207</v>
      </c>
      <c r="X603" s="10"/>
      <c r="Y603" s="10"/>
      <c r="Z603" s="10"/>
      <c r="AA603" s="10"/>
      <c r="AB603" s="10"/>
      <c r="AC603" s="10"/>
    </row>
    <row r="604">
      <c r="A604" s="4">
        <v>45720.0</v>
      </c>
      <c r="B604" s="5">
        <v>94.0</v>
      </c>
      <c r="C604" s="6" t="s">
        <v>72</v>
      </c>
      <c r="D604" s="6" t="s">
        <v>247</v>
      </c>
      <c r="E604" s="6" t="s">
        <v>2684</v>
      </c>
      <c r="F604" s="6" t="s">
        <v>274</v>
      </c>
      <c r="G604" s="6" t="s">
        <v>2685</v>
      </c>
      <c r="H604" s="6" t="s">
        <v>77</v>
      </c>
      <c r="I604" s="6" t="s">
        <v>104</v>
      </c>
      <c r="J604" s="6" t="s">
        <v>47</v>
      </c>
      <c r="K604" s="6" t="s">
        <v>47</v>
      </c>
      <c r="L604" s="6" t="s">
        <v>29</v>
      </c>
      <c r="M604" s="9" t="s">
        <v>2686</v>
      </c>
      <c r="N604" s="9" t="s">
        <v>2687</v>
      </c>
      <c r="O604" s="6" t="s">
        <v>32</v>
      </c>
      <c r="P604" s="6" t="s">
        <v>33</v>
      </c>
      <c r="Q604" s="6" t="s">
        <v>34</v>
      </c>
      <c r="R604" s="6" t="s">
        <v>1603</v>
      </c>
      <c r="S604" s="10"/>
      <c r="T604" s="10"/>
      <c r="U604" s="6" t="s">
        <v>108</v>
      </c>
      <c r="V604" s="6">
        <v>3600.0</v>
      </c>
      <c r="W604" s="6" t="s">
        <v>2545</v>
      </c>
      <c r="X604" s="10"/>
      <c r="Y604" s="10"/>
      <c r="Z604" s="10"/>
      <c r="AA604" s="10"/>
      <c r="AB604" s="10"/>
      <c r="AC604" s="10"/>
    </row>
    <row r="605">
      <c r="A605" s="4">
        <v>45720.0</v>
      </c>
      <c r="B605" s="5">
        <v>94.0</v>
      </c>
      <c r="C605" s="6" t="s">
        <v>50</v>
      </c>
      <c r="D605" s="6" t="s">
        <v>51</v>
      </c>
      <c r="E605" s="6" t="s">
        <v>2688</v>
      </c>
      <c r="F605" s="6" t="s">
        <v>2689</v>
      </c>
      <c r="G605" s="6" t="s">
        <v>2690</v>
      </c>
      <c r="H605" s="6" t="s">
        <v>77</v>
      </c>
      <c r="I605" s="6" t="s">
        <v>54</v>
      </c>
      <c r="J605" s="6" t="s">
        <v>47</v>
      </c>
      <c r="K605" s="6" t="s">
        <v>47</v>
      </c>
      <c r="L605" s="6" t="s">
        <v>29</v>
      </c>
      <c r="M605" s="9" t="s">
        <v>2691</v>
      </c>
      <c r="N605" s="9" t="s">
        <v>2692</v>
      </c>
      <c r="O605" s="6" t="s">
        <v>32</v>
      </c>
      <c r="P605" s="6" t="s">
        <v>71</v>
      </c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>
      <c r="A606" s="4">
        <v>45720.0</v>
      </c>
      <c r="B606" s="5">
        <v>94.0</v>
      </c>
      <c r="C606" s="6" t="s">
        <v>72</v>
      </c>
      <c r="D606" s="6" t="s">
        <v>269</v>
      </c>
      <c r="E606" s="6" t="s">
        <v>2693</v>
      </c>
      <c r="F606" s="6" t="s">
        <v>25</v>
      </c>
      <c r="G606" s="6" t="s">
        <v>2694</v>
      </c>
      <c r="H606" s="6" t="s">
        <v>39</v>
      </c>
      <c r="I606" s="6" t="s">
        <v>28</v>
      </c>
      <c r="J606" s="6" t="s">
        <v>2695</v>
      </c>
      <c r="K606" s="6" t="s">
        <v>2695</v>
      </c>
      <c r="L606" s="6" t="s">
        <v>29</v>
      </c>
      <c r="M606" s="9" t="s">
        <v>2696</v>
      </c>
      <c r="N606" s="9" t="s">
        <v>2697</v>
      </c>
      <c r="O606" s="6" t="s">
        <v>32</v>
      </c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>
      <c r="A607" s="4">
        <v>45720.0</v>
      </c>
      <c r="B607" s="5">
        <v>94.0</v>
      </c>
      <c r="C607" s="6" t="s">
        <v>72</v>
      </c>
      <c r="D607" s="6" t="s">
        <v>269</v>
      </c>
      <c r="E607" s="6" t="s">
        <v>2698</v>
      </c>
      <c r="F607" s="6" t="s">
        <v>25</v>
      </c>
      <c r="G607" s="6" t="s">
        <v>2699</v>
      </c>
      <c r="H607" s="6" t="s">
        <v>39</v>
      </c>
      <c r="I607" s="6" t="s">
        <v>28</v>
      </c>
      <c r="J607" s="6" t="s">
        <v>28</v>
      </c>
      <c r="K607" s="6" t="s">
        <v>2270</v>
      </c>
      <c r="L607" s="6" t="s">
        <v>29</v>
      </c>
      <c r="M607" s="9" t="s">
        <v>2700</v>
      </c>
      <c r="N607" s="9" t="s">
        <v>2701</v>
      </c>
      <c r="O607" s="6" t="s">
        <v>32</v>
      </c>
      <c r="P607" s="6" t="s">
        <v>343</v>
      </c>
      <c r="Q607" s="10"/>
      <c r="R607" s="6" t="s">
        <v>2702</v>
      </c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>
      <c r="A608" s="4">
        <v>45720.0</v>
      </c>
      <c r="B608" s="5">
        <v>94.0</v>
      </c>
      <c r="C608" s="6" t="s">
        <v>64</v>
      </c>
      <c r="D608" s="6" t="s">
        <v>65</v>
      </c>
      <c r="E608" s="6" t="s">
        <v>2703</v>
      </c>
      <c r="F608" s="6" t="s">
        <v>25</v>
      </c>
      <c r="G608" s="6" t="s">
        <v>2704</v>
      </c>
      <c r="H608" s="6" t="s">
        <v>59</v>
      </c>
      <c r="I608" s="6" t="s">
        <v>104</v>
      </c>
      <c r="J608" s="6" t="s">
        <v>104</v>
      </c>
      <c r="K608" s="6" t="s">
        <v>78</v>
      </c>
      <c r="L608" s="6" t="s">
        <v>29</v>
      </c>
      <c r="M608" s="9" t="s">
        <v>2705</v>
      </c>
      <c r="N608" s="9" t="s">
        <v>2706</v>
      </c>
      <c r="O608" s="6" t="s">
        <v>32</v>
      </c>
      <c r="P608" s="6" t="s">
        <v>33</v>
      </c>
      <c r="Q608" s="6" t="s">
        <v>34</v>
      </c>
      <c r="R608" s="6" t="s">
        <v>2278</v>
      </c>
      <c r="S608" s="10"/>
      <c r="T608" s="10"/>
      <c r="U608" s="6" t="s">
        <v>1628</v>
      </c>
      <c r="V608" s="10"/>
      <c r="W608" s="10"/>
      <c r="X608" s="10"/>
      <c r="Y608" s="10"/>
      <c r="Z608" s="10"/>
      <c r="AA608" s="10"/>
      <c r="AB608" s="10"/>
      <c r="AC608" s="10"/>
    </row>
    <row r="609">
      <c r="A609" s="4">
        <v>45751.0</v>
      </c>
      <c r="B609" s="5">
        <v>93.0</v>
      </c>
      <c r="C609" s="6" t="s">
        <v>72</v>
      </c>
      <c r="D609" s="6" t="s">
        <v>269</v>
      </c>
      <c r="E609" s="6" t="s">
        <v>2707</v>
      </c>
      <c r="F609" s="6" t="s">
        <v>25</v>
      </c>
      <c r="G609" s="8" t="s">
        <v>2708</v>
      </c>
      <c r="H609" s="6" t="s">
        <v>68</v>
      </c>
      <c r="I609" s="6" t="s">
        <v>801</v>
      </c>
      <c r="J609" s="6" t="s">
        <v>801</v>
      </c>
      <c r="K609" s="6" t="s">
        <v>801</v>
      </c>
      <c r="L609" s="6" t="s">
        <v>29</v>
      </c>
      <c r="M609" s="9" t="s">
        <v>2709</v>
      </c>
      <c r="N609" s="9" t="s">
        <v>2710</v>
      </c>
      <c r="O609" s="6" t="s">
        <v>32</v>
      </c>
      <c r="P609" s="6" t="s">
        <v>33</v>
      </c>
      <c r="Q609" s="6" t="s">
        <v>471</v>
      </c>
      <c r="R609" s="10"/>
      <c r="S609" s="10"/>
      <c r="T609" s="10"/>
      <c r="U609" s="6" t="s">
        <v>116</v>
      </c>
      <c r="V609" s="10"/>
      <c r="W609" s="10"/>
      <c r="X609" s="10"/>
      <c r="Y609" s="10"/>
      <c r="Z609" s="10"/>
      <c r="AA609" s="10"/>
      <c r="AB609" s="10"/>
      <c r="AC609" s="10"/>
    </row>
    <row r="610">
      <c r="A610" s="4">
        <v>45751.0</v>
      </c>
      <c r="B610" s="5">
        <v>93.0</v>
      </c>
      <c r="C610" s="6" t="s">
        <v>72</v>
      </c>
      <c r="D610" s="6" t="s">
        <v>269</v>
      </c>
      <c r="E610" s="6" t="s">
        <v>2711</v>
      </c>
      <c r="F610" s="6" t="s">
        <v>25</v>
      </c>
      <c r="G610" s="6" t="s">
        <v>2712</v>
      </c>
      <c r="H610" s="6" t="s">
        <v>388</v>
      </c>
      <c r="I610" s="6" t="s">
        <v>801</v>
      </c>
      <c r="J610" s="6" t="s">
        <v>2391</v>
      </c>
      <c r="K610" s="6" t="s">
        <v>2713</v>
      </c>
      <c r="L610" s="6" t="s">
        <v>29</v>
      </c>
      <c r="M610" s="9" t="s">
        <v>2714</v>
      </c>
      <c r="N610" s="9" t="s">
        <v>2715</v>
      </c>
      <c r="O610" s="6" t="s">
        <v>32</v>
      </c>
      <c r="P610" s="6" t="s">
        <v>33</v>
      </c>
      <c r="Q610" s="6" t="s">
        <v>228</v>
      </c>
      <c r="R610" s="6" t="s">
        <v>2573</v>
      </c>
      <c r="S610" s="10"/>
      <c r="T610" s="10"/>
      <c r="U610" s="6" t="s">
        <v>127</v>
      </c>
      <c r="V610" s="6">
        <v>4950.0</v>
      </c>
      <c r="W610" s="6" t="s">
        <v>207</v>
      </c>
      <c r="X610" s="10"/>
      <c r="Y610" s="10"/>
      <c r="Z610" s="10"/>
      <c r="AA610" s="10"/>
      <c r="AB610" s="10"/>
      <c r="AC610" s="10"/>
    </row>
    <row r="611">
      <c r="A611" s="4">
        <v>45751.0</v>
      </c>
      <c r="B611" s="5">
        <v>93.0</v>
      </c>
      <c r="C611" s="6" t="s">
        <v>72</v>
      </c>
      <c r="D611" s="6" t="s">
        <v>269</v>
      </c>
      <c r="E611" s="6" t="s">
        <v>2716</v>
      </c>
      <c r="F611" s="6" t="s">
        <v>25</v>
      </c>
      <c r="G611" s="6" t="s">
        <v>2717</v>
      </c>
      <c r="H611" s="6" t="s">
        <v>68</v>
      </c>
      <c r="I611" s="6" t="s">
        <v>54</v>
      </c>
      <c r="J611" s="6" t="s">
        <v>468</v>
      </c>
      <c r="K611" s="6" t="s">
        <v>2718</v>
      </c>
      <c r="L611" s="6" t="s">
        <v>29</v>
      </c>
      <c r="M611" s="9" t="s">
        <v>2719</v>
      </c>
      <c r="N611" s="9" t="s">
        <v>2720</v>
      </c>
      <c r="O611" s="6" t="s">
        <v>32</v>
      </c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>
      <c r="A612" s="4">
        <v>45751.0</v>
      </c>
      <c r="B612" s="5">
        <v>93.0</v>
      </c>
      <c r="C612" s="6" t="s">
        <v>72</v>
      </c>
      <c r="D612" s="6" t="s">
        <v>269</v>
      </c>
      <c r="E612" s="6" t="s">
        <v>2721</v>
      </c>
      <c r="F612" s="6" t="s">
        <v>25</v>
      </c>
      <c r="G612" s="6" t="s">
        <v>2722</v>
      </c>
      <c r="H612" s="6" t="s">
        <v>68</v>
      </c>
      <c r="I612" s="6" t="s">
        <v>2391</v>
      </c>
      <c r="J612" s="6" t="s">
        <v>28</v>
      </c>
      <c r="K612" s="6" t="s">
        <v>28</v>
      </c>
      <c r="L612" s="6" t="s">
        <v>29</v>
      </c>
      <c r="M612" s="9" t="s">
        <v>2723</v>
      </c>
      <c r="N612" s="9" t="s">
        <v>2724</v>
      </c>
      <c r="O612" s="6" t="s">
        <v>32</v>
      </c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>
      <c r="A613" s="4">
        <v>45751.0</v>
      </c>
      <c r="B613" s="5">
        <v>93.0</v>
      </c>
      <c r="C613" s="6" t="s">
        <v>72</v>
      </c>
      <c r="D613" s="6" t="s">
        <v>269</v>
      </c>
      <c r="E613" s="6" t="s">
        <v>2725</v>
      </c>
      <c r="F613" s="6" t="s">
        <v>25</v>
      </c>
      <c r="G613" s="6" t="s">
        <v>2726</v>
      </c>
      <c r="H613" s="6" t="s">
        <v>59</v>
      </c>
      <c r="I613" s="6" t="s">
        <v>801</v>
      </c>
      <c r="J613" s="6" t="s">
        <v>801</v>
      </c>
      <c r="K613" s="6" t="s">
        <v>801</v>
      </c>
      <c r="L613" s="6" t="s">
        <v>29</v>
      </c>
      <c r="M613" s="9" t="s">
        <v>2727</v>
      </c>
      <c r="N613" s="9" t="s">
        <v>2728</v>
      </c>
      <c r="O613" s="6" t="s">
        <v>32</v>
      </c>
      <c r="P613" s="6" t="s">
        <v>33</v>
      </c>
      <c r="Q613" s="6" t="s">
        <v>381</v>
      </c>
      <c r="R613" s="6" t="s">
        <v>153</v>
      </c>
      <c r="S613" s="10"/>
      <c r="T613" s="10"/>
      <c r="U613" s="6" t="s">
        <v>108</v>
      </c>
      <c r="V613" s="6">
        <v>4950.0</v>
      </c>
      <c r="W613" s="6" t="s">
        <v>482</v>
      </c>
      <c r="X613" s="10"/>
      <c r="Y613" s="10"/>
      <c r="Z613" s="10"/>
      <c r="AA613" s="10"/>
      <c r="AB613" s="10"/>
      <c r="AC613" s="10"/>
    </row>
    <row r="614">
      <c r="A614" s="4">
        <v>45751.0</v>
      </c>
      <c r="B614" s="5">
        <v>93.0</v>
      </c>
      <c r="C614" s="6" t="s">
        <v>72</v>
      </c>
      <c r="D614" s="6" t="s">
        <v>269</v>
      </c>
      <c r="E614" s="6" t="s">
        <v>2729</v>
      </c>
      <c r="F614" s="6" t="s">
        <v>25</v>
      </c>
      <c r="G614" s="6" t="s">
        <v>2730</v>
      </c>
      <c r="H614" s="6" t="s">
        <v>2731</v>
      </c>
      <c r="I614" s="6" t="s">
        <v>148</v>
      </c>
      <c r="J614" s="6" t="s">
        <v>148</v>
      </c>
      <c r="K614" s="6" t="s">
        <v>148</v>
      </c>
      <c r="L614" s="6" t="s">
        <v>29</v>
      </c>
      <c r="M614" s="9" t="s">
        <v>2732</v>
      </c>
      <c r="N614" s="9" t="s">
        <v>2733</v>
      </c>
      <c r="O614" s="6" t="s">
        <v>32</v>
      </c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>
      <c r="A615" s="4">
        <v>45751.0</v>
      </c>
      <c r="B615" s="5">
        <v>93.0</v>
      </c>
      <c r="C615" s="6" t="s">
        <v>72</v>
      </c>
      <c r="D615" s="6" t="s">
        <v>269</v>
      </c>
      <c r="E615" s="6" t="s">
        <v>2734</v>
      </c>
      <c r="F615" s="6" t="s">
        <v>25</v>
      </c>
      <c r="G615" s="6" t="s">
        <v>2735</v>
      </c>
      <c r="H615" s="6" t="s">
        <v>39</v>
      </c>
      <c r="I615" s="6" t="s">
        <v>801</v>
      </c>
      <c r="J615" s="6" t="s">
        <v>2736</v>
      </c>
      <c r="K615" s="6" t="s">
        <v>2736</v>
      </c>
      <c r="L615" s="6" t="s">
        <v>29</v>
      </c>
      <c r="M615" s="9" t="s">
        <v>2737</v>
      </c>
      <c r="N615" s="9" t="s">
        <v>2738</v>
      </c>
      <c r="O615" s="6" t="s">
        <v>32</v>
      </c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>
      <c r="A616" s="4">
        <v>45751.0</v>
      </c>
      <c r="B616" s="5">
        <v>93.0</v>
      </c>
      <c r="C616" s="6" t="s">
        <v>50</v>
      </c>
      <c r="D616" s="6" t="s">
        <v>216</v>
      </c>
      <c r="E616" s="6" t="s">
        <v>2739</v>
      </c>
      <c r="F616" s="6" t="s">
        <v>2740</v>
      </c>
      <c r="G616" s="6" t="s">
        <v>2741</v>
      </c>
      <c r="H616" s="6" t="s">
        <v>39</v>
      </c>
      <c r="I616" s="6" t="s">
        <v>78</v>
      </c>
      <c r="J616" s="6" t="s">
        <v>435</v>
      </c>
      <c r="K616" s="6" t="s">
        <v>435</v>
      </c>
      <c r="L616" s="6" t="s">
        <v>29</v>
      </c>
      <c r="M616" s="9" t="s">
        <v>2742</v>
      </c>
      <c r="N616" s="9" t="s">
        <v>2743</v>
      </c>
      <c r="O616" s="6" t="s">
        <v>32</v>
      </c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>
      <c r="A617" s="4">
        <v>45751.0</v>
      </c>
      <c r="B617" s="5">
        <v>93.0</v>
      </c>
      <c r="C617" s="6" t="s">
        <v>64</v>
      </c>
      <c r="D617" s="6" t="s">
        <v>562</v>
      </c>
      <c r="E617" s="6" t="s">
        <v>2744</v>
      </c>
      <c r="F617" s="6" t="s">
        <v>25</v>
      </c>
      <c r="G617" s="6" t="s">
        <v>2745</v>
      </c>
      <c r="H617" s="6" t="s">
        <v>59</v>
      </c>
      <c r="I617" s="6" t="s">
        <v>256</v>
      </c>
      <c r="J617" s="6" t="s">
        <v>256</v>
      </c>
      <c r="K617" s="6" t="s">
        <v>256</v>
      </c>
      <c r="L617" s="6" t="s">
        <v>29</v>
      </c>
      <c r="M617" s="9" t="s">
        <v>2746</v>
      </c>
      <c r="N617" s="9" t="s">
        <v>2747</v>
      </c>
      <c r="O617" s="6" t="s">
        <v>32</v>
      </c>
      <c r="P617" s="6" t="s">
        <v>33</v>
      </c>
      <c r="Q617" s="6" t="s">
        <v>228</v>
      </c>
      <c r="R617" s="6" t="s">
        <v>2402</v>
      </c>
      <c r="S617" s="10"/>
      <c r="T617" s="10"/>
      <c r="U617" s="6" t="s">
        <v>1628</v>
      </c>
      <c r="V617" s="6">
        <v>4860.0</v>
      </c>
      <c r="W617" s="6" t="s">
        <v>408</v>
      </c>
      <c r="X617" s="10"/>
      <c r="Y617" s="10"/>
      <c r="Z617" s="10"/>
      <c r="AA617" s="10"/>
      <c r="AB617" s="10"/>
      <c r="AC617" s="10"/>
    </row>
    <row r="618">
      <c r="A618" s="4">
        <v>45751.0</v>
      </c>
      <c r="B618" s="5">
        <v>93.0</v>
      </c>
      <c r="C618" s="6" t="s">
        <v>64</v>
      </c>
      <c r="D618" s="6" t="s">
        <v>432</v>
      </c>
      <c r="E618" s="6" t="s">
        <v>2748</v>
      </c>
      <c r="F618" s="6" t="s">
        <v>25</v>
      </c>
      <c r="G618" s="8" t="s">
        <v>2749</v>
      </c>
      <c r="H618" s="6" t="s">
        <v>68</v>
      </c>
      <c r="I618" s="6" t="s">
        <v>40</v>
      </c>
      <c r="J618" s="6" t="s">
        <v>40</v>
      </c>
      <c r="K618" s="6" t="s">
        <v>40</v>
      </c>
      <c r="L618" s="6" t="s">
        <v>29</v>
      </c>
      <c r="M618" s="9" t="s">
        <v>2750</v>
      </c>
      <c r="N618" s="9" t="s">
        <v>2751</v>
      </c>
      <c r="O618" s="6" t="s">
        <v>32</v>
      </c>
      <c r="P618" s="6" t="s">
        <v>33</v>
      </c>
      <c r="Q618" s="6" t="s">
        <v>228</v>
      </c>
      <c r="R618" s="6" t="s">
        <v>152</v>
      </c>
      <c r="S618" s="10"/>
      <c r="T618" s="10"/>
      <c r="U618" s="10"/>
      <c r="V618" s="6">
        <v>1080.0</v>
      </c>
      <c r="W618" s="6" t="s">
        <v>609</v>
      </c>
      <c r="X618" s="10"/>
      <c r="Y618" s="10"/>
      <c r="Z618" s="10"/>
      <c r="AA618" s="10"/>
      <c r="AB618" s="10"/>
      <c r="AC618" s="10"/>
    </row>
    <row r="619">
      <c r="A619" s="4">
        <v>45751.0</v>
      </c>
      <c r="B619" s="5">
        <v>93.0</v>
      </c>
      <c r="C619" s="6" t="s">
        <v>64</v>
      </c>
      <c r="D619" s="6" t="s">
        <v>432</v>
      </c>
      <c r="E619" s="6" t="s">
        <v>2752</v>
      </c>
      <c r="F619" s="6" t="s">
        <v>46</v>
      </c>
      <c r="G619" s="8" t="s">
        <v>2749</v>
      </c>
      <c r="H619" s="6" t="s">
        <v>68</v>
      </c>
      <c r="I619" s="6" t="s">
        <v>40</v>
      </c>
      <c r="J619" s="6" t="s">
        <v>47</v>
      </c>
      <c r="K619" s="6" t="s">
        <v>47</v>
      </c>
      <c r="L619" s="6" t="s">
        <v>29</v>
      </c>
      <c r="M619" s="9" t="s">
        <v>2753</v>
      </c>
      <c r="N619" s="9" t="s">
        <v>2754</v>
      </c>
      <c r="O619" s="6" t="s">
        <v>32</v>
      </c>
      <c r="P619" s="6" t="s">
        <v>33</v>
      </c>
      <c r="Q619" s="6" t="s">
        <v>228</v>
      </c>
      <c r="R619" s="6" t="s">
        <v>152</v>
      </c>
      <c r="S619" s="10"/>
      <c r="T619" s="10"/>
      <c r="U619" s="10"/>
      <c r="V619" s="6">
        <v>4752.0</v>
      </c>
      <c r="W619" s="6" t="s">
        <v>2755</v>
      </c>
      <c r="X619" s="10"/>
      <c r="Y619" s="10"/>
      <c r="Z619" s="10"/>
      <c r="AA619" s="10"/>
      <c r="AB619" s="10"/>
      <c r="AC619" s="10"/>
    </row>
    <row r="620">
      <c r="A620" s="4">
        <v>45751.0</v>
      </c>
      <c r="B620" s="5">
        <v>93.0</v>
      </c>
      <c r="C620" s="6" t="s">
        <v>50</v>
      </c>
      <c r="D620" s="11" t="s">
        <v>51</v>
      </c>
      <c r="E620" s="6" t="s">
        <v>2756</v>
      </c>
      <c r="F620" s="6" t="s">
        <v>25</v>
      </c>
      <c r="G620" s="8" t="s">
        <v>2757</v>
      </c>
      <c r="H620" s="6" t="s">
        <v>59</v>
      </c>
      <c r="I620" s="6" t="s">
        <v>78</v>
      </c>
      <c r="J620" s="6" t="s">
        <v>54</v>
      </c>
      <c r="K620" s="6" t="s">
        <v>54</v>
      </c>
      <c r="L620" s="6" t="s">
        <v>29</v>
      </c>
      <c r="M620" s="9" t="s">
        <v>2758</v>
      </c>
      <c r="N620" s="9" t="s">
        <v>2759</v>
      </c>
      <c r="O620" s="6" t="s">
        <v>32</v>
      </c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>
      <c r="A621" s="4">
        <v>45751.0</v>
      </c>
      <c r="B621" s="5">
        <v>93.0</v>
      </c>
      <c r="C621" s="6" t="s">
        <v>50</v>
      </c>
      <c r="D621" s="11" t="s">
        <v>51</v>
      </c>
      <c r="E621" s="6" t="s">
        <v>2760</v>
      </c>
      <c r="F621" s="6" t="s">
        <v>46</v>
      </c>
      <c r="G621" s="8" t="s">
        <v>2757</v>
      </c>
      <c r="H621" s="6" t="s">
        <v>59</v>
      </c>
      <c r="I621" s="6" t="s">
        <v>78</v>
      </c>
      <c r="J621" s="6" t="s">
        <v>47</v>
      </c>
      <c r="K621" s="6" t="s">
        <v>47</v>
      </c>
      <c r="L621" s="6" t="s">
        <v>29</v>
      </c>
      <c r="M621" s="9" t="s">
        <v>2761</v>
      </c>
      <c r="N621" s="9" t="s">
        <v>2762</v>
      </c>
      <c r="O621" s="6" t="s">
        <v>32</v>
      </c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>
      <c r="A622" s="4">
        <v>45781.0</v>
      </c>
      <c r="B622" s="5">
        <v>92.0</v>
      </c>
      <c r="C622" s="6" t="s">
        <v>72</v>
      </c>
      <c r="D622" s="6" t="s">
        <v>247</v>
      </c>
      <c r="E622" s="6" t="s">
        <v>2763</v>
      </c>
      <c r="F622" s="6" t="s">
        <v>25</v>
      </c>
      <c r="G622" s="6" t="s">
        <v>2764</v>
      </c>
      <c r="H622" s="6" t="s">
        <v>39</v>
      </c>
      <c r="I622" s="6" t="s">
        <v>1940</v>
      </c>
      <c r="J622" s="6" t="s">
        <v>244</v>
      </c>
      <c r="K622" s="6" t="s">
        <v>244</v>
      </c>
      <c r="L622" s="6" t="s">
        <v>29</v>
      </c>
      <c r="M622" s="9" t="s">
        <v>2765</v>
      </c>
      <c r="N622" s="9" t="s">
        <v>2766</v>
      </c>
      <c r="O622" s="6" t="s">
        <v>32</v>
      </c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>
      <c r="A623" s="4">
        <v>45781.0</v>
      </c>
      <c r="B623" s="5">
        <v>92.0</v>
      </c>
      <c r="C623" s="6" t="s">
        <v>72</v>
      </c>
      <c r="D623" s="6" t="s">
        <v>247</v>
      </c>
      <c r="E623" s="6" t="s">
        <v>2767</v>
      </c>
      <c r="F623" s="6" t="s">
        <v>25</v>
      </c>
      <c r="G623" s="6" t="s">
        <v>2768</v>
      </c>
      <c r="H623" s="6" t="s">
        <v>68</v>
      </c>
      <c r="I623" s="6" t="s">
        <v>220</v>
      </c>
      <c r="J623" s="6" t="s">
        <v>880</v>
      </c>
      <c r="K623" s="6" t="s">
        <v>220</v>
      </c>
      <c r="L623" s="6" t="s">
        <v>29</v>
      </c>
      <c r="M623" s="9" t="s">
        <v>2769</v>
      </c>
      <c r="N623" s="9" t="s">
        <v>2770</v>
      </c>
      <c r="O623" s="6" t="s">
        <v>32</v>
      </c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>
      <c r="A624" s="4">
        <v>45781.0</v>
      </c>
      <c r="B624" s="5">
        <v>92.0</v>
      </c>
      <c r="C624" s="6" t="s">
        <v>72</v>
      </c>
      <c r="D624" s="6" t="s">
        <v>247</v>
      </c>
      <c r="E624" s="6" t="s">
        <v>2771</v>
      </c>
      <c r="F624" s="6" t="s">
        <v>25</v>
      </c>
      <c r="G624" s="6" t="s">
        <v>2772</v>
      </c>
      <c r="H624" s="6" t="s">
        <v>59</v>
      </c>
      <c r="I624" s="6" t="s">
        <v>54</v>
      </c>
      <c r="J624" s="6" t="s">
        <v>78</v>
      </c>
      <c r="K624" s="6" t="s">
        <v>78</v>
      </c>
      <c r="L624" s="6" t="s">
        <v>29</v>
      </c>
      <c r="M624" s="9" t="s">
        <v>2773</v>
      </c>
      <c r="N624" s="9" t="s">
        <v>2774</v>
      </c>
      <c r="O624" s="6" t="s">
        <v>32</v>
      </c>
      <c r="P624" s="6" t="s">
        <v>33</v>
      </c>
      <c r="Q624" s="6" t="s">
        <v>126</v>
      </c>
      <c r="R624" s="10"/>
      <c r="S624" s="10"/>
      <c r="T624" s="10"/>
      <c r="U624" s="6" t="s">
        <v>127</v>
      </c>
      <c r="V624" s="6">
        <v>4050.0</v>
      </c>
      <c r="W624" s="6" t="s">
        <v>207</v>
      </c>
      <c r="X624" s="10"/>
      <c r="Y624" s="10"/>
      <c r="Z624" s="10"/>
      <c r="AA624" s="10"/>
      <c r="AB624" s="10"/>
      <c r="AC624" s="10"/>
    </row>
    <row r="625">
      <c r="A625" s="4">
        <v>45781.0</v>
      </c>
      <c r="B625" s="5">
        <v>92.0</v>
      </c>
      <c r="C625" s="6" t="s">
        <v>72</v>
      </c>
      <c r="D625" s="6" t="s">
        <v>247</v>
      </c>
      <c r="E625" s="6" t="s">
        <v>2775</v>
      </c>
      <c r="F625" s="6" t="s">
        <v>25</v>
      </c>
      <c r="G625" s="8" t="s">
        <v>2776</v>
      </c>
      <c r="H625" s="6" t="s">
        <v>68</v>
      </c>
      <c r="I625" s="6" t="s">
        <v>220</v>
      </c>
      <c r="J625" s="6" t="s">
        <v>220</v>
      </c>
      <c r="K625" s="6" t="s">
        <v>220</v>
      </c>
      <c r="L625" s="6" t="s">
        <v>29</v>
      </c>
      <c r="M625" s="9" t="s">
        <v>2777</v>
      </c>
      <c r="N625" s="9" t="s">
        <v>2778</v>
      </c>
      <c r="O625" s="6" t="s">
        <v>32</v>
      </c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>
      <c r="A626" s="4">
        <v>45781.0</v>
      </c>
      <c r="B626" s="5">
        <v>92.0</v>
      </c>
      <c r="C626" s="6" t="s">
        <v>72</v>
      </c>
      <c r="D626" s="6" t="s">
        <v>247</v>
      </c>
      <c r="E626" s="6" t="s">
        <v>2779</v>
      </c>
      <c r="F626" s="6" t="s">
        <v>25</v>
      </c>
      <c r="G626" s="6" t="s">
        <v>2780</v>
      </c>
      <c r="H626" s="6" t="s">
        <v>68</v>
      </c>
      <c r="I626" s="41" t="s">
        <v>78</v>
      </c>
      <c r="J626" s="6" t="s">
        <v>40</v>
      </c>
      <c r="K626" s="6" t="s">
        <v>40</v>
      </c>
      <c r="L626" s="6" t="s">
        <v>29</v>
      </c>
      <c r="M626" s="9" t="s">
        <v>2781</v>
      </c>
      <c r="N626" s="9" t="s">
        <v>2782</v>
      </c>
      <c r="O626" s="6" t="s">
        <v>32</v>
      </c>
      <c r="P626" s="6" t="s">
        <v>214</v>
      </c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>
      <c r="A627" s="4">
        <v>45781.0</v>
      </c>
      <c r="B627" s="5">
        <v>92.0</v>
      </c>
      <c r="C627" s="6" t="s">
        <v>72</v>
      </c>
      <c r="D627" s="6" t="s">
        <v>247</v>
      </c>
      <c r="E627" s="6" t="s">
        <v>2783</v>
      </c>
      <c r="F627" s="6" t="s">
        <v>25</v>
      </c>
      <c r="G627" s="6" t="s">
        <v>2784</v>
      </c>
      <c r="H627" s="6" t="s">
        <v>39</v>
      </c>
      <c r="I627" s="6" t="s">
        <v>220</v>
      </c>
      <c r="J627" s="6" t="s">
        <v>40</v>
      </c>
      <c r="K627" s="6" t="s">
        <v>40</v>
      </c>
      <c r="L627" s="6" t="s">
        <v>29</v>
      </c>
      <c r="M627" s="9" t="s">
        <v>2785</v>
      </c>
      <c r="N627" s="9" t="s">
        <v>2786</v>
      </c>
      <c r="O627" s="6" t="s">
        <v>32</v>
      </c>
      <c r="P627" s="6" t="s">
        <v>33</v>
      </c>
      <c r="Q627" s="6" t="s">
        <v>471</v>
      </c>
      <c r="R627" s="10"/>
      <c r="S627" s="6" t="s">
        <v>2787</v>
      </c>
      <c r="T627" s="10"/>
      <c r="U627" s="6" t="s">
        <v>506</v>
      </c>
      <c r="V627" s="10"/>
      <c r="W627" s="10"/>
      <c r="X627" s="10"/>
      <c r="Y627" s="10"/>
      <c r="Z627" s="10"/>
      <c r="AA627" s="10"/>
      <c r="AB627" s="10"/>
      <c r="AC627" s="10"/>
    </row>
    <row r="628">
      <c r="A628" s="4">
        <v>45781.0</v>
      </c>
      <c r="B628" s="5">
        <v>92.0</v>
      </c>
      <c r="C628" s="6" t="s">
        <v>72</v>
      </c>
      <c r="D628" s="6" t="s">
        <v>247</v>
      </c>
      <c r="E628" s="6" t="s">
        <v>2788</v>
      </c>
      <c r="F628" s="6" t="s">
        <v>25</v>
      </c>
      <c r="G628" s="6" t="s">
        <v>2789</v>
      </c>
      <c r="H628" s="6" t="s">
        <v>388</v>
      </c>
      <c r="I628" s="6" t="s">
        <v>54</v>
      </c>
      <c r="J628" s="6" t="s">
        <v>2790</v>
      </c>
      <c r="K628" s="6" t="s">
        <v>105</v>
      </c>
      <c r="L628" s="6" t="s">
        <v>29</v>
      </c>
      <c r="M628" s="9" t="s">
        <v>2791</v>
      </c>
      <c r="N628" s="9" t="s">
        <v>2792</v>
      </c>
      <c r="O628" s="6" t="s">
        <v>32</v>
      </c>
      <c r="P628" s="6" t="s">
        <v>33</v>
      </c>
      <c r="Q628" s="6" t="s">
        <v>34</v>
      </c>
      <c r="R628" s="6" t="s">
        <v>2793</v>
      </c>
      <c r="S628" s="10"/>
      <c r="T628" s="10"/>
      <c r="U628" s="6" t="s">
        <v>506</v>
      </c>
      <c r="V628" s="10"/>
      <c r="W628" s="10"/>
      <c r="X628" s="10"/>
      <c r="Y628" s="10"/>
      <c r="Z628" s="10"/>
      <c r="AA628" s="10"/>
      <c r="AB628" s="10"/>
      <c r="AC628" s="10"/>
    </row>
    <row r="629">
      <c r="A629" s="4">
        <v>45781.0</v>
      </c>
      <c r="B629" s="5">
        <v>92.0</v>
      </c>
      <c r="C629" s="6" t="s">
        <v>72</v>
      </c>
      <c r="D629" s="6" t="s">
        <v>247</v>
      </c>
      <c r="E629" s="6" t="s">
        <v>2794</v>
      </c>
      <c r="F629" s="6" t="s">
        <v>46</v>
      </c>
      <c r="G629" s="8" t="s">
        <v>2776</v>
      </c>
      <c r="H629" s="6" t="s">
        <v>68</v>
      </c>
      <c r="I629" s="6" t="s">
        <v>220</v>
      </c>
      <c r="J629" s="6" t="s">
        <v>47</v>
      </c>
      <c r="K629" s="6" t="s">
        <v>47</v>
      </c>
      <c r="L629" s="6" t="s">
        <v>29</v>
      </c>
      <c r="M629" s="9" t="s">
        <v>2795</v>
      </c>
      <c r="N629" s="9" t="s">
        <v>2796</v>
      </c>
      <c r="O629" s="6" t="s">
        <v>32</v>
      </c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>
      <c r="A630" s="4">
        <v>45781.0</v>
      </c>
      <c r="B630" s="5">
        <v>92.0</v>
      </c>
      <c r="C630" s="6" t="s">
        <v>72</v>
      </c>
      <c r="D630" s="6" t="s">
        <v>247</v>
      </c>
      <c r="E630" s="6" t="s">
        <v>2797</v>
      </c>
      <c r="F630" s="6" t="s">
        <v>25</v>
      </c>
      <c r="G630" s="6" t="s">
        <v>2798</v>
      </c>
      <c r="H630" s="6" t="s">
        <v>39</v>
      </c>
      <c r="I630" s="6" t="s">
        <v>78</v>
      </c>
      <c r="J630" s="6" t="s">
        <v>2270</v>
      </c>
      <c r="K630" s="6" t="s">
        <v>2270</v>
      </c>
      <c r="L630" s="6" t="s">
        <v>29</v>
      </c>
      <c r="M630" s="9" t="s">
        <v>2799</v>
      </c>
      <c r="N630" s="9" t="s">
        <v>2800</v>
      </c>
      <c r="O630" s="6" t="s">
        <v>32</v>
      </c>
      <c r="P630" s="6" t="s">
        <v>33</v>
      </c>
      <c r="Q630" s="6" t="s">
        <v>34</v>
      </c>
      <c r="R630" s="6" t="s">
        <v>407</v>
      </c>
      <c r="S630" s="10"/>
      <c r="T630" s="10"/>
      <c r="U630" s="6" t="s">
        <v>506</v>
      </c>
      <c r="V630" s="6">
        <v>4050.0</v>
      </c>
      <c r="W630" s="6" t="s">
        <v>706</v>
      </c>
      <c r="X630" s="10"/>
      <c r="Y630" s="10"/>
      <c r="Z630" s="10"/>
      <c r="AA630" s="10"/>
      <c r="AB630" s="10"/>
      <c r="AC630" s="10"/>
    </row>
    <row r="631">
      <c r="A631" s="4">
        <v>45781.0</v>
      </c>
      <c r="B631" s="5">
        <v>92.0</v>
      </c>
      <c r="C631" s="6" t="s">
        <v>72</v>
      </c>
      <c r="D631" s="6" t="s">
        <v>247</v>
      </c>
      <c r="E631" s="6" t="s">
        <v>2801</v>
      </c>
      <c r="F631" s="6" t="s">
        <v>25</v>
      </c>
      <c r="G631" s="6" t="s">
        <v>2802</v>
      </c>
      <c r="H631" s="6" t="s">
        <v>388</v>
      </c>
      <c r="I631" s="6" t="s">
        <v>220</v>
      </c>
      <c r="J631" s="6" t="s">
        <v>220</v>
      </c>
      <c r="K631" s="6" t="s">
        <v>220</v>
      </c>
      <c r="L631" s="6" t="s">
        <v>29</v>
      </c>
      <c r="M631" s="9" t="s">
        <v>2803</v>
      </c>
      <c r="N631" s="9" t="s">
        <v>2804</v>
      </c>
      <c r="O631" s="6" t="s">
        <v>32</v>
      </c>
      <c r="P631" s="6" t="s">
        <v>33</v>
      </c>
      <c r="Q631" s="6" t="s">
        <v>228</v>
      </c>
      <c r="R631" s="6" t="s">
        <v>2573</v>
      </c>
      <c r="S631" s="10"/>
      <c r="T631" s="10"/>
      <c r="U631" s="6" t="s">
        <v>127</v>
      </c>
      <c r="V631" s="6">
        <v>4050.0</v>
      </c>
      <c r="W631" s="6" t="s">
        <v>207</v>
      </c>
      <c r="X631" s="10"/>
      <c r="Y631" s="10"/>
      <c r="Z631" s="10"/>
      <c r="AA631" s="10"/>
      <c r="AB631" s="10"/>
      <c r="AC631" s="10"/>
    </row>
    <row r="632">
      <c r="A632" s="4">
        <v>45781.0</v>
      </c>
      <c r="B632" s="5">
        <v>92.0</v>
      </c>
      <c r="C632" s="6" t="s">
        <v>72</v>
      </c>
      <c r="D632" s="6" t="s">
        <v>247</v>
      </c>
      <c r="E632" s="6" t="s">
        <v>2805</v>
      </c>
      <c r="F632" s="6" t="s">
        <v>25</v>
      </c>
      <c r="G632" s="6" t="s">
        <v>2806</v>
      </c>
      <c r="H632" s="6" t="s">
        <v>39</v>
      </c>
      <c r="I632" s="6" t="s">
        <v>220</v>
      </c>
      <c r="J632" s="6" t="s">
        <v>220</v>
      </c>
      <c r="K632" s="6" t="s">
        <v>220</v>
      </c>
      <c r="L632" s="6" t="s">
        <v>29</v>
      </c>
      <c r="M632" s="9" t="s">
        <v>2807</v>
      </c>
      <c r="N632" s="9" t="s">
        <v>2808</v>
      </c>
      <c r="O632" s="6" t="s">
        <v>32</v>
      </c>
      <c r="P632" s="6" t="s">
        <v>214</v>
      </c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>
      <c r="A633" s="4">
        <v>45781.0</v>
      </c>
      <c r="B633" s="5">
        <v>92.0</v>
      </c>
      <c r="C633" s="6" t="s">
        <v>64</v>
      </c>
      <c r="D633" s="6" t="s">
        <v>95</v>
      </c>
      <c r="E633" s="6" t="s">
        <v>2809</v>
      </c>
      <c r="F633" s="6" t="s">
        <v>46</v>
      </c>
      <c r="G633" s="8" t="s">
        <v>2542</v>
      </c>
      <c r="H633" s="6" t="s">
        <v>388</v>
      </c>
      <c r="I633" s="6" t="s">
        <v>220</v>
      </c>
      <c r="J633" s="6" t="s">
        <v>47</v>
      </c>
      <c r="K633" s="6" t="s">
        <v>47</v>
      </c>
      <c r="L633" s="6" t="s">
        <v>29</v>
      </c>
      <c r="M633" s="9" t="s">
        <v>2810</v>
      </c>
      <c r="N633" s="9" t="s">
        <v>2811</v>
      </c>
      <c r="O633" s="6" t="s">
        <v>32</v>
      </c>
      <c r="P633" s="6" t="s">
        <v>33</v>
      </c>
      <c r="Q633" s="6" t="s">
        <v>228</v>
      </c>
      <c r="R633" s="6" t="s">
        <v>2812</v>
      </c>
      <c r="S633" s="10"/>
      <c r="T633" s="10"/>
      <c r="U633" s="6" t="s">
        <v>108</v>
      </c>
      <c r="V633" s="10"/>
      <c r="W633" s="10"/>
      <c r="X633" s="10"/>
      <c r="Y633" s="10"/>
      <c r="Z633" s="10"/>
      <c r="AA633" s="10"/>
      <c r="AB633" s="10"/>
      <c r="AC633" s="10"/>
    </row>
    <row r="634">
      <c r="A634" s="4">
        <v>45781.0</v>
      </c>
      <c r="B634" s="5">
        <v>92.0</v>
      </c>
      <c r="C634" s="6" t="s">
        <v>64</v>
      </c>
      <c r="D634" s="6" t="s">
        <v>95</v>
      </c>
      <c r="E634" s="6" t="s">
        <v>2813</v>
      </c>
      <c r="F634" s="6" t="s">
        <v>46</v>
      </c>
      <c r="G634" s="6" t="s">
        <v>2814</v>
      </c>
      <c r="H634" s="6" t="s">
        <v>59</v>
      </c>
      <c r="I634" s="6" t="s">
        <v>2391</v>
      </c>
      <c r="J634" s="6" t="s">
        <v>47</v>
      </c>
      <c r="K634" s="6" t="s">
        <v>47</v>
      </c>
      <c r="L634" s="6" t="s">
        <v>29</v>
      </c>
      <c r="M634" s="9" t="s">
        <v>2815</v>
      </c>
      <c r="N634" s="9" t="s">
        <v>2816</v>
      </c>
      <c r="O634" s="6" t="s">
        <v>32</v>
      </c>
      <c r="P634" s="6" t="s">
        <v>33</v>
      </c>
      <c r="Q634" s="6" t="s">
        <v>126</v>
      </c>
      <c r="R634" s="6" t="s">
        <v>2674</v>
      </c>
      <c r="S634" s="10"/>
      <c r="T634" s="10"/>
      <c r="U634" s="6" t="s">
        <v>127</v>
      </c>
      <c r="V634" s="10"/>
      <c r="W634" s="10"/>
      <c r="X634" s="10"/>
      <c r="Y634" s="10"/>
      <c r="Z634" s="10"/>
      <c r="AA634" s="10"/>
      <c r="AB634" s="10"/>
      <c r="AC634" s="10"/>
    </row>
    <row r="635">
      <c r="A635" s="4">
        <v>45781.0</v>
      </c>
      <c r="B635" s="5">
        <v>92.0</v>
      </c>
      <c r="C635" s="6" t="s">
        <v>64</v>
      </c>
      <c r="D635" s="6" t="s">
        <v>65</v>
      </c>
      <c r="E635" s="6" t="s">
        <v>2817</v>
      </c>
      <c r="F635" s="6" t="s">
        <v>25</v>
      </c>
      <c r="G635" s="8" t="s">
        <v>2818</v>
      </c>
      <c r="H635" s="6" t="s">
        <v>68</v>
      </c>
      <c r="I635" s="6" t="s">
        <v>40</v>
      </c>
      <c r="J635" s="6" t="s">
        <v>40</v>
      </c>
      <c r="K635" s="6" t="s">
        <v>40</v>
      </c>
      <c r="L635" s="6" t="s">
        <v>29</v>
      </c>
      <c r="M635" s="9" t="s">
        <v>2819</v>
      </c>
      <c r="N635" s="9" t="s">
        <v>2820</v>
      </c>
      <c r="O635" s="6" t="s">
        <v>32</v>
      </c>
      <c r="P635" s="6" t="s">
        <v>214</v>
      </c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>
      <c r="A636" s="4">
        <v>45781.0</v>
      </c>
      <c r="B636" s="5">
        <v>92.0</v>
      </c>
      <c r="C636" s="6" t="s">
        <v>22</v>
      </c>
      <c r="D636" s="6" t="s">
        <v>109</v>
      </c>
      <c r="E636" s="6" t="s">
        <v>2821</v>
      </c>
      <c r="F636" s="6" t="s">
        <v>25</v>
      </c>
      <c r="G636" s="6" t="s">
        <v>2822</v>
      </c>
      <c r="H636" s="6" t="s">
        <v>59</v>
      </c>
      <c r="I636" s="6" t="s">
        <v>104</v>
      </c>
      <c r="J636" s="6" t="s">
        <v>105</v>
      </c>
      <c r="K636" s="6" t="s">
        <v>104</v>
      </c>
      <c r="L636" s="6" t="s">
        <v>29</v>
      </c>
      <c r="M636" s="9" t="s">
        <v>2823</v>
      </c>
      <c r="N636" s="9" t="s">
        <v>2824</v>
      </c>
      <c r="O636" s="6" t="s">
        <v>32</v>
      </c>
      <c r="P636" s="6" t="s">
        <v>33</v>
      </c>
      <c r="Q636" s="6" t="s">
        <v>381</v>
      </c>
      <c r="R636" s="6" t="s">
        <v>2812</v>
      </c>
      <c r="S636" s="10"/>
      <c r="T636" s="10"/>
      <c r="U636" s="6" t="s">
        <v>1628</v>
      </c>
      <c r="V636" s="10"/>
      <c r="W636" s="10"/>
      <c r="X636" s="10"/>
      <c r="Y636" s="10"/>
      <c r="Z636" s="10"/>
      <c r="AA636" s="10"/>
      <c r="AB636" s="10"/>
      <c r="AC636" s="10"/>
    </row>
    <row r="637">
      <c r="A637" s="4">
        <v>45842.0</v>
      </c>
      <c r="B637" s="5">
        <v>90.0</v>
      </c>
      <c r="C637" s="6" t="s">
        <v>64</v>
      </c>
      <c r="D637" s="6" t="s">
        <v>209</v>
      </c>
      <c r="E637" s="6" t="s">
        <v>2825</v>
      </c>
      <c r="F637" s="6" t="s">
        <v>25</v>
      </c>
      <c r="G637" s="6" t="s">
        <v>2826</v>
      </c>
      <c r="H637" s="6" t="s">
        <v>68</v>
      </c>
      <c r="I637" s="6" t="s">
        <v>328</v>
      </c>
      <c r="J637" s="6" t="s">
        <v>328</v>
      </c>
      <c r="K637" s="6" t="s">
        <v>328</v>
      </c>
      <c r="L637" s="6" t="s">
        <v>29</v>
      </c>
      <c r="M637" s="9" t="s">
        <v>2827</v>
      </c>
      <c r="N637" s="9" t="s">
        <v>2828</v>
      </c>
      <c r="O637" s="6" t="s">
        <v>32</v>
      </c>
      <c r="P637" s="6" t="s">
        <v>343</v>
      </c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>
      <c r="A638" s="4">
        <v>45842.0</v>
      </c>
      <c r="B638" s="5">
        <v>90.0</v>
      </c>
      <c r="C638" s="6" t="s">
        <v>64</v>
      </c>
      <c r="D638" s="6" t="s">
        <v>95</v>
      </c>
      <c r="E638" s="6" t="s">
        <v>2829</v>
      </c>
      <c r="F638" s="6" t="s">
        <v>25</v>
      </c>
      <c r="G638" s="6" t="s">
        <v>2830</v>
      </c>
      <c r="H638" s="6" t="s">
        <v>39</v>
      </c>
      <c r="I638" s="6" t="s">
        <v>220</v>
      </c>
      <c r="J638" s="6" t="s">
        <v>220</v>
      </c>
      <c r="K638" s="6" t="s">
        <v>220</v>
      </c>
      <c r="L638" s="6" t="s">
        <v>29</v>
      </c>
      <c r="M638" s="9" t="s">
        <v>2831</v>
      </c>
      <c r="N638" s="9" t="s">
        <v>2832</v>
      </c>
      <c r="O638" s="6" t="s">
        <v>32</v>
      </c>
      <c r="P638" s="6" t="s">
        <v>33</v>
      </c>
      <c r="Q638" s="6" t="s">
        <v>381</v>
      </c>
      <c r="R638" s="6" t="s">
        <v>1268</v>
      </c>
      <c r="S638" s="10"/>
      <c r="T638" s="10"/>
      <c r="U638" s="6" t="s">
        <v>116</v>
      </c>
      <c r="V638" s="10"/>
      <c r="W638" s="10"/>
      <c r="X638" s="10"/>
      <c r="Y638" s="10"/>
      <c r="Z638" s="10"/>
      <c r="AA638" s="10"/>
      <c r="AB638" s="10"/>
      <c r="AC638" s="10"/>
    </row>
    <row r="639">
      <c r="A639" s="4">
        <v>45842.0</v>
      </c>
      <c r="B639" s="5">
        <v>90.0</v>
      </c>
      <c r="C639" s="6" t="s">
        <v>64</v>
      </c>
      <c r="D639" s="6" t="s">
        <v>65</v>
      </c>
      <c r="E639" s="6" t="s">
        <v>2833</v>
      </c>
      <c r="F639" s="6" t="s">
        <v>8</v>
      </c>
      <c r="G639" s="8" t="s">
        <v>2818</v>
      </c>
      <c r="H639" s="6" t="s">
        <v>68</v>
      </c>
      <c r="I639" s="6" t="s">
        <v>40</v>
      </c>
      <c r="J639" s="6" t="s">
        <v>47</v>
      </c>
      <c r="K639" s="6" t="s">
        <v>47</v>
      </c>
      <c r="L639" s="6" t="s">
        <v>29</v>
      </c>
      <c r="M639" s="9" t="s">
        <v>2834</v>
      </c>
      <c r="N639" s="9" t="s">
        <v>2835</v>
      </c>
      <c r="O639" s="6" t="s">
        <v>32</v>
      </c>
      <c r="P639" s="6" t="s">
        <v>214</v>
      </c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>
      <c r="A640" s="4">
        <v>45842.0</v>
      </c>
      <c r="B640" s="5">
        <v>90.0</v>
      </c>
      <c r="C640" s="6" t="s">
        <v>64</v>
      </c>
      <c r="D640" s="6" t="s">
        <v>290</v>
      </c>
      <c r="E640" s="6" t="s">
        <v>2836</v>
      </c>
      <c r="F640" s="6" t="s">
        <v>25</v>
      </c>
      <c r="G640" s="6" t="s">
        <v>2837</v>
      </c>
      <c r="H640" s="6" t="s">
        <v>39</v>
      </c>
      <c r="I640" s="6" t="s">
        <v>40</v>
      </c>
      <c r="J640" s="6" t="s">
        <v>40</v>
      </c>
      <c r="K640" s="6" t="s">
        <v>40</v>
      </c>
      <c r="L640" s="6" t="s">
        <v>29</v>
      </c>
      <c r="M640" s="9" t="s">
        <v>2838</v>
      </c>
      <c r="N640" s="9" t="s">
        <v>2839</v>
      </c>
      <c r="O640" s="6" t="s">
        <v>32</v>
      </c>
      <c r="P640" s="6" t="s">
        <v>33</v>
      </c>
      <c r="Q640" s="6" t="s">
        <v>34</v>
      </c>
      <c r="R640" s="6" t="s">
        <v>407</v>
      </c>
      <c r="S640" s="10"/>
      <c r="T640" s="10"/>
      <c r="U640" s="6" t="s">
        <v>108</v>
      </c>
      <c r="V640" s="10"/>
      <c r="W640" s="10"/>
      <c r="X640" s="10"/>
      <c r="Y640" s="10"/>
      <c r="Z640" s="10"/>
      <c r="AA640" s="10"/>
      <c r="AB640" s="10"/>
      <c r="AC640" s="10"/>
    </row>
    <row r="641">
      <c r="A641" s="4">
        <v>45873.0</v>
      </c>
      <c r="B641" s="5">
        <v>89.0</v>
      </c>
      <c r="C641" s="6" t="s">
        <v>72</v>
      </c>
      <c r="D641" s="6" t="s">
        <v>247</v>
      </c>
      <c r="E641" s="6" t="s">
        <v>2840</v>
      </c>
      <c r="F641" s="6" t="s">
        <v>274</v>
      </c>
      <c r="G641" s="6" t="s">
        <v>2841</v>
      </c>
      <c r="H641" s="6" t="s">
        <v>77</v>
      </c>
      <c r="I641" s="6" t="s">
        <v>78</v>
      </c>
      <c r="J641" s="6" t="s">
        <v>47</v>
      </c>
      <c r="K641" s="6" t="s">
        <v>47</v>
      </c>
      <c r="L641" s="6" t="s">
        <v>29</v>
      </c>
      <c r="M641" s="9" t="s">
        <v>2842</v>
      </c>
      <c r="N641" s="9" t="s">
        <v>2843</v>
      </c>
      <c r="O641" s="6" t="s">
        <v>32</v>
      </c>
      <c r="P641" s="6" t="s">
        <v>33</v>
      </c>
      <c r="Q641" s="6" t="s">
        <v>34</v>
      </c>
      <c r="R641" s="6" t="s">
        <v>407</v>
      </c>
      <c r="S641" s="10"/>
      <c r="T641" s="10"/>
      <c r="U641" s="6" t="s">
        <v>108</v>
      </c>
      <c r="V641" s="6">
        <v>1800.0</v>
      </c>
      <c r="W641" s="6" t="s">
        <v>207</v>
      </c>
      <c r="X641" s="10"/>
      <c r="Y641" s="10"/>
      <c r="Z641" s="10"/>
      <c r="AA641" s="10"/>
      <c r="AB641" s="10"/>
      <c r="AC641" s="10"/>
    </row>
    <row r="642">
      <c r="A642" s="4">
        <v>45873.0</v>
      </c>
      <c r="B642" s="5">
        <v>89.0</v>
      </c>
      <c r="C642" s="6" t="s">
        <v>64</v>
      </c>
      <c r="D642" s="6" t="s">
        <v>562</v>
      </c>
      <c r="E642" s="6" t="s">
        <v>2844</v>
      </c>
      <c r="F642" s="6" t="s">
        <v>25</v>
      </c>
      <c r="G642" s="6" t="s">
        <v>2845</v>
      </c>
      <c r="H642" s="6" t="s">
        <v>68</v>
      </c>
      <c r="I642" s="6" t="s">
        <v>78</v>
      </c>
      <c r="J642" s="6" t="s">
        <v>940</v>
      </c>
      <c r="K642" s="6" t="s">
        <v>940</v>
      </c>
      <c r="L642" s="6" t="s">
        <v>29</v>
      </c>
      <c r="M642" s="9" t="s">
        <v>2846</v>
      </c>
      <c r="N642" s="9" t="s">
        <v>2847</v>
      </c>
      <c r="O642" s="6" t="s">
        <v>32</v>
      </c>
      <c r="P642" s="6" t="s">
        <v>33</v>
      </c>
      <c r="Q642" s="6" t="s">
        <v>126</v>
      </c>
      <c r="R642" s="6" t="s">
        <v>300</v>
      </c>
      <c r="S642" s="10"/>
      <c r="T642" s="10"/>
      <c r="U642" s="6" t="s">
        <v>108</v>
      </c>
      <c r="V642" s="10"/>
      <c r="W642" s="10"/>
      <c r="X642" s="10"/>
      <c r="Y642" s="10"/>
      <c r="Z642" s="10"/>
      <c r="AA642" s="10"/>
      <c r="AB642" s="10"/>
      <c r="AC642" s="10"/>
    </row>
    <row r="643">
      <c r="A643" s="4">
        <v>45873.0</v>
      </c>
      <c r="B643" s="5">
        <v>89.0</v>
      </c>
      <c r="C643" s="6" t="s">
        <v>64</v>
      </c>
      <c r="D643" s="6" t="s">
        <v>95</v>
      </c>
      <c r="E643" s="6" t="s">
        <v>2848</v>
      </c>
      <c r="F643" s="6" t="s">
        <v>25</v>
      </c>
      <c r="G643" s="6" t="s">
        <v>2849</v>
      </c>
      <c r="H643" s="6" t="s">
        <v>39</v>
      </c>
      <c r="I643" s="6" t="s">
        <v>220</v>
      </c>
      <c r="J643" s="6" t="s">
        <v>244</v>
      </c>
      <c r="K643" s="6" t="s">
        <v>328</v>
      </c>
      <c r="L643" s="6" t="s">
        <v>29</v>
      </c>
      <c r="M643" s="9" t="s">
        <v>2850</v>
      </c>
      <c r="N643" s="9" t="s">
        <v>2851</v>
      </c>
      <c r="O643" s="6" t="s">
        <v>32</v>
      </c>
      <c r="P643" s="6" t="s">
        <v>214</v>
      </c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>
      <c r="A644" s="4">
        <v>45873.0</v>
      </c>
      <c r="B644" s="5">
        <v>89.0</v>
      </c>
      <c r="C644" s="6" t="s">
        <v>22</v>
      </c>
      <c r="D644" s="6" t="s">
        <v>109</v>
      </c>
      <c r="E644" s="16" t="s">
        <v>2852</v>
      </c>
      <c r="F644" s="6" t="s">
        <v>25</v>
      </c>
      <c r="G644" s="6" t="s">
        <v>2853</v>
      </c>
      <c r="H644" s="6" t="s">
        <v>39</v>
      </c>
      <c r="I644" s="6" t="s">
        <v>28</v>
      </c>
      <c r="J644" s="6" t="s">
        <v>148</v>
      </c>
      <c r="K644" s="6" t="s">
        <v>435</v>
      </c>
      <c r="L644" s="6" t="s">
        <v>29</v>
      </c>
      <c r="M644" s="9" t="s">
        <v>2854</v>
      </c>
      <c r="N644" s="9" t="s">
        <v>2855</v>
      </c>
      <c r="O644" s="6" t="s">
        <v>32</v>
      </c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>
      <c r="A645" s="4">
        <v>45934.0</v>
      </c>
      <c r="B645" s="5">
        <v>87.0</v>
      </c>
      <c r="C645" s="6" t="s">
        <v>72</v>
      </c>
      <c r="D645" s="6" t="s">
        <v>247</v>
      </c>
      <c r="E645" s="16" t="s">
        <v>2856</v>
      </c>
      <c r="F645" s="6" t="s">
        <v>25</v>
      </c>
      <c r="G645" s="6" t="s">
        <v>2857</v>
      </c>
      <c r="H645" s="6" t="s">
        <v>388</v>
      </c>
      <c r="I645" s="6" t="s">
        <v>104</v>
      </c>
      <c r="J645" s="6" t="s">
        <v>104</v>
      </c>
      <c r="K645" s="6" t="s">
        <v>104</v>
      </c>
      <c r="L645" s="6" t="s">
        <v>29</v>
      </c>
      <c r="M645" s="9" t="s">
        <v>2858</v>
      </c>
      <c r="N645" s="9" t="s">
        <v>2859</v>
      </c>
      <c r="O645" s="6" t="s">
        <v>32</v>
      </c>
      <c r="P645" s="6" t="s">
        <v>33</v>
      </c>
      <c r="Q645" s="6" t="s">
        <v>381</v>
      </c>
      <c r="R645" s="6" t="s">
        <v>2674</v>
      </c>
      <c r="S645" s="10"/>
      <c r="T645" s="10"/>
      <c r="U645" s="6" t="s">
        <v>108</v>
      </c>
      <c r="V645" s="6">
        <v>4050.0</v>
      </c>
      <c r="W645" s="6" t="s">
        <v>614</v>
      </c>
      <c r="X645" s="10"/>
      <c r="Y645" s="10"/>
      <c r="Z645" s="10"/>
      <c r="AA645" s="10"/>
      <c r="AB645" s="10"/>
      <c r="AC645" s="10"/>
    </row>
    <row r="646">
      <c r="A646" s="4">
        <v>45934.0</v>
      </c>
      <c r="B646" s="5">
        <v>87.0</v>
      </c>
      <c r="C646" s="6" t="s">
        <v>72</v>
      </c>
      <c r="D646" s="6" t="s">
        <v>247</v>
      </c>
      <c r="E646" s="16" t="s">
        <v>2860</v>
      </c>
      <c r="F646" s="6" t="s">
        <v>46</v>
      </c>
      <c r="G646" s="6" t="s">
        <v>2861</v>
      </c>
      <c r="H646" s="6" t="s">
        <v>388</v>
      </c>
      <c r="I646" s="6" t="s">
        <v>104</v>
      </c>
      <c r="J646" s="6" t="s">
        <v>47</v>
      </c>
      <c r="K646" s="6" t="s">
        <v>47</v>
      </c>
      <c r="L646" s="6" t="s">
        <v>29</v>
      </c>
      <c r="M646" s="9" t="s">
        <v>2862</v>
      </c>
      <c r="N646" s="9" t="s">
        <v>2863</v>
      </c>
      <c r="O646" s="6" t="s">
        <v>32</v>
      </c>
      <c r="P646" s="10"/>
      <c r="Q646" s="10"/>
      <c r="R646" s="10"/>
      <c r="S646" s="10"/>
      <c r="T646" s="10"/>
      <c r="U646" s="10"/>
      <c r="V646" s="6">
        <v>3150.0</v>
      </c>
      <c r="W646" s="6" t="s">
        <v>268</v>
      </c>
      <c r="X646" s="10"/>
      <c r="Y646" s="10"/>
      <c r="Z646" s="10"/>
      <c r="AA646" s="10"/>
      <c r="AB646" s="10"/>
      <c r="AC646" s="10"/>
    </row>
    <row r="647">
      <c r="A647" s="4">
        <v>45934.0</v>
      </c>
      <c r="B647" s="5">
        <v>87.0</v>
      </c>
      <c r="C647" s="6" t="s">
        <v>72</v>
      </c>
      <c r="D647" s="6" t="s">
        <v>247</v>
      </c>
      <c r="E647" s="16" t="s">
        <v>2864</v>
      </c>
      <c r="F647" s="6" t="s">
        <v>25</v>
      </c>
      <c r="G647" s="6" t="s">
        <v>2865</v>
      </c>
      <c r="H647" s="6" t="s">
        <v>39</v>
      </c>
      <c r="I647" s="6" t="s">
        <v>435</v>
      </c>
      <c r="J647" s="6" t="s">
        <v>435</v>
      </c>
      <c r="K647" s="6" t="s">
        <v>435</v>
      </c>
      <c r="L647" s="6" t="s">
        <v>29</v>
      </c>
      <c r="M647" s="9" t="s">
        <v>2866</v>
      </c>
      <c r="N647" s="9" t="s">
        <v>2867</v>
      </c>
      <c r="O647" s="6" t="s">
        <v>32</v>
      </c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>
      <c r="A648" s="4">
        <v>45934.0</v>
      </c>
      <c r="B648" s="5">
        <v>87.0</v>
      </c>
      <c r="C648" s="6" t="s">
        <v>72</v>
      </c>
      <c r="D648" s="6" t="s">
        <v>247</v>
      </c>
      <c r="E648" s="16" t="s">
        <v>2868</v>
      </c>
      <c r="F648" s="6" t="s">
        <v>25</v>
      </c>
      <c r="G648" s="6" t="s">
        <v>2869</v>
      </c>
      <c r="H648" s="6" t="s">
        <v>39</v>
      </c>
      <c r="I648" s="6" t="s">
        <v>122</v>
      </c>
      <c r="J648" s="6" t="s">
        <v>459</v>
      </c>
      <c r="K648" s="6" t="s">
        <v>122</v>
      </c>
      <c r="L648" s="6" t="s">
        <v>29</v>
      </c>
      <c r="M648" s="9" t="s">
        <v>2870</v>
      </c>
      <c r="N648" s="9" t="s">
        <v>2871</v>
      </c>
      <c r="O648" s="6" t="s">
        <v>32</v>
      </c>
      <c r="P648" s="6" t="s">
        <v>33</v>
      </c>
      <c r="Q648" s="6" t="s">
        <v>471</v>
      </c>
      <c r="R648" s="6" t="s">
        <v>2872</v>
      </c>
      <c r="S648" s="10"/>
      <c r="T648" s="10"/>
      <c r="U648" s="6" t="s">
        <v>413</v>
      </c>
      <c r="V648" s="6">
        <v>4950.0</v>
      </c>
      <c r="W648" s="6" t="s">
        <v>1331</v>
      </c>
      <c r="X648" s="10"/>
      <c r="Y648" s="10"/>
      <c r="Z648" s="10"/>
      <c r="AA648" s="10"/>
      <c r="AB648" s="10"/>
      <c r="AC648" s="10"/>
    </row>
    <row r="649">
      <c r="A649" s="4">
        <v>45934.0</v>
      </c>
      <c r="B649" s="5">
        <v>87.0</v>
      </c>
      <c r="C649" s="6" t="s">
        <v>72</v>
      </c>
      <c r="D649" s="6" t="s">
        <v>247</v>
      </c>
      <c r="E649" s="6" t="s">
        <v>2873</v>
      </c>
      <c r="F649" s="6" t="s">
        <v>25</v>
      </c>
      <c r="G649" s="6" t="s">
        <v>2874</v>
      </c>
      <c r="H649" s="6" t="s">
        <v>68</v>
      </c>
      <c r="I649" s="6" t="s">
        <v>78</v>
      </c>
      <c r="J649" s="6" t="s">
        <v>78</v>
      </c>
      <c r="K649" s="6" t="s">
        <v>78</v>
      </c>
      <c r="L649" s="6" t="s">
        <v>29</v>
      </c>
      <c r="M649" s="9" t="s">
        <v>2875</v>
      </c>
      <c r="N649" s="9" t="s">
        <v>2876</v>
      </c>
      <c r="O649" s="6" t="s">
        <v>32</v>
      </c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>
      <c r="A650" s="4">
        <v>45934.0</v>
      </c>
      <c r="B650" s="5">
        <v>87.0</v>
      </c>
      <c r="C650" s="6" t="s">
        <v>72</v>
      </c>
      <c r="D650" s="6" t="s">
        <v>247</v>
      </c>
      <c r="E650" s="6" t="s">
        <v>2877</v>
      </c>
      <c r="F650" s="6" t="s">
        <v>25</v>
      </c>
      <c r="G650" s="6" t="s">
        <v>2878</v>
      </c>
      <c r="H650" s="6" t="s">
        <v>388</v>
      </c>
      <c r="I650" s="6" t="s">
        <v>78</v>
      </c>
      <c r="J650" s="6" t="s">
        <v>78</v>
      </c>
      <c r="K650" s="6" t="s">
        <v>78</v>
      </c>
      <c r="L650" s="6" t="s">
        <v>29</v>
      </c>
      <c r="M650" s="9" t="s">
        <v>2879</v>
      </c>
      <c r="N650" s="9" t="s">
        <v>2880</v>
      </c>
      <c r="O650" s="6" t="s">
        <v>32</v>
      </c>
      <c r="P650" s="6" t="s">
        <v>33</v>
      </c>
      <c r="Q650" s="6" t="s">
        <v>34</v>
      </c>
      <c r="R650" s="6" t="s">
        <v>311</v>
      </c>
      <c r="S650" s="10"/>
      <c r="T650" s="10"/>
      <c r="U650" s="6" t="s">
        <v>108</v>
      </c>
      <c r="V650" s="6">
        <v>4050.0</v>
      </c>
      <c r="W650" s="6" t="s">
        <v>546</v>
      </c>
      <c r="X650" s="10"/>
      <c r="Y650" s="10"/>
      <c r="Z650" s="10"/>
      <c r="AA650" s="10"/>
      <c r="AB650" s="10"/>
      <c r="AC650" s="10"/>
    </row>
    <row r="651">
      <c r="A651" s="4">
        <v>45934.0</v>
      </c>
      <c r="B651" s="5">
        <v>87.0</v>
      </c>
      <c r="C651" s="6" t="s">
        <v>72</v>
      </c>
      <c r="D651" s="6" t="s">
        <v>247</v>
      </c>
      <c r="E651" s="6" t="s">
        <v>2881</v>
      </c>
      <c r="F651" s="6" t="s">
        <v>25</v>
      </c>
      <c r="G651" s="6" t="s">
        <v>2882</v>
      </c>
      <c r="H651" s="6" t="s">
        <v>68</v>
      </c>
      <c r="I651" s="6" t="s">
        <v>78</v>
      </c>
      <c r="J651" s="6" t="s">
        <v>78</v>
      </c>
      <c r="K651" s="6" t="s">
        <v>78</v>
      </c>
      <c r="L651" s="6" t="s">
        <v>29</v>
      </c>
      <c r="M651" s="9" t="s">
        <v>2883</v>
      </c>
      <c r="N651" s="9" t="s">
        <v>2884</v>
      </c>
      <c r="O651" s="6" t="s">
        <v>32</v>
      </c>
      <c r="P651" s="6" t="s">
        <v>33</v>
      </c>
      <c r="Q651" s="6" t="s">
        <v>471</v>
      </c>
      <c r="R651" s="6" t="s">
        <v>300</v>
      </c>
      <c r="S651" s="10"/>
      <c r="T651" s="10"/>
      <c r="U651" s="6" t="s">
        <v>506</v>
      </c>
      <c r="V651" s="6">
        <v>4950.0</v>
      </c>
      <c r="W651" s="6" t="s">
        <v>614</v>
      </c>
      <c r="X651" s="10"/>
      <c r="Y651" s="10"/>
      <c r="Z651" s="10"/>
      <c r="AA651" s="10"/>
      <c r="AB651" s="10"/>
      <c r="AC651" s="10"/>
    </row>
    <row r="652">
      <c r="A652" s="4">
        <v>45934.0</v>
      </c>
      <c r="B652" s="5">
        <v>87.0</v>
      </c>
      <c r="C652" s="6" t="s">
        <v>72</v>
      </c>
      <c r="D652" s="6" t="s">
        <v>247</v>
      </c>
      <c r="E652" s="6" t="s">
        <v>2885</v>
      </c>
      <c r="F652" s="6" t="s">
        <v>25</v>
      </c>
      <c r="G652" s="6" t="s">
        <v>2886</v>
      </c>
      <c r="H652" s="6" t="s">
        <v>39</v>
      </c>
      <c r="I652" s="6" t="s">
        <v>435</v>
      </c>
      <c r="J652" s="6" t="s">
        <v>435</v>
      </c>
      <c r="K652" s="6" t="s">
        <v>435</v>
      </c>
      <c r="L652" s="6" t="s">
        <v>29</v>
      </c>
      <c r="M652" s="9" t="s">
        <v>2887</v>
      </c>
      <c r="N652" s="9" t="s">
        <v>2888</v>
      </c>
      <c r="O652" s="6" t="s">
        <v>32</v>
      </c>
      <c r="P652" s="6" t="s">
        <v>33</v>
      </c>
      <c r="Q652" s="6" t="s">
        <v>126</v>
      </c>
      <c r="R652" s="6" t="s">
        <v>311</v>
      </c>
      <c r="S652" s="10"/>
      <c r="T652" s="10"/>
      <c r="U652" s="6" t="s">
        <v>127</v>
      </c>
      <c r="V652" s="6">
        <v>3150.0</v>
      </c>
      <c r="W652" s="6" t="s">
        <v>2465</v>
      </c>
      <c r="X652" s="10"/>
      <c r="Y652" s="10"/>
      <c r="Z652" s="10"/>
      <c r="AA652" s="10"/>
      <c r="AB652" s="10"/>
      <c r="AC652" s="10"/>
    </row>
    <row r="653">
      <c r="A653" s="4">
        <v>45934.0</v>
      </c>
      <c r="B653" s="5">
        <v>87.0</v>
      </c>
      <c r="C653" s="6" t="s">
        <v>72</v>
      </c>
      <c r="D653" s="6" t="s">
        <v>269</v>
      </c>
      <c r="E653" s="6" t="s">
        <v>2889</v>
      </c>
      <c r="F653" s="6" t="s">
        <v>25</v>
      </c>
      <c r="G653" s="8" t="s">
        <v>2890</v>
      </c>
      <c r="H653" s="6" t="s">
        <v>39</v>
      </c>
      <c r="I653" s="6" t="s">
        <v>2391</v>
      </c>
      <c r="J653" s="6" t="s">
        <v>2391</v>
      </c>
      <c r="K653" s="6" t="s">
        <v>2391</v>
      </c>
      <c r="L653" s="6" t="s">
        <v>29</v>
      </c>
      <c r="M653" s="9" t="s">
        <v>2891</v>
      </c>
      <c r="N653" s="9" t="s">
        <v>2892</v>
      </c>
      <c r="O653" s="6" t="s">
        <v>32</v>
      </c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>
      <c r="A654" s="4">
        <v>45934.0</v>
      </c>
      <c r="B654" s="5">
        <v>87.0</v>
      </c>
      <c r="C654" s="6" t="s">
        <v>72</v>
      </c>
      <c r="D654" s="6" t="s">
        <v>269</v>
      </c>
      <c r="E654" s="6" t="s">
        <v>2893</v>
      </c>
      <c r="F654" s="6" t="s">
        <v>25</v>
      </c>
      <c r="G654" s="6" t="s">
        <v>2894</v>
      </c>
      <c r="H654" s="6" t="s">
        <v>39</v>
      </c>
      <c r="I654" s="6" t="s">
        <v>791</v>
      </c>
      <c r="J654" s="6" t="s">
        <v>468</v>
      </c>
      <c r="K654" s="6" t="s">
        <v>468</v>
      </c>
      <c r="L654" s="6" t="s">
        <v>29</v>
      </c>
      <c r="M654" s="9" t="s">
        <v>2895</v>
      </c>
      <c r="N654" s="9" t="s">
        <v>2896</v>
      </c>
      <c r="O654" s="6" t="s">
        <v>32</v>
      </c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>
      <c r="A655" s="4">
        <v>45934.0</v>
      </c>
      <c r="B655" s="5">
        <v>87.0</v>
      </c>
      <c r="C655" s="6" t="s">
        <v>72</v>
      </c>
      <c r="D655" s="6" t="s">
        <v>269</v>
      </c>
      <c r="E655" s="6" t="s">
        <v>2897</v>
      </c>
      <c r="F655" s="6" t="s">
        <v>2898</v>
      </c>
      <c r="G655" s="6" t="s">
        <v>2899</v>
      </c>
      <c r="H655" s="6" t="s">
        <v>39</v>
      </c>
      <c r="I655" s="6" t="s">
        <v>77</v>
      </c>
      <c r="J655" s="6" t="s">
        <v>435</v>
      </c>
      <c r="K655" s="6" t="s">
        <v>435</v>
      </c>
      <c r="L655" s="6" t="s">
        <v>29</v>
      </c>
      <c r="M655" s="9" t="s">
        <v>2900</v>
      </c>
      <c r="N655" s="9" t="s">
        <v>2901</v>
      </c>
      <c r="O655" s="6" t="s">
        <v>32</v>
      </c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>
      <c r="A656" s="4">
        <v>45934.0</v>
      </c>
      <c r="B656" s="5">
        <v>87.0</v>
      </c>
      <c r="C656" s="6" t="s">
        <v>72</v>
      </c>
      <c r="D656" s="6" t="s">
        <v>269</v>
      </c>
      <c r="E656" s="6" t="s">
        <v>2902</v>
      </c>
      <c r="F656" s="6" t="s">
        <v>373</v>
      </c>
      <c r="G656" s="6" t="s">
        <v>2903</v>
      </c>
      <c r="H656" s="6" t="s">
        <v>68</v>
      </c>
      <c r="I656" s="6" t="s">
        <v>1391</v>
      </c>
      <c r="J656" s="6" t="s">
        <v>256</v>
      </c>
      <c r="K656" s="6" t="s">
        <v>2904</v>
      </c>
      <c r="L656" s="6" t="s">
        <v>29</v>
      </c>
      <c r="M656" s="9" t="s">
        <v>2905</v>
      </c>
      <c r="N656" s="9" t="s">
        <v>2906</v>
      </c>
      <c r="O656" s="6" t="s">
        <v>32</v>
      </c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>
      <c r="A657" s="4">
        <v>45934.0</v>
      </c>
      <c r="B657" s="5">
        <v>87.0</v>
      </c>
      <c r="C657" s="6" t="s">
        <v>50</v>
      </c>
      <c r="D657" s="6" t="s">
        <v>216</v>
      </c>
      <c r="E657" s="6" t="s">
        <v>2907</v>
      </c>
      <c r="F657" s="6" t="s">
        <v>25</v>
      </c>
      <c r="G657" s="6" t="s">
        <v>2908</v>
      </c>
      <c r="H657" s="6" t="s">
        <v>39</v>
      </c>
      <c r="I657" s="6" t="s">
        <v>40</v>
      </c>
      <c r="J657" s="6" t="s">
        <v>40</v>
      </c>
      <c r="K657" s="6" t="s">
        <v>40</v>
      </c>
      <c r="L657" s="6" t="s">
        <v>29</v>
      </c>
      <c r="M657" s="9" t="s">
        <v>2909</v>
      </c>
      <c r="N657" s="9" t="s">
        <v>2910</v>
      </c>
      <c r="O657" s="6" t="s">
        <v>32</v>
      </c>
      <c r="P657" s="6" t="s">
        <v>33</v>
      </c>
      <c r="Q657" s="6" t="s">
        <v>381</v>
      </c>
      <c r="R657" s="6" t="s">
        <v>407</v>
      </c>
      <c r="S657" s="10"/>
      <c r="T657" s="10"/>
      <c r="U657" s="6" t="s">
        <v>108</v>
      </c>
      <c r="V657" s="6">
        <v>2970.0</v>
      </c>
      <c r="W657" s="6" t="s">
        <v>1331</v>
      </c>
      <c r="X657" s="10"/>
      <c r="Y657" s="10"/>
      <c r="Z657" s="10"/>
      <c r="AA657" s="10"/>
      <c r="AB657" s="10"/>
      <c r="AC657" s="10"/>
    </row>
    <row r="658">
      <c r="A658" s="4">
        <v>45934.0</v>
      </c>
      <c r="B658" s="5">
        <v>87.0</v>
      </c>
      <c r="C658" s="6" t="s">
        <v>50</v>
      </c>
      <c r="D658" s="6" t="s">
        <v>216</v>
      </c>
      <c r="E658" s="6" t="s">
        <v>2911</v>
      </c>
      <c r="F658" s="6" t="s">
        <v>25</v>
      </c>
      <c r="G658" s="6" t="s">
        <v>2912</v>
      </c>
      <c r="H658" s="6" t="s">
        <v>59</v>
      </c>
      <c r="I658" s="6" t="s">
        <v>220</v>
      </c>
      <c r="J658" s="6" t="s">
        <v>905</v>
      </c>
      <c r="K658" s="6" t="s">
        <v>2913</v>
      </c>
      <c r="L658" s="6" t="s">
        <v>29</v>
      </c>
      <c r="M658" s="9" t="s">
        <v>2914</v>
      </c>
      <c r="N658" s="9" t="s">
        <v>2915</v>
      </c>
      <c r="O658" s="6" t="s">
        <v>32</v>
      </c>
      <c r="P658" s="6" t="s">
        <v>214</v>
      </c>
      <c r="Q658" s="10"/>
      <c r="R658" s="6" t="s">
        <v>2916</v>
      </c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>
      <c r="A659" s="4">
        <v>45934.0</v>
      </c>
      <c r="B659" s="5">
        <v>87.0</v>
      </c>
      <c r="C659" s="6" t="s">
        <v>64</v>
      </c>
      <c r="D659" s="6" t="s">
        <v>964</v>
      </c>
      <c r="E659" s="6" t="s">
        <v>2917</v>
      </c>
      <c r="F659" s="6" t="s">
        <v>25</v>
      </c>
      <c r="G659" s="6" t="s">
        <v>2918</v>
      </c>
      <c r="H659" s="6" t="s">
        <v>59</v>
      </c>
      <c r="I659" s="6" t="s">
        <v>78</v>
      </c>
      <c r="J659" s="6" t="s">
        <v>78</v>
      </c>
      <c r="K659" s="6" t="s">
        <v>78</v>
      </c>
      <c r="L659" s="6" t="s">
        <v>29</v>
      </c>
      <c r="M659" s="9" t="s">
        <v>2919</v>
      </c>
      <c r="N659" s="9" t="s">
        <v>2920</v>
      </c>
      <c r="O659" s="6" t="s">
        <v>32</v>
      </c>
      <c r="P659" s="6" t="s">
        <v>33</v>
      </c>
      <c r="Q659" s="6" t="s">
        <v>381</v>
      </c>
      <c r="R659" s="6" t="s">
        <v>2872</v>
      </c>
      <c r="S659" s="10"/>
      <c r="T659" s="10"/>
      <c r="U659" s="6" t="s">
        <v>116</v>
      </c>
      <c r="V659" s="10"/>
      <c r="W659" s="10"/>
      <c r="X659" s="10"/>
      <c r="Y659" s="10"/>
      <c r="Z659" s="10"/>
      <c r="AA659" s="10"/>
      <c r="AB659" s="10"/>
      <c r="AC659" s="10"/>
    </row>
    <row r="660">
      <c r="A660" s="4">
        <v>45934.0</v>
      </c>
      <c r="B660" s="5">
        <v>87.0</v>
      </c>
      <c r="C660" s="6" t="s">
        <v>64</v>
      </c>
      <c r="D660" s="6" t="s">
        <v>964</v>
      </c>
      <c r="E660" s="6" t="s">
        <v>2921</v>
      </c>
      <c r="F660" s="6" t="s">
        <v>25</v>
      </c>
      <c r="G660" s="6" t="s">
        <v>2922</v>
      </c>
      <c r="H660" s="6" t="s">
        <v>68</v>
      </c>
      <c r="I660" s="6" t="s">
        <v>220</v>
      </c>
      <c r="J660" s="6" t="s">
        <v>123</v>
      </c>
      <c r="K660" s="6" t="s">
        <v>123</v>
      </c>
      <c r="L660" s="6" t="s">
        <v>29</v>
      </c>
      <c r="M660" s="9" t="s">
        <v>2923</v>
      </c>
      <c r="N660" s="9" t="s">
        <v>2924</v>
      </c>
      <c r="O660" s="6" t="s">
        <v>32</v>
      </c>
      <c r="P660" s="6" t="s">
        <v>214</v>
      </c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>
      <c r="A661" s="4">
        <v>45934.0</v>
      </c>
      <c r="B661" s="5">
        <v>87.0</v>
      </c>
      <c r="C661" s="6" t="s">
        <v>22</v>
      </c>
      <c r="D661" s="6" t="s">
        <v>307</v>
      </c>
      <c r="E661" s="6" t="s">
        <v>2925</v>
      </c>
      <c r="F661" s="6" t="s">
        <v>25</v>
      </c>
      <c r="G661" s="6" t="s">
        <v>2926</v>
      </c>
      <c r="H661" s="6" t="s">
        <v>68</v>
      </c>
      <c r="I661" s="6" t="s">
        <v>148</v>
      </c>
      <c r="J661" s="6" t="s">
        <v>148</v>
      </c>
      <c r="K661" s="6" t="s">
        <v>148</v>
      </c>
      <c r="L661" s="6" t="s">
        <v>29</v>
      </c>
      <c r="M661" s="9" t="s">
        <v>2927</v>
      </c>
      <c r="N661" s="9" t="s">
        <v>2928</v>
      </c>
      <c r="O661" s="6" t="s">
        <v>32</v>
      </c>
      <c r="P661" s="6" t="s">
        <v>343</v>
      </c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>
      <c r="A662" s="4">
        <v>45934.0</v>
      </c>
      <c r="B662" s="5">
        <v>87.0</v>
      </c>
      <c r="C662" s="6" t="s">
        <v>22</v>
      </c>
      <c r="D662" s="6" t="s">
        <v>307</v>
      </c>
      <c r="E662" s="6" t="s">
        <v>2929</v>
      </c>
      <c r="F662" s="6" t="s">
        <v>25</v>
      </c>
      <c r="G662" s="6" t="s">
        <v>2930</v>
      </c>
      <c r="H662" s="6" t="s">
        <v>388</v>
      </c>
      <c r="I662" s="6" t="s">
        <v>435</v>
      </c>
      <c r="J662" s="6" t="s">
        <v>78</v>
      </c>
      <c r="K662" s="6" t="s">
        <v>78</v>
      </c>
      <c r="L662" s="6" t="s">
        <v>29</v>
      </c>
      <c r="M662" s="9" t="s">
        <v>2931</v>
      </c>
      <c r="N662" s="9" t="s">
        <v>2932</v>
      </c>
      <c r="O662" s="6" t="s">
        <v>32</v>
      </c>
      <c r="P662" s="6" t="s">
        <v>33</v>
      </c>
      <c r="Q662" s="6" t="s">
        <v>126</v>
      </c>
      <c r="R662" s="6" t="s">
        <v>546</v>
      </c>
      <c r="S662" s="10"/>
      <c r="T662" s="10"/>
      <c r="U662" s="6" t="s">
        <v>108</v>
      </c>
      <c r="V662" s="10"/>
      <c r="W662" s="10"/>
      <c r="X662" s="10"/>
      <c r="Y662" s="10"/>
      <c r="Z662" s="10"/>
      <c r="AA662" s="10"/>
      <c r="AB662" s="10"/>
      <c r="AC662" s="10"/>
    </row>
    <row r="663">
      <c r="A663" s="4">
        <v>45934.0</v>
      </c>
      <c r="B663" s="5">
        <v>87.0</v>
      </c>
      <c r="C663" s="6" t="s">
        <v>64</v>
      </c>
      <c r="D663" s="6" t="s">
        <v>964</v>
      </c>
      <c r="E663" s="6" t="s">
        <v>2933</v>
      </c>
      <c r="F663" s="6" t="s">
        <v>25</v>
      </c>
      <c r="G663" s="6" t="s">
        <v>2934</v>
      </c>
      <c r="H663" s="6" t="s">
        <v>388</v>
      </c>
      <c r="I663" s="6" t="s">
        <v>435</v>
      </c>
      <c r="J663" s="6" t="s">
        <v>435</v>
      </c>
      <c r="K663" s="6" t="s">
        <v>435</v>
      </c>
      <c r="L663" s="6" t="s">
        <v>29</v>
      </c>
      <c r="M663" s="9" t="s">
        <v>2935</v>
      </c>
      <c r="N663" s="9" t="s">
        <v>2936</v>
      </c>
      <c r="O663" s="6" t="s">
        <v>32</v>
      </c>
      <c r="P663" s="6" t="s">
        <v>33</v>
      </c>
      <c r="Q663" s="6" t="s">
        <v>126</v>
      </c>
      <c r="R663" s="6" t="s">
        <v>127</v>
      </c>
      <c r="S663" s="10"/>
      <c r="T663" s="10"/>
      <c r="U663" s="6" t="s">
        <v>413</v>
      </c>
      <c r="V663" s="6">
        <v>4500.0</v>
      </c>
      <c r="W663" s="6" t="s">
        <v>2114</v>
      </c>
      <c r="X663" s="10"/>
      <c r="Y663" s="10"/>
      <c r="Z663" s="10"/>
      <c r="AA663" s="10"/>
      <c r="AB663" s="10"/>
      <c r="AC663" s="10"/>
    </row>
    <row r="664">
      <c r="A664" s="4">
        <v>45934.0</v>
      </c>
      <c r="B664" s="5">
        <v>87.0</v>
      </c>
      <c r="C664" s="6" t="s">
        <v>72</v>
      </c>
      <c r="D664" s="6" t="s">
        <v>269</v>
      </c>
      <c r="E664" s="6" t="s">
        <v>2937</v>
      </c>
      <c r="F664" s="6" t="s">
        <v>373</v>
      </c>
      <c r="G664" s="6" t="s">
        <v>2938</v>
      </c>
      <c r="H664" s="6" t="s">
        <v>59</v>
      </c>
      <c r="I664" s="6" t="s">
        <v>2270</v>
      </c>
      <c r="J664" s="6" t="s">
        <v>78</v>
      </c>
      <c r="K664" s="6" t="s">
        <v>78</v>
      </c>
      <c r="L664" s="6" t="s">
        <v>29</v>
      </c>
      <c r="M664" s="9" t="s">
        <v>2939</v>
      </c>
      <c r="N664" s="9" t="s">
        <v>2940</v>
      </c>
      <c r="O664" s="6" t="s">
        <v>32</v>
      </c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>
      <c r="A665" s="4">
        <v>45965.0</v>
      </c>
      <c r="B665" s="5">
        <v>86.0</v>
      </c>
      <c r="C665" s="6" t="s">
        <v>64</v>
      </c>
      <c r="D665" s="6" t="s">
        <v>65</v>
      </c>
      <c r="E665" s="6" t="s">
        <v>2941</v>
      </c>
      <c r="F665" s="6" t="s">
        <v>25</v>
      </c>
      <c r="G665" s="6" t="s">
        <v>2942</v>
      </c>
      <c r="H665" s="6" t="s">
        <v>388</v>
      </c>
      <c r="I665" s="6" t="s">
        <v>104</v>
      </c>
      <c r="J665" s="6" t="s">
        <v>104</v>
      </c>
      <c r="K665" s="6" t="s">
        <v>104</v>
      </c>
      <c r="L665" s="6" t="s">
        <v>29</v>
      </c>
      <c r="M665" s="9" t="s">
        <v>2943</v>
      </c>
      <c r="N665" s="9" t="s">
        <v>2944</v>
      </c>
      <c r="O665" s="6" t="s">
        <v>32</v>
      </c>
      <c r="P665" s="6" t="s">
        <v>33</v>
      </c>
      <c r="Q665" s="6" t="s">
        <v>381</v>
      </c>
      <c r="R665" s="6" t="s">
        <v>407</v>
      </c>
      <c r="S665" s="10"/>
      <c r="T665" s="10"/>
      <c r="U665" s="6" t="s">
        <v>108</v>
      </c>
      <c r="V665" s="10"/>
      <c r="W665" s="10"/>
      <c r="X665" s="10"/>
      <c r="Y665" s="10"/>
      <c r="Z665" s="10"/>
      <c r="AA665" s="10"/>
      <c r="AB665" s="10"/>
      <c r="AC665" s="10"/>
    </row>
    <row r="666">
      <c r="A666" s="4">
        <v>45965.0</v>
      </c>
      <c r="B666" s="5">
        <v>86.0</v>
      </c>
      <c r="C666" s="6" t="s">
        <v>50</v>
      </c>
      <c r="D666" s="6" t="s">
        <v>216</v>
      </c>
      <c r="E666" s="6" t="s">
        <v>2945</v>
      </c>
      <c r="F666" s="6" t="s">
        <v>25</v>
      </c>
      <c r="G666" s="6" t="s">
        <v>2946</v>
      </c>
      <c r="H666" s="6" t="s">
        <v>388</v>
      </c>
      <c r="I666" s="6" t="s">
        <v>220</v>
      </c>
      <c r="J666" s="6" t="s">
        <v>2038</v>
      </c>
      <c r="K666" s="6" t="s">
        <v>2038</v>
      </c>
      <c r="L666" s="6" t="s">
        <v>29</v>
      </c>
      <c r="M666" s="9" t="s">
        <v>2947</v>
      </c>
      <c r="N666" s="9" t="s">
        <v>2948</v>
      </c>
      <c r="O666" s="6" t="s">
        <v>32</v>
      </c>
      <c r="P666" s="6" t="s">
        <v>214</v>
      </c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>
      <c r="A667" s="4">
        <v>45965.0</v>
      </c>
      <c r="B667" s="5">
        <v>86.0</v>
      </c>
      <c r="C667" s="6" t="s">
        <v>72</v>
      </c>
      <c r="D667" s="6" t="s">
        <v>247</v>
      </c>
      <c r="E667" s="6" t="s">
        <v>2949</v>
      </c>
      <c r="F667" s="6" t="s">
        <v>274</v>
      </c>
      <c r="G667" s="6" t="s">
        <v>2950</v>
      </c>
      <c r="H667" s="6" t="s">
        <v>77</v>
      </c>
      <c r="I667" s="6" t="s">
        <v>104</v>
      </c>
      <c r="J667" s="6" t="s">
        <v>47</v>
      </c>
      <c r="K667" s="6" t="s">
        <v>47</v>
      </c>
      <c r="L667" s="6" t="s">
        <v>29</v>
      </c>
      <c r="M667" s="9" t="s">
        <v>2951</v>
      </c>
      <c r="N667" s="9" t="s">
        <v>2952</v>
      </c>
      <c r="O667" s="6" t="s">
        <v>32</v>
      </c>
      <c r="P667" s="6" t="s">
        <v>33</v>
      </c>
      <c r="Q667" s="6" t="s">
        <v>34</v>
      </c>
      <c r="R667" s="6" t="s">
        <v>407</v>
      </c>
      <c r="S667" s="10"/>
      <c r="T667" s="10"/>
      <c r="U667" s="6" t="s">
        <v>108</v>
      </c>
      <c r="V667" s="6">
        <v>1800.0</v>
      </c>
      <c r="W667" s="6" t="s">
        <v>600</v>
      </c>
      <c r="X667" s="10"/>
      <c r="Y667" s="10"/>
      <c r="Z667" s="10"/>
      <c r="AA667" s="10"/>
      <c r="AB667" s="10"/>
      <c r="AC667" s="10"/>
    </row>
    <row r="668">
      <c r="A668" s="4">
        <v>45965.0</v>
      </c>
      <c r="B668" s="5">
        <v>86.0</v>
      </c>
      <c r="C668" s="6" t="s">
        <v>64</v>
      </c>
      <c r="D668" s="6" t="s">
        <v>432</v>
      </c>
      <c r="E668" s="6" t="s">
        <v>2953</v>
      </c>
      <c r="F668" s="6" t="s">
        <v>25</v>
      </c>
      <c r="G668" s="8" t="s">
        <v>2954</v>
      </c>
      <c r="H668" s="6" t="s">
        <v>39</v>
      </c>
      <c r="I668" s="6" t="s">
        <v>435</v>
      </c>
      <c r="J668" s="6" t="s">
        <v>435</v>
      </c>
      <c r="K668" s="6" t="s">
        <v>220</v>
      </c>
      <c r="L668" s="6" t="s">
        <v>29</v>
      </c>
      <c r="M668" s="9" t="s">
        <v>2955</v>
      </c>
      <c r="N668" s="9" t="s">
        <v>2956</v>
      </c>
      <c r="O668" s="6" t="s">
        <v>32</v>
      </c>
      <c r="P668" s="6" t="s">
        <v>33</v>
      </c>
      <c r="Q668" s="6" t="s">
        <v>471</v>
      </c>
      <c r="R668" s="10"/>
      <c r="S668" s="10"/>
      <c r="T668" s="10"/>
      <c r="U668" s="6" t="s">
        <v>472</v>
      </c>
      <c r="V668" s="10"/>
      <c r="W668" s="10"/>
      <c r="X668" s="10"/>
      <c r="Y668" s="10"/>
      <c r="Z668" s="10"/>
      <c r="AA668" s="10"/>
      <c r="AB668" s="10"/>
      <c r="AC668" s="10"/>
    </row>
    <row r="669">
      <c r="A669" s="4">
        <v>45965.0</v>
      </c>
      <c r="B669" s="5">
        <v>86.0</v>
      </c>
      <c r="C669" s="6" t="s">
        <v>64</v>
      </c>
      <c r="D669" s="6" t="s">
        <v>432</v>
      </c>
      <c r="E669" s="6" t="s">
        <v>2957</v>
      </c>
      <c r="F669" s="6" t="s">
        <v>46</v>
      </c>
      <c r="G669" s="8" t="s">
        <v>2954</v>
      </c>
      <c r="H669" s="6" t="s">
        <v>39</v>
      </c>
      <c r="I669" s="6" t="s">
        <v>435</v>
      </c>
      <c r="J669" s="6" t="s">
        <v>47</v>
      </c>
      <c r="K669" s="6" t="s">
        <v>47</v>
      </c>
      <c r="L669" s="6" t="s">
        <v>29</v>
      </c>
      <c r="M669" s="9" t="s">
        <v>2958</v>
      </c>
      <c r="N669" s="9" t="s">
        <v>2959</v>
      </c>
      <c r="O669" s="6" t="s">
        <v>32</v>
      </c>
      <c r="P669" s="6" t="s">
        <v>33</v>
      </c>
      <c r="Q669" s="6" t="s">
        <v>471</v>
      </c>
      <c r="R669" s="10"/>
      <c r="S669" s="10"/>
      <c r="T669" s="10"/>
      <c r="U669" s="6" t="s">
        <v>472</v>
      </c>
      <c r="V669" s="6">
        <v>540.0</v>
      </c>
      <c r="W669" s="6" t="s">
        <v>472</v>
      </c>
      <c r="X669" s="10"/>
      <c r="Y669" s="10"/>
      <c r="Z669" s="10"/>
      <c r="AA669" s="10"/>
      <c r="AB669" s="10"/>
      <c r="AC669" s="10"/>
    </row>
    <row r="670">
      <c r="A670" s="4">
        <v>45965.0</v>
      </c>
      <c r="B670" s="5">
        <v>86.0</v>
      </c>
      <c r="C670" s="6" t="s">
        <v>72</v>
      </c>
      <c r="D670" s="6" t="s">
        <v>247</v>
      </c>
      <c r="E670" s="6" t="s">
        <v>2960</v>
      </c>
      <c r="F670" s="6" t="s">
        <v>274</v>
      </c>
      <c r="G670" s="6" t="s">
        <v>2961</v>
      </c>
      <c r="H670" s="6" t="s">
        <v>77</v>
      </c>
      <c r="I670" s="6" t="s">
        <v>104</v>
      </c>
      <c r="J670" s="6" t="s">
        <v>47</v>
      </c>
      <c r="K670" s="6" t="s">
        <v>47</v>
      </c>
      <c r="L670" s="6" t="s">
        <v>29</v>
      </c>
      <c r="M670" s="9" t="s">
        <v>2962</v>
      </c>
      <c r="N670" s="9" t="s">
        <v>2963</v>
      </c>
      <c r="O670" s="6" t="s">
        <v>32</v>
      </c>
      <c r="P670" s="6" t="s">
        <v>33</v>
      </c>
      <c r="Q670" s="6" t="s">
        <v>126</v>
      </c>
      <c r="R670" s="6" t="s">
        <v>600</v>
      </c>
      <c r="S670" s="10"/>
      <c r="T670" s="10"/>
      <c r="U670" s="6" t="s">
        <v>127</v>
      </c>
      <c r="V670" s="6">
        <v>1800.0</v>
      </c>
      <c r="W670" s="6" t="s">
        <v>207</v>
      </c>
      <c r="X670" s="10"/>
      <c r="Y670" s="10"/>
      <c r="Z670" s="10"/>
      <c r="AA670" s="10"/>
      <c r="AB670" s="10"/>
      <c r="AC670" s="10"/>
    </row>
    <row r="671">
      <c r="A671" s="4">
        <v>45995.0</v>
      </c>
      <c r="B671" s="5">
        <v>85.0</v>
      </c>
      <c r="C671" s="6" t="s">
        <v>72</v>
      </c>
      <c r="D671" s="6" t="s">
        <v>269</v>
      </c>
      <c r="E671" s="6" t="s">
        <v>2964</v>
      </c>
      <c r="F671" s="6" t="s">
        <v>25</v>
      </c>
      <c r="G671" s="6" t="s">
        <v>2965</v>
      </c>
      <c r="H671" s="6" t="s">
        <v>68</v>
      </c>
      <c r="I671" s="6" t="s">
        <v>2966</v>
      </c>
      <c r="J671" s="6" t="s">
        <v>791</v>
      </c>
      <c r="K671" s="6" t="s">
        <v>801</v>
      </c>
      <c r="L671" s="6" t="s">
        <v>29</v>
      </c>
      <c r="M671" s="9" t="s">
        <v>2967</v>
      </c>
      <c r="N671" s="9" t="s">
        <v>2968</v>
      </c>
      <c r="O671" s="6" t="s">
        <v>32</v>
      </c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>
      <c r="A672" s="4">
        <v>45995.0</v>
      </c>
      <c r="B672" s="5">
        <v>85.0</v>
      </c>
      <c r="C672" s="6" t="s">
        <v>72</v>
      </c>
      <c r="D672" s="6" t="s">
        <v>269</v>
      </c>
      <c r="E672" s="6" t="s">
        <v>2969</v>
      </c>
      <c r="F672" s="6" t="s">
        <v>25</v>
      </c>
      <c r="G672" s="6" t="s">
        <v>2970</v>
      </c>
      <c r="H672" s="6" t="s">
        <v>59</v>
      </c>
      <c r="I672" s="6" t="s">
        <v>801</v>
      </c>
      <c r="J672" s="6" t="s">
        <v>801</v>
      </c>
      <c r="K672" s="6" t="s">
        <v>801</v>
      </c>
      <c r="L672" s="6" t="s">
        <v>29</v>
      </c>
      <c r="M672" s="9" t="s">
        <v>2971</v>
      </c>
      <c r="N672" s="9" t="s">
        <v>2972</v>
      </c>
      <c r="O672" s="6" t="s">
        <v>32</v>
      </c>
      <c r="P672" s="10"/>
      <c r="Q672" s="10"/>
      <c r="R672" s="10"/>
      <c r="S672" s="10"/>
      <c r="T672" s="10"/>
      <c r="U672" s="6" t="s">
        <v>116</v>
      </c>
      <c r="V672" s="10"/>
      <c r="W672" s="10"/>
      <c r="X672" s="10"/>
      <c r="Y672" s="10"/>
      <c r="Z672" s="10"/>
      <c r="AA672" s="10"/>
      <c r="AB672" s="10"/>
      <c r="AC672" s="10"/>
    </row>
    <row r="673">
      <c r="A673" s="4">
        <v>45995.0</v>
      </c>
      <c r="B673" s="5">
        <v>85.0</v>
      </c>
      <c r="C673" s="6" t="s">
        <v>72</v>
      </c>
      <c r="D673" s="6" t="s">
        <v>269</v>
      </c>
      <c r="E673" s="6" t="s">
        <v>2973</v>
      </c>
      <c r="F673" s="6" t="s">
        <v>25</v>
      </c>
      <c r="G673" s="8" t="s">
        <v>2974</v>
      </c>
      <c r="H673" s="6" t="s">
        <v>68</v>
      </c>
      <c r="I673" s="6" t="s">
        <v>801</v>
      </c>
      <c r="J673" s="6" t="s">
        <v>801</v>
      </c>
      <c r="K673" s="6" t="s">
        <v>801</v>
      </c>
      <c r="L673" s="6" t="s">
        <v>29</v>
      </c>
      <c r="M673" s="9" t="s">
        <v>2975</v>
      </c>
      <c r="N673" s="9" t="s">
        <v>2976</v>
      </c>
      <c r="O673" s="6" t="s">
        <v>32</v>
      </c>
      <c r="P673" s="6" t="s">
        <v>343</v>
      </c>
      <c r="Q673" s="10"/>
      <c r="R673" s="6" t="s">
        <v>1383</v>
      </c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>
      <c r="A674" s="4">
        <v>45995.0</v>
      </c>
      <c r="B674" s="5">
        <v>85.0</v>
      </c>
      <c r="C674" s="6" t="s">
        <v>50</v>
      </c>
      <c r="D674" s="6" t="s">
        <v>51</v>
      </c>
      <c r="E674" s="6" t="s">
        <v>2977</v>
      </c>
      <c r="F674" s="6" t="s">
        <v>25</v>
      </c>
      <c r="G674" s="6" t="s">
        <v>2978</v>
      </c>
      <c r="H674" s="6" t="s">
        <v>388</v>
      </c>
      <c r="I674" s="6" t="s">
        <v>122</v>
      </c>
      <c r="J674" s="6" t="s">
        <v>122</v>
      </c>
      <c r="K674" s="6" t="s">
        <v>122</v>
      </c>
      <c r="L674" s="6" t="s">
        <v>29</v>
      </c>
      <c r="M674" s="9" t="s">
        <v>2979</v>
      </c>
      <c r="N674" s="9" t="s">
        <v>2980</v>
      </c>
      <c r="O674" s="6" t="s">
        <v>32</v>
      </c>
      <c r="P674" s="6" t="s">
        <v>33</v>
      </c>
      <c r="Q674" s="6" t="s">
        <v>34</v>
      </c>
      <c r="R674" s="6" t="s">
        <v>44</v>
      </c>
      <c r="S674" s="10"/>
      <c r="T674" s="10"/>
      <c r="U674" s="6" t="s">
        <v>108</v>
      </c>
      <c r="V674" s="10"/>
      <c r="W674" s="10"/>
      <c r="X674" s="10"/>
      <c r="Y674" s="10"/>
      <c r="Z674" s="10"/>
      <c r="AA674" s="10"/>
      <c r="AB674" s="10"/>
      <c r="AC674" s="10"/>
    </row>
    <row r="675">
      <c r="A675" s="4">
        <v>45995.0</v>
      </c>
      <c r="B675" s="5">
        <v>85.0</v>
      </c>
      <c r="C675" s="6" t="s">
        <v>64</v>
      </c>
      <c r="D675" s="6" t="s">
        <v>209</v>
      </c>
      <c r="E675" s="6" t="s">
        <v>2981</v>
      </c>
      <c r="F675" s="6" t="s">
        <v>25</v>
      </c>
      <c r="G675" s="6" t="s">
        <v>2982</v>
      </c>
      <c r="H675" s="6" t="s">
        <v>2983</v>
      </c>
      <c r="I675" s="6" t="s">
        <v>328</v>
      </c>
      <c r="J675" s="6" t="s">
        <v>328</v>
      </c>
      <c r="K675" s="6" t="s">
        <v>328</v>
      </c>
      <c r="L675" s="6" t="s">
        <v>29</v>
      </c>
      <c r="M675" s="9" t="s">
        <v>2984</v>
      </c>
      <c r="N675" s="9" t="s">
        <v>2985</v>
      </c>
      <c r="O675" s="6" t="s">
        <v>32</v>
      </c>
      <c r="P675" s="6" t="s">
        <v>33</v>
      </c>
      <c r="Q675" s="6" t="s">
        <v>34</v>
      </c>
      <c r="R675" s="6" t="s">
        <v>206</v>
      </c>
      <c r="S675" s="10"/>
      <c r="T675" s="10"/>
      <c r="U675" s="6" t="s">
        <v>268</v>
      </c>
      <c r="V675" s="10"/>
      <c r="W675" s="10"/>
      <c r="X675" s="10"/>
      <c r="Y675" s="10"/>
      <c r="Z675" s="10"/>
      <c r="AA675" s="10"/>
      <c r="AB675" s="10"/>
      <c r="AC675" s="10"/>
    </row>
    <row r="676">
      <c r="A676" s="14" t="s">
        <v>2986</v>
      </c>
      <c r="B676" s="5">
        <v>83.0</v>
      </c>
      <c r="C676" s="6" t="s">
        <v>64</v>
      </c>
      <c r="D676" s="6" t="s">
        <v>209</v>
      </c>
      <c r="E676" s="6" t="s">
        <v>2987</v>
      </c>
      <c r="F676" s="6" t="s">
        <v>25</v>
      </c>
      <c r="G676" s="8" t="s">
        <v>2988</v>
      </c>
      <c r="H676" s="6" t="s">
        <v>2731</v>
      </c>
      <c r="I676" s="6" t="s">
        <v>459</v>
      </c>
      <c r="J676" s="6" t="s">
        <v>459</v>
      </c>
      <c r="K676" s="6" t="s">
        <v>459</v>
      </c>
      <c r="L676" s="6" t="s">
        <v>29</v>
      </c>
      <c r="M676" s="9" t="s">
        <v>2989</v>
      </c>
      <c r="N676" s="9" t="s">
        <v>2990</v>
      </c>
      <c r="O676" s="6" t="s">
        <v>32</v>
      </c>
      <c r="P676" s="6" t="s">
        <v>214</v>
      </c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>
      <c r="A677" s="14" t="s">
        <v>2986</v>
      </c>
      <c r="B677" s="5">
        <v>83.0</v>
      </c>
      <c r="C677" s="6" t="s">
        <v>64</v>
      </c>
      <c r="D677" s="6" t="s">
        <v>209</v>
      </c>
      <c r="E677" s="16" t="s">
        <v>2991</v>
      </c>
      <c r="F677" s="6" t="s">
        <v>46</v>
      </c>
      <c r="G677" s="8" t="s">
        <v>2988</v>
      </c>
      <c r="H677" s="6" t="s">
        <v>2731</v>
      </c>
      <c r="I677" s="6" t="s">
        <v>459</v>
      </c>
      <c r="J677" s="6" t="s">
        <v>47</v>
      </c>
      <c r="K677" s="6" t="s">
        <v>47</v>
      </c>
      <c r="L677" s="6" t="s">
        <v>29</v>
      </c>
      <c r="M677" s="9" t="s">
        <v>2992</v>
      </c>
      <c r="N677" s="9" t="s">
        <v>2993</v>
      </c>
      <c r="O677" s="6" t="s">
        <v>32</v>
      </c>
      <c r="P677" s="6" t="s">
        <v>214</v>
      </c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>
      <c r="A678" s="14" t="s">
        <v>2986</v>
      </c>
      <c r="B678" s="5">
        <v>83.0</v>
      </c>
      <c r="C678" s="6" t="s">
        <v>72</v>
      </c>
      <c r="D678" s="6" t="s">
        <v>269</v>
      </c>
      <c r="E678" s="16" t="s">
        <v>2994</v>
      </c>
      <c r="F678" s="6" t="s">
        <v>46</v>
      </c>
      <c r="G678" s="8" t="s">
        <v>2890</v>
      </c>
      <c r="H678" s="6" t="s">
        <v>39</v>
      </c>
      <c r="I678" s="6" t="s">
        <v>2391</v>
      </c>
      <c r="J678" s="6" t="s">
        <v>47</v>
      </c>
      <c r="K678" s="6" t="s">
        <v>47</v>
      </c>
      <c r="L678" s="6" t="s">
        <v>29</v>
      </c>
      <c r="M678" s="9" t="s">
        <v>2995</v>
      </c>
      <c r="N678" s="9" t="s">
        <v>2996</v>
      </c>
      <c r="O678" s="6" t="s">
        <v>32</v>
      </c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>
      <c r="A679" s="14" t="s">
        <v>2986</v>
      </c>
      <c r="B679" s="5">
        <v>83.0</v>
      </c>
      <c r="C679" s="6" t="s">
        <v>72</v>
      </c>
      <c r="D679" s="6" t="s">
        <v>269</v>
      </c>
      <c r="E679" s="16" t="s">
        <v>2997</v>
      </c>
      <c r="F679" s="6" t="s">
        <v>25</v>
      </c>
      <c r="G679" s="6" t="s">
        <v>2998</v>
      </c>
      <c r="H679" s="6" t="s">
        <v>68</v>
      </c>
      <c r="I679" s="6" t="s">
        <v>28</v>
      </c>
      <c r="J679" s="6" t="s">
        <v>28</v>
      </c>
      <c r="K679" s="6" t="s">
        <v>28</v>
      </c>
      <c r="L679" s="6" t="s">
        <v>29</v>
      </c>
      <c r="M679" s="9" t="s">
        <v>2999</v>
      </c>
      <c r="N679" s="9" t="s">
        <v>3000</v>
      </c>
      <c r="O679" s="6" t="s">
        <v>32</v>
      </c>
      <c r="P679" s="6" t="s">
        <v>33</v>
      </c>
      <c r="Q679" s="6" t="s">
        <v>3001</v>
      </c>
      <c r="R679" s="6" t="s">
        <v>3002</v>
      </c>
      <c r="S679" s="10"/>
      <c r="T679" s="10"/>
      <c r="U679" s="6" t="s">
        <v>108</v>
      </c>
      <c r="V679" s="6">
        <v>3150.0</v>
      </c>
      <c r="W679" s="6" t="s">
        <v>268</v>
      </c>
      <c r="X679" s="10"/>
      <c r="Y679" s="10"/>
      <c r="Z679" s="10"/>
      <c r="AA679" s="10"/>
      <c r="AB679" s="10"/>
      <c r="AC679" s="10"/>
    </row>
    <row r="680">
      <c r="A680" s="14" t="s">
        <v>2986</v>
      </c>
      <c r="B680" s="5">
        <v>83.0</v>
      </c>
      <c r="C680" s="6" t="s">
        <v>72</v>
      </c>
      <c r="D680" s="6" t="s">
        <v>269</v>
      </c>
      <c r="E680" s="16" t="s">
        <v>3003</v>
      </c>
      <c r="F680" s="6" t="s">
        <v>25</v>
      </c>
      <c r="G680" s="6" t="s">
        <v>3004</v>
      </c>
      <c r="H680" s="6" t="s">
        <v>39</v>
      </c>
      <c r="I680" s="6" t="s">
        <v>28</v>
      </c>
      <c r="J680" s="6" t="s">
        <v>468</v>
      </c>
      <c r="K680" s="6" t="s">
        <v>28</v>
      </c>
      <c r="L680" s="6" t="s">
        <v>29</v>
      </c>
      <c r="M680" s="9" t="s">
        <v>3005</v>
      </c>
      <c r="N680" s="9" t="s">
        <v>3006</v>
      </c>
      <c r="O680" s="6" t="s">
        <v>32</v>
      </c>
      <c r="P680" s="6" t="s">
        <v>33</v>
      </c>
      <c r="Q680" s="6" t="s">
        <v>381</v>
      </c>
      <c r="R680" s="6" t="s">
        <v>44</v>
      </c>
      <c r="S680" s="10"/>
      <c r="T680" s="10"/>
      <c r="U680" s="6" t="s">
        <v>108</v>
      </c>
      <c r="V680" s="6">
        <v>4950.0</v>
      </c>
      <c r="W680" s="6" t="s">
        <v>482</v>
      </c>
      <c r="X680" s="10"/>
      <c r="Y680" s="10"/>
      <c r="Z680" s="10"/>
      <c r="AA680" s="10"/>
      <c r="AB680" s="10"/>
      <c r="AC680" s="10"/>
    </row>
    <row r="681">
      <c r="A681" s="14" t="s">
        <v>2986</v>
      </c>
      <c r="B681" s="5">
        <v>83.0</v>
      </c>
      <c r="C681" s="6" t="s">
        <v>72</v>
      </c>
      <c r="D681" s="6" t="s">
        <v>269</v>
      </c>
      <c r="E681" s="6" t="s">
        <v>3007</v>
      </c>
      <c r="F681" s="6" t="s">
        <v>25</v>
      </c>
      <c r="G681" s="6" t="s">
        <v>3008</v>
      </c>
      <c r="H681" s="6" t="s">
        <v>59</v>
      </c>
      <c r="I681" s="6" t="s">
        <v>28</v>
      </c>
      <c r="J681" s="6" t="s">
        <v>148</v>
      </c>
      <c r="K681" s="6" t="s">
        <v>148</v>
      </c>
      <c r="L681" s="6" t="s">
        <v>29</v>
      </c>
      <c r="M681" s="9" t="s">
        <v>3009</v>
      </c>
      <c r="N681" s="9" t="s">
        <v>3010</v>
      </c>
      <c r="O681" s="6" t="s">
        <v>32</v>
      </c>
      <c r="P681" s="6" t="s">
        <v>33</v>
      </c>
      <c r="Q681" s="6" t="s">
        <v>381</v>
      </c>
      <c r="R681" s="6" t="s">
        <v>206</v>
      </c>
      <c r="S681" s="10"/>
      <c r="T681" s="10"/>
      <c r="U681" s="6" t="s">
        <v>108</v>
      </c>
      <c r="V681" s="6">
        <v>4950.0</v>
      </c>
      <c r="W681" s="6" t="s">
        <v>482</v>
      </c>
      <c r="X681" s="10"/>
      <c r="Y681" s="10"/>
      <c r="Z681" s="10"/>
      <c r="AA681" s="10"/>
      <c r="AB681" s="10"/>
      <c r="AC681" s="10"/>
    </row>
    <row r="682">
      <c r="A682" s="14" t="s">
        <v>2986</v>
      </c>
      <c r="B682" s="5">
        <v>83.0</v>
      </c>
      <c r="C682" s="6" t="s">
        <v>72</v>
      </c>
      <c r="D682" s="6" t="s">
        <v>269</v>
      </c>
      <c r="E682" s="16" t="s">
        <v>3011</v>
      </c>
      <c r="F682" s="6" t="s">
        <v>46</v>
      </c>
      <c r="G682" s="8" t="s">
        <v>2974</v>
      </c>
      <c r="H682" s="6" t="s">
        <v>68</v>
      </c>
      <c r="I682" s="6" t="s">
        <v>801</v>
      </c>
      <c r="J682" s="6" t="s">
        <v>47</v>
      </c>
      <c r="K682" s="6" t="s">
        <v>47</v>
      </c>
      <c r="L682" s="6" t="s">
        <v>29</v>
      </c>
      <c r="M682" s="9" t="s">
        <v>3012</v>
      </c>
      <c r="N682" s="9" t="s">
        <v>3013</v>
      </c>
      <c r="O682" s="6" t="s">
        <v>32</v>
      </c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>
      <c r="A683" s="14" t="s">
        <v>2986</v>
      </c>
      <c r="B683" s="5">
        <v>83.0</v>
      </c>
      <c r="C683" s="6" t="s">
        <v>22</v>
      </c>
      <c r="D683" s="6" t="s">
        <v>109</v>
      </c>
      <c r="E683" s="6" t="s">
        <v>3014</v>
      </c>
      <c r="F683" s="6" t="s">
        <v>25</v>
      </c>
      <c r="G683" s="6" t="s">
        <v>3015</v>
      </c>
      <c r="H683" s="6" t="s">
        <v>59</v>
      </c>
      <c r="I683" s="6" t="s">
        <v>54</v>
      </c>
      <c r="J683" s="6" t="s">
        <v>54</v>
      </c>
      <c r="K683" s="6" t="s">
        <v>54</v>
      </c>
      <c r="L683" s="6" t="s">
        <v>29</v>
      </c>
      <c r="M683" s="9" t="s">
        <v>3016</v>
      </c>
      <c r="N683" s="9" t="s">
        <v>3017</v>
      </c>
      <c r="O683" s="6" t="s">
        <v>32</v>
      </c>
      <c r="P683" s="6" t="s">
        <v>33</v>
      </c>
      <c r="Q683" s="6" t="s">
        <v>34</v>
      </c>
      <c r="R683" s="6" t="s">
        <v>546</v>
      </c>
      <c r="S683" s="10"/>
      <c r="T683" s="10"/>
      <c r="U683" s="6" t="s">
        <v>108</v>
      </c>
      <c r="V683" s="6">
        <v>4500.0</v>
      </c>
      <c r="W683" s="6" t="s">
        <v>128</v>
      </c>
      <c r="X683" s="10"/>
      <c r="Y683" s="10"/>
      <c r="Z683" s="10"/>
      <c r="AA683" s="10"/>
      <c r="AB683" s="10"/>
      <c r="AC683" s="10"/>
    </row>
    <row r="684">
      <c r="A684" s="14" t="s">
        <v>2986</v>
      </c>
      <c r="B684" s="5">
        <v>83.0</v>
      </c>
      <c r="C684" s="6" t="s">
        <v>22</v>
      </c>
      <c r="D684" s="6" t="s">
        <v>109</v>
      </c>
      <c r="E684" s="11" t="s">
        <v>3018</v>
      </c>
      <c r="F684" s="6" t="s">
        <v>25</v>
      </c>
      <c r="G684" s="6" t="s">
        <v>3019</v>
      </c>
      <c r="H684" s="6" t="s">
        <v>59</v>
      </c>
      <c r="I684" s="6" t="s">
        <v>104</v>
      </c>
      <c r="J684" s="6" t="s">
        <v>122</v>
      </c>
      <c r="K684" s="6" t="s">
        <v>78</v>
      </c>
      <c r="L684" s="6" t="s">
        <v>29</v>
      </c>
      <c r="M684" s="9" t="s">
        <v>3020</v>
      </c>
      <c r="N684" s="9" t="s">
        <v>3021</v>
      </c>
      <c r="O684" s="6" t="s">
        <v>32</v>
      </c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>
      <c r="A685" s="14" t="s">
        <v>2986</v>
      </c>
      <c r="B685" s="5">
        <v>83.0</v>
      </c>
      <c r="C685" s="6" t="s">
        <v>64</v>
      </c>
      <c r="D685" s="6" t="s">
        <v>65</v>
      </c>
      <c r="E685" s="42" t="s">
        <v>3022</v>
      </c>
      <c r="F685" s="6" t="s">
        <v>25</v>
      </c>
      <c r="G685" s="6" t="s">
        <v>3023</v>
      </c>
      <c r="H685" s="6" t="s">
        <v>388</v>
      </c>
      <c r="I685" s="6" t="s">
        <v>3024</v>
      </c>
      <c r="J685" s="6" t="s">
        <v>328</v>
      </c>
      <c r="K685" s="6" t="s">
        <v>1265</v>
      </c>
      <c r="L685" s="6" t="s">
        <v>29</v>
      </c>
      <c r="M685" s="9" t="s">
        <v>3025</v>
      </c>
      <c r="N685" s="9" t="s">
        <v>3026</v>
      </c>
      <c r="O685" s="6" t="s">
        <v>32</v>
      </c>
      <c r="P685" s="6" t="s">
        <v>33</v>
      </c>
      <c r="Q685" s="6" t="s">
        <v>126</v>
      </c>
      <c r="R685" s="6" t="s">
        <v>115</v>
      </c>
      <c r="S685" s="10"/>
      <c r="T685" s="10"/>
      <c r="U685" s="6" t="s">
        <v>413</v>
      </c>
      <c r="V685" s="6">
        <v>3870.0</v>
      </c>
      <c r="W685" s="6" t="s">
        <v>567</v>
      </c>
      <c r="X685" s="10"/>
      <c r="Y685" s="10"/>
      <c r="Z685" s="10"/>
      <c r="AA685" s="10"/>
      <c r="AB685" s="10"/>
      <c r="AC685" s="10"/>
    </row>
    <row r="686">
      <c r="A686" s="14" t="s">
        <v>3027</v>
      </c>
      <c r="B686" s="5">
        <v>82.0</v>
      </c>
      <c r="C686" s="6" t="s">
        <v>72</v>
      </c>
      <c r="D686" s="6" t="s">
        <v>247</v>
      </c>
      <c r="E686" s="6" t="s">
        <v>3028</v>
      </c>
      <c r="F686" s="6" t="s">
        <v>274</v>
      </c>
      <c r="G686" s="6" t="s">
        <v>3029</v>
      </c>
      <c r="H686" s="6" t="s">
        <v>77</v>
      </c>
      <c r="I686" s="6" t="s">
        <v>220</v>
      </c>
      <c r="J686" s="6" t="s">
        <v>47</v>
      </c>
      <c r="K686" s="6" t="s">
        <v>47</v>
      </c>
      <c r="L686" s="6" t="s">
        <v>29</v>
      </c>
      <c r="M686" s="9" t="s">
        <v>3030</v>
      </c>
      <c r="N686" s="9" t="s">
        <v>3031</v>
      </c>
      <c r="O686" s="6" t="s">
        <v>32</v>
      </c>
      <c r="P686" s="6" t="s">
        <v>33</v>
      </c>
      <c r="Q686" s="6" t="s">
        <v>126</v>
      </c>
      <c r="R686" s="6" t="s">
        <v>206</v>
      </c>
      <c r="S686" s="10"/>
      <c r="T686" s="10"/>
      <c r="U686" s="6" t="s">
        <v>127</v>
      </c>
      <c r="V686" s="6">
        <v>1800.0</v>
      </c>
      <c r="W686" s="6" t="s">
        <v>2465</v>
      </c>
      <c r="X686" s="10"/>
      <c r="Y686" s="10"/>
      <c r="Z686" s="10"/>
      <c r="AA686" s="10"/>
      <c r="AB686" s="10"/>
      <c r="AC686" s="10"/>
    </row>
    <row r="687">
      <c r="A687" s="14" t="s">
        <v>3027</v>
      </c>
      <c r="B687" s="5">
        <v>82.0</v>
      </c>
      <c r="C687" s="6" t="s">
        <v>64</v>
      </c>
      <c r="D687" s="6" t="s">
        <v>562</v>
      </c>
      <c r="E687" s="6" t="s">
        <v>3032</v>
      </c>
      <c r="F687" s="6" t="s">
        <v>274</v>
      </c>
      <c r="G687" s="6" t="s">
        <v>3033</v>
      </c>
      <c r="H687" s="6" t="s">
        <v>77</v>
      </c>
      <c r="I687" s="6" t="s">
        <v>256</v>
      </c>
      <c r="J687" s="6" t="s">
        <v>47</v>
      </c>
      <c r="K687" s="6" t="s">
        <v>47</v>
      </c>
      <c r="L687" s="6" t="s">
        <v>29</v>
      </c>
      <c r="M687" s="9" t="s">
        <v>3034</v>
      </c>
      <c r="N687" s="9" t="s">
        <v>3035</v>
      </c>
      <c r="O687" s="6" t="s">
        <v>32</v>
      </c>
      <c r="P687" s="6" t="s">
        <v>33</v>
      </c>
      <c r="Q687" s="6" t="s">
        <v>34</v>
      </c>
      <c r="R687" s="6" t="s">
        <v>3036</v>
      </c>
      <c r="S687" s="10"/>
      <c r="T687" s="10"/>
      <c r="U687" s="6" t="s">
        <v>268</v>
      </c>
      <c r="V687" s="6">
        <v>3780.0</v>
      </c>
      <c r="W687" s="6" t="s">
        <v>3037</v>
      </c>
      <c r="X687" s="10"/>
      <c r="Y687" s="10"/>
      <c r="Z687" s="10"/>
      <c r="AA687" s="10"/>
      <c r="AB687" s="10"/>
      <c r="AC687" s="10"/>
    </row>
    <row r="688">
      <c r="A688" s="14" t="s">
        <v>3027</v>
      </c>
      <c r="B688" s="5">
        <v>82.0</v>
      </c>
      <c r="C688" s="6" t="s">
        <v>64</v>
      </c>
      <c r="D688" s="6" t="s">
        <v>562</v>
      </c>
      <c r="E688" s="6" t="s">
        <v>3038</v>
      </c>
      <c r="F688" s="6" t="s">
        <v>274</v>
      </c>
      <c r="G688" s="6" t="s">
        <v>3039</v>
      </c>
      <c r="H688" s="6" t="s">
        <v>77</v>
      </c>
      <c r="I688" s="6" t="s">
        <v>468</v>
      </c>
      <c r="J688" s="6" t="s">
        <v>47</v>
      </c>
      <c r="K688" s="6" t="s">
        <v>47</v>
      </c>
      <c r="L688" s="6" t="s">
        <v>29</v>
      </c>
      <c r="M688" s="9" t="s">
        <v>3040</v>
      </c>
      <c r="N688" s="9" t="s">
        <v>3041</v>
      </c>
      <c r="O688" s="6" t="s">
        <v>32</v>
      </c>
      <c r="P688" s="6" t="s">
        <v>33</v>
      </c>
      <c r="Q688" s="6" t="s">
        <v>34</v>
      </c>
      <c r="R688" s="6" t="s">
        <v>153</v>
      </c>
      <c r="S688" s="10"/>
      <c r="T688" s="10"/>
      <c r="U688" s="6" t="s">
        <v>506</v>
      </c>
      <c r="V688" s="6">
        <v>3780.0</v>
      </c>
      <c r="W688" s="6" t="s">
        <v>237</v>
      </c>
      <c r="X688" s="10"/>
      <c r="Y688" s="10"/>
      <c r="Z688" s="10"/>
      <c r="AA688" s="10"/>
      <c r="AB688" s="10"/>
      <c r="AC688" s="10"/>
    </row>
    <row r="689">
      <c r="A689" s="14" t="s">
        <v>3027</v>
      </c>
      <c r="B689" s="5">
        <v>82.0</v>
      </c>
      <c r="C689" s="6" t="s">
        <v>64</v>
      </c>
      <c r="D689" s="6" t="s">
        <v>562</v>
      </c>
      <c r="E689" s="6" t="s">
        <v>3042</v>
      </c>
      <c r="F689" s="6" t="s">
        <v>274</v>
      </c>
      <c r="G689" s="6" t="s">
        <v>3043</v>
      </c>
      <c r="H689" s="6" t="s">
        <v>77</v>
      </c>
      <c r="I689" s="6" t="s">
        <v>3044</v>
      </c>
      <c r="J689" s="6" t="s">
        <v>47</v>
      </c>
      <c r="K689" s="6" t="s">
        <v>47</v>
      </c>
      <c r="L689" s="6" t="s">
        <v>29</v>
      </c>
      <c r="M689" s="9" t="s">
        <v>3045</v>
      </c>
      <c r="N689" s="9" t="s">
        <v>3046</v>
      </c>
      <c r="O689" s="6" t="s">
        <v>32</v>
      </c>
      <c r="P689" s="6" t="s">
        <v>33</v>
      </c>
      <c r="Q689" s="6" t="s">
        <v>34</v>
      </c>
      <c r="R689" s="6" t="s">
        <v>3047</v>
      </c>
      <c r="S689" s="10"/>
      <c r="T689" s="10"/>
      <c r="U689" s="6" t="s">
        <v>472</v>
      </c>
      <c r="V689" s="6">
        <v>3780.0</v>
      </c>
      <c r="W689" s="6" t="s">
        <v>506</v>
      </c>
      <c r="X689" s="10"/>
      <c r="Y689" s="10"/>
      <c r="Z689" s="10"/>
      <c r="AA689" s="10"/>
      <c r="AB689" s="10"/>
      <c r="AC689" s="10"/>
    </row>
    <row r="690">
      <c r="A690" s="14" t="s">
        <v>3048</v>
      </c>
      <c r="B690" s="5">
        <v>81.0</v>
      </c>
      <c r="C690" s="6" t="s">
        <v>22</v>
      </c>
      <c r="D690" s="6" t="s">
        <v>307</v>
      </c>
      <c r="E690" s="6" t="s">
        <v>3049</v>
      </c>
      <c r="F690" s="6" t="s">
        <v>25</v>
      </c>
      <c r="G690" s="6" t="s">
        <v>3050</v>
      </c>
      <c r="H690" s="6" t="s">
        <v>59</v>
      </c>
      <c r="I690" s="6" t="s">
        <v>40</v>
      </c>
      <c r="J690" s="6" t="s">
        <v>40</v>
      </c>
      <c r="K690" s="6" t="s">
        <v>40</v>
      </c>
      <c r="L690" s="6" t="s">
        <v>29</v>
      </c>
      <c r="M690" s="9" t="s">
        <v>3051</v>
      </c>
      <c r="N690" s="9" t="s">
        <v>3052</v>
      </c>
      <c r="O690" s="6" t="s">
        <v>32</v>
      </c>
      <c r="P690" s="6" t="s">
        <v>33</v>
      </c>
      <c r="Q690" s="6" t="s">
        <v>34</v>
      </c>
      <c r="R690" s="6" t="s">
        <v>2674</v>
      </c>
      <c r="S690" s="10"/>
      <c r="T690" s="10"/>
      <c r="U690" s="6" t="s">
        <v>108</v>
      </c>
      <c r="V690" s="10"/>
      <c r="W690" s="10"/>
      <c r="X690" s="10"/>
      <c r="Y690" s="10"/>
      <c r="Z690" s="10"/>
      <c r="AA690" s="10"/>
      <c r="AB690" s="10"/>
      <c r="AC690" s="10"/>
    </row>
    <row r="691">
      <c r="A691" s="14" t="s">
        <v>3048</v>
      </c>
      <c r="B691" s="5">
        <v>81.0</v>
      </c>
      <c r="C691" s="6" t="s">
        <v>72</v>
      </c>
      <c r="D691" s="6" t="s">
        <v>247</v>
      </c>
      <c r="E691" s="6" t="s">
        <v>3053</v>
      </c>
      <c r="F691" s="6" t="s">
        <v>427</v>
      </c>
      <c r="G691" s="6" t="s">
        <v>3054</v>
      </c>
      <c r="H691" s="6" t="s">
        <v>77</v>
      </c>
      <c r="I691" s="6" t="s">
        <v>122</v>
      </c>
      <c r="J691" s="6" t="s">
        <v>47</v>
      </c>
      <c r="K691" s="6" t="s">
        <v>47</v>
      </c>
      <c r="L691" s="6" t="s">
        <v>29</v>
      </c>
      <c r="M691" s="9" t="s">
        <v>3055</v>
      </c>
      <c r="N691" s="9" t="s">
        <v>3056</v>
      </c>
      <c r="O691" s="6" t="s">
        <v>32</v>
      </c>
      <c r="P691" s="6" t="s">
        <v>33</v>
      </c>
      <c r="Q691" s="6" t="s">
        <v>34</v>
      </c>
      <c r="R691" s="6" t="s">
        <v>206</v>
      </c>
      <c r="S691" s="10"/>
      <c r="T691" s="10"/>
      <c r="U691" s="6" t="s">
        <v>408</v>
      </c>
      <c r="V691" s="6">
        <v>3150.0</v>
      </c>
      <c r="W691" s="6" t="s">
        <v>706</v>
      </c>
      <c r="X691" s="10"/>
      <c r="Y691" s="10"/>
      <c r="Z691" s="10"/>
      <c r="AA691" s="10"/>
      <c r="AB691" s="10"/>
      <c r="AC691" s="10"/>
    </row>
    <row r="692">
      <c r="A692" s="14" t="s">
        <v>3048</v>
      </c>
      <c r="B692" s="5">
        <v>81.0</v>
      </c>
      <c r="C692" s="6" t="s">
        <v>64</v>
      </c>
      <c r="D692" s="6" t="s">
        <v>562</v>
      </c>
      <c r="E692" s="6" t="s">
        <v>3057</v>
      </c>
      <c r="F692" s="6" t="s">
        <v>274</v>
      </c>
      <c r="G692" s="6" t="s">
        <v>3058</v>
      </c>
      <c r="H692" s="6" t="s">
        <v>77</v>
      </c>
      <c r="I692" s="6" t="s">
        <v>1168</v>
      </c>
      <c r="J692" s="6" t="s">
        <v>47</v>
      </c>
      <c r="K692" s="6" t="s">
        <v>47</v>
      </c>
      <c r="L692" s="6" t="s">
        <v>29</v>
      </c>
      <c r="M692" s="9" t="s">
        <v>3059</v>
      </c>
      <c r="N692" s="9" t="s">
        <v>3060</v>
      </c>
      <c r="O692" s="6" t="s">
        <v>32</v>
      </c>
      <c r="P692" s="6" t="s">
        <v>33</v>
      </c>
      <c r="Q692" s="6" t="s">
        <v>126</v>
      </c>
      <c r="R692" s="6" t="s">
        <v>44</v>
      </c>
      <c r="S692" s="10"/>
      <c r="T692" s="10"/>
      <c r="U692" s="6" t="s">
        <v>506</v>
      </c>
      <c r="V692" s="10"/>
      <c r="W692" s="10"/>
      <c r="X692" s="10"/>
      <c r="Y692" s="10"/>
      <c r="Z692" s="10"/>
      <c r="AA692" s="10"/>
      <c r="AB692" s="10"/>
      <c r="AC692" s="10"/>
    </row>
    <row r="693">
      <c r="A693" s="14" t="s">
        <v>3048</v>
      </c>
      <c r="B693" s="5">
        <v>81.0</v>
      </c>
      <c r="C693" s="6" t="s">
        <v>72</v>
      </c>
      <c r="D693" s="6" t="s">
        <v>247</v>
      </c>
      <c r="E693" s="6" t="s">
        <v>3061</v>
      </c>
      <c r="F693" s="6" t="s">
        <v>274</v>
      </c>
      <c r="G693" s="6" t="s">
        <v>3062</v>
      </c>
      <c r="H693" s="6" t="s">
        <v>77</v>
      </c>
      <c r="I693" s="6" t="s">
        <v>78</v>
      </c>
      <c r="J693" s="6" t="s">
        <v>47</v>
      </c>
      <c r="K693" s="6" t="s">
        <v>47</v>
      </c>
      <c r="L693" s="6" t="s">
        <v>29</v>
      </c>
      <c r="M693" s="9" t="s">
        <v>3063</v>
      </c>
      <c r="N693" s="9" t="s">
        <v>3064</v>
      </c>
      <c r="O693" s="6" t="s">
        <v>32</v>
      </c>
      <c r="P693" s="6" t="s">
        <v>33</v>
      </c>
      <c r="Q693" s="6" t="s">
        <v>126</v>
      </c>
      <c r="R693" s="6" t="s">
        <v>600</v>
      </c>
      <c r="S693" s="10"/>
      <c r="T693" s="10"/>
      <c r="U693" s="6" t="s">
        <v>127</v>
      </c>
      <c r="V693" s="6">
        <v>1800.0</v>
      </c>
      <c r="W693" s="6" t="s">
        <v>1268</v>
      </c>
      <c r="X693" s="10"/>
      <c r="Y693" s="10"/>
      <c r="Z693" s="10"/>
      <c r="AA693" s="10"/>
      <c r="AB693" s="10"/>
      <c r="AC693" s="10"/>
    </row>
    <row r="694">
      <c r="A694" s="14" t="s">
        <v>3048</v>
      </c>
      <c r="B694" s="5">
        <v>81.0</v>
      </c>
      <c r="C694" s="6" t="s">
        <v>72</v>
      </c>
      <c r="D694" s="6" t="s">
        <v>247</v>
      </c>
      <c r="E694" s="6" t="s">
        <v>3065</v>
      </c>
      <c r="F694" s="6" t="s">
        <v>274</v>
      </c>
      <c r="G694" s="6" t="s">
        <v>3066</v>
      </c>
      <c r="H694" s="6" t="s">
        <v>77</v>
      </c>
      <c r="I694" s="6" t="s">
        <v>78</v>
      </c>
      <c r="J694" s="6" t="s">
        <v>47</v>
      </c>
      <c r="K694" s="6" t="s">
        <v>47</v>
      </c>
      <c r="L694" s="6" t="s">
        <v>29</v>
      </c>
      <c r="M694" s="9" t="s">
        <v>3067</v>
      </c>
      <c r="N694" s="9" t="s">
        <v>3068</v>
      </c>
      <c r="O694" s="6" t="s">
        <v>32</v>
      </c>
      <c r="P694" s="6" t="s">
        <v>33</v>
      </c>
      <c r="Q694" s="6" t="s">
        <v>126</v>
      </c>
      <c r="R694" s="6" t="s">
        <v>207</v>
      </c>
      <c r="S694" s="10"/>
      <c r="T694" s="10"/>
      <c r="U694" s="6" t="s">
        <v>127</v>
      </c>
      <c r="V694" s="6">
        <v>3600.0</v>
      </c>
      <c r="W694" s="6" t="s">
        <v>1268</v>
      </c>
      <c r="X694" s="10"/>
      <c r="Y694" s="10"/>
      <c r="Z694" s="10"/>
      <c r="AA694" s="10"/>
      <c r="AB694" s="10"/>
      <c r="AC694" s="10"/>
    </row>
    <row r="695">
      <c r="A695" s="14" t="s">
        <v>3069</v>
      </c>
      <c r="B695" s="5">
        <v>80.0</v>
      </c>
      <c r="C695" s="6" t="s">
        <v>22</v>
      </c>
      <c r="D695" s="6" t="s">
        <v>307</v>
      </c>
      <c r="E695" s="6" t="s">
        <v>3070</v>
      </c>
      <c r="F695" s="6" t="s">
        <v>46</v>
      </c>
      <c r="G695" s="8" t="s">
        <v>2749</v>
      </c>
      <c r="H695" s="6" t="s">
        <v>68</v>
      </c>
      <c r="I695" s="6" t="s">
        <v>40</v>
      </c>
      <c r="J695" s="6" t="s">
        <v>40</v>
      </c>
      <c r="K695" s="6" t="s">
        <v>40</v>
      </c>
      <c r="L695" s="6" t="s">
        <v>29</v>
      </c>
      <c r="M695" s="9" t="s">
        <v>3071</v>
      </c>
      <c r="N695" s="9" t="s">
        <v>3072</v>
      </c>
      <c r="O695" s="6" t="s">
        <v>32</v>
      </c>
      <c r="P695" s="6" t="s">
        <v>33</v>
      </c>
      <c r="Q695" s="6" t="s">
        <v>34</v>
      </c>
      <c r="R695" s="10"/>
      <c r="S695" s="10"/>
      <c r="T695" s="10"/>
      <c r="U695" s="6" t="s">
        <v>268</v>
      </c>
      <c r="V695" s="10"/>
      <c r="W695" s="10"/>
      <c r="X695" s="10"/>
      <c r="Y695" s="10"/>
      <c r="Z695" s="10"/>
      <c r="AA695" s="10"/>
      <c r="AB695" s="10"/>
      <c r="AC695" s="10"/>
    </row>
    <row r="696">
      <c r="A696" s="14" t="s">
        <v>3069</v>
      </c>
      <c r="B696" s="5">
        <v>80.0</v>
      </c>
      <c r="C696" s="6" t="s">
        <v>22</v>
      </c>
      <c r="D696" s="6" t="s">
        <v>109</v>
      </c>
      <c r="E696" s="6" t="s">
        <v>3073</v>
      </c>
      <c r="F696" s="6" t="s">
        <v>25</v>
      </c>
      <c r="G696" s="6" t="s">
        <v>3074</v>
      </c>
      <c r="H696" s="6" t="s">
        <v>388</v>
      </c>
      <c r="I696" s="6" t="s">
        <v>104</v>
      </c>
      <c r="J696" s="6" t="s">
        <v>256</v>
      </c>
      <c r="K696" s="6" t="s">
        <v>104</v>
      </c>
      <c r="L696" s="6" t="s">
        <v>29</v>
      </c>
      <c r="M696" s="9" t="s">
        <v>3075</v>
      </c>
      <c r="N696" s="9" t="s">
        <v>3076</v>
      </c>
      <c r="O696" s="6" t="s">
        <v>32</v>
      </c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>
      <c r="A697" s="14" t="s">
        <v>3069</v>
      </c>
      <c r="B697" s="5">
        <v>80.0</v>
      </c>
      <c r="C697" s="6" t="s">
        <v>64</v>
      </c>
      <c r="D697" s="6" t="s">
        <v>432</v>
      </c>
      <c r="E697" s="6" t="s">
        <v>3077</v>
      </c>
      <c r="F697" s="6" t="s">
        <v>25</v>
      </c>
      <c r="G697" s="6" t="s">
        <v>3078</v>
      </c>
      <c r="H697" s="6" t="s">
        <v>68</v>
      </c>
      <c r="I697" s="6" t="s">
        <v>435</v>
      </c>
      <c r="J697" s="6" t="s">
        <v>220</v>
      </c>
      <c r="K697" s="6" t="s">
        <v>435</v>
      </c>
      <c r="L697" s="6" t="s">
        <v>29</v>
      </c>
      <c r="M697" s="9" t="s">
        <v>3079</v>
      </c>
      <c r="N697" s="9" t="s">
        <v>3080</v>
      </c>
      <c r="O697" s="6" t="s">
        <v>32</v>
      </c>
      <c r="P697" s="6" t="s">
        <v>33</v>
      </c>
      <c r="Q697" s="10"/>
      <c r="R697" s="10"/>
      <c r="S697" s="10"/>
      <c r="T697" s="10"/>
      <c r="U697" s="6" t="s">
        <v>472</v>
      </c>
      <c r="V697" s="6">
        <v>4104.0</v>
      </c>
      <c r="W697" s="6" t="s">
        <v>2522</v>
      </c>
      <c r="X697" s="10"/>
      <c r="Y697" s="10"/>
      <c r="Z697" s="10"/>
      <c r="AA697" s="10"/>
      <c r="AB697" s="10"/>
      <c r="AC697" s="10"/>
    </row>
    <row r="698">
      <c r="A698" s="14" t="s">
        <v>3069</v>
      </c>
      <c r="B698" s="5">
        <v>80.0</v>
      </c>
      <c r="C698" s="6" t="s">
        <v>64</v>
      </c>
      <c r="D698" s="6" t="s">
        <v>95</v>
      </c>
      <c r="E698" s="6" t="s">
        <v>3081</v>
      </c>
      <c r="F698" s="6" t="s">
        <v>46</v>
      </c>
      <c r="G698" s="6" t="s">
        <v>3082</v>
      </c>
      <c r="H698" s="6" t="s">
        <v>59</v>
      </c>
      <c r="I698" s="6" t="s">
        <v>40</v>
      </c>
      <c r="J698" s="6" t="s">
        <v>40</v>
      </c>
      <c r="K698" s="6" t="s">
        <v>40</v>
      </c>
      <c r="L698" s="6" t="s">
        <v>29</v>
      </c>
      <c r="M698" s="9" t="s">
        <v>3083</v>
      </c>
      <c r="N698" s="9" t="s">
        <v>3084</v>
      </c>
      <c r="O698" s="6" t="s">
        <v>32</v>
      </c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>
      <c r="A699" s="14" t="s">
        <v>3069</v>
      </c>
      <c r="B699" s="5">
        <v>80.0</v>
      </c>
      <c r="C699" s="6" t="s">
        <v>64</v>
      </c>
      <c r="D699" s="6" t="s">
        <v>432</v>
      </c>
      <c r="E699" s="6" t="s">
        <v>3085</v>
      </c>
      <c r="F699" s="6" t="s">
        <v>25</v>
      </c>
      <c r="G699" s="6" t="s">
        <v>3086</v>
      </c>
      <c r="H699" s="6" t="s">
        <v>68</v>
      </c>
      <c r="I699" s="6" t="s">
        <v>104</v>
      </c>
      <c r="J699" s="6" t="s">
        <v>78</v>
      </c>
      <c r="K699" s="6" t="s">
        <v>78</v>
      </c>
      <c r="L699" s="6" t="s">
        <v>29</v>
      </c>
      <c r="M699" s="9" t="s">
        <v>3087</v>
      </c>
      <c r="N699" s="9" t="s">
        <v>3088</v>
      </c>
      <c r="O699" s="6" t="s">
        <v>32</v>
      </c>
      <c r="P699" s="6" t="s">
        <v>33</v>
      </c>
      <c r="Q699" s="6" t="s">
        <v>471</v>
      </c>
      <c r="R699" s="10"/>
      <c r="S699" s="6" t="s">
        <v>3089</v>
      </c>
      <c r="T699" s="10"/>
      <c r="U699" s="6" t="s">
        <v>2372</v>
      </c>
      <c r="V699" s="6">
        <v>5076.0</v>
      </c>
      <c r="W699" s="6" t="s">
        <v>3090</v>
      </c>
      <c r="X699" s="10"/>
      <c r="Y699" s="10"/>
      <c r="Z699" s="10"/>
      <c r="AA699" s="10"/>
      <c r="AB699" s="10"/>
      <c r="AC699" s="10"/>
    </row>
    <row r="700">
      <c r="A700" s="14" t="s">
        <v>3069</v>
      </c>
      <c r="B700" s="5">
        <v>80.0</v>
      </c>
      <c r="C700" s="6" t="s">
        <v>50</v>
      </c>
      <c r="D700" s="6" t="s">
        <v>216</v>
      </c>
      <c r="E700" s="6" t="s">
        <v>3091</v>
      </c>
      <c r="F700" s="6" t="s">
        <v>25</v>
      </c>
      <c r="G700" s="6" t="s">
        <v>3092</v>
      </c>
      <c r="H700" s="6" t="s">
        <v>388</v>
      </c>
      <c r="I700" s="6" t="s">
        <v>256</v>
      </c>
      <c r="J700" s="6" t="s">
        <v>905</v>
      </c>
      <c r="K700" s="6" t="s">
        <v>905</v>
      </c>
      <c r="L700" s="6" t="s">
        <v>29</v>
      </c>
      <c r="M700" s="9" t="s">
        <v>3093</v>
      </c>
      <c r="N700" s="9" t="s">
        <v>3094</v>
      </c>
      <c r="O700" s="6" t="s">
        <v>32</v>
      </c>
      <c r="P700" s="6" t="s">
        <v>214</v>
      </c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>
      <c r="A701" s="14" t="s">
        <v>3069</v>
      </c>
      <c r="B701" s="5">
        <v>80.0</v>
      </c>
      <c r="C701" s="6" t="s">
        <v>50</v>
      </c>
      <c r="D701" s="6" t="s">
        <v>216</v>
      </c>
      <c r="E701" s="6" t="s">
        <v>3095</v>
      </c>
      <c r="F701" s="6" t="s">
        <v>25</v>
      </c>
      <c r="G701" s="6" t="s">
        <v>3096</v>
      </c>
      <c r="H701" s="6" t="s">
        <v>39</v>
      </c>
      <c r="I701" s="6" t="s">
        <v>328</v>
      </c>
      <c r="J701" s="6" t="s">
        <v>40</v>
      </c>
      <c r="K701" s="6" t="s">
        <v>40</v>
      </c>
      <c r="L701" s="6" t="s">
        <v>29</v>
      </c>
      <c r="M701" s="9" t="s">
        <v>3097</v>
      </c>
      <c r="N701" s="9" t="s">
        <v>3098</v>
      </c>
      <c r="O701" s="6" t="s">
        <v>32</v>
      </c>
      <c r="P701" s="6" t="s">
        <v>33</v>
      </c>
      <c r="Q701" s="6" t="s">
        <v>381</v>
      </c>
      <c r="R701" s="6" t="s">
        <v>44</v>
      </c>
      <c r="S701" s="10"/>
      <c r="T701" s="10"/>
      <c r="U701" s="6" t="s">
        <v>108</v>
      </c>
      <c r="V701" s="6">
        <v>3060.0</v>
      </c>
      <c r="W701" s="6" t="s">
        <v>1331</v>
      </c>
      <c r="X701" s="10"/>
      <c r="Y701" s="10"/>
      <c r="Z701" s="10"/>
      <c r="AA701" s="10"/>
      <c r="AB701" s="10"/>
      <c r="AC701" s="10"/>
    </row>
    <row r="702">
      <c r="A702" s="14" t="s">
        <v>3069</v>
      </c>
      <c r="B702" s="5">
        <v>80.0</v>
      </c>
      <c r="C702" s="6" t="s">
        <v>72</v>
      </c>
      <c r="D702" s="6" t="s">
        <v>247</v>
      </c>
      <c r="E702" s="6" t="s">
        <v>3099</v>
      </c>
      <c r="F702" s="6" t="s">
        <v>274</v>
      </c>
      <c r="G702" s="6" t="s">
        <v>3100</v>
      </c>
      <c r="H702" s="6" t="s">
        <v>77</v>
      </c>
      <c r="I702" s="6" t="s">
        <v>78</v>
      </c>
      <c r="J702" s="6" t="s">
        <v>47</v>
      </c>
      <c r="K702" s="6" t="s">
        <v>47</v>
      </c>
      <c r="L702" s="6" t="s">
        <v>29</v>
      </c>
      <c r="M702" s="9" t="s">
        <v>3101</v>
      </c>
      <c r="N702" s="9" t="s">
        <v>3102</v>
      </c>
      <c r="O702" s="6" t="s">
        <v>32</v>
      </c>
      <c r="P702" s="6" t="s">
        <v>33</v>
      </c>
      <c r="Q702" s="6" t="s">
        <v>126</v>
      </c>
      <c r="R702" s="6" t="s">
        <v>207</v>
      </c>
      <c r="S702" s="10"/>
      <c r="T702" s="10"/>
      <c r="U702" s="6" t="s">
        <v>127</v>
      </c>
      <c r="V702" s="6">
        <v>1800.0</v>
      </c>
      <c r="W702" s="6" t="s">
        <v>2465</v>
      </c>
      <c r="X702" s="10"/>
      <c r="Y702" s="10"/>
      <c r="Z702" s="10"/>
      <c r="AA702" s="10"/>
      <c r="AB702" s="10"/>
      <c r="AC702" s="10"/>
    </row>
    <row r="703">
      <c r="A703" s="14" t="s">
        <v>3103</v>
      </c>
      <c r="B703" s="5">
        <v>79.0</v>
      </c>
      <c r="C703" s="6" t="s">
        <v>22</v>
      </c>
      <c r="D703" s="6" t="s">
        <v>307</v>
      </c>
      <c r="E703" s="6" t="s">
        <v>3104</v>
      </c>
      <c r="F703" s="6" t="s">
        <v>46</v>
      </c>
      <c r="G703" s="8" t="s">
        <v>2749</v>
      </c>
      <c r="H703" s="6" t="s">
        <v>68</v>
      </c>
      <c r="I703" s="6" t="s">
        <v>40</v>
      </c>
      <c r="J703" s="6" t="s">
        <v>47</v>
      </c>
      <c r="K703" s="6" t="s">
        <v>47</v>
      </c>
      <c r="L703" s="6" t="s">
        <v>29</v>
      </c>
      <c r="M703" s="9" t="s">
        <v>3105</v>
      </c>
      <c r="N703" s="9" t="s">
        <v>3106</v>
      </c>
      <c r="O703" s="6" t="s">
        <v>32</v>
      </c>
      <c r="P703" s="6" t="s">
        <v>33</v>
      </c>
      <c r="Q703" s="6" t="s">
        <v>34</v>
      </c>
      <c r="R703" s="10"/>
      <c r="S703" s="10"/>
      <c r="T703" s="10"/>
      <c r="U703" s="6" t="s">
        <v>268</v>
      </c>
      <c r="V703" s="10"/>
      <c r="W703" s="10"/>
      <c r="X703" s="10"/>
      <c r="Y703" s="10"/>
      <c r="Z703" s="10"/>
      <c r="AA703" s="10"/>
      <c r="AB703" s="10"/>
      <c r="AC703" s="10"/>
    </row>
    <row r="704">
      <c r="A704" s="14" t="s">
        <v>3103</v>
      </c>
      <c r="B704" s="5">
        <v>79.0</v>
      </c>
      <c r="C704" s="6" t="s">
        <v>72</v>
      </c>
      <c r="D704" s="6" t="s">
        <v>269</v>
      </c>
      <c r="E704" s="6" t="s">
        <v>3107</v>
      </c>
      <c r="F704" s="6" t="s">
        <v>373</v>
      </c>
      <c r="G704" s="6" t="s">
        <v>3108</v>
      </c>
      <c r="H704" s="6" t="s">
        <v>388</v>
      </c>
      <c r="I704" s="6" t="s">
        <v>1265</v>
      </c>
      <c r="J704" s="6" t="s">
        <v>78</v>
      </c>
      <c r="K704" s="6" t="s">
        <v>78</v>
      </c>
      <c r="L704" s="6" t="s">
        <v>29</v>
      </c>
      <c r="M704" s="9" t="s">
        <v>3109</v>
      </c>
      <c r="N704" s="9" t="s">
        <v>3110</v>
      </c>
      <c r="O704" s="6" t="s">
        <v>32</v>
      </c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>
      <c r="A705" s="14" t="s">
        <v>3103</v>
      </c>
      <c r="B705" s="5">
        <v>79.0</v>
      </c>
      <c r="C705" s="6" t="s">
        <v>64</v>
      </c>
      <c r="D705" s="6" t="s">
        <v>209</v>
      </c>
      <c r="E705" s="6" t="s">
        <v>3111</v>
      </c>
      <c r="F705" s="6" t="s">
        <v>25</v>
      </c>
      <c r="G705" s="6" t="s">
        <v>3112</v>
      </c>
      <c r="H705" s="6" t="s">
        <v>39</v>
      </c>
      <c r="I705" s="6" t="s">
        <v>78</v>
      </c>
      <c r="J705" s="6" t="s">
        <v>404</v>
      </c>
      <c r="K705" s="6" t="s">
        <v>3044</v>
      </c>
      <c r="L705" s="6" t="s">
        <v>29</v>
      </c>
      <c r="M705" s="9" t="s">
        <v>3113</v>
      </c>
      <c r="N705" s="9" t="s">
        <v>3114</v>
      </c>
      <c r="O705" s="6" t="s">
        <v>32</v>
      </c>
      <c r="P705" s="6" t="s">
        <v>33</v>
      </c>
      <c r="Q705" s="6" t="s">
        <v>34</v>
      </c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>
      <c r="A706" s="14" t="s">
        <v>3103</v>
      </c>
      <c r="B706" s="5">
        <v>79.0</v>
      </c>
      <c r="C706" s="6" t="s">
        <v>22</v>
      </c>
      <c r="D706" s="6" t="s">
        <v>109</v>
      </c>
      <c r="E706" s="6" t="s">
        <v>3115</v>
      </c>
      <c r="F706" s="6" t="s">
        <v>25</v>
      </c>
      <c r="G706" s="6" t="s">
        <v>3116</v>
      </c>
      <c r="H706" s="6" t="s">
        <v>388</v>
      </c>
      <c r="I706" s="6" t="s">
        <v>78</v>
      </c>
      <c r="J706" s="6" t="s">
        <v>122</v>
      </c>
      <c r="K706" s="6" t="s">
        <v>122</v>
      </c>
      <c r="L706" s="6" t="s">
        <v>29</v>
      </c>
      <c r="M706" s="9" t="s">
        <v>3117</v>
      </c>
      <c r="N706" s="9" t="s">
        <v>3118</v>
      </c>
      <c r="O706" s="6" t="s">
        <v>32</v>
      </c>
      <c r="P706" s="6" t="s">
        <v>33</v>
      </c>
      <c r="Q706" s="6" t="s">
        <v>34</v>
      </c>
      <c r="R706" s="6" t="s">
        <v>44</v>
      </c>
      <c r="S706" s="10"/>
      <c r="T706" s="10"/>
      <c r="U706" s="6" t="s">
        <v>108</v>
      </c>
      <c r="V706" s="10"/>
      <c r="W706" s="10"/>
      <c r="X706" s="10"/>
      <c r="Y706" s="10"/>
      <c r="Z706" s="10"/>
      <c r="AA706" s="10"/>
      <c r="AB706" s="10"/>
      <c r="AC706" s="10"/>
    </row>
    <row r="707">
      <c r="A707" s="14" t="s">
        <v>3103</v>
      </c>
      <c r="B707" s="5">
        <v>79.0</v>
      </c>
      <c r="C707" s="6" t="s">
        <v>22</v>
      </c>
      <c r="D707" s="6" t="s">
        <v>109</v>
      </c>
      <c r="E707" s="6" t="s">
        <v>3119</v>
      </c>
      <c r="F707" s="6" t="s">
        <v>25</v>
      </c>
      <c r="G707" s="6" t="s">
        <v>3120</v>
      </c>
      <c r="H707" s="6" t="s">
        <v>59</v>
      </c>
      <c r="I707" s="6" t="s">
        <v>104</v>
      </c>
      <c r="J707" s="6" t="s">
        <v>244</v>
      </c>
      <c r="K707" s="6" t="s">
        <v>244</v>
      </c>
      <c r="L707" s="6" t="s">
        <v>29</v>
      </c>
      <c r="M707" s="9" t="s">
        <v>3121</v>
      </c>
      <c r="N707" s="9" t="s">
        <v>3122</v>
      </c>
      <c r="O707" s="6" t="s">
        <v>32</v>
      </c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>
      <c r="A708" s="14" t="s">
        <v>3103</v>
      </c>
      <c r="B708" s="5">
        <v>79.0</v>
      </c>
      <c r="C708" s="6" t="s">
        <v>72</v>
      </c>
      <c r="D708" s="6" t="s">
        <v>247</v>
      </c>
      <c r="E708" s="6" t="s">
        <v>3123</v>
      </c>
      <c r="F708" s="6" t="s">
        <v>274</v>
      </c>
      <c r="G708" s="6" t="s">
        <v>3124</v>
      </c>
      <c r="H708" s="6" t="s">
        <v>77</v>
      </c>
      <c r="I708" s="6" t="s">
        <v>104</v>
      </c>
      <c r="J708" s="6" t="s">
        <v>47</v>
      </c>
      <c r="K708" s="6" t="s">
        <v>47</v>
      </c>
      <c r="L708" s="6" t="s">
        <v>29</v>
      </c>
      <c r="M708" s="9" t="s">
        <v>3125</v>
      </c>
      <c r="N708" s="9" t="s">
        <v>3126</v>
      </c>
      <c r="O708" s="6" t="s">
        <v>32</v>
      </c>
      <c r="P708" s="6" t="s">
        <v>33</v>
      </c>
      <c r="Q708" s="6" t="s">
        <v>34</v>
      </c>
      <c r="R708" s="6" t="s">
        <v>44</v>
      </c>
      <c r="S708" s="10"/>
      <c r="T708" s="10"/>
      <c r="U708" s="6" t="s">
        <v>108</v>
      </c>
      <c r="V708" s="6">
        <v>1800.0</v>
      </c>
      <c r="W708" s="6" t="s">
        <v>706</v>
      </c>
      <c r="X708" s="10"/>
      <c r="Y708" s="10"/>
      <c r="Z708" s="10"/>
      <c r="AA708" s="10"/>
      <c r="AB708" s="10"/>
      <c r="AC708" s="10"/>
    </row>
    <row r="709">
      <c r="A709" s="14" t="s">
        <v>3127</v>
      </c>
      <c r="B709" s="5">
        <v>76.0</v>
      </c>
      <c r="C709" s="6" t="s">
        <v>64</v>
      </c>
      <c r="D709" s="6" t="s">
        <v>290</v>
      </c>
      <c r="E709" s="6" t="s">
        <v>3128</v>
      </c>
      <c r="F709" s="6" t="s">
        <v>1873</v>
      </c>
      <c r="G709" s="6" t="s">
        <v>3129</v>
      </c>
      <c r="H709" s="6" t="s">
        <v>77</v>
      </c>
      <c r="I709" s="6" t="s">
        <v>78</v>
      </c>
      <c r="J709" s="6" t="s">
        <v>47</v>
      </c>
      <c r="K709" s="6" t="s">
        <v>47</v>
      </c>
      <c r="L709" s="10"/>
      <c r="M709" s="9" t="s">
        <v>3130</v>
      </c>
      <c r="N709" s="10"/>
      <c r="O709" s="6" t="s">
        <v>32</v>
      </c>
      <c r="P709" s="6" t="s">
        <v>33</v>
      </c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>
      <c r="A710" s="14" t="s">
        <v>3127</v>
      </c>
      <c r="B710" s="5">
        <v>76.0</v>
      </c>
      <c r="C710" s="6" t="s">
        <v>64</v>
      </c>
      <c r="D710" s="6" t="s">
        <v>209</v>
      </c>
      <c r="E710" s="6" t="s">
        <v>3131</v>
      </c>
      <c r="F710" s="6" t="s">
        <v>25</v>
      </c>
      <c r="G710" s="6" t="s">
        <v>3132</v>
      </c>
      <c r="H710" s="6" t="s">
        <v>59</v>
      </c>
      <c r="I710" s="6" t="s">
        <v>104</v>
      </c>
      <c r="J710" s="6" t="s">
        <v>328</v>
      </c>
      <c r="K710" s="6" t="s">
        <v>328</v>
      </c>
      <c r="L710" s="6" t="s">
        <v>29</v>
      </c>
      <c r="M710" s="9" t="s">
        <v>3133</v>
      </c>
      <c r="N710" s="9" t="s">
        <v>3134</v>
      </c>
      <c r="O710" s="6" t="s">
        <v>32</v>
      </c>
      <c r="P710" s="6" t="s">
        <v>343</v>
      </c>
      <c r="Q710" s="10"/>
      <c r="R710" s="6" t="s">
        <v>3135</v>
      </c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>
      <c r="A711" s="14" t="s">
        <v>3127</v>
      </c>
      <c r="B711" s="5">
        <v>76.0</v>
      </c>
      <c r="C711" s="6" t="s">
        <v>64</v>
      </c>
      <c r="D711" s="6" t="s">
        <v>209</v>
      </c>
      <c r="E711" s="6" t="s">
        <v>3136</v>
      </c>
      <c r="F711" s="6" t="s">
        <v>25</v>
      </c>
      <c r="G711" s="6" t="s">
        <v>3137</v>
      </c>
      <c r="H711" s="6" t="s">
        <v>388</v>
      </c>
      <c r="I711" s="6" t="s">
        <v>328</v>
      </c>
      <c r="J711" s="6" t="s">
        <v>328</v>
      </c>
      <c r="K711" s="6" t="s">
        <v>328</v>
      </c>
      <c r="L711" s="6" t="s">
        <v>29</v>
      </c>
      <c r="M711" s="9" t="s">
        <v>3138</v>
      </c>
      <c r="N711" s="9" t="s">
        <v>3139</v>
      </c>
      <c r="O711" s="6" t="s">
        <v>32</v>
      </c>
      <c r="P711" s="6" t="s">
        <v>33</v>
      </c>
      <c r="Q711" s="10"/>
      <c r="R711" s="6" t="s">
        <v>2229</v>
      </c>
      <c r="S711" s="10"/>
      <c r="T711" s="10"/>
      <c r="U711" s="6" t="s">
        <v>116</v>
      </c>
      <c r="V711" s="10"/>
      <c r="W711" s="10"/>
      <c r="X711" s="10"/>
      <c r="Y711" s="10"/>
      <c r="Z711" s="10"/>
      <c r="AA711" s="10"/>
      <c r="AB711" s="10"/>
      <c r="AC711" s="10"/>
    </row>
    <row r="712">
      <c r="A712" s="14" t="s">
        <v>3127</v>
      </c>
      <c r="B712" s="5">
        <v>76.0</v>
      </c>
      <c r="C712" s="6" t="s">
        <v>72</v>
      </c>
      <c r="D712" s="6" t="s">
        <v>269</v>
      </c>
      <c r="E712" s="6" t="s">
        <v>3140</v>
      </c>
      <c r="F712" s="6" t="s">
        <v>373</v>
      </c>
      <c r="G712" s="6" t="s">
        <v>3141</v>
      </c>
      <c r="H712" s="6" t="s">
        <v>39</v>
      </c>
      <c r="I712" s="6" t="s">
        <v>77</v>
      </c>
      <c r="J712" s="6" t="s">
        <v>256</v>
      </c>
      <c r="K712" s="6" t="s">
        <v>256</v>
      </c>
      <c r="L712" s="6" t="s">
        <v>29</v>
      </c>
      <c r="M712" s="9" t="s">
        <v>3142</v>
      </c>
      <c r="N712" s="9" t="s">
        <v>3143</v>
      </c>
      <c r="O712" s="6" t="s">
        <v>32</v>
      </c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>
      <c r="A713" s="14" t="s">
        <v>3127</v>
      </c>
      <c r="B713" s="5">
        <v>76.0</v>
      </c>
      <c r="C713" s="6" t="s">
        <v>64</v>
      </c>
      <c r="D713" s="6" t="s">
        <v>529</v>
      </c>
      <c r="E713" s="6" t="s">
        <v>3144</v>
      </c>
      <c r="F713" s="6" t="s">
        <v>25</v>
      </c>
      <c r="G713" s="6" t="s">
        <v>3145</v>
      </c>
      <c r="H713" s="6" t="s">
        <v>39</v>
      </c>
      <c r="I713" s="6" t="s">
        <v>78</v>
      </c>
      <c r="J713" s="6" t="s">
        <v>78</v>
      </c>
      <c r="K713" s="6" t="s">
        <v>78</v>
      </c>
      <c r="L713" s="6" t="s">
        <v>29</v>
      </c>
      <c r="M713" s="9" t="s">
        <v>3146</v>
      </c>
      <c r="N713" s="9" t="s">
        <v>3147</v>
      </c>
      <c r="O713" s="6" t="s">
        <v>32</v>
      </c>
      <c r="P713" s="6" t="s">
        <v>214</v>
      </c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>
      <c r="A714" s="14" t="s">
        <v>3127</v>
      </c>
      <c r="B714" s="5">
        <v>76.0</v>
      </c>
      <c r="C714" s="6" t="s">
        <v>64</v>
      </c>
      <c r="D714" s="6" t="s">
        <v>529</v>
      </c>
      <c r="E714" s="6" t="s">
        <v>3148</v>
      </c>
      <c r="F714" s="6" t="s">
        <v>25</v>
      </c>
      <c r="G714" s="6" t="s">
        <v>3149</v>
      </c>
      <c r="H714" s="6" t="s">
        <v>2731</v>
      </c>
      <c r="I714" s="6" t="s">
        <v>123</v>
      </c>
      <c r="J714" s="6" t="s">
        <v>104</v>
      </c>
      <c r="K714" s="6" t="s">
        <v>78</v>
      </c>
      <c r="L714" s="6" t="s">
        <v>29</v>
      </c>
      <c r="M714" s="9" t="s">
        <v>3150</v>
      </c>
      <c r="N714" s="9" t="s">
        <v>3151</v>
      </c>
      <c r="O714" s="6" t="s">
        <v>32</v>
      </c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>
      <c r="A715" s="14" t="s">
        <v>3127</v>
      </c>
      <c r="B715" s="5">
        <v>76.0</v>
      </c>
      <c r="C715" s="6" t="s">
        <v>64</v>
      </c>
      <c r="D715" s="6" t="s">
        <v>529</v>
      </c>
      <c r="E715" s="6" t="s">
        <v>3152</v>
      </c>
      <c r="F715" s="6" t="s">
        <v>25</v>
      </c>
      <c r="G715" s="6" t="s">
        <v>3153</v>
      </c>
      <c r="H715" s="6" t="s">
        <v>68</v>
      </c>
      <c r="I715" s="6" t="s">
        <v>468</v>
      </c>
      <c r="J715" s="6" t="s">
        <v>122</v>
      </c>
      <c r="K715" s="6" t="s">
        <v>122</v>
      </c>
      <c r="L715" s="6" t="s">
        <v>29</v>
      </c>
      <c r="M715" s="9" t="s">
        <v>3154</v>
      </c>
      <c r="N715" s="9" t="s">
        <v>3155</v>
      </c>
      <c r="O715" s="6" t="s">
        <v>32</v>
      </c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>
      <c r="A716" s="14" t="s">
        <v>3127</v>
      </c>
      <c r="B716" s="5">
        <v>76.0</v>
      </c>
      <c r="C716" s="6" t="s">
        <v>64</v>
      </c>
      <c r="D716" s="6" t="s">
        <v>529</v>
      </c>
      <c r="E716" s="6" t="s">
        <v>3156</v>
      </c>
      <c r="F716" s="6" t="s">
        <v>25</v>
      </c>
      <c r="G716" s="6" t="s">
        <v>3157</v>
      </c>
      <c r="H716" s="6" t="s">
        <v>39</v>
      </c>
      <c r="I716" s="6" t="s">
        <v>28</v>
      </c>
      <c r="J716" s="6" t="s">
        <v>2391</v>
      </c>
      <c r="K716" s="6" t="s">
        <v>28</v>
      </c>
      <c r="L716" s="6" t="s">
        <v>29</v>
      </c>
      <c r="M716" s="9" t="s">
        <v>3158</v>
      </c>
      <c r="N716" s="9" t="s">
        <v>3159</v>
      </c>
      <c r="O716" s="6" t="s">
        <v>32</v>
      </c>
      <c r="P716" s="6" t="s">
        <v>33</v>
      </c>
      <c r="Q716" s="6" t="s">
        <v>381</v>
      </c>
      <c r="R716" s="6" t="s">
        <v>2674</v>
      </c>
      <c r="S716" s="10"/>
      <c r="T716" s="10"/>
      <c r="U716" s="6" t="s">
        <v>108</v>
      </c>
      <c r="V716" s="10"/>
      <c r="W716" s="10"/>
      <c r="X716" s="10"/>
      <c r="Y716" s="10"/>
      <c r="Z716" s="10"/>
      <c r="AA716" s="10"/>
      <c r="AB716" s="10"/>
      <c r="AC716" s="10"/>
    </row>
    <row r="717">
      <c r="A717" s="14" t="s">
        <v>3127</v>
      </c>
      <c r="B717" s="5">
        <v>76.0</v>
      </c>
      <c r="C717" s="6" t="s">
        <v>64</v>
      </c>
      <c r="D717" s="6" t="s">
        <v>529</v>
      </c>
      <c r="E717" s="6" t="s">
        <v>3160</v>
      </c>
      <c r="F717" s="6" t="s">
        <v>25</v>
      </c>
      <c r="G717" s="8" t="s">
        <v>3161</v>
      </c>
      <c r="H717" s="6" t="s">
        <v>388</v>
      </c>
      <c r="I717" s="6" t="s">
        <v>54</v>
      </c>
      <c r="J717" s="6" t="s">
        <v>54</v>
      </c>
      <c r="K717" s="6" t="s">
        <v>54</v>
      </c>
      <c r="L717" s="6" t="s">
        <v>29</v>
      </c>
      <c r="M717" s="9" t="s">
        <v>3162</v>
      </c>
      <c r="N717" s="9" t="s">
        <v>3163</v>
      </c>
      <c r="O717" s="6" t="s">
        <v>32</v>
      </c>
      <c r="P717" s="6" t="s">
        <v>33</v>
      </c>
      <c r="Q717" s="6" t="s">
        <v>34</v>
      </c>
      <c r="R717" s="6" t="s">
        <v>2674</v>
      </c>
      <c r="S717" s="10"/>
      <c r="T717" s="10"/>
      <c r="U717" s="6" t="s">
        <v>108</v>
      </c>
      <c r="V717" s="10"/>
      <c r="W717" s="10"/>
      <c r="X717" s="10"/>
      <c r="Y717" s="10"/>
      <c r="Z717" s="10"/>
      <c r="AA717" s="10"/>
      <c r="AB717" s="10"/>
      <c r="AC717" s="10"/>
    </row>
    <row r="718">
      <c r="A718" s="14" t="s">
        <v>3127</v>
      </c>
      <c r="B718" s="5">
        <v>76.0</v>
      </c>
      <c r="C718" s="6" t="s">
        <v>64</v>
      </c>
      <c r="D718" s="6" t="s">
        <v>529</v>
      </c>
      <c r="E718" s="6" t="s">
        <v>3164</v>
      </c>
      <c r="F718" s="6" t="s">
        <v>46</v>
      </c>
      <c r="G718" s="8" t="s">
        <v>3161</v>
      </c>
      <c r="H718" s="6" t="s">
        <v>388</v>
      </c>
      <c r="I718" s="6" t="s">
        <v>54</v>
      </c>
      <c r="J718" s="6" t="s">
        <v>47</v>
      </c>
      <c r="K718" s="6" t="s">
        <v>47</v>
      </c>
      <c r="L718" s="6" t="s">
        <v>29</v>
      </c>
      <c r="M718" s="9" t="s">
        <v>3165</v>
      </c>
      <c r="N718" s="9" t="s">
        <v>3166</v>
      </c>
      <c r="O718" s="6" t="s">
        <v>32</v>
      </c>
      <c r="P718" s="6" t="s">
        <v>33</v>
      </c>
      <c r="Q718" s="6" t="s">
        <v>34</v>
      </c>
      <c r="R718" s="6" t="s">
        <v>2674</v>
      </c>
      <c r="S718" s="10"/>
      <c r="T718" s="10"/>
      <c r="U718" s="6" t="s">
        <v>108</v>
      </c>
      <c r="V718" s="10"/>
      <c r="W718" s="10"/>
      <c r="X718" s="10"/>
      <c r="Y718" s="10"/>
      <c r="Z718" s="10"/>
      <c r="AA718" s="10"/>
      <c r="AB718" s="10"/>
      <c r="AC718" s="10"/>
    </row>
    <row r="719">
      <c r="A719" s="14" t="s">
        <v>3127</v>
      </c>
      <c r="B719" s="5">
        <v>76.0</v>
      </c>
      <c r="C719" s="6" t="s">
        <v>64</v>
      </c>
      <c r="D719" s="6" t="s">
        <v>529</v>
      </c>
      <c r="E719" s="6" t="s">
        <v>3167</v>
      </c>
      <c r="F719" s="6" t="s">
        <v>46</v>
      </c>
      <c r="G719" s="8" t="s">
        <v>3161</v>
      </c>
      <c r="H719" s="6" t="s">
        <v>388</v>
      </c>
      <c r="I719" s="6" t="s">
        <v>54</v>
      </c>
      <c r="J719" s="6" t="s">
        <v>47</v>
      </c>
      <c r="K719" s="6" t="s">
        <v>47</v>
      </c>
      <c r="L719" s="6" t="s">
        <v>29</v>
      </c>
      <c r="M719" s="9" t="s">
        <v>3168</v>
      </c>
      <c r="N719" s="9" t="s">
        <v>3169</v>
      </c>
      <c r="O719" s="6" t="s">
        <v>32</v>
      </c>
      <c r="P719" s="6" t="s">
        <v>33</v>
      </c>
      <c r="Q719" s="6" t="s">
        <v>34</v>
      </c>
      <c r="R719" s="6" t="s">
        <v>2674</v>
      </c>
      <c r="S719" s="10"/>
      <c r="T719" s="10"/>
      <c r="U719" s="6" t="s">
        <v>108</v>
      </c>
      <c r="V719" s="10"/>
      <c r="W719" s="10"/>
      <c r="X719" s="10"/>
      <c r="Y719" s="10"/>
      <c r="Z719" s="10"/>
      <c r="AA719" s="10"/>
      <c r="AB719" s="10"/>
      <c r="AC719" s="10"/>
    </row>
    <row r="720">
      <c r="A720" s="14" t="s">
        <v>3170</v>
      </c>
      <c r="B720" s="5">
        <v>75.0</v>
      </c>
      <c r="C720" s="6" t="s">
        <v>64</v>
      </c>
      <c r="D720" s="6" t="s">
        <v>529</v>
      </c>
      <c r="E720" s="6" t="s">
        <v>3171</v>
      </c>
      <c r="F720" s="6" t="s">
        <v>46</v>
      </c>
      <c r="G720" s="6" t="s">
        <v>3172</v>
      </c>
      <c r="H720" s="6" t="s">
        <v>59</v>
      </c>
      <c r="I720" s="6" t="s">
        <v>54</v>
      </c>
      <c r="J720" s="6" t="s">
        <v>47</v>
      </c>
      <c r="K720" s="6" t="s">
        <v>47</v>
      </c>
      <c r="L720" s="6" t="s">
        <v>29</v>
      </c>
      <c r="M720" s="9" t="s">
        <v>3173</v>
      </c>
      <c r="N720" s="9" t="s">
        <v>3174</v>
      </c>
      <c r="O720" s="6" t="s">
        <v>32</v>
      </c>
      <c r="P720" s="6" t="s">
        <v>33</v>
      </c>
      <c r="Q720" s="6" t="s">
        <v>34</v>
      </c>
      <c r="R720" s="6" t="s">
        <v>2674</v>
      </c>
      <c r="S720" s="10"/>
      <c r="T720" s="10"/>
      <c r="U720" s="6" t="s">
        <v>108</v>
      </c>
      <c r="V720" s="10"/>
      <c r="W720" s="10"/>
      <c r="X720" s="10"/>
      <c r="Y720" s="10"/>
      <c r="Z720" s="10"/>
      <c r="AA720" s="10"/>
      <c r="AB720" s="10"/>
      <c r="AC720" s="10"/>
    </row>
    <row r="721">
      <c r="A721" s="14" t="s">
        <v>3170</v>
      </c>
      <c r="B721" s="5">
        <v>75.0</v>
      </c>
      <c r="C721" s="6" t="s">
        <v>64</v>
      </c>
      <c r="D721" s="6" t="s">
        <v>529</v>
      </c>
      <c r="E721" s="6" t="s">
        <v>3175</v>
      </c>
      <c r="F721" s="6" t="s">
        <v>25</v>
      </c>
      <c r="G721" s="6" t="s">
        <v>3176</v>
      </c>
      <c r="H721" s="6" t="s">
        <v>1355</v>
      </c>
      <c r="I721" s="6" t="s">
        <v>167</v>
      </c>
      <c r="J721" s="6" t="s">
        <v>167</v>
      </c>
      <c r="K721" s="6" t="s">
        <v>167</v>
      </c>
      <c r="L721" s="6" t="s">
        <v>29</v>
      </c>
      <c r="M721" s="9" t="s">
        <v>3177</v>
      </c>
      <c r="N721" s="9" t="s">
        <v>3178</v>
      </c>
      <c r="O721" s="6" t="s">
        <v>32</v>
      </c>
      <c r="P721" s="6" t="s">
        <v>33</v>
      </c>
      <c r="Q721" s="10"/>
      <c r="R721" s="10"/>
      <c r="S721" s="10"/>
      <c r="T721" s="10"/>
      <c r="U721" s="6" t="s">
        <v>116</v>
      </c>
      <c r="V721" s="10"/>
      <c r="W721" s="10"/>
      <c r="X721" s="10"/>
      <c r="Y721" s="10"/>
      <c r="Z721" s="10"/>
      <c r="AA721" s="10"/>
      <c r="AB721" s="10"/>
      <c r="AC721" s="10"/>
    </row>
    <row r="722">
      <c r="A722" s="14" t="s">
        <v>3170</v>
      </c>
      <c r="B722" s="5">
        <v>75.0</v>
      </c>
      <c r="C722" s="6" t="s">
        <v>64</v>
      </c>
      <c r="D722" s="6" t="s">
        <v>529</v>
      </c>
      <c r="E722" s="6" t="s">
        <v>3179</v>
      </c>
      <c r="F722" s="6" t="s">
        <v>25</v>
      </c>
      <c r="G722" s="8" t="s">
        <v>3180</v>
      </c>
      <c r="H722" s="6" t="s">
        <v>388</v>
      </c>
      <c r="I722" s="6" t="s">
        <v>105</v>
      </c>
      <c r="J722" s="6" t="s">
        <v>54</v>
      </c>
      <c r="K722" s="6" t="s">
        <v>54</v>
      </c>
      <c r="L722" s="6" t="s">
        <v>29</v>
      </c>
      <c r="M722" s="9" t="s">
        <v>3181</v>
      </c>
      <c r="N722" s="9" t="s">
        <v>3182</v>
      </c>
      <c r="O722" s="6" t="s">
        <v>32</v>
      </c>
      <c r="P722" s="6" t="s">
        <v>33</v>
      </c>
      <c r="Q722" s="6" t="s">
        <v>381</v>
      </c>
      <c r="R722" s="6" t="s">
        <v>3047</v>
      </c>
      <c r="S722" s="10"/>
      <c r="T722" s="10"/>
      <c r="U722" s="6" t="s">
        <v>3183</v>
      </c>
      <c r="V722" s="10"/>
      <c r="W722" s="10"/>
      <c r="X722" s="10"/>
      <c r="Y722" s="10"/>
      <c r="Z722" s="10"/>
      <c r="AA722" s="10"/>
      <c r="AB722" s="10"/>
      <c r="AC722" s="10"/>
    </row>
    <row r="723">
      <c r="A723" s="14" t="s">
        <v>3170</v>
      </c>
      <c r="B723" s="5">
        <v>75.0</v>
      </c>
      <c r="C723" s="6" t="s">
        <v>64</v>
      </c>
      <c r="D723" s="6" t="s">
        <v>529</v>
      </c>
      <c r="E723" s="6" t="s">
        <v>3184</v>
      </c>
      <c r="F723" s="6" t="s">
        <v>46</v>
      </c>
      <c r="G723" s="8" t="s">
        <v>3180</v>
      </c>
      <c r="H723" s="6" t="s">
        <v>388</v>
      </c>
      <c r="I723" s="6" t="s">
        <v>1265</v>
      </c>
      <c r="J723" s="6" t="s">
        <v>47</v>
      </c>
      <c r="K723" s="6" t="s">
        <v>47</v>
      </c>
      <c r="L723" s="6" t="s">
        <v>29</v>
      </c>
      <c r="M723" s="9" t="s">
        <v>3185</v>
      </c>
      <c r="N723" s="9" t="s">
        <v>3186</v>
      </c>
      <c r="O723" s="6" t="s">
        <v>32</v>
      </c>
      <c r="P723" s="6" t="s">
        <v>33</v>
      </c>
      <c r="Q723" s="6" t="s">
        <v>381</v>
      </c>
      <c r="R723" s="6" t="s">
        <v>3047</v>
      </c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>
      <c r="A724" s="14" t="s">
        <v>3170</v>
      </c>
      <c r="B724" s="5">
        <v>75.0</v>
      </c>
      <c r="C724" s="6" t="s">
        <v>64</v>
      </c>
      <c r="D724" s="6" t="s">
        <v>529</v>
      </c>
      <c r="E724" s="6" t="s">
        <v>3187</v>
      </c>
      <c r="F724" s="6" t="s">
        <v>25</v>
      </c>
      <c r="G724" s="6" t="s">
        <v>3188</v>
      </c>
      <c r="H724" s="6" t="s">
        <v>59</v>
      </c>
      <c r="I724" s="6" t="s">
        <v>105</v>
      </c>
      <c r="J724" s="6" t="s">
        <v>105</v>
      </c>
      <c r="K724" s="6" t="s">
        <v>105</v>
      </c>
      <c r="L724" s="6" t="s">
        <v>29</v>
      </c>
      <c r="M724" s="9" t="s">
        <v>3189</v>
      </c>
      <c r="N724" s="9" t="s">
        <v>3190</v>
      </c>
      <c r="O724" s="6" t="s">
        <v>32</v>
      </c>
      <c r="P724" s="6" t="s">
        <v>33</v>
      </c>
      <c r="Q724" s="6" t="s">
        <v>381</v>
      </c>
      <c r="R724" s="6" t="s">
        <v>3191</v>
      </c>
      <c r="S724" s="10"/>
      <c r="T724" s="10"/>
      <c r="U724" s="6" t="s">
        <v>413</v>
      </c>
      <c r="V724" s="10"/>
      <c r="W724" s="10"/>
      <c r="X724" s="10"/>
      <c r="Y724" s="10"/>
      <c r="Z724" s="10"/>
      <c r="AA724" s="10"/>
      <c r="AB724" s="10"/>
      <c r="AC724" s="10"/>
    </row>
    <row r="725">
      <c r="A725" s="14" t="s">
        <v>3170</v>
      </c>
      <c r="B725" s="5">
        <v>75.0</v>
      </c>
      <c r="C725" s="6" t="s">
        <v>64</v>
      </c>
      <c r="D725" s="6" t="s">
        <v>529</v>
      </c>
      <c r="E725" s="6" t="s">
        <v>3192</v>
      </c>
      <c r="F725" s="6" t="s">
        <v>25</v>
      </c>
      <c r="G725" s="6" t="s">
        <v>3193</v>
      </c>
      <c r="H725" s="6" t="s">
        <v>388</v>
      </c>
      <c r="I725" s="6" t="s">
        <v>40</v>
      </c>
      <c r="J725" s="6" t="s">
        <v>244</v>
      </c>
      <c r="K725" s="6" t="s">
        <v>328</v>
      </c>
      <c r="L725" s="6" t="s">
        <v>29</v>
      </c>
      <c r="M725" s="9" t="s">
        <v>3194</v>
      </c>
      <c r="N725" s="9" t="s">
        <v>3195</v>
      </c>
      <c r="O725" s="6" t="s">
        <v>32</v>
      </c>
      <c r="P725" s="6" t="s">
        <v>214</v>
      </c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>
      <c r="A726" s="14" t="s">
        <v>3170</v>
      </c>
      <c r="B726" s="5">
        <v>75.0</v>
      </c>
      <c r="C726" s="6" t="s">
        <v>64</v>
      </c>
      <c r="D726" s="6" t="s">
        <v>529</v>
      </c>
      <c r="E726" s="6" t="s">
        <v>3196</v>
      </c>
      <c r="F726" s="6" t="s">
        <v>25</v>
      </c>
      <c r="G726" s="6" t="s">
        <v>3197</v>
      </c>
      <c r="H726" s="6" t="s">
        <v>3198</v>
      </c>
      <c r="I726" s="6" t="s">
        <v>40</v>
      </c>
      <c r="J726" s="6" t="s">
        <v>40</v>
      </c>
      <c r="K726" s="6" t="s">
        <v>40</v>
      </c>
      <c r="L726" s="6" t="s">
        <v>29</v>
      </c>
      <c r="M726" s="9" t="s">
        <v>3199</v>
      </c>
      <c r="N726" s="9" t="s">
        <v>3200</v>
      </c>
      <c r="O726" s="6" t="s">
        <v>32</v>
      </c>
      <c r="P726" s="6" t="s">
        <v>33</v>
      </c>
      <c r="Q726" s="6" t="s">
        <v>126</v>
      </c>
      <c r="R726" s="6" t="s">
        <v>2755</v>
      </c>
      <c r="S726" s="10"/>
      <c r="T726" s="10"/>
      <c r="U726" s="6" t="s">
        <v>413</v>
      </c>
      <c r="V726" s="10"/>
      <c r="W726" s="10"/>
      <c r="X726" s="10"/>
      <c r="Y726" s="10"/>
      <c r="Z726" s="10"/>
      <c r="AA726" s="10"/>
      <c r="AB726" s="10"/>
      <c r="AC726" s="10"/>
    </row>
    <row r="727">
      <c r="A727" s="14" t="s">
        <v>3170</v>
      </c>
      <c r="B727" s="5">
        <v>75.0</v>
      </c>
      <c r="C727" s="6" t="s">
        <v>64</v>
      </c>
      <c r="D727" s="6" t="s">
        <v>529</v>
      </c>
      <c r="E727" s="6" t="s">
        <v>3201</v>
      </c>
      <c r="F727" s="6" t="s">
        <v>25</v>
      </c>
      <c r="G727" s="6" t="s">
        <v>3202</v>
      </c>
      <c r="H727" s="6" t="s">
        <v>388</v>
      </c>
      <c r="I727" s="6" t="s">
        <v>404</v>
      </c>
      <c r="J727" s="6" t="s">
        <v>78</v>
      </c>
      <c r="K727" s="6" t="s">
        <v>78</v>
      </c>
      <c r="L727" s="6" t="s">
        <v>29</v>
      </c>
      <c r="M727" s="9" t="s">
        <v>3203</v>
      </c>
      <c r="N727" s="9" t="s">
        <v>3204</v>
      </c>
      <c r="O727" s="6" t="s">
        <v>32</v>
      </c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>
      <c r="A728" s="14" t="s">
        <v>3170</v>
      </c>
      <c r="B728" s="5">
        <v>75.0</v>
      </c>
      <c r="C728" s="6" t="s">
        <v>72</v>
      </c>
      <c r="D728" s="6" t="s">
        <v>269</v>
      </c>
      <c r="E728" s="6" t="s">
        <v>3205</v>
      </c>
      <c r="F728" s="6" t="s">
        <v>25</v>
      </c>
      <c r="G728" s="6" t="s">
        <v>3206</v>
      </c>
      <c r="H728" s="6" t="s">
        <v>39</v>
      </c>
      <c r="I728" s="6" t="s">
        <v>1265</v>
      </c>
      <c r="J728" s="6" t="s">
        <v>40</v>
      </c>
      <c r="K728" s="6" t="s">
        <v>40</v>
      </c>
      <c r="L728" s="6" t="s">
        <v>29</v>
      </c>
      <c r="M728" s="9" t="s">
        <v>3207</v>
      </c>
      <c r="N728" s="9" t="s">
        <v>3208</v>
      </c>
      <c r="O728" s="6" t="s">
        <v>32</v>
      </c>
      <c r="P728" s="6" t="s">
        <v>214</v>
      </c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>
      <c r="A729" s="14" t="s">
        <v>3170</v>
      </c>
      <c r="B729" s="5">
        <v>75.0</v>
      </c>
      <c r="C729" s="6" t="s">
        <v>64</v>
      </c>
      <c r="D729" s="6" t="s">
        <v>562</v>
      </c>
      <c r="E729" s="6" t="s">
        <v>3209</v>
      </c>
      <c r="F729" s="6" t="s">
        <v>25</v>
      </c>
      <c r="G729" s="6" t="s">
        <v>3210</v>
      </c>
      <c r="H729" s="6" t="s">
        <v>59</v>
      </c>
      <c r="I729" s="6" t="s">
        <v>3044</v>
      </c>
      <c r="J729" s="6" t="s">
        <v>3044</v>
      </c>
      <c r="K729" s="6" t="s">
        <v>3044</v>
      </c>
      <c r="L729" s="6" t="s">
        <v>29</v>
      </c>
      <c r="M729" s="9" t="s">
        <v>3211</v>
      </c>
      <c r="N729" s="9" t="s">
        <v>3212</v>
      </c>
      <c r="O729" s="6" t="s">
        <v>32</v>
      </c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>
      <c r="A730" s="14" t="s">
        <v>3170</v>
      </c>
      <c r="B730" s="5">
        <v>75.0</v>
      </c>
      <c r="C730" s="6" t="s">
        <v>64</v>
      </c>
      <c r="D730" s="6" t="s">
        <v>562</v>
      </c>
      <c r="E730" s="6" t="s">
        <v>3213</v>
      </c>
      <c r="F730" s="6" t="s">
        <v>25</v>
      </c>
      <c r="G730" s="6" t="s">
        <v>3214</v>
      </c>
      <c r="H730" s="6" t="s">
        <v>68</v>
      </c>
      <c r="I730" s="6" t="s">
        <v>3044</v>
      </c>
      <c r="J730" s="6" t="s">
        <v>3215</v>
      </c>
      <c r="K730" s="6" t="s">
        <v>3215</v>
      </c>
      <c r="L730" s="6" t="s">
        <v>29</v>
      </c>
      <c r="M730" s="9" t="s">
        <v>3216</v>
      </c>
      <c r="N730" s="9" t="s">
        <v>3217</v>
      </c>
      <c r="O730" s="6" t="s">
        <v>32</v>
      </c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>
      <c r="A731" s="14" t="s">
        <v>3170</v>
      </c>
      <c r="B731" s="5">
        <v>75.0</v>
      </c>
      <c r="C731" s="6" t="s">
        <v>64</v>
      </c>
      <c r="D731" s="6" t="s">
        <v>562</v>
      </c>
      <c r="E731" s="6" t="s">
        <v>3218</v>
      </c>
      <c r="F731" s="6" t="s">
        <v>46</v>
      </c>
      <c r="G731" s="6" t="s">
        <v>3219</v>
      </c>
      <c r="H731" s="6" t="s">
        <v>68</v>
      </c>
      <c r="I731" s="6" t="s">
        <v>2038</v>
      </c>
      <c r="J731" s="6" t="s">
        <v>47</v>
      </c>
      <c r="K731" s="6" t="s">
        <v>47</v>
      </c>
      <c r="L731" s="6" t="s">
        <v>29</v>
      </c>
      <c r="M731" s="9" t="s">
        <v>3220</v>
      </c>
      <c r="N731" s="9" t="s">
        <v>3221</v>
      </c>
      <c r="O731" s="6" t="s">
        <v>32</v>
      </c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>
      <c r="A732" s="14" t="s">
        <v>3170</v>
      </c>
      <c r="B732" s="5">
        <v>75.0</v>
      </c>
      <c r="C732" s="6" t="s">
        <v>64</v>
      </c>
      <c r="D732" s="6" t="s">
        <v>562</v>
      </c>
      <c r="E732" s="6" t="s">
        <v>3222</v>
      </c>
      <c r="F732" s="6" t="s">
        <v>25</v>
      </c>
      <c r="G732" s="8" t="s">
        <v>3223</v>
      </c>
      <c r="H732" s="6" t="s">
        <v>388</v>
      </c>
      <c r="I732" s="6" t="s">
        <v>328</v>
      </c>
      <c r="J732" s="6" t="s">
        <v>328</v>
      </c>
      <c r="K732" s="6" t="s">
        <v>328</v>
      </c>
      <c r="L732" s="6" t="s">
        <v>29</v>
      </c>
      <c r="M732" s="9" t="s">
        <v>3224</v>
      </c>
      <c r="N732" s="9" t="s">
        <v>3225</v>
      </c>
      <c r="O732" s="6" t="s">
        <v>32</v>
      </c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>
      <c r="A733" s="14" t="s">
        <v>3170</v>
      </c>
      <c r="B733" s="5">
        <v>75.0</v>
      </c>
      <c r="C733" s="6" t="s">
        <v>64</v>
      </c>
      <c r="D733" s="6" t="s">
        <v>562</v>
      </c>
      <c r="E733" s="6" t="s">
        <v>3226</v>
      </c>
      <c r="F733" s="6" t="s">
        <v>46</v>
      </c>
      <c r="G733" s="8" t="s">
        <v>3223</v>
      </c>
      <c r="H733" s="6" t="s">
        <v>388</v>
      </c>
      <c r="I733" s="6" t="s">
        <v>328</v>
      </c>
      <c r="J733" s="6" t="s">
        <v>47</v>
      </c>
      <c r="K733" s="6" t="s">
        <v>47</v>
      </c>
      <c r="L733" s="6" t="s">
        <v>29</v>
      </c>
      <c r="M733" s="9" t="s">
        <v>3227</v>
      </c>
      <c r="N733" s="9" t="s">
        <v>3228</v>
      </c>
      <c r="O733" s="6" t="s">
        <v>32</v>
      </c>
      <c r="P733" s="6" t="s">
        <v>33</v>
      </c>
      <c r="Q733" s="6" t="s">
        <v>381</v>
      </c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>
      <c r="A734" s="14" t="s">
        <v>3170</v>
      </c>
      <c r="B734" s="5">
        <v>75.0</v>
      </c>
      <c r="C734" s="6" t="s">
        <v>64</v>
      </c>
      <c r="D734" s="6" t="s">
        <v>562</v>
      </c>
      <c r="E734" s="6" t="s">
        <v>3229</v>
      </c>
      <c r="F734" s="6" t="s">
        <v>25</v>
      </c>
      <c r="G734" s="6" t="s">
        <v>3230</v>
      </c>
      <c r="H734" s="6" t="s">
        <v>388</v>
      </c>
      <c r="I734" s="6" t="s">
        <v>459</v>
      </c>
      <c r="J734" s="6" t="s">
        <v>459</v>
      </c>
      <c r="K734" s="6" t="s">
        <v>459</v>
      </c>
      <c r="L734" s="6" t="s">
        <v>29</v>
      </c>
      <c r="M734" s="9" t="s">
        <v>3231</v>
      </c>
      <c r="N734" s="9" t="s">
        <v>3232</v>
      </c>
      <c r="O734" s="6" t="s">
        <v>32</v>
      </c>
      <c r="P734" s="6" t="s">
        <v>33</v>
      </c>
      <c r="Q734" s="6" t="s">
        <v>126</v>
      </c>
      <c r="R734" s="6" t="s">
        <v>237</v>
      </c>
      <c r="S734" s="10"/>
      <c r="T734" s="10"/>
      <c r="U734" s="6" t="s">
        <v>413</v>
      </c>
      <c r="V734" s="6">
        <v>4860.0</v>
      </c>
      <c r="W734" s="6" t="s">
        <v>691</v>
      </c>
      <c r="X734" s="10"/>
      <c r="Y734" s="10"/>
      <c r="Z734" s="10"/>
      <c r="AA734" s="10"/>
      <c r="AB734" s="10"/>
      <c r="AC734" s="10"/>
    </row>
    <row r="735">
      <c r="A735" s="14" t="s">
        <v>3170</v>
      </c>
      <c r="B735" s="5">
        <v>75.0</v>
      </c>
      <c r="C735" s="6" t="s">
        <v>64</v>
      </c>
      <c r="D735" s="6" t="s">
        <v>562</v>
      </c>
      <c r="E735" s="6" t="s">
        <v>3233</v>
      </c>
      <c r="F735" s="6" t="s">
        <v>25</v>
      </c>
      <c r="G735" s="6" t="s">
        <v>3234</v>
      </c>
      <c r="H735" s="6" t="s">
        <v>59</v>
      </c>
      <c r="I735" s="6" t="s">
        <v>3044</v>
      </c>
      <c r="J735" s="6" t="s">
        <v>3044</v>
      </c>
      <c r="K735" s="6" t="s">
        <v>3044</v>
      </c>
      <c r="L735" s="6" t="s">
        <v>29</v>
      </c>
      <c r="M735" s="9" t="s">
        <v>3235</v>
      </c>
      <c r="N735" s="9" t="s">
        <v>3236</v>
      </c>
      <c r="O735" s="6" t="s">
        <v>32</v>
      </c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>
      <c r="A736" s="14" t="s">
        <v>3170</v>
      </c>
      <c r="B736" s="5">
        <v>75.0</v>
      </c>
      <c r="C736" s="6" t="s">
        <v>64</v>
      </c>
      <c r="D736" s="6" t="s">
        <v>562</v>
      </c>
      <c r="E736" s="6" t="s">
        <v>3237</v>
      </c>
      <c r="F736" s="6" t="s">
        <v>25</v>
      </c>
      <c r="G736" s="6" t="s">
        <v>3238</v>
      </c>
      <c r="H736" s="6" t="s">
        <v>39</v>
      </c>
      <c r="I736" s="6" t="s">
        <v>404</v>
      </c>
      <c r="J736" s="6" t="s">
        <v>404</v>
      </c>
      <c r="K736" s="6" t="s">
        <v>404</v>
      </c>
      <c r="L736" s="6" t="s">
        <v>29</v>
      </c>
      <c r="M736" s="9" t="s">
        <v>3239</v>
      </c>
      <c r="N736" s="9" t="s">
        <v>3240</v>
      </c>
      <c r="O736" s="6" t="s">
        <v>32</v>
      </c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>
      <c r="A737" s="14" t="s">
        <v>3170</v>
      </c>
      <c r="B737" s="5">
        <v>75.0</v>
      </c>
      <c r="C737" s="6" t="s">
        <v>50</v>
      </c>
      <c r="D737" s="6" t="s">
        <v>51</v>
      </c>
      <c r="E737" s="6" t="s">
        <v>3241</v>
      </c>
      <c r="F737" s="6" t="s">
        <v>25</v>
      </c>
      <c r="G737" s="6" t="s">
        <v>3242</v>
      </c>
      <c r="H737" s="6" t="s">
        <v>68</v>
      </c>
      <c r="I737" s="6" t="s">
        <v>256</v>
      </c>
      <c r="J737" s="6" t="s">
        <v>256</v>
      </c>
      <c r="K737" s="6" t="s">
        <v>256</v>
      </c>
      <c r="L737" s="6" t="s">
        <v>29</v>
      </c>
      <c r="M737" s="9" t="s">
        <v>3243</v>
      </c>
      <c r="N737" s="9" t="s">
        <v>3244</v>
      </c>
      <c r="O737" s="6" t="s">
        <v>32</v>
      </c>
      <c r="P737" s="6" t="s">
        <v>214</v>
      </c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>
      <c r="A738" s="14" t="s">
        <v>3170</v>
      </c>
      <c r="B738" s="5">
        <v>75.0</v>
      </c>
      <c r="C738" s="6" t="s">
        <v>72</v>
      </c>
      <c r="D738" s="6" t="s">
        <v>247</v>
      </c>
      <c r="E738" s="6" t="s">
        <v>3245</v>
      </c>
      <c r="F738" s="6" t="s">
        <v>274</v>
      </c>
      <c r="G738" s="6" t="s">
        <v>3246</v>
      </c>
      <c r="H738" s="6" t="s">
        <v>77</v>
      </c>
      <c r="I738" s="6" t="s">
        <v>78</v>
      </c>
      <c r="J738" s="6" t="s">
        <v>47</v>
      </c>
      <c r="K738" s="6" t="s">
        <v>47</v>
      </c>
      <c r="L738" s="6" t="s">
        <v>29</v>
      </c>
      <c r="M738" s="9" t="s">
        <v>3247</v>
      </c>
      <c r="N738" s="9" t="s">
        <v>3248</v>
      </c>
      <c r="O738" s="6" t="s">
        <v>32</v>
      </c>
      <c r="P738" s="6" t="s">
        <v>33</v>
      </c>
      <c r="Q738" s="6" t="s">
        <v>126</v>
      </c>
      <c r="R738" s="6" t="s">
        <v>413</v>
      </c>
      <c r="S738" s="10"/>
      <c r="T738" s="10"/>
      <c r="U738" s="6" t="s">
        <v>506</v>
      </c>
      <c r="V738" s="6">
        <v>1800.0</v>
      </c>
      <c r="W738" s="6" t="s">
        <v>614</v>
      </c>
      <c r="X738" s="10"/>
      <c r="Y738" s="10"/>
      <c r="Z738" s="10"/>
      <c r="AA738" s="10"/>
      <c r="AB738" s="10"/>
      <c r="AC738" s="10"/>
    </row>
    <row r="739">
      <c r="A739" s="14" t="s">
        <v>3170</v>
      </c>
      <c r="B739" s="5">
        <v>75.0</v>
      </c>
      <c r="C739" s="6" t="s">
        <v>72</v>
      </c>
      <c r="D739" s="6" t="s">
        <v>269</v>
      </c>
      <c r="E739" s="6" t="s">
        <v>3249</v>
      </c>
      <c r="F739" s="6" t="s">
        <v>25</v>
      </c>
      <c r="G739" s="6" t="s">
        <v>3250</v>
      </c>
      <c r="H739" s="6" t="s">
        <v>59</v>
      </c>
      <c r="I739" s="6" t="s">
        <v>105</v>
      </c>
      <c r="J739" s="6" t="s">
        <v>54</v>
      </c>
      <c r="K739" s="6" t="s">
        <v>54</v>
      </c>
      <c r="L739" s="6" t="s">
        <v>29</v>
      </c>
      <c r="M739" s="9" t="s">
        <v>3251</v>
      </c>
      <c r="N739" s="9" t="s">
        <v>3252</v>
      </c>
      <c r="O739" s="6" t="s">
        <v>32</v>
      </c>
      <c r="P739" s="6" t="s">
        <v>33</v>
      </c>
      <c r="Q739" s="6" t="s">
        <v>381</v>
      </c>
      <c r="R739" s="10"/>
      <c r="S739" s="10"/>
      <c r="T739" s="10"/>
      <c r="U739" s="6" t="s">
        <v>472</v>
      </c>
      <c r="V739" s="10"/>
      <c r="W739" s="10"/>
      <c r="X739" s="10"/>
      <c r="Y739" s="10"/>
      <c r="Z739" s="10"/>
      <c r="AA739" s="10"/>
      <c r="AB739" s="10"/>
      <c r="AC739" s="10"/>
    </row>
    <row r="740">
      <c r="A740" s="14" t="s">
        <v>3170</v>
      </c>
      <c r="B740" s="5">
        <v>75.0</v>
      </c>
      <c r="C740" s="6" t="s">
        <v>72</v>
      </c>
      <c r="D740" s="6" t="s">
        <v>269</v>
      </c>
      <c r="E740" s="6" t="s">
        <v>3253</v>
      </c>
      <c r="F740" s="6" t="s">
        <v>25</v>
      </c>
      <c r="G740" s="6" t="s">
        <v>3254</v>
      </c>
      <c r="H740" s="6" t="s">
        <v>59</v>
      </c>
      <c r="I740" s="6" t="s">
        <v>28</v>
      </c>
      <c r="J740" s="6" t="s">
        <v>2391</v>
      </c>
      <c r="K740" s="6" t="s">
        <v>2391</v>
      </c>
      <c r="L740" s="6" t="s">
        <v>29</v>
      </c>
      <c r="M740" s="9" t="s">
        <v>3255</v>
      </c>
      <c r="N740" s="9" t="s">
        <v>3256</v>
      </c>
      <c r="O740" s="6" t="s">
        <v>32</v>
      </c>
      <c r="P740" s="6" t="s">
        <v>33</v>
      </c>
      <c r="Q740" s="6" t="s">
        <v>471</v>
      </c>
      <c r="R740" s="6" t="s">
        <v>408</v>
      </c>
      <c r="S740" s="10"/>
      <c r="T740" s="10"/>
      <c r="U740" s="6" t="s">
        <v>108</v>
      </c>
      <c r="V740" s="6">
        <v>4050.0</v>
      </c>
      <c r="W740" s="6" t="s">
        <v>691</v>
      </c>
      <c r="X740" s="10"/>
      <c r="Y740" s="10"/>
      <c r="Z740" s="10"/>
      <c r="AA740" s="10"/>
      <c r="AB740" s="10"/>
      <c r="AC740" s="10"/>
    </row>
    <row r="741">
      <c r="A741" s="14" t="s">
        <v>3170</v>
      </c>
      <c r="B741" s="5">
        <v>75.0</v>
      </c>
      <c r="C741" s="6" t="s">
        <v>72</v>
      </c>
      <c r="D741" s="6" t="s">
        <v>269</v>
      </c>
      <c r="E741" s="6" t="s">
        <v>3257</v>
      </c>
      <c r="F741" s="6" t="s">
        <v>25</v>
      </c>
      <c r="G741" s="6" t="s">
        <v>3258</v>
      </c>
      <c r="H741" s="6" t="s">
        <v>39</v>
      </c>
      <c r="I741" s="6" t="s">
        <v>28</v>
      </c>
      <c r="J741" s="6" t="s">
        <v>148</v>
      </c>
      <c r="K741" s="6" t="s">
        <v>28</v>
      </c>
      <c r="L741" s="6" t="s">
        <v>29</v>
      </c>
      <c r="M741" s="9" t="s">
        <v>3259</v>
      </c>
      <c r="N741" s="9" t="s">
        <v>3260</v>
      </c>
      <c r="O741" s="6" t="s">
        <v>32</v>
      </c>
      <c r="P741" s="6" t="s">
        <v>33</v>
      </c>
      <c r="Q741" s="6" t="s">
        <v>471</v>
      </c>
      <c r="R741" s="6" t="s">
        <v>108</v>
      </c>
      <c r="S741" s="6" t="s">
        <v>237</v>
      </c>
      <c r="T741" s="10"/>
      <c r="U741" s="6" t="s">
        <v>413</v>
      </c>
      <c r="V741" s="6">
        <v>4950.0</v>
      </c>
      <c r="W741" s="6" t="s">
        <v>691</v>
      </c>
      <c r="X741" s="10"/>
      <c r="Y741" s="10"/>
      <c r="Z741" s="10"/>
      <c r="AA741" s="10"/>
      <c r="AB741" s="10"/>
      <c r="AC741" s="10"/>
    </row>
    <row r="742">
      <c r="A742" s="14" t="s">
        <v>3170</v>
      </c>
      <c r="B742" s="5">
        <v>75.0</v>
      </c>
      <c r="C742" s="6" t="s">
        <v>72</v>
      </c>
      <c r="D742" s="6" t="s">
        <v>269</v>
      </c>
      <c r="E742" s="6" t="s">
        <v>3261</v>
      </c>
      <c r="F742" s="6" t="s">
        <v>25</v>
      </c>
      <c r="G742" s="6" t="s">
        <v>3262</v>
      </c>
      <c r="H742" s="6" t="s">
        <v>39</v>
      </c>
      <c r="I742" s="6" t="s">
        <v>148</v>
      </c>
      <c r="J742" s="6" t="s">
        <v>148</v>
      </c>
      <c r="K742" s="6" t="s">
        <v>148</v>
      </c>
      <c r="L742" s="6" t="s">
        <v>29</v>
      </c>
      <c r="M742" s="9" t="s">
        <v>3263</v>
      </c>
      <c r="N742" s="9" t="s">
        <v>3264</v>
      </c>
      <c r="O742" s="6" t="s">
        <v>32</v>
      </c>
      <c r="P742" s="6" t="s">
        <v>33</v>
      </c>
      <c r="Q742" s="6" t="s">
        <v>126</v>
      </c>
      <c r="R742" s="6" t="s">
        <v>2465</v>
      </c>
      <c r="S742" s="10"/>
      <c r="T742" s="10"/>
      <c r="U742" s="6" t="s">
        <v>108</v>
      </c>
      <c r="V742" s="6">
        <v>4050.0</v>
      </c>
      <c r="W742" s="6" t="s">
        <v>482</v>
      </c>
      <c r="X742" s="10"/>
      <c r="Y742" s="10"/>
      <c r="Z742" s="10"/>
      <c r="AA742" s="10"/>
      <c r="AB742" s="10"/>
      <c r="AC742" s="10"/>
    </row>
    <row r="743">
      <c r="A743" s="14" t="s">
        <v>3170</v>
      </c>
      <c r="B743" s="5">
        <v>75.0</v>
      </c>
      <c r="C743" s="6" t="s">
        <v>72</v>
      </c>
      <c r="D743" s="6" t="s">
        <v>269</v>
      </c>
      <c r="E743" s="6" t="s">
        <v>3265</v>
      </c>
      <c r="F743" s="6" t="s">
        <v>25</v>
      </c>
      <c r="G743" s="6" t="s">
        <v>3266</v>
      </c>
      <c r="H743" s="6" t="s">
        <v>68</v>
      </c>
      <c r="I743" s="6" t="s">
        <v>28</v>
      </c>
      <c r="J743" s="6" t="s">
        <v>28</v>
      </c>
      <c r="K743" s="6" t="s">
        <v>28</v>
      </c>
      <c r="L743" s="6" t="s">
        <v>29</v>
      </c>
      <c r="M743" s="9" t="s">
        <v>3267</v>
      </c>
      <c r="N743" s="9" t="s">
        <v>3268</v>
      </c>
      <c r="O743" s="6" t="s">
        <v>32</v>
      </c>
      <c r="P743" s="6" t="s">
        <v>33</v>
      </c>
      <c r="Q743" s="6" t="s">
        <v>471</v>
      </c>
      <c r="R743" s="10"/>
      <c r="S743" s="10"/>
      <c r="T743" s="10"/>
      <c r="U743" s="6" t="s">
        <v>472</v>
      </c>
      <c r="V743" s="10"/>
      <c r="W743" s="10"/>
      <c r="X743" s="10"/>
      <c r="Y743" s="10"/>
      <c r="Z743" s="10"/>
      <c r="AA743" s="10"/>
      <c r="AB743" s="10"/>
      <c r="AC743" s="10"/>
    </row>
    <row r="744">
      <c r="A744" s="14" t="s">
        <v>3170</v>
      </c>
      <c r="B744" s="5">
        <v>75.0</v>
      </c>
      <c r="C744" s="6" t="s">
        <v>72</v>
      </c>
      <c r="D744" s="6" t="s">
        <v>247</v>
      </c>
      <c r="E744" s="6" t="s">
        <v>3269</v>
      </c>
      <c r="F744" s="6" t="s">
        <v>25</v>
      </c>
      <c r="G744" s="6" t="s">
        <v>3270</v>
      </c>
      <c r="H744" s="6" t="s">
        <v>388</v>
      </c>
      <c r="I744" s="6" t="s">
        <v>256</v>
      </c>
      <c r="J744" s="6" t="s">
        <v>256</v>
      </c>
      <c r="K744" s="6" t="s">
        <v>256</v>
      </c>
      <c r="L744" s="6" t="s">
        <v>29</v>
      </c>
      <c r="M744" s="9" t="s">
        <v>3271</v>
      </c>
      <c r="N744" s="9" t="s">
        <v>3272</v>
      </c>
      <c r="O744" s="6" t="s">
        <v>32</v>
      </c>
      <c r="P744" s="6" t="s">
        <v>33</v>
      </c>
      <c r="Q744" s="6" t="s">
        <v>381</v>
      </c>
      <c r="R744" s="6" t="s">
        <v>3273</v>
      </c>
      <c r="S744" s="10"/>
      <c r="T744" s="10"/>
      <c r="U744" s="6" t="s">
        <v>413</v>
      </c>
      <c r="V744" s="10"/>
      <c r="W744" s="10"/>
      <c r="X744" s="10"/>
      <c r="Y744" s="10"/>
      <c r="Z744" s="10"/>
      <c r="AA744" s="10"/>
      <c r="AB744" s="10"/>
      <c r="AC744" s="10"/>
    </row>
    <row r="745">
      <c r="A745" s="14" t="s">
        <v>3170</v>
      </c>
      <c r="B745" s="5">
        <v>75.0</v>
      </c>
      <c r="C745" s="6" t="s">
        <v>72</v>
      </c>
      <c r="D745" s="6" t="s">
        <v>247</v>
      </c>
      <c r="E745" s="6" t="s">
        <v>3274</v>
      </c>
      <c r="F745" s="6" t="s">
        <v>25</v>
      </c>
      <c r="G745" s="6" t="s">
        <v>3275</v>
      </c>
      <c r="H745" s="6" t="s">
        <v>68</v>
      </c>
      <c r="I745" s="6" t="s">
        <v>78</v>
      </c>
      <c r="J745" s="6" t="s">
        <v>78</v>
      </c>
      <c r="K745" s="6" t="s">
        <v>78</v>
      </c>
      <c r="L745" s="6" t="s">
        <v>29</v>
      </c>
      <c r="M745" s="9" t="s">
        <v>3276</v>
      </c>
      <c r="N745" s="9" t="s">
        <v>3277</v>
      </c>
      <c r="O745" s="6" t="s">
        <v>32</v>
      </c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>
      <c r="A746" s="14" t="s">
        <v>3170</v>
      </c>
      <c r="B746" s="5">
        <v>75.0</v>
      </c>
      <c r="C746" s="6" t="s">
        <v>22</v>
      </c>
      <c r="D746" s="6" t="s">
        <v>109</v>
      </c>
      <c r="E746" s="6" t="s">
        <v>3278</v>
      </c>
      <c r="F746" s="6" t="s">
        <v>25</v>
      </c>
      <c r="G746" s="6" t="s">
        <v>3279</v>
      </c>
      <c r="H746" s="6" t="s">
        <v>59</v>
      </c>
      <c r="I746" s="6" t="s">
        <v>104</v>
      </c>
      <c r="J746" s="6" t="s">
        <v>104</v>
      </c>
      <c r="K746" s="6" t="s">
        <v>104</v>
      </c>
      <c r="L746" s="6" t="s">
        <v>29</v>
      </c>
      <c r="M746" s="9" t="s">
        <v>3280</v>
      </c>
      <c r="N746" s="9" t="s">
        <v>3281</v>
      </c>
      <c r="O746" s="6" t="s">
        <v>32</v>
      </c>
      <c r="P746" s="6" t="s">
        <v>33</v>
      </c>
      <c r="Q746" s="6" t="s">
        <v>471</v>
      </c>
      <c r="R746" s="6" t="s">
        <v>3282</v>
      </c>
      <c r="S746" s="10"/>
      <c r="T746" s="10"/>
      <c r="U746" s="6" t="s">
        <v>472</v>
      </c>
      <c r="V746" s="10"/>
      <c r="W746" s="10"/>
      <c r="X746" s="10"/>
      <c r="Y746" s="10"/>
      <c r="Z746" s="10"/>
      <c r="AA746" s="10"/>
      <c r="AB746" s="10"/>
      <c r="AC746" s="10"/>
    </row>
    <row r="747">
      <c r="A747" s="14" t="s">
        <v>3170</v>
      </c>
      <c r="B747" s="5">
        <v>75.0</v>
      </c>
      <c r="C747" s="6" t="s">
        <v>72</v>
      </c>
      <c r="D747" s="6" t="s">
        <v>247</v>
      </c>
      <c r="E747" s="6" t="s">
        <v>3283</v>
      </c>
      <c r="F747" s="6" t="s">
        <v>274</v>
      </c>
      <c r="G747" s="6" t="s">
        <v>3284</v>
      </c>
      <c r="H747" s="6" t="s">
        <v>77</v>
      </c>
      <c r="I747" s="6" t="s">
        <v>28</v>
      </c>
      <c r="J747" s="6" t="s">
        <v>47</v>
      </c>
      <c r="K747" s="6" t="s">
        <v>47</v>
      </c>
      <c r="L747" s="6" t="s">
        <v>29</v>
      </c>
      <c r="M747" s="9" t="s">
        <v>3285</v>
      </c>
      <c r="N747" s="9" t="s">
        <v>3286</v>
      </c>
      <c r="O747" s="6" t="s">
        <v>32</v>
      </c>
      <c r="P747" s="6" t="s">
        <v>33</v>
      </c>
      <c r="Q747" s="6" t="s">
        <v>34</v>
      </c>
      <c r="R747" s="6" t="s">
        <v>127</v>
      </c>
      <c r="S747" s="10"/>
      <c r="T747" s="10"/>
      <c r="U747" s="6" t="s">
        <v>108</v>
      </c>
      <c r="V747" s="6">
        <v>1800.0</v>
      </c>
      <c r="W747" s="6" t="s">
        <v>237</v>
      </c>
      <c r="X747" s="10"/>
      <c r="Y747" s="10"/>
      <c r="Z747" s="10"/>
      <c r="AA747" s="10"/>
      <c r="AB747" s="10"/>
      <c r="AC747" s="10"/>
    </row>
    <row r="748">
      <c r="A748" s="14" t="s">
        <v>3287</v>
      </c>
      <c r="B748" s="5">
        <v>74.0</v>
      </c>
      <c r="C748" s="6" t="s">
        <v>64</v>
      </c>
      <c r="D748" s="6" t="s">
        <v>529</v>
      </c>
      <c r="E748" s="6" t="s">
        <v>3288</v>
      </c>
      <c r="F748" s="6" t="s">
        <v>25</v>
      </c>
      <c r="G748" s="6" t="s">
        <v>3289</v>
      </c>
      <c r="H748" s="6" t="s">
        <v>68</v>
      </c>
      <c r="I748" s="6" t="s">
        <v>3044</v>
      </c>
      <c r="J748" s="6" t="s">
        <v>3044</v>
      </c>
      <c r="K748" s="6" t="s">
        <v>3044</v>
      </c>
      <c r="L748" s="6" t="s">
        <v>29</v>
      </c>
      <c r="M748" s="9" t="s">
        <v>3290</v>
      </c>
      <c r="N748" s="9" t="s">
        <v>3291</v>
      </c>
      <c r="O748" s="6" t="s">
        <v>32</v>
      </c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>
      <c r="A749" s="14" t="s">
        <v>3287</v>
      </c>
      <c r="B749" s="5">
        <v>74.0</v>
      </c>
      <c r="C749" s="6" t="s">
        <v>64</v>
      </c>
      <c r="D749" s="6" t="s">
        <v>529</v>
      </c>
      <c r="E749" s="6" t="s">
        <v>3292</v>
      </c>
      <c r="F749" s="6" t="s">
        <v>25</v>
      </c>
      <c r="G749" s="6" t="s">
        <v>3293</v>
      </c>
      <c r="H749" s="6" t="s">
        <v>68</v>
      </c>
      <c r="I749" s="6" t="s">
        <v>28</v>
      </c>
      <c r="J749" s="6" t="s">
        <v>28</v>
      </c>
      <c r="K749" s="6" t="s">
        <v>28</v>
      </c>
      <c r="L749" s="6" t="s">
        <v>29</v>
      </c>
      <c r="M749" s="9" t="s">
        <v>3294</v>
      </c>
      <c r="N749" s="9" t="s">
        <v>3295</v>
      </c>
      <c r="O749" s="6" t="s">
        <v>32</v>
      </c>
      <c r="P749" s="6" t="s">
        <v>33</v>
      </c>
      <c r="Q749" s="6" t="s">
        <v>519</v>
      </c>
      <c r="R749" s="6" t="s">
        <v>1383</v>
      </c>
      <c r="S749" s="10"/>
      <c r="T749" s="10"/>
      <c r="U749" s="6" t="s">
        <v>268</v>
      </c>
      <c r="V749" s="10"/>
      <c r="W749" s="10"/>
      <c r="X749" s="10"/>
      <c r="Y749" s="10"/>
      <c r="Z749" s="10"/>
      <c r="AA749" s="10"/>
      <c r="AB749" s="10"/>
      <c r="AC749" s="10"/>
    </row>
    <row r="750">
      <c r="A750" s="14" t="s">
        <v>3287</v>
      </c>
      <c r="B750" s="5">
        <v>74.0</v>
      </c>
      <c r="C750" s="6" t="s">
        <v>64</v>
      </c>
      <c r="D750" s="6" t="s">
        <v>529</v>
      </c>
      <c r="E750" s="6" t="s">
        <v>3296</v>
      </c>
      <c r="F750" s="6" t="s">
        <v>25</v>
      </c>
      <c r="G750" s="6" t="s">
        <v>3297</v>
      </c>
      <c r="H750" s="6" t="s">
        <v>388</v>
      </c>
      <c r="I750" s="6" t="s">
        <v>220</v>
      </c>
      <c r="J750" s="6" t="s">
        <v>78</v>
      </c>
      <c r="K750" s="6" t="s">
        <v>78</v>
      </c>
      <c r="L750" s="6" t="s">
        <v>29</v>
      </c>
      <c r="M750" s="9" t="s">
        <v>3298</v>
      </c>
      <c r="N750" s="9" t="s">
        <v>3299</v>
      </c>
      <c r="O750" s="6" t="s">
        <v>32</v>
      </c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>
      <c r="A751" s="14" t="s">
        <v>3287</v>
      </c>
      <c r="B751" s="5">
        <v>74.0</v>
      </c>
      <c r="C751" s="6" t="s">
        <v>64</v>
      </c>
      <c r="D751" s="6" t="s">
        <v>529</v>
      </c>
      <c r="E751" s="6" t="s">
        <v>3300</v>
      </c>
      <c r="F751" s="6" t="s">
        <v>25</v>
      </c>
      <c r="G751" s="6" t="s">
        <v>3301</v>
      </c>
      <c r="H751" s="6" t="s">
        <v>68</v>
      </c>
      <c r="I751" s="6" t="s">
        <v>1265</v>
      </c>
      <c r="J751" s="6" t="s">
        <v>1265</v>
      </c>
      <c r="K751" s="6" t="s">
        <v>1265</v>
      </c>
      <c r="L751" s="6" t="s">
        <v>29</v>
      </c>
      <c r="M751" s="9" t="s">
        <v>3302</v>
      </c>
      <c r="N751" s="9" t="s">
        <v>3303</v>
      </c>
      <c r="O751" s="6" t="s">
        <v>32</v>
      </c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>
      <c r="A752" s="14" t="s">
        <v>3287</v>
      </c>
      <c r="B752" s="5">
        <v>74.0</v>
      </c>
      <c r="C752" s="6" t="s">
        <v>64</v>
      </c>
      <c r="D752" s="6" t="s">
        <v>529</v>
      </c>
      <c r="E752" s="6" t="s">
        <v>3304</v>
      </c>
      <c r="F752" s="6" t="s">
        <v>25</v>
      </c>
      <c r="G752" s="8" t="s">
        <v>3305</v>
      </c>
      <c r="H752" s="6" t="s">
        <v>39</v>
      </c>
      <c r="I752" s="6" t="s">
        <v>346</v>
      </c>
      <c r="J752" s="6" t="s">
        <v>346</v>
      </c>
      <c r="K752" s="6" t="s">
        <v>346</v>
      </c>
      <c r="L752" s="6" t="s">
        <v>29</v>
      </c>
      <c r="M752" s="9" t="s">
        <v>3306</v>
      </c>
      <c r="N752" s="9" t="s">
        <v>3307</v>
      </c>
      <c r="O752" s="6" t="s">
        <v>32</v>
      </c>
      <c r="P752" s="6" t="s">
        <v>33</v>
      </c>
      <c r="Q752" s="6" t="s">
        <v>34</v>
      </c>
      <c r="R752" s="6" t="s">
        <v>1628</v>
      </c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>
      <c r="A753" s="14" t="s">
        <v>3287</v>
      </c>
      <c r="B753" s="5">
        <v>74.0</v>
      </c>
      <c r="C753" s="6" t="s">
        <v>64</v>
      </c>
      <c r="D753" s="6" t="s">
        <v>529</v>
      </c>
      <c r="E753" s="6" t="s">
        <v>3308</v>
      </c>
      <c r="F753" s="6" t="s">
        <v>46</v>
      </c>
      <c r="G753" s="8" t="s">
        <v>3305</v>
      </c>
      <c r="H753" s="6" t="s">
        <v>39</v>
      </c>
      <c r="I753" s="6" t="s">
        <v>346</v>
      </c>
      <c r="J753" s="6" t="s">
        <v>47</v>
      </c>
      <c r="K753" s="6" t="s">
        <v>47</v>
      </c>
      <c r="L753" s="6" t="s">
        <v>29</v>
      </c>
      <c r="M753" s="9" t="s">
        <v>3309</v>
      </c>
      <c r="N753" s="9" t="s">
        <v>3310</v>
      </c>
      <c r="O753" s="6" t="s">
        <v>32</v>
      </c>
      <c r="P753" s="6" t="s">
        <v>33</v>
      </c>
      <c r="Q753" s="6" t="s">
        <v>34</v>
      </c>
      <c r="R753" s="6" t="s">
        <v>1628</v>
      </c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>
      <c r="A754" s="14" t="s">
        <v>3287</v>
      </c>
      <c r="B754" s="5">
        <v>74.0</v>
      </c>
      <c r="C754" s="6" t="s">
        <v>64</v>
      </c>
      <c r="D754" s="6" t="s">
        <v>529</v>
      </c>
      <c r="E754" s="6" t="s">
        <v>3311</v>
      </c>
      <c r="F754" s="6" t="s">
        <v>25</v>
      </c>
      <c r="G754" s="6" t="s">
        <v>3312</v>
      </c>
      <c r="H754" s="6" t="s">
        <v>39</v>
      </c>
      <c r="I754" s="6" t="s">
        <v>905</v>
      </c>
      <c r="J754" s="6" t="s">
        <v>905</v>
      </c>
      <c r="K754" s="6" t="s">
        <v>905</v>
      </c>
      <c r="L754" s="6" t="s">
        <v>29</v>
      </c>
      <c r="M754" s="9" t="s">
        <v>3313</v>
      </c>
      <c r="N754" s="9" t="s">
        <v>3314</v>
      </c>
      <c r="O754" s="6" t="s">
        <v>32</v>
      </c>
      <c r="P754" s="6" t="s">
        <v>33</v>
      </c>
      <c r="Q754" s="6" t="s">
        <v>381</v>
      </c>
      <c r="R754" s="6" t="s">
        <v>706</v>
      </c>
      <c r="S754" s="10"/>
      <c r="T754" s="10"/>
      <c r="U754" s="6" t="s">
        <v>413</v>
      </c>
      <c r="V754" s="6">
        <v>4860.0</v>
      </c>
      <c r="W754" s="6" t="s">
        <v>2522</v>
      </c>
      <c r="X754" s="10"/>
      <c r="Y754" s="10"/>
      <c r="Z754" s="10"/>
      <c r="AA754" s="10"/>
      <c r="AB754" s="10"/>
      <c r="AC754" s="10"/>
    </row>
    <row r="755">
      <c r="A755" s="14" t="s">
        <v>3287</v>
      </c>
      <c r="B755" s="5">
        <v>74.0</v>
      </c>
      <c r="C755" s="6" t="s">
        <v>64</v>
      </c>
      <c r="D755" s="6" t="s">
        <v>529</v>
      </c>
      <c r="E755" s="6" t="s">
        <v>3315</v>
      </c>
      <c r="F755" s="6" t="s">
        <v>25</v>
      </c>
      <c r="G755" s="8" t="s">
        <v>3316</v>
      </c>
      <c r="H755" s="6" t="s">
        <v>68</v>
      </c>
      <c r="I755" s="6" t="s">
        <v>3317</v>
      </c>
      <c r="J755" s="6" t="s">
        <v>3317</v>
      </c>
      <c r="K755" s="6" t="s">
        <v>3317</v>
      </c>
      <c r="L755" s="6" t="s">
        <v>29</v>
      </c>
      <c r="M755" s="9" t="s">
        <v>3318</v>
      </c>
      <c r="N755" s="9" t="s">
        <v>3319</v>
      </c>
      <c r="O755" s="6" t="s">
        <v>32</v>
      </c>
      <c r="P755" s="6" t="s">
        <v>214</v>
      </c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>
      <c r="A756" s="14" t="s">
        <v>3287</v>
      </c>
      <c r="B756" s="5">
        <v>74.0</v>
      </c>
      <c r="C756" s="6" t="s">
        <v>64</v>
      </c>
      <c r="D756" s="6" t="s">
        <v>529</v>
      </c>
      <c r="E756" s="6" t="s">
        <v>3320</v>
      </c>
      <c r="F756" s="6" t="s">
        <v>46</v>
      </c>
      <c r="G756" s="8" t="s">
        <v>3316</v>
      </c>
      <c r="H756" s="6" t="s">
        <v>68</v>
      </c>
      <c r="I756" s="6" t="s">
        <v>3317</v>
      </c>
      <c r="J756" s="6" t="s">
        <v>47</v>
      </c>
      <c r="K756" s="6" t="s">
        <v>47</v>
      </c>
      <c r="L756" s="6" t="s">
        <v>29</v>
      </c>
      <c r="M756" s="9" t="s">
        <v>3321</v>
      </c>
      <c r="N756" s="9" t="s">
        <v>3322</v>
      </c>
      <c r="O756" s="6" t="s">
        <v>32</v>
      </c>
      <c r="P756" s="6" t="s">
        <v>214</v>
      </c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>
      <c r="A757" s="14" t="s">
        <v>3287</v>
      </c>
      <c r="B757" s="5">
        <v>74.0</v>
      </c>
      <c r="C757" s="6" t="s">
        <v>50</v>
      </c>
      <c r="D757" s="6" t="s">
        <v>216</v>
      </c>
      <c r="E757" s="6" t="s">
        <v>3323</v>
      </c>
      <c r="F757" s="6" t="s">
        <v>25</v>
      </c>
      <c r="G757" s="8" t="s">
        <v>3324</v>
      </c>
      <c r="H757" s="6" t="s">
        <v>68</v>
      </c>
      <c r="I757" s="6" t="s">
        <v>256</v>
      </c>
      <c r="J757" s="6" t="s">
        <v>256</v>
      </c>
      <c r="K757" s="6" t="s">
        <v>256</v>
      </c>
      <c r="L757" s="6" t="s">
        <v>29</v>
      </c>
      <c r="M757" s="9" t="s">
        <v>3325</v>
      </c>
      <c r="N757" s="9" t="s">
        <v>3326</v>
      </c>
      <c r="O757" s="6" t="s">
        <v>32</v>
      </c>
      <c r="P757" s="6" t="s">
        <v>214</v>
      </c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>
      <c r="A758" s="14" t="s">
        <v>3287</v>
      </c>
      <c r="B758" s="5">
        <v>74.0</v>
      </c>
      <c r="C758" s="6" t="s">
        <v>50</v>
      </c>
      <c r="D758" s="6" t="s">
        <v>216</v>
      </c>
      <c r="E758" s="6" t="s">
        <v>3327</v>
      </c>
      <c r="F758" s="6" t="s">
        <v>46</v>
      </c>
      <c r="G758" s="8" t="s">
        <v>3324</v>
      </c>
      <c r="H758" s="6" t="s">
        <v>68</v>
      </c>
      <c r="I758" s="6" t="s">
        <v>256</v>
      </c>
      <c r="J758" s="6" t="s">
        <v>47</v>
      </c>
      <c r="K758" s="6" t="s">
        <v>47</v>
      </c>
      <c r="L758" s="6" t="s">
        <v>29</v>
      </c>
      <c r="M758" s="9" t="s">
        <v>3328</v>
      </c>
      <c r="N758" s="9" t="s">
        <v>3329</v>
      </c>
      <c r="O758" s="6" t="s">
        <v>32</v>
      </c>
      <c r="P758" s="6" t="s">
        <v>214</v>
      </c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>
      <c r="A759" s="14" t="s">
        <v>3287</v>
      </c>
      <c r="B759" s="5">
        <v>74.0</v>
      </c>
      <c r="C759" s="6" t="s">
        <v>22</v>
      </c>
      <c r="D759" s="6" t="s">
        <v>109</v>
      </c>
      <c r="E759" s="6" t="s">
        <v>3330</v>
      </c>
      <c r="F759" s="6" t="s">
        <v>46</v>
      </c>
      <c r="G759" s="8" t="s">
        <v>1609</v>
      </c>
      <c r="H759" s="6" t="s">
        <v>59</v>
      </c>
      <c r="I759" s="6" t="s">
        <v>435</v>
      </c>
      <c r="J759" s="6" t="s">
        <v>47</v>
      </c>
      <c r="K759" s="6" t="s">
        <v>47</v>
      </c>
      <c r="L759" s="6" t="s">
        <v>29</v>
      </c>
      <c r="M759" s="9" t="s">
        <v>3331</v>
      </c>
      <c r="N759" s="9" t="s">
        <v>3332</v>
      </c>
      <c r="O759" s="6" t="s">
        <v>32</v>
      </c>
      <c r="P759" s="6" t="s">
        <v>33</v>
      </c>
      <c r="Q759" s="6" t="s">
        <v>126</v>
      </c>
      <c r="R759" s="6" t="s">
        <v>108</v>
      </c>
      <c r="S759" s="10"/>
      <c r="T759" s="10"/>
      <c r="U759" s="6" t="s">
        <v>413</v>
      </c>
      <c r="V759" s="10"/>
      <c r="W759" s="10"/>
      <c r="X759" s="10"/>
      <c r="Y759" s="10"/>
      <c r="Z759" s="10"/>
      <c r="AA759" s="10"/>
      <c r="AB759" s="10"/>
      <c r="AC759" s="10"/>
    </row>
    <row r="760">
      <c r="A760" s="14" t="s">
        <v>3287</v>
      </c>
      <c r="B760" s="5">
        <v>74.0</v>
      </c>
      <c r="C760" s="6" t="s">
        <v>72</v>
      </c>
      <c r="D760" s="6" t="s">
        <v>247</v>
      </c>
      <c r="E760" s="6" t="s">
        <v>3333</v>
      </c>
      <c r="F760" s="6" t="s">
        <v>274</v>
      </c>
      <c r="G760" s="6" t="s">
        <v>3334</v>
      </c>
      <c r="H760" s="6" t="s">
        <v>77</v>
      </c>
      <c r="I760" s="6" t="s">
        <v>28</v>
      </c>
      <c r="J760" s="6" t="s">
        <v>47</v>
      </c>
      <c r="K760" s="6" t="s">
        <v>47</v>
      </c>
      <c r="L760" s="6" t="s">
        <v>29</v>
      </c>
      <c r="M760" s="9" t="s">
        <v>3335</v>
      </c>
      <c r="N760" s="9" t="s">
        <v>3336</v>
      </c>
      <c r="O760" s="6" t="s">
        <v>32</v>
      </c>
      <c r="P760" s="6" t="s">
        <v>33</v>
      </c>
      <c r="Q760" s="10"/>
      <c r="R760" s="10"/>
      <c r="S760" s="10"/>
      <c r="T760" s="10"/>
      <c r="U760" s="6" t="s">
        <v>116</v>
      </c>
      <c r="V760" s="6">
        <v>3600.0</v>
      </c>
      <c r="W760" s="6" t="s">
        <v>115</v>
      </c>
      <c r="X760" s="10"/>
      <c r="Y760" s="10"/>
      <c r="Z760" s="10"/>
      <c r="AA760" s="10"/>
      <c r="AB760" s="10"/>
      <c r="AC760" s="10"/>
    </row>
    <row r="761">
      <c r="A761" s="14" t="s">
        <v>3287</v>
      </c>
      <c r="B761" s="5">
        <v>74.0</v>
      </c>
      <c r="C761" s="6" t="s">
        <v>72</v>
      </c>
      <c r="D761" s="6" t="s">
        <v>247</v>
      </c>
      <c r="E761" s="6" t="s">
        <v>3337</v>
      </c>
      <c r="F761" s="6" t="s">
        <v>274</v>
      </c>
      <c r="G761" s="6" t="s">
        <v>3338</v>
      </c>
      <c r="H761" s="6" t="s">
        <v>77</v>
      </c>
      <c r="I761" s="6" t="s">
        <v>28</v>
      </c>
      <c r="J761" s="6" t="s">
        <v>47</v>
      </c>
      <c r="K761" s="6" t="s">
        <v>47</v>
      </c>
      <c r="L761" s="6" t="s">
        <v>29</v>
      </c>
      <c r="M761" s="9" t="s">
        <v>3339</v>
      </c>
      <c r="N761" s="9" t="s">
        <v>3340</v>
      </c>
      <c r="O761" s="6" t="s">
        <v>32</v>
      </c>
      <c r="P761" s="6" t="s">
        <v>33</v>
      </c>
      <c r="Q761" s="6" t="s">
        <v>34</v>
      </c>
      <c r="R761" s="6" t="s">
        <v>2465</v>
      </c>
      <c r="S761" s="10"/>
      <c r="T761" s="10"/>
      <c r="U761" s="6" t="s">
        <v>108</v>
      </c>
      <c r="V761" s="6">
        <v>3600.0</v>
      </c>
      <c r="W761" s="6" t="s">
        <v>2617</v>
      </c>
      <c r="X761" s="10"/>
      <c r="Y761" s="10"/>
      <c r="Z761" s="10"/>
      <c r="AA761" s="10"/>
      <c r="AB761" s="10"/>
      <c r="AC761" s="10"/>
    </row>
    <row r="762">
      <c r="A762" s="14" t="s">
        <v>3341</v>
      </c>
      <c r="B762" s="5">
        <v>73.0</v>
      </c>
      <c r="C762" s="6" t="s">
        <v>72</v>
      </c>
      <c r="D762" s="6" t="s">
        <v>247</v>
      </c>
      <c r="E762" s="6" t="s">
        <v>3342</v>
      </c>
      <c r="F762" s="6" t="s">
        <v>274</v>
      </c>
      <c r="G762" s="6" t="s">
        <v>3343</v>
      </c>
      <c r="H762" s="6" t="s">
        <v>77</v>
      </c>
      <c r="I762" s="6" t="s">
        <v>220</v>
      </c>
      <c r="J762" s="6" t="s">
        <v>47</v>
      </c>
      <c r="K762" s="6" t="s">
        <v>47</v>
      </c>
      <c r="L762" s="6" t="s">
        <v>29</v>
      </c>
      <c r="M762" s="9" t="s">
        <v>3344</v>
      </c>
      <c r="N762" s="9" t="s">
        <v>3345</v>
      </c>
      <c r="O762" s="6" t="s">
        <v>32</v>
      </c>
      <c r="P762" s="6" t="s">
        <v>33</v>
      </c>
      <c r="Q762" s="6" t="s">
        <v>34</v>
      </c>
      <c r="R762" s="6" t="s">
        <v>546</v>
      </c>
      <c r="S762" s="10"/>
      <c r="T762" s="10"/>
      <c r="U762" s="6" t="s">
        <v>108</v>
      </c>
      <c r="V762" s="6">
        <v>3600.0</v>
      </c>
      <c r="W762" s="6" t="s">
        <v>115</v>
      </c>
      <c r="X762" s="10"/>
      <c r="Y762" s="10"/>
      <c r="Z762" s="10"/>
      <c r="AA762" s="10"/>
      <c r="AB762" s="10"/>
      <c r="AC762" s="10"/>
    </row>
    <row r="763">
      <c r="A763" s="14" t="s">
        <v>3341</v>
      </c>
      <c r="B763" s="5">
        <v>73.0</v>
      </c>
      <c r="C763" s="6" t="s">
        <v>64</v>
      </c>
      <c r="D763" s="6" t="s">
        <v>562</v>
      </c>
      <c r="E763" s="6" t="s">
        <v>3346</v>
      </c>
      <c r="F763" s="6" t="s">
        <v>274</v>
      </c>
      <c r="G763" s="6" t="s">
        <v>3347</v>
      </c>
      <c r="H763" s="6" t="s">
        <v>77</v>
      </c>
      <c r="I763" s="6" t="s">
        <v>148</v>
      </c>
      <c r="J763" s="6" t="s">
        <v>47</v>
      </c>
      <c r="K763" s="6" t="s">
        <v>47</v>
      </c>
      <c r="L763" s="6" t="s">
        <v>29</v>
      </c>
      <c r="M763" s="9" t="s">
        <v>3348</v>
      </c>
      <c r="N763" s="9" t="s">
        <v>3349</v>
      </c>
      <c r="O763" s="6" t="s">
        <v>32</v>
      </c>
      <c r="P763" s="6" t="s">
        <v>33</v>
      </c>
      <c r="Q763" s="6" t="s">
        <v>126</v>
      </c>
      <c r="R763" s="6" t="s">
        <v>3047</v>
      </c>
      <c r="S763" s="10"/>
      <c r="T763" s="10"/>
      <c r="U763" s="6" t="s">
        <v>108</v>
      </c>
      <c r="V763" s="6">
        <v>3780.0</v>
      </c>
      <c r="W763" s="6" t="s">
        <v>691</v>
      </c>
      <c r="X763" s="10"/>
      <c r="Y763" s="10"/>
      <c r="Z763" s="10"/>
      <c r="AA763" s="10"/>
      <c r="AB763" s="10"/>
      <c r="AC763" s="10"/>
    </row>
    <row r="764">
      <c r="A764" s="14" t="s">
        <v>3341</v>
      </c>
      <c r="B764" s="5">
        <v>73.0</v>
      </c>
      <c r="C764" s="6" t="s">
        <v>72</v>
      </c>
      <c r="D764" s="6" t="s">
        <v>247</v>
      </c>
      <c r="E764" s="6" t="s">
        <v>3350</v>
      </c>
      <c r="F764" s="6" t="s">
        <v>249</v>
      </c>
      <c r="G764" s="6" t="s">
        <v>3351</v>
      </c>
      <c r="H764" s="6" t="s">
        <v>77</v>
      </c>
      <c r="I764" s="6" t="s">
        <v>435</v>
      </c>
      <c r="J764" s="6" t="s">
        <v>47</v>
      </c>
      <c r="K764" s="6" t="s">
        <v>47</v>
      </c>
      <c r="L764" s="6" t="s">
        <v>29</v>
      </c>
      <c r="M764" s="9" t="s">
        <v>3352</v>
      </c>
      <c r="N764" s="9" t="s">
        <v>3353</v>
      </c>
      <c r="O764" s="6" t="s">
        <v>32</v>
      </c>
      <c r="P764" s="6" t="s">
        <v>33</v>
      </c>
      <c r="Q764" s="6" t="s">
        <v>34</v>
      </c>
      <c r="R764" s="6" t="s">
        <v>2755</v>
      </c>
      <c r="S764" s="6" t="s">
        <v>2755</v>
      </c>
      <c r="T764" s="6" t="s">
        <v>3354</v>
      </c>
      <c r="U764" s="6" t="s">
        <v>506</v>
      </c>
      <c r="V764" s="6">
        <v>2250.0</v>
      </c>
      <c r="W764" s="6" t="s">
        <v>268</v>
      </c>
      <c r="X764" s="10"/>
      <c r="Y764" s="10"/>
      <c r="Z764" s="10"/>
      <c r="AA764" s="10"/>
      <c r="AB764" s="10"/>
      <c r="AC764" s="10"/>
    </row>
    <row r="765">
      <c r="A765" s="14" t="s">
        <v>3341</v>
      </c>
      <c r="B765" s="5">
        <v>73.0</v>
      </c>
      <c r="C765" s="6" t="s">
        <v>72</v>
      </c>
      <c r="D765" s="6" t="s">
        <v>247</v>
      </c>
      <c r="E765" s="6" t="s">
        <v>3355</v>
      </c>
      <c r="F765" s="6" t="s">
        <v>274</v>
      </c>
      <c r="G765" s="6" t="s">
        <v>3356</v>
      </c>
      <c r="H765" s="6" t="s">
        <v>77</v>
      </c>
      <c r="I765" s="6" t="s">
        <v>28</v>
      </c>
      <c r="J765" s="6" t="s">
        <v>47</v>
      </c>
      <c r="K765" s="6" t="s">
        <v>47</v>
      </c>
      <c r="L765" s="6" t="s">
        <v>29</v>
      </c>
      <c r="M765" s="9" t="s">
        <v>3357</v>
      </c>
      <c r="N765" s="9" t="s">
        <v>3358</v>
      </c>
      <c r="O765" s="6" t="s">
        <v>32</v>
      </c>
      <c r="P765" s="6" t="s">
        <v>33</v>
      </c>
      <c r="Q765" s="6" t="s">
        <v>34</v>
      </c>
      <c r="R765" s="6" t="s">
        <v>706</v>
      </c>
      <c r="S765" s="10"/>
      <c r="T765" s="10"/>
      <c r="U765" s="6" t="s">
        <v>116</v>
      </c>
      <c r="V765" s="6">
        <v>3600.0</v>
      </c>
      <c r="W765" s="6" t="s">
        <v>2617</v>
      </c>
      <c r="X765" s="10"/>
      <c r="Y765" s="10"/>
      <c r="Z765" s="10"/>
      <c r="AA765" s="10"/>
      <c r="AB765" s="10"/>
      <c r="AC765" s="10"/>
    </row>
    <row r="766">
      <c r="A766" s="14" t="s">
        <v>3341</v>
      </c>
      <c r="B766" s="5">
        <v>73.0</v>
      </c>
      <c r="C766" s="6" t="s">
        <v>22</v>
      </c>
      <c r="D766" s="6" t="s">
        <v>307</v>
      </c>
      <c r="E766" s="6" t="s">
        <v>3359</v>
      </c>
      <c r="F766" s="6" t="s">
        <v>25</v>
      </c>
      <c r="G766" s="6" t="s">
        <v>3360</v>
      </c>
      <c r="H766" s="6" t="s">
        <v>388</v>
      </c>
      <c r="I766" s="6" t="s">
        <v>54</v>
      </c>
      <c r="J766" s="6" t="s">
        <v>105</v>
      </c>
      <c r="K766" s="6" t="s">
        <v>105</v>
      </c>
      <c r="L766" s="6" t="s">
        <v>29</v>
      </c>
      <c r="M766" s="9" t="s">
        <v>3361</v>
      </c>
      <c r="N766" s="9" t="s">
        <v>3362</v>
      </c>
      <c r="O766" s="6" t="s">
        <v>32</v>
      </c>
      <c r="P766" s="6" t="s">
        <v>214</v>
      </c>
      <c r="Q766" s="10"/>
      <c r="R766" s="6" t="s">
        <v>3363</v>
      </c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>
      <c r="A767" s="14" t="s">
        <v>3341</v>
      </c>
      <c r="B767" s="5">
        <v>73.0</v>
      </c>
      <c r="C767" s="6" t="s">
        <v>64</v>
      </c>
      <c r="D767" s="6" t="s">
        <v>964</v>
      </c>
      <c r="E767" s="6" t="s">
        <v>3364</v>
      </c>
      <c r="F767" s="6" t="s">
        <v>25</v>
      </c>
      <c r="G767" s="6" t="s">
        <v>3365</v>
      </c>
      <c r="H767" s="6" t="s">
        <v>68</v>
      </c>
      <c r="I767" s="6" t="s">
        <v>78</v>
      </c>
      <c r="J767" s="6" t="s">
        <v>78</v>
      </c>
      <c r="K767" s="6" t="s">
        <v>78</v>
      </c>
      <c r="L767" s="6" t="s">
        <v>29</v>
      </c>
      <c r="M767" s="9" t="s">
        <v>3366</v>
      </c>
      <c r="N767" s="9" t="s">
        <v>3367</v>
      </c>
      <c r="O767" s="6" t="s">
        <v>32</v>
      </c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>
      <c r="A768" s="14" t="s">
        <v>3341</v>
      </c>
      <c r="B768" s="5">
        <v>73.0</v>
      </c>
      <c r="C768" s="6" t="s">
        <v>64</v>
      </c>
      <c r="D768" s="6" t="s">
        <v>432</v>
      </c>
      <c r="E768" s="6" t="s">
        <v>3368</v>
      </c>
      <c r="F768" s="6" t="s">
        <v>25</v>
      </c>
      <c r="G768" s="8" t="s">
        <v>3369</v>
      </c>
      <c r="H768" s="6" t="s">
        <v>39</v>
      </c>
      <c r="I768" s="6" t="s">
        <v>40</v>
      </c>
      <c r="J768" s="6" t="s">
        <v>3370</v>
      </c>
      <c r="K768" s="6" t="s">
        <v>459</v>
      </c>
      <c r="L768" s="6" t="s">
        <v>29</v>
      </c>
      <c r="M768" s="9" t="s">
        <v>3371</v>
      </c>
      <c r="N768" s="9" t="s">
        <v>3372</v>
      </c>
      <c r="O768" s="6" t="s">
        <v>32</v>
      </c>
      <c r="P768" s="6" t="s">
        <v>33</v>
      </c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>
      <c r="A769" s="14" t="s">
        <v>3341</v>
      </c>
      <c r="B769" s="5">
        <v>73.0</v>
      </c>
      <c r="C769" s="6" t="s">
        <v>64</v>
      </c>
      <c r="D769" s="6" t="s">
        <v>432</v>
      </c>
      <c r="E769" s="6" t="s">
        <v>3373</v>
      </c>
      <c r="F769" s="6" t="s">
        <v>46</v>
      </c>
      <c r="G769" s="8" t="s">
        <v>3369</v>
      </c>
      <c r="H769" s="6" t="s">
        <v>39</v>
      </c>
      <c r="I769" s="6" t="s">
        <v>40</v>
      </c>
      <c r="J769" s="6" t="s">
        <v>47</v>
      </c>
      <c r="K769" s="6" t="s">
        <v>47</v>
      </c>
      <c r="L769" s="6" t="s">
        <v>29</v>
      </c>
      <c r="M769" s="9" t="s">
        <v>3374</v>
      </c>
      <c r="N769" s="9" t="s">
        <v>3375</v>
      </c>
      <c r="O769" s="6" t="s">
        <v>32</v>
      </c>
      <c r="P769" s="6" t="s">
        <v>33</v>
      </c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>
      <c r="A770" s="14" t="s">
        <v>3341</v>
      </c>
      <c r="B770" s="5">
        <v>73.0</v>
      </c>
      <c r="C770" s="6" t="s">
        <v>64</v>
      </c>
      <c r="D770" s="6" t="s">
        <v>697</v>
      </c>
      <c r="E770" s="6" t="s">
        <v>3376</v>
      </c>
      <c r="F770" s="6" t="s">
        <v>25</v>
      </c>
      <c r="G770" s="6" t="s">
        <v>3377</v>
      </c>
      <c r="H770" s="6" t="s">
        <v>59</v>
      </c>
      <c r="I770" s="6" t="s">
        <v>220</v>
      </c>
      <c r="J770" s="6" t="s">
        <v>220</v>
      </c>
      <c r="K770" s="6" t="s">
        <v>220</v>
      </c>
      <c r="L770" s="6" t="s">
        <v>29</v>
      </c>
      <c r="M770" s="9" t="s">
        <v>3378</v>
      </c>
      <c r="N770" s="9" t="s">
        <v>3379</v>
      </c>
      <c r="O770" s="6" t="s">
        <v>32</v>
      </c>
      <c r="P770" s="6" t="s">
        <v>33</v>
      </c>
      <c r="Q770" s="6" t="s">
        <v>34</v>
      </c>
      <c r="R770" s="6" t="s">
        <v>546</v>
      </c>
      <c r="S770" s="10"/>
      <c r="T770" s="10"/>
      <c r="U770" s="6" t="s">
        <v>108</v>
      </c>
      <c r="V770" s="10"/>
      <c r="W770" s="10"/>
      <c r="X770" s="10"/>
      <c r="Y770" s="10"/>
      <c r="Z770" s="10"/>
      <c r="AA770" s="10"/>
      <c r="AB770" s="10"/>
      <c r="AC770" s="10"/>
    </row>
    <row r="771">
      <c r="A771" s="14" t="s">
        <v>3341</v>
      </c>
      <c r="B771" s="5">
        <v>73.0</v>
      </c>
      <c r="C771" s="6" t="s">
        <v>64</v>
      </c>
      <c r="D771" s="6" t="s">
        <v>65</v>
      </c>
      <c r="E771" s="6" t="s">
        <v>3380</v>
      </c>
      <c r="F771" s="6" t="s">
        <v>46</v>
      </c>
      <c r="G771" s="6" t="s">
        <v>3381</v>
      </c>
      <c r="H771" s="6" t="s">
        <v>68</v>
      </c>
      <c r="I771" s="6" t="s">
        <v>256</v>
      </c>
      <c r="J771" s="6" t="s">
        <v>47</v>
      </c>
      <c r="K771" s="6" t="s">
        <v>47</v>
      </c>
      <c r="L771" s="6" t="s">
        <v>29</v>
      </c>
      <c r="M771" s="9" t="s">
        <v>3382</v>
      </c>
      <c r="N771" s="9" t="s">
        <v>3383</v>
      </c>
      <c r="O771" s="6" t="s">
        <v>32</v>
      </c>
      <c r="P771" s="6" t="s">
        <v>33</v>
      </c>
      <c r="Q771" s="6" t="s">
        <v>126</v>
      </c>
      <c r="R771" s="6" t="s">
        <v>115</v>
      </c>
      <c r="S771" s="10"/>
      <c r="T771" s="10"/>
      <c r="U771" s="6" t="s">
        <v>413</v>
      </c>
      <c r="V771" s="6">
        <v>900.0</v>
      </c>
      <c r="W771" s="6" t="s">
        <v>609</v>
      </c>
      <c r="X771" s="10"/>
      <c r="Y771" s="10"/>
      <c r="Z771" s="10"/>
      <c r="AA771" s="10"/>
      <c r="AB771" s="10"/>
      <c r="AC771" s="10"/>
    </row>
    <row r="772">
      <c r="A772" s="14" t="s">
        <v>3384</v>
      </c>
      <c r="B772" s="5">
        <v>72.0</v>
      </c>
      <c r="C772" s="6" t="s">
        <v>64</v>
      </c>
      <c r="D772" s="6" t="s">
        <v>95</v>
      </c>
      <c r="E772" s="6" t="s">
        <v>3385</v>
      </c>
      <c r="F772" s="6" t="s">
        <v>46</v>
      </c>
      <c r="G772" s="8" t="s">
        <v>2175</v>
      </c>
      <c r="H772" s="6" t="s">
        <v>39</v>
      </c>
      <c r="I772" s="6" t="s">
        <v>220</v>
      </c>
      <c r="J772" s="6" t="s">
        <v>47</v>
      </c>
      <c r="K772" s="6" t="s">
        <v>47</v>
      </c>
      <c r="L772" s="6" t="s">
        <v>29</v>
      </c>
      <c r="M772" s="9" t="s">
        <v>3386</v>
      </c>
      <c r="N772" s="9" t="s">
        <v>3387</v>
      </c>
      <c r="O772" s="6" t="s">
        <v>32</v>
      </c>
      <c r="P772" s="10"/>
      <c r="Q772" s="10"/>
      <c r="R772" s="10"/>
      <c r="S772" s="10"/>
      <c r="T772" s="10"/>
      <c r="U772" s="6" t="s">
        <v>116</v>
      </c>
      <c r="V772" s="10"/>
      <c r="W772" s="10"/>
      <c r="X772" s="10"/>
      <c r="Y772" s="10"/>
      <c r="Z772" s="10"/>
      <c r="AA772" s="10"/>
      <c r="AB772" s="10"/>
      <c r="AC772" s="10"/>
    </row>
    <row r="773">
      <c r="A773" s="14" t="s">
        <v>3384</v>
      </c>
      <c r="B773" s="5">
        <v>72.0</v>
      </c>
      <c r="C773" s="6" t="s">
        <v>72</v>
      </c>
      <c r="D773" s="6" t="s">
        <v>269</v>
      </c>
      <c r="E773" s="6" t="s">
        <v>3388</v>
      </c>
      <c r="F773" s="6" t="s">
        <v>25</v>
      </c>
      <c r="G773" s="6" t="s">
        <v>3389</v>
      </c>
      <c r="H773" s="6" t="s">
        <v>39</v>
      </c>
      <c r="I773" s="6" t="s">
        <v>28</v>
      </c>
      <c r="J773" s="6" t="s">
        <v>28</v>
      </c>
      <c r="K773" s="6" t="s">
        <v>28</v>
      </c>
      <c r="L773" s="6" t="s">
        <v>29</v>
      </c>
      <c r="M773" s="9" t="s">
        <v>3390</v>
      </c>
      <c r="N773" s="9" t="s">
        <v>3391</v>
      </c>
      <c r="O773" s="6" t="s">
        <v>32</v>
      </c>
      <c r="P773" s="6" t="s">
        <v>33</v>
      </c>
      <c r="Q773" s="6" t="s">
        <v>381</v>
      </c>
      <c r="R773" s="6" t="s">
        <v>1628</v>
      </c>
      <c r="S773" s="10"/>
      <c r="T773" s="10"/>
      <c r="U773" s="6" t="s">
        <v>108</v>
      </c>
      <c r="V773" s="6">
        <v>4950.0</v>
      </c>
      <c r="W773" s="6" t="s">
        <v>1679</v>
      </c>
      <c r="X773" s="10"/>
      <c r="Y773" s="10"/>
      <c r="Z773" s="10"/>
      <c r="AA773" s="10"/>
      <c r="AB773" s="10"/>
      <c r="AC773" s="10"/>
    </row>
    <row r="774">
      <c r="A774" s="14" t="s">
        <v>3384</v>
      </c>
      <c r="B774" s="5">
        <v>72.0</v>
      </c>
      <c r="C774" s="6" t="s">
        <v>22</v>
      </c>
      <c r="D774" s="6" t="s">
        <v>307</v>
      </c>
      <c r="E774" s="6" t="s">
        <v>3392</v>
      </c>
      <c r="F774" s="6" t="s">
        <v>3393</v>
      </c>
      <c r="G774" s="6" t="s">
        <v>3394</v>
      </c>
      <c r="H774" s="6" t="s">
        <v>2731</v>
      </c>
      <c r="I774" s="6" t="s">
        <v>47</v>
      </c>
      <c r="J774" s="6" t="s">
        <v>47</v>
      </c>
      <c r="K774" s="6" t="s">
        <v>47</v>
      </c>
      <c r="L774" s="6" t="s">
        <v>29</v>
      </c>
      <c r="M774" s="9" t="s">
        <v>3395</v>
      </c>
      <c r="N774" s="9" t="s">
        <v>3396</v>
      </c>
      <c r="O774" s="6" t="s">
        <v>32</v>
      </c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>
      <c r="A775" s="14" t="s">
        <v>3384</v>
      </c>
      <c r="B775" s="5">
        <v>72.0</v>
      </c>
      <c r="C775" s="6" t="s">
        <v>64</v>
      </c>
      <c r="D775" s="6" t="s">
        <v>432</v>
      </c>
      <c r="E775" s="6" t="s">
        <v>3397</v>
      </c>
      <c r="F775" s="6" t="s">
        <v>46</v>
      </c>
      <c r="G775" s="6" t="s">
        <v>3398</v>
      </c>
      <c r="H775" s="6" t="s">
        <v>39</v>
      </c>
      <c r="I775" s="6" t="s">
        <v>28</v>
      </c>
      <c r="J775" s="6" t="s">
        <v>47</v>
      </c>
      <c r="K775" s="6" t="s">
        <v>47</v>
      </c>
      <c r="L775" s="6" t="s">
        <v>29</v>
      </c>
      <c r="M775" s="9" t="s">
        <v>3399</v>
      </c>
      <c r="N775" s="9" t="s">
        <v>3400</v>
      </c>
      <c r="O775" s="6" t="s">
        <v>32</v>
      </c>
      <c r="P775" s="6" t="s">
        <v>33</v>
      </c>
      <c r="Q775" s="6" t="s">
        <v>34</v>
      </c>
      <c r="R775" s="10"/>
      <c r="S775" s="10"/>
      <c r="T775" s="10"/>
      <c r="U775" s="6" t="s">
        <v>116</v>
      </c>
      <c r="V775" s="6">
        <v>1080.0</v>
      </c>
      <c r="W775" s="6" t="s">
        <v>2755</v>
      </c>
      <c r="X775" s="10"/>
      <c r="Y775" s="10"/>
      <c r="Z775" s="10"/>
      <c r="AA775" s="10"/>
      <c r="AB775" s="10"/>
      <c r="AC775" s="10"/>
    </row>
    <row r="776">
      <c r="A776" s="14" t="s">
        <v>3384</v>
      </c>
      <c r="B776" s="5">
        <v>72.0</v>
      </c>
      <c r="C776" s="6" t="s">
        <v>64</v>
      </c>
      <c r="D776" s="6" t="s">
        <v>432</v>
      </c>
      <c r="E776" s="6" t="s">
        <v>3401</v>
      </c>
      <c r="F776" s="6" t="s">
        <v>25</v>
      </c>
      <c r="G776" s="6" t="s">
        <v>3402</v>
      </c>
      <c r="H776" s="6" t="s">
        <v>39</v>
      </c>
      <c r="I776" s="6" t="s">
        <v>28</v>
      </c>
      <c r="J776" s="6" t="s">
        <v>244</v>
      </c>
      <c r="K776" s="6" t="s">
        <v>54</v>
      </c>
      <c r="L776" s="6" t="s">
        <v>29</v>
      </c>
      <c r="M776" s="9" t="s">
        <v>3403</v>
      </c>
      <c r="N776" s="9" t="s">
        <v>3404</v>
      </c>
      <c r="O776" s="6" t="s">
        <v>32</v>
      </c>
      <c r="P776" s="6" t="s">
        <v>33</v>
      </c>
      <c r="Q776" s="6" t="s">
        <v>34</v>
      </c>
      <c r="R776" s="6" t="s">
        <v>237</v>
      </c>
      <c r="S776" s="10"/>
      <c r="T776" s="10"/>
      <c r="U776" s="6" t="s">
        <v>116</v>
      </c>
      <c r="V776" s="6">
        <v>5616.0</v>
      </c>
      <c r="W776" s="6" t="s">
        <v>3405</v>
      </c>
      <c r="X776" s="10"/>
      <c r="Y776" s="10"/>
      <c r="Z776" s="10"/>
      <c r="AA776" s="10"/>
      <c r="AB776" s="10"/>
      <c r="AC776" s="10"/>
    </row>
    <row r="777">
      <c r="A777" s="14" t="s">
        <v>3384</v>
      </c>
      <c r="B777" s="5">
        <v>72.0</v>
      </c>
      <c r="C777" s="6" t="s">
        <v>72</v>
      </c>
      <c r="D777" s="6" t="s">
        <v>247</v>
      </c>
      <c r="E777" s="6" t="s">
        <v>3406</v>
      </c>
      <c r="F777" s="6" t="s">
        <v>25</v>
      </c>
      <c r="G777" s="6" t="s">
        <v>3407</v>
      </c>
      <c r="H777" s="6" t="s">
        <v>59</v>
      </c>
      <c r="I777" s="6" t="s">
        <v>54</v>
      </c>
      <c r="J777" s="6" t="s">
        <v>244</v>
      </c>
      <c r="K777" s="6" t="s">
        <v>244</v>
      </c>
      <c r="L777" s="6" t="s">
        <v>29</v>
      </c>
      <c r="M777" s="9" t="s">
        <v>3408</v>
      </c>
      <c r="N777" s="9" t="s">
        <v>3409</v>
      </c>
      <c r="O777" s="6" t="s">
        <v>32</v>
      </c>
      <c r="P777" s="6" t="s">
        <v>214</v>
      </c>
      <c r="Q777" s="10"/>
      <c r="R777" s="10"/>
      <c r="S777" s="10"/>
      <c r="T777" s="10"/>
      <c r="U777" s="10"/>
      <c r="V777" s="10"/>
      <c r="W777" s="10"/>
      <c r="X777" s="10"/>
      <c r="Y777" s="43"/>
      <c r="Z777" s="43"/>
      <c r="AA777" s="43"/>
      <c r="AB777" s="44"/>
      <c r="AC777" s="44"/>
    </row>
    <row r="778">
      <c r="A778" s="14" t="s">
        <v>3410</v>
      </c>
      <c r="B778" s="5">
        <v>71.0</v>
      </c>
      <c r="C778" s="6" t="s">
        <v>72</v>
      </c>
      <c r="D778" s="6" t="s">
        <v>247</v>
      </c>
      <c r="E778" s="6" t="s">
        <v>3411</v>
      </c>
      <c r="F778" s="6" t="s">
        <v>274</v>
      </c>
      <c r="G778" s="6" t="s">
        <v>3412</v>
      </c>
      <c r="H778" s="6" t="s">
        <v>77</v>
      </c>
      <c r="I778" s="6" t="s">
        <v>78</v>
      </c>
      <c r="J778" s="6" t="s">
        <v>47</v>
      </c>
      <c r="K778" s="6" t="s">
        <v>47</v>
      </c>
      <c r="L778" s="6" t="s">
        <v>29</v>
      </c>
      <c r="M778" s="9" t="s">
        <v>3413</v>
      </c>
      <c r="N778" s="9" t="s">
        <v>3414</v>
      </c>
      <c r="O778" s="6" t="s">
        <v>32</v>
      </c>
      <c r="P778" s="6" t="s">
        <v>33</v>
      </c>
      <c r="Q778" s="6" t="s">
        <v>34</v>
      </c>
      <c r="R778" s="6" t="s">
        <v>3047</v>
      </c>
      <c r="S778" s="10"/>
      <c r="T778" s="10"/>
      <c r="U778" s="6" t="s">
        <v>108</v>
      </c>
      <c r="V778" s="6">
        <v>1800.0</v>
      </c>
      <c r="W778" s="6" t="s">
        <v>2617</v>
      </c>
      <c r="X778" s="10"/>
      <c r="Y778" s="43"/>
      <c r="Z778" s="43"/>
      <c r="AA778" s="43"/>
      <c r="AB778" s="44"/>
      <c r="AC778" s="44"/>
    </row>
    <row r="779">
      <c r="A779" s="14" t="s">
        <v>3410</v>
      </c>
      <c r="B779" s="5">
        <v>71.0</v>
      </c>
      <c r="C779" s="6" t="s">
        <v>22</v>
      </c>
      <c r="D779" s="6" t="s">
        <v>307</v>
      </c>
      <c r="E779" s="6" t="s">
        <v>3415</v>
      </c>
      <c r="F779" s="6" t="s">
        <v>25</v>
      </c>
      <c r="G779" s="6" t="s">
        <v>3416</v>
      </c>
      <c r="H779" s="6" t="s">
        <v>59</v>
      </c>
      <c r="I779" s="6" t="s">
        <v>220</v>
      </c>
      <c r="J779" s="6" t="s">
        <v>220</v>
      </c>
      <c r="K779" s="6" t="s">
        <v>220</v>
      </c>
      <c r="L779" s="6" t="s">
        <v>29</v>
      </c>
      <c r="M779" s="9" t="s">
        <v>3417</v>
      </c>
      <c r="N779" s="9" t="s">
        <v>3418</v>
      </c>
      <c r="O779" s="6" t="s">
        <v>32</v>
      </c>
      <c r="P779" s="10"/>
      <c r="Q779" s="10"/>
      <c r="R779" s="10"/>
      <c r="S779" s="10"/>
      <c r="T779" s="10"/>
      <c r="U779" s="10"/>
      <c r="V779" s="10"/>
      <c r="W779" s="10"/>
      <c r="X779" s="10"/>
      <c r="Y779" s="43"/>
      <c r="Z779" s="43"/>
      <c r="AA779" s="43"/>
      <c r="AB779" s="44"/>
      <c r="AC779" s="44"/>
    </row>
    <row r="780">
      <c r="A780" s="14" t="s">
        <v>3410</v>
      </c>
      <c r="B780" s="5">
        <v>71.0</v>
      </c>
      <c r="C780" s="6" t="s">
        <v>64</v>
      </c>
      <c r="D780" s="6" t="s">
        <v>697</v>
      </c>
      <c r="E780" s="6" t="s">
        <v>3419</v>
      </c>
      <c r="F780" s="6" t="s">
        <v>25</v>
      </c>
      <c r="G780" s="6" t="s">
        <v>3420</v>
      </c>
      <c r="H780" s="6" t="s">
        <v>68</v>
      </c>
      <c r="I780" s="6" t="s">
        <v>28</v>
      </c>
      <c r="J780" s="6" t="s">
        <v>3370</v>
      </c>
      <c r="K780" s="6" t="s">
        <v>244</v>
      </c>
      <c r="L780" s="6" t="s">
        <v>29</v>
      </c>
      <c r="M780" s="9" t="s">
        <v>3421</v>
      </c>
      <c r="N780" s="9" t="s">
        <v>3422</v>
      </c>
      <c r="O780" s="6" t="s">
        <v>32</v>
      </c>
      <c r="P780" s="6" t="s">
        <v>214</v>
      </c>
      <c r="Q780" s="10"/>
      <c r="R780" s="6" t="s">
        <v>3423</v>
      </c>
      <c r="S780" s="10"/>
      <c r="T780" s="6" t="s">
        <v>3424</v>
      </c>
      <c r="U780" s="10"/>
      <c r="V780" s="10"/>
      <c r="W780" s="10"/>
      <c r="X780" s="10"/>
      <c r="Y780" s="43"/>
      <c r="Z780" s="45"/>
      <c r="AA780" s="43"/>
      <c r="AB780" s="44"/>
      <c r="AC780" s="44"/>
    </row>
    <row r="781">
      <c r="A781" s="14" t="s">
        <v>3425</v>
      </c>
      <c r="B781" s="5">
        <v>69.0</v>
      </c>
      <c r="C781" s="6" t="s">
        <v>22</v>
      </c>
      <c r="D781" s="6" t="s">
        <v>307</v>
      </c>
      <c r="E781" s="6" t="s">
        <v>3426</v>
      </c>
      <c r="F781" s="6" t="s">
        <v>25</v>
      </c>
      <c r="G781" s="6" t="s">
        <v>3427</v>
      </c>
      <c r="H781" s="6" t="s">
        <v>59</v>
      </c>
      <c r="I781" s="6" t="s">
        <v>435</v>
      </c>
      <c r="J781" s="6" t="s">
        <v>435</v>
      </c>
      <c r="K781" s="6" t="s">
        <v>435</v>
      </c>
      <c r="L781" s="6" t="s">
        <v>29</v>
      </c>
      <c r="M781" s="9" t="s">
        <v>3428</v>
      </c>
      <c r="N781" s="9" t="s">
        <v>3429</v>
      </c>
      <c r="O781" s="6" t="s">
        <v>32</v>
      </c>
      <c r="P781" s="6" t="s">
        <v>214</v>
      </c>
      <c r="Q781" s="10"/>
      <c r="R781" s="10"/>
      <c r="S781" s="10"/>
      <c r="T781" s="10"/>
      <c r="U781" s="10"/>
      <c r="V781" s="10"/>
      <c r="W781" s="10"/>
      <c r="X781" s="10"/>
      <c r="Y781" s="43"/>
      <c r="Z781" s="45"/>
      <c r="AA781" s="43"/>
      <c r="AB781" s="44"/>
      <c r="AC781" s="44"/>
    </row>
    <row r="782">
      <c r="A782" s="14" t="s">
        <v>3425</v>
      </c>
      <c r="B782" s="5">
        <v>69.0</v>
      </c>
      <c r="C782" s="6" t="s">
        <v>22</v>
      </c>
      <c r="D782" s="6" t="s">
        <v>307</v>
      </c>
      <c r="E782" s="6" t="s">
        <v>3430</v>
      </c>
      <c r="F782" s="6" t="s">
        <v>25</v>
      </c>
      <c r="G782" s="6" t="s">
        <v>3431</v>
      </c>
      <c r="H782" s="6" t="s">
        <v>68</v>
      </c>
      <c r="I782" s="6" t="s">
        <v>220</v>
      </c>
      <c r="J782" s="6" t="s">
        <v>220</v>
      </c>
      <c r="K782" s="6" t="s">
        <v>220</v>
      </c>
      <c r="L782" s="6" t="s">
        <v>29</v>
      </c>
      <c r="M782" s="9" t="s">
        <v>3432</v>
      </c>
      <c r="N782" s="9" t="s">
        <v>3433</v>
      </c>
      <c r="O782" s="6" t="s">
        <v>32</v>
      </c>
      <c r="P782" s="6" t="s">
        <v>343</v>
      </c>
      <c r="Q782" s="10"/>
      <c r="R782" s="6" t="s">
        <v>3434</v>
      </c>
      <c r="S782" s="10"/>
      <c r="T782" s="10"/>
      <c r="U782" s="10"/>
      <c r="V782" s="10"/>
      <c r="W782" s="10"/>
      <c r="X782" s="10"/>
      <c r="Y782" s="10"/>
      <c r="Z782" s="46"/>
      <c r="AA782" s="10"/>
      <c r="AB782" s="10"/>
      <c r="AC782" s="10"/>
    </row>
    <row r="783">
      <c r="A783" s="14" t="s">
        <v>3425</v>
      </c>
      <c r="B783" s="5">
        <v>69.0</v>
      </c>
      <c r="C783" s="6" t="s">
        <v>22</v>
      </c>
      <c r="D783" s="6" t="s">
        <v>307</v>
      </c>
      <c r="E783" s="6" t="s">
        <v>3435</v>
      </c>
      <c r="F783" s="6" t="s">
        <v>25</v>
      </c>
      <c r="G783" s="6" t="s">
        <v>3436</v>
      </c>
      <c r="H783" s="6" t="s">
        <v>68</v>
      </c>
      <c r="I783" s="6" t="s">
        <v>220</v>
      </c>
      <c r="J783" s="6" t="s">
        <v>220</v>
      </c>
      <c r="K783" s="6" t="s">
        <v>220</v>
      </c>
      <c r="L783" s="6" t="s">
        <v>29</v>
      </c>
      <c r="M783" s="9" t="s">
        <v>3437</v>
      </c>
      <c r="N783" s="9" t="s">
        <v>3438</v>
      </c>
      <c r="O783" s="6" t="s">
        <v>32</v>
      </c>
      <c r="P783" s="6" t="s">
        <v>214</v>
      </c>
      <c r="Q783" s="10"/>
      <c r="R783" s="6" t="s">
        <v>3434</v>
      </c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>
      <c r="A784" s="14" t="s">
        <v>3425</v>
      </c>
      <c r="B784" s="5">
        <v>69.0</v>
      </c>
      <c r="C784" s="6" t="s">
        <v>22</v>
      </c>
      <c r="D784" s="6" t="s">
        <v>307</v>
      </c>
      <c r="E784" s="6" t="s">
        <v>3439</v>
      </c>
      <c r="F784" s="6" t="s">
        <v>25</v>
      </c>
      <c r="G784" s="6" t="s">
        <v>3440</v>
      </c>
      <c r="H784" s="6" t="s">
        <v>59</v>
      </c>
      <c r="I784" s="6" t="s">
        <v>123</v>
      </c>
      <c r="J784" s="6" t="s">
        <v>54</v>
      </c>
      <c r="K784" s="6" t="s">
        <v>54</v>
      </c>
      <c r="L784" s="6" t="s">
        <v>29</v>
      </c>
      <c r="M784" s="9" t="s">
        <v>3441</v>
      </c>
      <c r="N784" s="9" t="s">
        <v>3442</v>
      </c>
      <c r="O784" s="6" t="s">
        <v>32</v>
      </c>
      <c r="P784" s="6" t="s">
        <v>33</v>
      </c>
      <c r="Q784" s="6" t="s">
        <v>34</v>
      </c>
      <c r="R784" s="6" t="s">
        <v>355</v>
      </c>
      <c r="S784" s="10"/>
      <c r="T784" s="10"/>
      <c r="U784" s="6" t="s">
        <v>506</v>
      </c>
      <c r="V784" s="10"/>
      <c r="W784" s="10"/>
      <c r="X784" s="10"/>
      <c r="Y784" s="10"/>
      <c r="Z784" s="10"/>
      <c r="AA784" s="10"/>
      <c r="AB784" s="10"/>
      <c r="AC784" s="10"/>
    </row>
    <row r="785">
      <c r="A785" s="14" t="s">
        <v>3425</v>
      </c>
      <c r="B785" s="5">
        <v>69.0</v>
      </c>
      <c r="C785" s="6" t="s">
        <v>72</v>
      </c>
      <c r="D785" s="6" t="s">
        <v>247</v>
      </c>
      <c r="E785" s="6" t="s">
        <v>3443</v>
      </c>
      <c r="F785" s="6" t="s">
        <v>274</v>
      </c>
      <c r="G785" s="6" t="s">
        <v>3444</v>
      </c>
      <c r="H785" s="6" t="s">
        <v>77</v>
      </c>
      <c r="I785" s="6" t="s">
        <v>78</v>
      </c>
      <c r="J785" s="6" t="s">
        <v>47</v>
      </c>
      <c r="K785" s="6" t="s">
        <v>47</v>
      </c>
      <c r="L785" s="6" t="s">
        <v>29</v>
      </c>
      <c r="M785" s="9" t="s">
        <v>3445</v>
      </c>
      <c r="N785" s="9" t="s">
        <v>3446</v>
      </c>
      <c r="O785" s="6" t="s">
        <v>32</v>
      </c>
      <c r="P785" s="6" t="s">
        <v>33</v>
      </c>
      <c r="Q785" s="6" t="s">
        <v>34</v>
      </c>
      <c r="R785" s="6" t="s">
        <v>706</v>
      </c>
      <c r="S785" s="10"/>
      <c r="T785" s="10"/>
      <c r="U785" s="6" t="s">
        <v>506</v>
      </c>
      <c r="V785" s="6">
        <v>1800.0</v>
      </c>
      <c r="W785" s="6" t="s">
        <v>2617</v>
      </c>
      <c r="X785" s="10"/>
      <c r="Y785" s="10"/>
      <c r="Z785" s="10"/>
      <c r="AA785" s="10"/>
      <c r="AB785" s="10"/>
      <c r="AC785" s="10"/>
    </row>
    <row r="786">
      <c r="A786" s="14" t="s">
        <v>3425</v>
      </c>
      <c r="B786" s="5">
        <v>69.0</v>
      </c>
      <c r="C786" s="6" t="s">
        <v>72</v>
      </c>
      <c r="D786" s="6" t="s">
        <v>247</v>
      </c>
      <c r="E786" s="6" t="s">
        <v>3447</v>
      </c>
      <c r="F786" s="6" t="s">
        <v>274</v>
      </c>
      <c r="G786" s="6" t="s">
        <v>3448</v>
      </c>
      <c r="H786" s="6" t="s">
        <v>77</v>
      </c>
      <c r="I786" s="6" t="s">
        <v>78</v>
      </c>
      <c r="J786" s="6" t="s">
        <v>47</v>
      </c>
      <c r="K786" s="6" t="s">
        <v>47</v>
      </c>
      <c r="L786" s="6" t="s">
        <v>29</v>
      </c>
      <c r="M786" s="9" t="s">
        <v>3449</v>
      </c>
      <c r="N786" s="9" t="s">
        <v>3450</v>
      </c>
      <c r="O786" s="6" t="s">
        <v>32</v>
      </c>
      <c r="P786" s="6" t="s">
        <v>33</v>
      </c>
      <c r="Q786" s="10"/>
      <c r="R786" s="10"/>
      <c r="S786" s="10"/>
      <c r="T786" s="10"/>
      <c r="U786" s="6" t="s">
        <v>108</v>
      </c>
      <c r="V786" s="6">
        <v>1800.0</v>
      </c>
      <c r="W786" s="6" t="s">
        <v>691</v>
      </c>
      <c r="X786" s="10"/>
      <c r="Y786" s="10"/>
      <c r="Z786" s="10"/>
      <c r="AA786" s="10"/>
      <c r="AB786" s="10"/>
      <c r="AC786" s="10"/>
    </row>
    <row r="787">
      <c r="A787" s="14" t="s">
        <v>3425</v>
      </c>
      <c r="B787" s="5">
        <v>69.0</v>
      </c>
      <c r="C787" s="6" t="s">
        <v>72</v>
      </c>
      <c r="D787" s="6" t="s">
        <v>247</v>
      </c>
      <c r="E787" s="6" t="s">
        <v>3451</v>
      </c>
      <c r="F787" s="6" t="s">
        <v>274</v>
      </c>
      <c r="G787" s="6" t="s">
        <v>3452</v>
      </c>
      <c r="H787" s="6" t="s">
        <v>77</v>
      </c>
      <c r="I787" s="6" t="s">
        <v>104</v>
      </c>
      <c r="J787" s="6" t="s">
        <v>47</v>
      </c>
      <c r="K787" s="6" t="s">
        <v>47</v>
      </c>
      <c r="L787" s="6" t="s">
        <v>29</v>
      </c>
      <c r="M787" s="9" t="s">
        <v>3453</v>
      </c>
      <c r="N787" s="9" t="s">
        <v>3454</v>
      </c>
      <c r="O787" s="6" t="s">
        <v>32</v>
      </c>
      <c r="P787" s="6" t="s">
        <v>33</v>
      </c>
      <c r="Q787" s="6" t="s">
        <v>34</v>
      </c>
      <c r="R787" s="6" t="s">
        <v>3047</v>
      </c>
      <c r="S787" s="10"/>
      <c r="T787" s="10"/>
      <c r="U787" s="6" t="s">
        <v>413</v>
      </c>
      <c r="V787" s="6">
        <v>1800.0</v>
      </c>
      <c r="W787" s="6" t="s">
        <v>237</v>
      </c>
      <c r="X787" s="10"/>
      <c r="Y787" s="10"/>
      <c r="Z787" s="10"/>
      <c r="AA787" s="10"/>
      <c r="AB787" s="10"/>
      <c r="AC787" s="10"/>
    </row>
    <row r="788">
      <c r="A788" s="14" t="s">
        <v>3425</v>
      </c>
      <c r="B788" s="5">
        <v>69.0</v>
      </c>
      <c r="C788" s="6" t="s">
        <v>72</v>
      </c>
      <c r="D788" s="6" t="s">
        <v>247</v>
      </c>
      <c r="E788" s="6" t="s">
        <v>3455</v>
      </c>
      <c r="F788" s="6" t="s">
        <v>274</v>
      </c>
      <c r="G788" s="6" t="s">
        <v>3456</v>
      </c>
      <c r="H788" s="6" t="s">
        <v>77</v>
      </c>
      <c r="I788" s="6" t="s">
        <v>122</v>
      </c>
      <c r="J788" s="6" t="s">
        <v>47</v>
      </c>
      <c r="K788" s="6" t="s">
        <v>47</v>
      </c>
      <c r="L788" s="6" t="s">
        <v>29</v>
      </c>
      <c r="M788" s="9" t="s">
        <v>3457</v>
      </c>
      <c r="N788" s="9" t="s">
        <v>3458</v>
      </c>
      <c r="O788" s="6" t="s">
        <v>32</v>
      </c>
      <c r="P788" s="6" t="s">
        <v>33</v>
      </c>
      <c r="Q788" s="6" t="s">
        <v>34</v>
      </c>
      <c r="R788" s="6" t="s">
        <v>3047</v>
      </c>
      <c r="S788" s="10"/>
      <c r="T788" s="10"/>
      <c r="U788" s="6" t="s">
        <v>108</v>
      </c>
      <c r="V788" s="6">
        <v>1800.0</v>
      </c>
      <c r="W788" s="6" t="s">
        <v>237</v>
      </c>
      <c r="X788" s="10"/>
      <c r="Y788" s="10"/>
      <c r="Z788" s="10"/>
      <c r="AA788" s="10"/>
      <c r="AB788" s="10"/>
      <c r="AC788" s="10"/>
    </row>
    <row r="789">
      <c r="A789" s="14" t="s">
        <v>3425</v>
      </c>
      <c r="B789" s="5">
        <v>69.0</v>
      </c>
      <c r="C789" s="6" t="s">
        <v>64</v>
      </c>
      <c r="D789" s="6" t="s">
        <v>562</v>
      </c>
      <c r="E789" s="6" t="s">
        <v>3459</v>
      </c>
      <c r="F789" s="6" t="s">
        <v>25</v>
      </c>
      <c r="G789" s="6" t="s">
        <v>3460</v>
      </c>
      <c r="H789" s="6" t="s">
        <v>39</v>
      </c>
      <c r="I789" s="6" t="s">
        <v>78</v>
      </c>
      <c r="J789" s="6" t="s">
        <v>78</v>
      </c>
      <c r="K789" s="6" t="s">
        <v>78</v>
      </c>
      <c r="L789" s="6" t="s">
        <v>29</v>
      </c>
      <c r="M789" s="9" t="s">
        <v>3461</v>
      </c>
      <c r="N789" s="9" t="s">
        <v>3462</v>
      </c>
      <c r="O789" s="6" t="s">
        <v>32</v>
      </c>
      <c r="P789" s="6" t="s">
        <v>33</v>
      </c>
      <c r="Q789" s="6" t="s">
        <v>471</v>
      </c>
      <c r="R789" s="6" t="s">
        <v>115</v>
      </c>
      <c r="S789" s="10"/>
      <c r="T789" s="10"/>
      <c r="U789" s="6" t="s">
        <v>506</v>
      </c>
      <c r="V789" s="6">
        <v>3996.0</v>
      </c>
      <c r="W789" s="6" t="s">
        <v>691</v>
      </c>
      <c r="X789" s="10"/>
      <c r="Y789" s="10"/>
      <c r="Z789" s="10"/>
      <c r="AA789" s="47"/>
      <c r="AB789" s="48"/>
      <c r="AC789" s="10"/>
    </row>
    <row r="790">
      <c r="A790" s="14" t="s">
        <v>3463</v>
      </c>
      <c r="B790" s="5">
        <v>68.0</v>
      </c>
      <c r="C790" s="6" t="s">
        <v>50</v>
      </c>
      <c r="D790" s="6" t="s">
        <v>51</v>
      </c>
      <c r="E790" s="6" t="s">
        <v>3464</v>
      </c>
      <c r="F790" s="6" t="s">
        <v>25</v>
      </c>
      <c r="G790" s="6" t="s">
        <v>3465</v>
      </c>
      <c r="H790" s="6" t="s">
        <v>59</v>
      </c>
      <c r="I790" s="6" t="s">
        <v>40</v>
      </c>
      <c r="J790" s="6" t="s">
        <v>40</v>
      </c>
      <c r="K790" s="6" t="s">
        <v>40</v>
      </c>
      <c r="L790" s="6" t="s">
        <v>29</v>
      </c>
      <c r="M790" s="9" t="s">
        <v>3466</v>
      </c>
      <c r="N790" s="9" t="s">
        <v>3467</v>
      </c>
      <c r="O790" s="6" t="s">
        <v>32</v>
      </c>
      <c r="P790" s="6" t="s">
        <v>33</v>
      </c>
      <c r="Q790" s="6" t="s">
        <v>471</v>
      </c>
      <c r="R790" s="6" t="s">
        <v>2229</v>
      </c>
      <c r="S790" s="10"/>
      <c r="T790" s="10"/>
      <c r="U790" s="6" t="s">
        <v>116</v>
      </c>
      <c r="V790" s="10"/>
      <c r="W790" s="10"/>
      <c r="X790" s="10"/>
      <c r="Y790" s="10"/>
      <c r="Z790" s="10"/>
      <c r="AA790" s="3"/>
      <c r="AB790" s="10"/>
      <c r="AC790" s="10"/>
    </row>
    <row r="791">
      <c r="A791" s="14" t="s">
        <v>3463</v>
      </c>
      <c r="B791" s="5">
        <v>68.0</v>
      </c>
      <c r="C791" s="6" t="s">
        <v>72</v>
      </c>
      <c r="D791" s="6" t="s">
        <v>269</v>
      </c>
      <c r="E791" s="6" t="s">
        <v>3468</v>
      </c>
      <c r="F791" s="6" t="s">
        <v>46</v>
      </c>
      <c r="G791" s="6" t="s">
        <v>3469</v>
      </c>
      <c r="H791" s="6" t="s">
        <v>39</v>
      </c>
      <c r="I791" s="6" t="s">
        <v>122</v>
      </c>
      <c r="J791" s="6" t="s">
        <v>47</v>
      </c>
      <c r="K791" s="6" t="s">
        <v>47</v>
      </c>
      <c r="L791" s="6" t="s">
        <v>29</v>
      </c>
      <c r="M791" s="9" t="s">
        <v>3470</v>
      </c>
      <c r="N791" s="9" t="s">
        <v>3471</v>
      </c>
      <c r="O791" s="6" t="s">
        <v>32</v>
      </c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>
      <c r="A792" s="14" t="s">
        <v>3463</v>
      </c>
      <c r="B792" s="5">
        <v>68.0</v>
      </c>
      <c r="C792" s="6" t="s">
        <v>64</v>
      </c>
      <c r="D792" s="6" t="s">
        <v>697</v>
      </c>
      <c r="E792" s="6" t="s">
        <v>3472</v>
      </c>
      <c r="F792" s="6" t="s">
        <v>638</v>
      </c>
      <c r="G792" s="6" t="s">
        <v>3473</v>
      </c>
      <c r="H792" s="6" t="s">
        <v>77</v>
      </c>
      <c r="I792" s="6" t="s">
        <v>78</v>
      </c>
      <c r="J792" s="6" t="s">
        <v>47</v>
      </c>
      <c r="K792" s="6" t="s">
        <v>47</v>
      </c>
      <c r="L792" s="6" t="s">
        <v>29</v>
      </c>
      <c r="M792" s="9" t="s">
        <v>3474</v>
      </c>
      <c r="N792" s="9" t="s">
        <v>3475</v>
      </c>
      <c r="O792" s="6" t="s">
        <v>32</v>
      </c>
      <c r="P792" s="6" t="s">
        <v>33</v>
      </c>
      <c r="Q792" s="6" t="s">
        <v>126</v>
      </c>
      <c r="R792" s="6" t="s">
        <v>706</v>
      </c>
      <c r="S792" s="10"/>
      <c r="T792" s="10"/>
      <c r="U792" s="6" t="s">
        <v>108</v>
      </c>
      <c r="V792" s="6">
        <v>580.0</v>
      </c>
      <c r="W792" s="6" t="s">
        <v>609</v>
      </c>
      <c r="X792" s="10"/>
      <c r="Y792" s="10"/>
      <c r="Z792" s="10"/>
      <c r="AA792" s="10"/>
      <c r="AB792" s="10"/>
      <c r="AC792" s="10"/>
    </row>
    <row r="793">
      <c r="A793" s="14" t="s">
        <v>3463</v>
      </c>
      <c r="B793" s="5">
        <v>68.0</v>
      </c>
      <c r="C793" s="6" t="s">
        <v>50</v>
      </c>
      <c r="D793" s="6" t="s">
        <v>216</v>
      </c>
      <c r="E793" s="6" t="s">
        <v>3476</v>
      </c>
      <c r="F793" s="6" t="s">
        <v>25</v>
      </c>
      <c r="G793" s="6" t="s">
        <v>3477</v>
      </c>
      <c r="H793" s="6" t="s">
        <v>388</v>
      </c>
      <c r="I793" s="6" t="s">
        <v>40</v>
      </c>
      <c r="J793" s="6" t="s">
        <v>459</v>
      </c>
      <c r="K793" s="6" t="s">
        <v>459</v>
      </c>
      <c r="L793" s="6" t="s">
        <v>29</v>
      </c>
      <c r="M793" s="9" t="s">
        <v>3478</v>
      </c>
      <c r="N793" s="9" t="s">
        <v>3479</v>
      </c>
      <c r="O793" s="6" t="s">
        <v>32</v>
      </c>
      <c r="P793" s="6" t="s">
        <v>33</v>
      </c>
      <c r="Q793" s="6" t="s">
        <v>471</v>
      </c>
      <c r="R793" s="10"/>
      <c r="S793" s="10"/>
      <c r="T793" s="10"/>
      <c r="U793" s="6" t="s">
        <v>413</v>
      </c>
      <c r="V793" s="10"/>
      <c r="W793" s="10"/>
      <c r="X793" s="10"/>
      <c r="Y793" s="10"/>
      <c r="Z793" s="10"/>
      <c r="AA793" s="10"/>
      <c r="AB793" s="10"/>
      <c r="AC793" s="10"/>
    </row>
    <row r="794">
      <c r="A794" s="14" t="s">
        <v>3463</v>
      </c>
      <c r="B794" s="5">
        <v>68.0</v>
      </c>
      <c r="C794" s="6" t="s">
        <v>72</v>
      </c>
      <c r="D794" s="6" t="s">
        <v>247</v>
      </c>
      <c r="E794" s="6" t="s">
        <v>3480</v>
      </c>
      <c r="F794" s="6" t="s">
        <v>249</v>
      </c>
      <c r="G794" s="6" t="s">
        <v>3481</v>
      </c>
      <c r="H794" s="6" t="s">
        <v>77</v>
      </c>
      <c r="I794" s="6" t="s">
        <v>78</v>
      </c>
      <c r="J794" s="6" t="s">
        <v>47</v>
      </c>
      <c r="K794" s="6" t="s">
        <v>47</v>
      </c>
      <c r="L794" s="6" t="s">
        <v>29</v>
      </c>
      <c r="M794" s="9" t="s">
        <v>3482</v>
      </c>
      <c r="N794" s="9" t="s">
        <v>3483</v>
      </c>
      <c r="O794" s="6" t="s">
        <v>32</v>
      </c>
      <c r="P794" s="6" t="s">
        <v>33</v>
      </c>
      <c r="Q794" s="6" t="s">
        <v>34</v>
      </c>
      <c r="R794" s="6" t="s">
        <v>3484</v>
      </c>
      <c r="S794" s="10"/>
      <c r="T794" s="10"/>
      <c r="U794" s="6" t="s">
        <v>116</v>
      </c>
      <c r="V794" s="6">
        <v>2250.0</v>
      </c>
      <c r="W794" s="6" t="s">
        <v>268</v>
      </c>
      <c r="X794" s="10"/>
      <c r="Y794" s="47"/>
      <c r="Z794" s="48"/>
      <c r="AA794" s="10"/>
      <c r="AB794" s="10"/>
      <c r="AC794" s="10"/>
    </row>
    <row r="795">
      <c r="A795" s="14" t="s">
        <v>3463</v>
      </c>
      <c r="B795" s="5">
        <v>68.0</v>
      </c>
      <c r="C795" s="6" t="s">
        <v>64</v>
      </c>
      <c r="D795" s="6" t="s">
        <v>209</v>
      </c>
      <c r="E795" s="6" t="s">
        <v>3485</v>
      </c>
      <c r="F795" s="6" t="s">
        <v>25</v>
      </c>
      <c r="G795" s="6" t="s">
        <v>3486</v>
      </c>
      <c r="H795" s="6" t="s">
        <v>388</v>
      </c>
      <c r="I795" s="6" t="s">
        <v>40</v>
      </c>
      <c r="J795" s="6" t="s">
        <v>40</v>
      </c>
      <c r="K795" s="6" t="s">
        <v>40</v>
      </c>
      <c r="L795" s="6" t="s">
        <v>29</v>
      </c>
      <c r="M795" s="9" t="s">
        <v>3487</v>
      </c>
      <c r="N795" s="9" t="s">
        <v>3488</v>
      </c>
      <c r="O795" s="6" t="s">
        <v>32</v>
      </c>
      <c r="P795" s="6" t="s">
        <v>33</v>
      </c>
      <c r="Q795" s="6" t="s">
        <v>381</v>
      </c>
      <c r="R795" s="6" t="s">
        <v>408</v>
      </c>
      <c r="S795" s="10"/>
      <c r="T795" s="10"/>
      <c r="U795" s="6" t="s">
        <v>268</v>
      </c>
      <c r="V795" s="10"/>
      <c r="W795" s="10"/>
      <c r="X795" s="10"/>
      <c r="Y795" s="3"/>
      <c r="Z795" s="10"/>
      <c r="AA795" s="10"/>
      <c r="AB795" s="10"/>
      <c r="AC795" s="10"/>
    </row>
    <row r="796">
      <c r="A796" s="14" t="s">
        <v>3489</v>
      </c>
      <c r="B796" s="5">
        <v>67.0</v>
      </c>
      <c r="C796" s="6" t="s">
        <v>64</v>
      </c>
      <c r="D796" s="6" t="s">
        <v>95</v>
      </c>
      <c r="E796" s="6" t="s">
        <v>3490</v>
      </c>
      <c r="F796" s="6" t="s">
        <v>46</v>
      </c>
      <c r="G796" s="8" t="s">
        <v>2175</v>
      </c>
      <c r="H796" s="6" t="s">
        <v>39</v>
      </c>
      <c r="I796" s="6" t="s">
        <v>220</v>
      </c>
      <c r="J796" s="6" t="s">
        <v>47</v>
      </c>
      <c r="K796" s="6" t="s">
        <v>47</v>
      </c>
      <c r="L796" s="6" t="s">
        <v>29</v>
      </c>
      <c r="M796" s="9" t="s">
        <v>3491</v>
      </c>
      <c r="N796" s="9" t="s">
        <v>3492</v>
      </c>
      <c r="O796" s="6" t="s">
        <v>32</v>
      </c>
      <c r="P796" s="6" t="s">
        <v>33</v>
      </c>
      <c r="Q796" s="10"/>
      <c r="R796" s="6" t="s">
        <v>3493</v>
      </c>
      <c r="S796" s="10"/>
      <c r="T796" s="10"/>
      <c r="U796" s="6" t="s">
        <v>116</v>
      </c>
      <c r="V796" s="10"/>
      <c r="W796" s="10"/>
      <c r="X796" s="10"/>
      <c r="Y796" s="10"/>
      <c r="Z796" s="10"/>
      <c r="AA796" s="10"/>
      <c r="AB796" s="10"/>
      <c r="AC796" s="10"/>
    </row>
    <row r="797">
      <c r="A797" s="14" t="s">
        <v>3489</v>
      </c>
      <c r="B797" s="5">
        <v>67.0</v>
      </c>
      <c r="C797" s="6" t="s">
        <v>22</v>
      </c>
      <c r="D797" s="6" t="s">
        <v>109</v>
      </c>
      <c r="E797" s="6" t="s">
        <v>3494</v>
      </c>
      <c r="F797" s="6" t="s">
        <v>25</v>
      </c>
      <c r="G797" s="8" t="s">
        <v>3495</v>
      </c>
      <c r="H797" s="6" t="s">
        <v>59</v>
      </c>
      <c r="I797" s="6" t="s">
        <v>104</v>
      </c>
      <c r="J797" s="6" t="s">
        <v>104</v>
      </c>
      <c r="K797" s="6" t="s">
        <v>104</v>
      </c>
      <c r="L797" s="6" t="s">
        <v>29</v>
      </c>
      <c r="M797" s="9" t="s">
        <v>3496</v>
      </c>
      <c r="N797" s="9" t="s">
        <v>3497</v>
      </c>
      <c r="O797" s="6" t="s">
        <v>32</v>
      </c>
      <c r="P797" s="6" t="s">
        <v>33</v>
      </c>
      <c r="Q797" s="6" t="s">
        <v>34</v>
      </c>
      <c r="R797" s="6" t="s">
        <v>300</v>
      </c>
      <c r="S797" s="10"/>
      <c r="T797" s="10"/>
      <c r="U797" s="6" t="s">
        <v>116</v>
      </c>
      <c r="V797" s="10"/>
      <c r="W797" s="10"/>
      <c r="X797" s="10"/>
      <c r="Y797" s="10"/>
      <c r="Z797" s="10"/>
      <c r="AA797" s="10"/>
      <c r="AB797" s="10"/>
      <c r="AC797" s="10"/>
    </row>
    <row r="798">
      <c r="A798" s="14" t="s">
        <v>3489</v>
      </c>
      <c r="B798" s="5">
        <v>67.0</v>
      </c>
      <c r="C798" s="6" t="s">
        <v>22</v>
      </c>
      <c r="D798" s="6" t="s">
        <v>109</v>
      </c>
      <c r="E798" s="6" t="s">
        <v>3498</v>
      </c>
      <c r="F798" s="6" t="s">
        <v>46</v>
      </c>
      <c r="G798" s="8" t="s">
        <v>3495</v>
      </c>
      <c r="H798" s="6" t="s">
        <v>59</v>
      </c>
      <c r="I798" s="6" t="s">
        <v>104</v>
      </c>
      <c r="J798" s="6" t="s">
        <v>47</v>
      </c>
      <c r="K798" s="6" t="s">
        <v>47</v>
      </c>
      <c r="L798" s="6" t="s">
        <v>29</v>
      </c>
      <c r="M798" s="9" t="s">
        <v>3499</v>
      </c>
      <c r="N798" s="9" t="s">
        <v>3500</v>
      </c>
      <c r="O798" s="6" t="s">
        <v>32</v>
      </c>
      <c r="P798" s="6" t="s">
        <v>33</v>
      </c>
      <c r="Q798" s="6" t="s">
        <v>34</v>
      </c>
      <c r="R798" s="6" t="s">
        <v>300</v>
      </c>
      <c r="S798" s="10"/>
      <c r="T798" s="10"/>
      <c r="U798" s="6" t="s">
        <v>116</v>
      </c>
      <c r="V798" s="10"/>
      <c r="W798" s="10"/>
      <c r="X798" s="10"/>
      <c r="Y798" s="10"/>
      <c r="Z798" s="10"/>
      <c r="AA798" s="10"/>
      <c r="AB798" s="10"/>
      <c r="AC798" s="10"/>
    </row>
    <row r="799">
      <c r="A799" s="14" t="s">
        <v>3489</v>
      </c>
      <c r="B799" s="5">
        <v>67.0</v>
      </c>
      <c r="C799" s="6" t="s">
        <v>22</v>
      </c>
      <c r="D799" s="6" t="s">
        <v>109</v>
      </c>
      <c r="E799" s="6" t="s">
        <v>3501</v>
      </c>
      <c r="F799" s="6" t="s">
        <v>25</v>
      </c>
      <c r="G799" s="6" t="s">
        <v>3502</v>
      </c>
      <c r="H799" s="6" t="s">
        <v>59</v>
      </c>
      <c r="I799" s="6" t="s">
        <v>78</v>
      </c>
      <c r="J799" s="6" t="s">
        <v>78</v>
      </c>
      <c r="K799" s="6" t="s">
        <v>78</v>
      </c>
      <c r="L799" s="6" t="s">
        <v>29</v>
      </c>
      <c r="M799" s="9" t="s">
        <v>3503</v>
      </c>
      <c r="N799" s="9" t="s">
        <v>3504</v>
      </c>
      <c r="O799" s="6" t="s">
        <v>32</v>
      </c>
      <c r="P799" s="6" t="s">
        <v>33</v>
      </c>
      <c r="Q799" s="6" t="s">
        <v>381</v>
      </c>
      <c r="R799" s="6" t="s">
        <v>3505</v>
      </c>
      <c r="S799" s="6" t="s">
        <v>472</v>
      </c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>
      <c r="A800" s="14" t="s">
        <v>3489</v>
      </c>
      <c r="B800" s="5">
        <v>67.0</v>
      </c>
      <c r="C800" s="6" t="s">
        <v>72</v>
      </c>
      <c r="D800" s="6" t="s">
        <v>247</v>
      </c>
      <c r="E800" s="6" t="s">
        <v>3506</v>
      </c>
      <c r="F800" s="6" t="s">
        <v>274</v>
      </c>
      <c r="G800" s="6" t="s">
        <v>3507</v>
      </c>
      <c r="H800" s="6" t="s">
        <v>77</v>
      </c>
      <c r="I800" s="6" t="s">
        <v>148</v>
      </c>
      <c r="J800" s="6" t="s">
        <v>47</v>
      </c>
      <c r="K800" s="6" t="s">
        <v>47</v>
      </c>
      <c r="L800" s="6" t="s">
        <v>29</v>
      </c>
      <c r="M800" s="9" t="s">
        <v>3508</v>
      </c>
      <c r="N800" s="9" t="s">
        <v>3509</v>
      </c>
      <c r="O800" s="6" t="s">
        <v>32</v>
      </c>
      <c r="P800" s="6" t="s">
        <v>33</v>
      </c>
      <c r="Q800" s="6" t="s">
        <v>34</v>
      </c>
      <c r="R800" s="6" t="s">
        <v>300</v>
      </c>
      <c r="S800" s="10"/>
      <c r="T800" s="10"/>
      <c r="U800" s="6" t="s">
        <v>506</v>
      </c>
      <c r="V800" s="6">
        <v>3600.0</v>
      </c>
      <c r="W800" s="6" t="s">
        <v>609</v>
      </c>
      <c r="X800" s="10"/>
      <c r="Y800" s="10"/>
      <c r="Z800" s="10"/>
      <c r="AA800" s="10"/>
      <c r="AB800" s="10"/>
      <c r="AC800" s="10"/>
    </row>
    <row r="801">
      <c r="A801" s="14" t="s">
        <v>3489</v>
      </c>
      <c r="B801" s="5">
        <v>67.0</v>
      </c>
      <c r="C801" s="6" t="s">
        <v>72</v>
      </c>
      <c r="D801" s="6" t="s">
        <v>247</v>
      </c>
      <c r="E801" s="6" t="s">
        <v>3510</v>
      </c>
      <c r="F801" s="6" t="s">
        <v>274</v>
      </c>
      <c r="G801" s="6" t="s">
        <v>3511</v>
      </c>
      <c r="H801" s="6" t="s">
        <v>77</v>
      </c>
      <c r="I801" s="6" t="s">
        <v>220</v>
      </c>
      <c r="J801" s="6" t="s">
        <v>47</v>
      </c>
      <c r="K801" s="6" t="s">
        <v>47</v>
      </c>
      <c r="L801" s="6" t="s">
        <v>29</v>
      </c>
      <c r="M801" s="9" t="s">
        <v>3512</v>
      </c>
      <c r="N801" s="9" t="s">
        <v>3513</v>
      </c>
      <c r="O801" s="6" t="s">
        <v>32</v>
      </c>
      <c r="P801" s="6" t="s">
        <v>33</v>
      </c>
      <c r="Q801" s="6" t="s">
        <v>126</v>
      </c>
      <c r="R801" s="6" t="s">
        <v>1628</v>
      </c>
      <c r="S801" s="10"/>
      <c r="T801" s="10"/>
      <c r="U801" s="6" t="s">
        <v>108</v>
      </c>
      <c r="V801" s="6">
        <v>3600.0</v>
      </c>
      <c r="W801" s="6" t="s">
        <v>482</v>
      </c>
      <c r="X801" s="10"/>
      <c r="Y801" s="10"/>
      <c r="Z801" s="10"/>
      <c r="AA801" s="10"/>
      <c r="AB801" s="10"/>
      <c r="AC801" s="10"/>
    </row>
    <row r="802">
      <c r="A802" s="4">
        <v>45693.0</v>
      </c>
      <c r="B802" s="5">
        <v>65.0</v>
      </c>
      <c r="C802" s="6" t="s">
        <v>22</v>
      </c>
      <c r="D802" s="6" t="s">
        <v>307</v>
      </c>
      <c r="E802" s="6" t="s">
        <v>3514</v>
      </c>
      <c r="F802" s="6" t="s">
        <v>25</v>
      </c>
      <c r="G802" s="6" t="s">
        <v>3515</v>
      </c>
      <c r="H802" s="6" t="s">
        <v>388</v>
      </c>
      <c r="I802" s="6" t="s">
        <v>220</v>
      </c>
      <c r="J802" s="6" t="s">
        <v>220</v>
      </c>
      <c r="K802" s="6" t="s">
        <v>220</v>
      </c>
      <c r="L802" s="6" t="s">
        <v>29</v>
      </c>
      <c r="M802" s="9" t="s">
        <v>3516</v>
      </c>
      <c r="N802" s="9" t="s">
        <v>3517</v>
      </c>
      <c r="O802" s="6" t="s">
        <v>32</v>
      </c>
      <c r="P802" s="6" t="s">
        <v>33</v>
      </c>
      <c r="Q802" s="10"/>
      <c r="R802" s="10"/>
      <c r="S802" s="10"/>
      <c r="T802" s="10"/>
      <c r="U802" s="6" t="s">
        <v>413</v>
      </c>
      <c r="V802" s="10"/>
      <c r="W802" s="10"/>
      <c r="X802" s="10"/>
      <c r="Y802" s="10"/>
      <c r="Z802" s="10"/>
      <c r="AA802" s="10"/>
      <c r="AB802" s="10"/>
      <c r="AC802" s="10"/>
    </row>
    <row r="803">
      <c r="A803" s="4">
        <v>45693.0</v>
      </c>
      <c r="B803" s="5">
        <v>65.0</v>
      </c>
      <c r="C803" s="6" t="s">
        <v>64</v>
      </c>
      <c r="D803" s="6" t="s">
        <v>697</v>
      </c>
      <c r="E803" s="6" t="s">
        <v>3518</v>
      </c>
      <c r="F803" s="6" t="s">
        <v>274</v>
      </c>
      <c r="G803" s="6" t="s">
        <v>3519</v>
      </c>
      <c r="H803" s="6" t="s">
        <v>77</v>
      </c>
      <c r="I803" s="6" t="s">
        <v>148</v>
      </c>
      <c r="J803" s="6" t="s">
        <v>47</v>
      </c>
      <c r="K803" s="6" t="s">
        <v>47</v>
      </c>
      <c r="L803" s="6" t="s">
        <v>29</v>
      </c>
      <c r="M803" s="9" t="s">
        <v>3520</v>
      </c>
      <c r="N803" s="9" t="s">
        <v>3521</v>
      </c>
      <c r="O803" s="6" t="s">
        <v>32</v>
      </c>
      <c r="P803" s="6" t="s">
        <v>33</v>
      </c>
      <c r="Q803" s="10"/>
      <c r="R803" s="10"/>
      <c r="S803" s="10"/>
      <c r="T803" s="10"/>
      <c r="U803" s="6" t="s">
        <v>268</v>
      </c>
      <c r="V803" s="6">
        <v>3870.0</v>
      </c>
      <c r="W803" s="6" t="s">
        <v>2207</v>
      </c>
      <c r="X803" s="10"/>
      <c r="Y803" s="10"/>
      <c r="Z803" s="10"/>
      <c r="AA803" s="10"/>
      <c r="AB803" s="10"/>
      <c r="AC803" s="10"/>
    </row>
    <row r="804">
      <c r="A804" s="4">
        <v>45693.0</v>
      </c>
      <c r="B804" s="5">
        <v>65.0</v>
      </c>
      <c r="C804" s="6" t="s">
        <v>72</v>
      </c>
      <c r="D804" s="6" t="s">
        <v>247</v>
      </c>
      <c r="E804" s="6" t="s">
        <v>3522</v>
      </c>
      <c r="F804" s="6" t="s">
        <v>25</v>
      </c>
      <c r="G804" s="6" t="s">
        <v>3523</v>
      </c>
      <c r="H804" s="6" t="s">
        <v>59</v>
      </c>
      <c r="I804" s="6" t="s">
        <v>244</v>
      </c>
      <c r="J804" s="6" t="s">
        <v>104</v>
      </c>
      <c r="K804" s="6" t="s">
        <v>104</v>
      </c>
      <c r="L804" s="6" t="s">
        <v>29</v>
      </c>
      <c r="M804" s="9" t="s">
        <v>3524</v>
      </c>
      <c r="N804" s="9" t="s">
        <v>3525</v>
      </c>
      <c r="O804" s="6" t="s">
        <v>32</v>
      </c>
      <c r="P804" s="6" t="s">
        <v>214</v>
      </c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>
      <c r="A805" s="4">
        <v>45693.0</v>
      </c>
      <c r="B805" s="5">
        <v>65.0</v>
      </c>
      <c r="C805" s="6" t="s">
        <v>64</v>
      </c>
      <c r="D805" s="6" t="s">
        <v>432</v>
      </c>
      <c r="E805" s="6" t="s">
        <v>3526</v>
      </c>
      <c r="F805" s="6" t="s">
        <v>3527</v>
      </c>
      <c r="G805" s="6" t="s">
        <v>3528</v>
      </c>
      <c r="H805" s="6" t="s">
        <v>77</v>
      </c>
      <c r="I805" s="6" t="s">
        <v>468</v>
      </c>
      <c r="J805" s="6" t="s">
        <v>47</v>
      </c>
      <c r="K805" s="6" t="s">
        <v>47</v>
      </c>
      <c r="L805" s="6" t="s">
        <v>29</v>
      </c>
      <c r="M805" s="9" t="s">
        <v>3529</v>
      </c>
      <c r="N805" s="9" t="s">
        <v>3530</v>
      </c>
      <c r="O805" s="6" t="s">
        <v>32</v>
      </c>
      <c r="P805" s="6" t="s">
        <v>33</v>
      </c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>
      <c r="A806" s="4">
        <v>45782.0</v>
      </c>
      <c r="B806" s="5">
        <v>62.0</v>
      </c>
      <c r="C806" s="6" t="s">
        <v>22</v>
      </c>
      <c r="D806" s="6" t="s">
        <v>307</v>
      </c>
      <c r="E806" s="6" t="s">
        <v>3531</v>
      </c>
      <c r="F806" s="6" t="s">
        <v>25</v>
      </c>
      <c r="G806" s="6" t="s">
        <v>3532</v>
      </c>
      <c r="H806" s="6" t="s">
        <v>39</v>
      </c>
      <c r="I806" s="6" t="s">
        <v>256</v>
      </c>
      <c r="J806" s="6" t="s">
        <v>123</v>
      </c>
      <c r="K806" s="6" t="s">
        <v>123</v>
      </c>
      <c r="L806" s="6" t="s">
        <v>29</v>
      </c>
      <c r="M806" s="9" t="s">
        <v>3533</v>
      </c>
      <c r="N806" s="9" t="s">
        <v>3534</v>
      </c>
      <c r="O806" s="6" t="s">
        <v>32</v>
      </c>
      <c r="P806" s="6" t="s">
        <v>214</v>
      </c>
      <c r="Q806" s="10"/>
      <c r="R806" s="6" t="s">
        <v>3535</v>
      </c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>
      <c r="A807" s="4">
        <v>45782.0</v>
      </c>
      <c r="B807" s="5">
        <v>62.0</v>
      </c>
      <c r="C807" s="6" t="s">
        <v>22</v>
      </c>
      <c r="D807" s="6" t="s">
        <v>307</v>
      </c>
      <c r="E807" s="6" t="s">
        <v>3536</v>
      </c>
      <c r="F807" s="6" t="s">
        <v>25</v>
      </c>
      <c r="G807" s="6" t="s">
        <v>3537</v>
      </c>
      <c r="H807" s="6" t="s">
        <v>388</v>
      </c>
      <c r="I807" s="6" t="s">
        <v>40</v>
      </c>
      <c r="J807" s="6" t="s">
        <v>40</v>
      </c>
      <c r="K807" s="6" t="s">
        <v>40</v>
      </c>
      <c r="L807" s="6" t="s">
        <v>29</v>
      </c>
      <c r="M807" s="9" t="s">
        <v>3538</v>
      </c>
      <c r="N807" s="9" t="s">
        <v>3539</v>
      </c>
      <c r="O807" s="6" t="s">
        <v>32</v>
      </c>
      <c r="P807" s="6" t="s">
        <v>33</v>
      </c>
      <c r="Q807" s="10"/>
      <c r="R807" s="10"/>
      <c r="S807" s="10"/>
      <c r="T807" s="10"/>
      <c r="U807" s="6" t="s">
        <v>116</v>
      </c>
      <c r="V807" s="10"/>
      <c r="W807" s="10"/>
      <c r="X807" s="10"/>
      <c r="Y807" s="10"/>
      <c r="Z807" s="10"/>
      <c r="AA807" s="10"/>
      <c r="AB807" s="10"/>
      <c r="AC807" s="10"/>
    </row>
    <row r="808">
      <c r="A808" s="4">
        <v>45782.0</v>
      </c>
      <c r="B808" s="5">
        <v>62.0</v>
      </c>
      <c r="C808" s="6" t="s">
        <v>64</v>
      </c>
      <c r="D808" s="6" t="s">
        <v>529</v>
      </c>
      <c r="E808" s="6" t="s">
        <v>3540</v>
      </c>
      <c r="F808" s="6" t="s">
        <v>25</v>
      </c>
      <c r="G808" s="6" t="s">
        <v>3541</v>
      </c>
      <c r="H808" s="6" t="s">
        <v>39</v>
      </c>
      <c r="I808" s="6" t="s">
        <v>78</v>
      </c>
      <c r="J808" s="6" t="s">
        <v>78</v>
      </c>
      <c r="K808" s="6" t="s">
        <v>78</v>
      </c>
      <c r="L808" s="6" t="s">
        <v>29</v>
      </c>
      <c r="M808" s="9" t="s">
        <v>3542</v>
      </c>
      <c r="N808" s="9" t="s">
        <v>3543</v>
      </c>
      <c r="O808" s="6" t="s">
        <v>32</v>
      </c>
      <c r="P808" s="6" t="s">
        <v>33</v>
      </c>
      <c r="Q808" s="6" t="s">
        <v>381</v>
      </c>
      <c r="R808" s="6" t="s">
        <v>3544</v>
      </c>
      <c r="S808" s="10"/>
      <c r="T808" s="10"/>
      <c r="U808" s="6" t="s">
        <v>116</v>
      </c>
      <c r="V808" s="10"/>
      <c r="W808" s="10"/>
      <c r="X808" s="10"/>
      <c r="Y808" s="10"/>
      <c r="Z808" s="10"/>
      <c r="AA808" s="10"/>
      <c r="AB808" s="10"/>
      <c r="AC808" s="10"/>
    </row>
    <row r="809">
      <c r="A809" s="4">
        <v>45782.0</v>
      </c>
      <c r="B809" s="5">
        <v>62.0</v>
      </c>
      <c r="C809" s="6" t="s">
        <v>64</v>
      </c>
      <c r="D809" s="6" t="s">
        <v>529</v>
      </c>
      <c r="E809" s="6" t="s">
        <v>3545</v>
      </c>
      <c r="F809" s="6" t="s">
        <v>25</v>
      </c>
      <c r="G809" s="6" t="s">
        <v>3546</v>
      </c>
      <c r="H809" s="6" t="s">
        <v>39</v>
      </c>
      <c r="I809" s="6" t="s">
        <v>220</v>
      </c>
      <c r="J809" s="6" t="s">
        <v>220</v>
      </c>
      <c r="K809" s="6" t="s">
        <v>220</v>
      </c>
      <c r="L809" s="6" t="s">
        <v>29</v>
      </c>
      <c r="M809" s="9" t="s">
        <v>3547</v>
      </c>
      <c r="N809" s="9" t="s">
        <v>3548</v>
      </c>
      <c r="O809" s="6" t="s">
        <v>32</v>
      </c>
      <c r="P809" s="6" t="s">
        <v>33</v>
      </c>
      <c r="Q809" s="6" t="s">
        <v>34</v>
      </c>
      <c r="R809" s="6" t="s">
        <v>237</v>
      </c>
      <c r="S809" s="10"/>
      <c r="T809" s="10"/>
      <c r="U809" s="6" t="s">
        <v>506</v>
      </c>
      <c r="V809" s="10"/>
      <c r="W809" s="10"/>
      <c r="X809" s="10"/>
      <c r="Y809" s="10"/>
      <c r="Z809" s="10"/>
      <c r="AA809" s="10"/>
      <c r="AB809" s="10"/>
      <c r="AC809" s="10"/>
    </row>
    <row r="810">
      <c r="A810" s="4">
        <v>45782.0</v>
      </c>
      <c r="B810" s="5">
        <v>62.0</v>
      </c>
      <c r="C810" s="6" t="s">
        <v>64</v>
      </c>
      <c r="D810" s="6" t="s">
        <v>65</v>
      </c>
      <c r="E810" s="6" t="s">
        <v>3549</v>
      </c>
      <c r="F810" s="6" t="s">
        <v>427</v>
      </c>
      <c r="G810" s="6" t="s">
        <v>3550</v>
      </c>
      <c r="H810" s="6" t="s">
        <v>59</v>
      </c>
      <c r="I810" s="6" t="s">
        <v>459</v>
      </c>
      <c r="J810" s="6" t="s">
        <v>459</v>
      </c>
      <c r="K810" s="6" t="s">
        <v>459</v>
      </c>
      <c r="L810" s="6" t="s">
        <v>29</v>
      </c>
      <c r="M810" s="9" t="s">
        <v>3551</v>
      </c>
      <c r="N810" s="9" t="s">
        <v>3552</v>
      </c>
      <c r="O810" s="6" t="s">
        <v>32</v>
      </c>
      <c r="P810" s="6" t="s">
        <v>33</v>
      </c>
      <c r="Q810" s="6" t="s">
        <v>34</v>
      </c>
      <c r="R810" s="6" t="s">
        <v>2755</v>
      </c>
      <c r="S810" s="10"/>
      <c r="T810" s="10"/>
      <c r="U810" s="6" t="s">
        <v>506</v>
      </c>
      <c r="V810" s="6">
        <v>3870.0</v>
      </c>
      <c r="W810" s="6" t="s">
        <v>567</v>
      </c>
      <c r="X810" s="10"/>
      <c r="Y810" s="10"/>
      <c r="Z810" s="10"/>
      <c r="AA810" s="10"/>
      <c r="AB810" s="10"/>
      <c r="AC810" s="10"/>
    </row>
    <row r="811">
      <c r="A811" s="4">
        <v>45782.0</v>
      </c>
      <c r="B811" s="5">
        <v>62.0</v>
      </c>
      <c r="C811" s="6" t="s">
        <v>50</v>
      </c>
      <c r="D811" s="6" t="s">
        <v>216</v>
      </c>
      <c r="E811" s="6" t="s">
        <v>3553</v>
      </c>
      <c r="F811" s="6" t="s">
        <v>25</v>
      </c>
      <c r="G811" s="6" t="s">
        <v>3554</v>
      </c>
      <c r="H811" s="6" t="s">
        <v>68</v>
      </c>
      <c r="I811" s="6" t="s">
        <v>220</v>
      </c>
      <c r="J811" s="6" t="s">
        <v>244</v>
      </c>
      <c r="K811" s="6" t="s">
        <v>78</v>
      </c>
      <c r="L811" s="6" t="s">
        <v>29</v>
      </c>
      <c r="M811" s="9" t="s">
        <v>3555</v>
      </c>
      <c r="N811" s="9" t="s">
        <v>3556</v>
      </c>
      <c r="O811" s="6" t="s">
        <v>32</v>
      </c>
      <c r="P811" s="6" t="s">
        <v>33</v>
      </c>
      <c r="Q811" s="10"/>
      <c r="R811" s="10"/>
      <c r="S811" s="10"/>
      <c r="T811" s="10"/>
      <c r="U811" s="6" t="s">
        <v>116</v>
      </c>
      <c r="V811" s="10"/>
      <c r="W811" s="10"/>
      <c r="X811" s="10"/>
      <c r="Y811" s="10"/>
      <c r="Z811" s="10"/>
      <c r="AA811" s="10"/>
      <c r="AB811" s="10"/>
      <c r="AC811" s="10"/>
    </row>
    <row r="812">
      <c r="A812" s="4">
        <v>45782.0</v>
      </c>
      <c r="B812" s="5">
        <v>62.0</v>
      </c>
      <c r="C812" s="6" t="s">
        <v>64</v>
      </c>
      <c r="D812" s="6" t="s">
        <v>562</v>
      </c>
      <c r="E812" s="6" t="s">
        <v>3557</v>
      </c>
      <c r="F812" s="6" t="s">
        <v>638</v>
      </c>
      <c r="G812" s="6" t="s">
        <v>3558</v>
      </c>
      <c r="H812" s="6" t="s">
        <v>77</v>
      </c>
      <c r="I812" s="6" t="s">
        <v>905</v>
      </c>
      <c r="J812" s="6" t="s">
        <v>47</v>
      </c>
      <c r="K812" s="6" t="s">
        <v>47</v>
      </c>
      <c r="L812" s="6" t="s">
        <v>29</v>
      </c>
      <c r="M812" s="9" t="s">
        <v>3559</v>
      </c>
      <c r="N812" s="9" t="s">
        <v>3560</v>
      </c>
      <c r="O812" s="6" t="s">
        <v>32</v>
      </c>
      <c r="P812" s="6" t="s">
        <v>33</v>
      </c>
      <c r="Q812" s="6" t="s">
        <v>126</v>
      </c>
      <c r="R812" s="6" t="s">
        <v>2755</v>
      </c>
      <c r="S812" s="10"/>
      <c r="T812" s="10"/>
      <c r="U812" s="6" t="s">
        <v>108</v>
      </c>
      <c r="V812" s="6">
        <v>810.0</v>
      </c>
      <c r="W812" s="6" t="s">
        <v>567</v>
      </c>
      <c r="X812" s="10"/>
      <c r="Y812" s="10"/>
      <c r="Z812" s="10"/>
      <c r="AA812" s="10"/>
      <c r="AB812" s="10"/>
      <c r="AC812" s="10"/>
    </row>
    <row r="813">
      <c r="A813" s="4">
        <v>45782.0</v>
      </c>
      <c r="B813" s="5">
        <v>62.0</v>
      </c>
      <c r="C813" s="6" t="s">
        <v>72</v>
      </c>
      <c r="D813" s="6" t="s">
        <v>269</v>
      </c>
      <c r="E813" s="6" t="s">
        <v>3561</v>
      </c>
      <c r="F813" s="6" t="s">
        <v>25</v>
      </c>
      <c r="G813" s="6" t="s">
        <v>3562</v>
      </c>
      <c r="H813" s="6" t="s">
        <v>39</v>
      </c>
      <c r="I813" s="6" t="s">
        <v>104</v>
      </c>
      <c r="J813" s="6" t="s">
        <v>940</v>
      </c>
      <c r="K813" s="6" t="s">
        <v>3563</v>
      </c>
      <c r="L813" s="6" t="s">
        <v>29</v>
      </c>
      <c r="M813" s="9" t="s">
        <v>3564</v>
      </c>
      <c r="N813" s="9" t="s">
        <v>3565</v>
      </c>
      <c r="O813" s="6" t="s">
        <v>32</v>
      </c>
      <c r="P813" s="6" t="s">
        <v>33</v>
      </c>
      <c r="Q813" s="6" t="s">
        <v>126</v>
      </c>
      <c r="R813" s="6" t="s">
        <v>3566</v>
      </c>
      <c r="S813" s="10"/>
      <c r="T813" s="10"/>
      <c r="U813" s="6" t="s">
        <v>268</v>
      </c>
      <c r="V813" s="6">
        <v>4950.0</v>
      </c>
      <c r="W813" s="6" t="s">
        <v>1331</v>
      </c>
      <c r="X813" s="10"/>
      <c r="Y813" s="10"/>
      <c r="Z813" s="10"/>
      <c r="AA813" s="10"/>
      <c r="AB813" s="10"/>
      <c r="AC813" s="10"/>
    </row>
    <row r="814">
      <c r="A814" s="4">
        <v>45843.0</v>
      </c>
      <c r="B814" s="5">
        <v>60.0</v>
      </c>
      <c r="C814" s="6" t="s">
        <v>72</v>
      </c>
      <c r="D814" s="6" t="s">
        <v>247</v>
      </c>
      <c r="E814" s="6" t="s">
        <v>3567</v>
      </c>
      <c r="F814" s="6" t="s">
        <v>25</v>
      </c>
      <c r="G814" s="6" t="s">
        <v>3568</v>
      </c>
      <c r="H814" s="6" t="s">
        <v>388</v>
      </c>
      <c r="I814" s="6" t="s">
        <v>78</v>
      </c>
      <c r="J814" s="6" t="s">
        <v>78</v>
      </c>
      <c r="K814" s="6" t="s">
        <v>78</v>
      </c>
      <c r="L814" s="6" t="s">
        <v>29</v>
      </c>
      <c r="M814" s="9" t="s">
        <v>3569</v>
      </c>
      <c r="N814" s="9" t="s">
        <v>3570</v>
      </c>
      <c r="O814" s="6" t="s">
        <v>32</v>
      </c>
      <c r="P814" s="6" t="s">
        <v>33</v>
      </c>
      <c r="Q814" s="6" t="s">
        <v>471</v>
      </c>
      <c r="R814" s="10"/>
      <c r="S814" s="10"/>
      <c r="T814" s="10"/>
      <c r="U814" s="6" t="s">
        <v>472</v>
      </c>
      <c r="V814" s="6">
        <v>3150.0</v>
      </c>
      <c r="W814" s="6" t="s">
        <v>1331</v>
      </c>
      <c r="X814" s="10"/>
      <c r="Y814" s="10"/>
      <c r="Z814" s="10"/>
      <c r="AA814" s="10"/>
      <c r="AB814" s="10"/>
      <c r="AC814" s="10"/>
    </row>
    <row r="815">
      <c r="A815" s="4">
        <v>45843.0</v>
      </c>
      <c r="B815" s="5">
        <v>60.0</v>
      </c>
      <c r="C815" s="6" t="s">
        <v>72</v>
      </c>
      <c r="D815" s="6" t="s">
        <v>247</v>
      </c>
      <c r="E815" s="6" t="s">
        <v>3571</v>
      </c>
      <c r="F815" s="6" t="s">
        <v>25</v>
      </c>
      <c r="G815" s="6" t="s">
        <v>3572</v>
      </c>
      <c r="H815" s="6" t="s">
        <v>388</v>
      </c>
      <c r="I815" s="6" t="s">
        <v>78</v>
      </c>
      <c r="J815" s="6" t="s">
        <v>54</v>
      </c>
      <c r="K815" s="6" t="s">
        <v>54</v>
      </c>
      <c r="L815" s="6" t="s">
        <v>29</v>
      </c>
      <c r="M815" s="9" t="s">
        <v>3573</v>
      </c>
      <c r="N815" s="9" t="s">
        <v>3574</v>
      </c>
      <c r="O815" s="6" t="s">
        <v>32</v>
      </c>
      <c r="P815" s="6" t="s">
        <v>33</v>
      </c>
      <c r="Q815" s="10"/>
      <c r="R815" s="10"/>
      <c r="S815" s="10"/>
      <c r="T815" s="10"/>
      <c r="U815" s="6" t="s">
        <v>116</v>
      </c>
      <c r="V815" s="10"/>
      <c r="W815" s="10"/>
      <c r="X815" s="10"/>
      <c r="Y815" s="10"/>
      <c r="Z815" s="10"/>
      <c r="AA815" s="10"/>
      <c r="AB815" s="10"/>
      <c r="AC815" s="10"/>
    </row>
    <row r="816">
      <c r="A816" s="4">
        <v>45843.0</v>
      </c>
      <c r="B816" s="5">
        <v>60.0</v>
      </c>
      <c r="C816" s="6" t="s">
        <v>72</v>
      </c>
      <c r="D816" s="6" t="s">
        <v>247</v>
      </c>
      <c r="E816" s="6" t="s">
        <v>3575</v>
      </c>
      <c r="F816" s="6" t="s">
        <v>25</v>
      </c>
      <c r="G816" s="6" t="s">
        <v>3576</v>
      </c>
      <c r="H816" s="6" t="s">
        <v>59</v>
      </c>
      <c r="I816" s="6" t="s">
        <v>78</v>
      </c>
      <c r="J816" s="6" t="s">
        <v>78</v>
      </c>
      <c r="K816" s="6" t="s">
        <v>78</v>
      </c>
      <c r="L816" s="6" t="s">
        <v>29</v>
      </c>
      <c r="M816" s="9" t="s">
        <v>3577</v>
      </c>
      <c r="N816" s="9" t="s">
        <v>3578</v>
      </c>
      <c r="O816" s="6" t="s">
        <v>32</v>
      </c>
      <c r="P816" s="6" t="s">
        <v>33</v>
      </c>
      <c r="Q816" s="6" t="s">
        <v>471</v>
      </c>
      <c r="R816" s="6" t="s">
        <v>2755</v>
      </c>
      <c r="S816" s="10"/>
      <c r="T816" s="10"/>
      <c r="U816" s="6" t="s">
        <v>413</v>
      </c>
      <c r="V816" s="6">
        <v>4950.0</v>
      </c>
      <c r="W816" s="6" t="s">
        <v>614</v>
      </c>
      <c r="X816" s="10"/>
      <c r="Y816" s="10"/>
      <c r="Z816" s="10"/>
      <c r="AA816" s="10"/>
      <c r="AB816" s="10"/>
      <c r="AC816" s="10"/>
    </row>
    <row r="817">
      <c r="A817" s="4">
        <v>45843.0</v>
      </c>
      <c r="B817" s="5">
        <v>60.0</v>
      </c>
      <c r="C817" s="6" t="s">
        <v>72</v>
      </c>
      <c r="D817" s="6" t="s">
        <v>247</v>
      </c>
      <c r="E817" s="6" t="s">
        <v>3579</v>
      </c>
      <c r="F817" s="6" t="s">
        <v>25</v>
      </c>
      <c r="G817" s="6" t="s">
        <v>3580</v>
      </c>
      <c r="H817" s="6" t="s">
        <v>39</v>
      </c>
      <c r="I817" s="6" t="s">
        <v>78</v>
      </c>
      <c r="J817" s="6" t="s">
        <v>136</v>
      </c>
      <c r="K817" s="6" t="s">
        <v>136</v>
      </c>
      <c r="L817" s="6" t="s">
        <v>29</v>
      </c>
      <c r="M817" s="9" t="s">
        <v>3581</v>
      </c>
      <c r="N817" s="9" t="s">
        <v>3582</v>
      </c>
      <c r="O817" s="6" t="s">
        <v>32</v>
      </c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>
      <c r="A818" s="4">
        <v>45843.0</v>
      </c>
      <c r="B818" s="5">
        <v>60.0</v>
      </c>
      <c r="C818" s="6" t="s">
        <v>72</v>
      </c>
      <c r="D818" s="6" t="s">
        <v>247</v>
      </c>
      <c r="E818" s="6" t="s">
        <v>3583</v>
      </c>
      <c r="F818" s="6" t="s">
        <v>25</v>
      </c>
      <c r="G818" s="6" t="s">
        <v>3584</v>
      </c>
      <c r="H818" s="6" t="s">
        <v>39</v>
      </c>
      <c r="I818" s="6" t="s">
        <v>78</v>
      </c>
      <c r="J818" s="6" t="s">
        <v>78</v>
      </c>
      <c r="K818" s="6" t="s">
        <v>78</v>
      </c>
      <c r="L818" s="6" t="s">
        <v>29</v>
      </c>
      <c r="M818" s="9" t="s">
        <v>3585</v>
      </c>
      <c r="N818" s="9" t="s">
        <v>3586</v>
      </c>
      <c r="O818" s="6" t="s">
        <v>32</v>
      </c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>
      <c r="A819" s="4">
        <v>45843.0</v>
      </c>
      <c r="B819" s="5">
        <v>60.0</v>
      </c>
      <c r="C819" s="6" t="s">
        <v>72</v>
      </c>
      <c r="D819" s="6" t="s">
        <v>247</v>
      </c>
      <c r="E819" s="6" t="s">
        <v>3587</v>
      </c>
      <c r="F819" s="6" t="s">
        <v>46</v>
      </c>
      <c r="G819" s="8" t="s">
        <v>3588</v>
      </c>
      <c r="H819" s="6" t="s">
        <v>388</v>
      </c>
      <c r="I819" s="6" t="s">
        <v>220</v>
      </c>
      <c r="J819" s="6" t="s">
        <v>220</v>
      </c>
      <c r="K819" s="6" t="s">
        <v>220</v>
      </c>
      <c r="L819" s="10"/>
      <c r="M819" s="9" t="s">
        <v>3589</v>
      </c>
      <c r="N819" s="10"/>
      <c r="O819" s="6" t="s">
        <v>32</v>
      </c>
      <c r="P819" s="6" t="s">
        <v>33</v>
      </c>
      <c r="Q819" s="6" t="s">
        <v>381</v>
      </c>
      <c r="R819" s="6" t="s">
        <v>237</v>
      </c>
      <c r="S819" s="10"/>
      <c r="T819" s="10"/>
      <c r="U819" s="6" t="s">
        <v>116</v>
      </c>
      <c r="V819" s="6">
        <v>1350.0</v>
      </c>
      <c r="W819" s="6" t="s">
        <v>482</v>
      </c>
      <c r="X819" s="10"/>
      <c r="Y819" s="10"/>
      <c r="Z819" s="10"/>
      <c r="AA819" s="10"/>
      <c r="AB819" s="10"/>
      <c r="AC819" s="10"/>
    </row>
    <row r="820">
      <c r="A820" s="4">
        <v>45843.0</v>
      </c>
      <c r="B820" s="5">
        <v>60.0</v>
      </c>
      <c r="C820" s="6" t="s">
        <v>72</v>
      </c>
      <c r="D820" s="6" t="s">
        <v>247</v>
      </c>
      <c r="E820" s="6" t="s">
        <v>3590</v>
      </c>
      <c r="F820" s="6" t="s">
        <v>25</v>
      </c>
      <c r="G820" s="8" t="s">
        <v>3588</v>
      </c>
      <c r="H820" s="6" t="s">
        <v>388</v>
      </c>
      <c r="I820" s="6" t="s">
        <v>220</v>
      </c>
      <c r="J820" s="6" t="s">
        <v>220</v>
      </c>
      <c r="K820" s="6" t="s">
        <v>220</v>
      </c>
      <c r="L820" s="6" t="s">
        <v>29</v>
      </c>
      <c r="M820" s="9" t="s">
        <v>3591</v>
      </c>
      <c r="N820" s="9" t="s">
        <v>3592</v>
      </c>
      <c r="O820" s="6" t="s">
        <v>32</v>
      </c>
      <c r="P820" s="6" t="s">
        <v>33</v>
      </c>
      <c r="Q820" s="6" t="s">
        <v>381</v>
      </c>
      <c r="R820" s="6" t="s">
        <v>237</v>
      </c>
      <c r="S820" s="10"/>
      <c r="T820" s="10"/>
      <c r="U820" s="6" t="s">
        <v>116</v>
      </c>
      <c r="V820" s="6">
        <v>4950.0</v>
      </c>
      <c r="W820" s="6" t="s">
        <v>691</v>
      </c>
      <c r="X820" s="10"/>
      <c r="Y820" s="10"/>
      <c r="Z820" s="10"/>
      <c r="AA820" s="10"/>
      <c r="AB820" s="10"/>
      <c r="AC820" s="10"/>
    </row>
    <row r="821">
      <c r="A821" s="4">
        <v>45874.0</v>
      </c>
      <c r="B821" s="5">
        <v>59.0</v>
      </c>
      <c r="C821" s="6" t="s">
        <v>72</v>
      </c>
      <c r="D821" s="6" t="s">
        <v>247</v>
      </c>
      <c r="E821" s="6" t="s">
        <v>3593</v>
      </c>
      <c r="F821" s="6" t="s">
        <v>25</v>
      </c>
      <c r="G821" s="8" t="s">
        <v>3594</v>
      </c>
      <c r="H821" s="6" t="s">
        <v>59</v>
      </c>
      <c r="I821" s="6" t="s">
        <v>435</v>
      </c>
      <c r="J821" s="6" t="s">
        <v>78</v>
      </c>
      <c r="K821" s="6" t="s">
        <v>78</v>
      </c>
      <c r="L821" s="6" t="s">
        <v>29</v>
      </c>
      <c r="M821" s="9" t="s">
        <v>3595</v>
      </c>
      <c r="N821" s="9" t="s">
        <v>3596</v>
      </c>
      <c r="O821" s="6" t="s">
        <v>32</v>
      </c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>
      <c r="A822" s="4">
        <v>45874.0</v>
      </c>
      <c r="B822" s="5">
        <v>59.0</v>
      </c>
      <c r="C822" s="6" t="s">
        <v>64</v>
      </c>
      <c r="D822" s="6" t="s">
        <v>432</v>
      </c>
      <c r="E822" s="6" t="s">
        <v>3597</v>
      </c>
      <c r="F822" s="6" t="s">
        <v>25</v>
      </c>
      <c r="G822" s="6" t="s">
        <v>3598</v>
      </c>
      <c r="H822" s="6" t="s">
        <v>68</v>
      </c>
      <c r="I822" s="6" t="s">
        <v>78</v>
      </c>
      <c r="J822" s="6" t="s">
        <v>78</v>
      </c>
      <c r="K822" s="6" t="s">
        <v>78</v>
      </c>
      <c r="L822" s="6" t="s">
        <v>29</v>
      </c>
      <c r="M822" s="9" t="s">
        <v>3599</v>
      </c>
      <c r="N822" s="9" t="s">
        <v>3600</v>
      </c>
      <c r="O822" s="6" t="s">
        <v>32</v>
      </c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>
      <c r="A823" s="4">
        <v>45874.0</v>
      </c>
      <c r="B823" s="5">
        <v>59.0</v>
      </c>
      <c r="C823" s="6" t="s">
        <v>64</v>
      </c>
      <c r="D823" s="6" t="s">
        <v>290</v>
      </c>
      <c r="E823" s="6" t="s">
        <v>3601</v>
      </c>
      <c r="F823" s="6" t="s">
        <v>25</v>
      </c>
      <c r="G823" s="6" t="s">
        <v>3602</v>
      </c>
      <c r="H823" s="6" t="s">
        <v>59</v>
      </c>
      <c r="I823" s="6" t="s">
        <v>78</v>
      </c>
      <c r="J823" s="6" t="s">
        <v>78</v>
      </c>
      <c r="K823" s="6" t="s">
        <v>78</v>
      </c>
      <c r="L823" s="6" t="s">
        <v>29</v>
      </c>
      <c r="M823" s="9" t="s">
        <v>3603</v>
      </c>
      <c r="N823" s="9" t="s">
        <v>3604</v>
      </c>
      <c r="O823" s="6" t="s">
        <v>32</v>
      </c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>
      <c r="A824" s="4">
        <v>45874.0</v>
      </c>
      <c r="B824" s="5">
        <v>59.0</v>
      </c>
      <c r="C824" s="6" t="s">
        <v>64</v>
      </c>
      <c r="D824" s="6" t="s">
        <v>290</v>
      </c>
      <c r="E824" s="6" t="s">
        <v>3605</v>
      </c>
      <c r="F824" s="6" t="s">
        <v>25</v>
      </c>
      <c r="G824" s="8" t="s">
        <v>3606</v>
      </c>
      <c r="H824" s="6" t="s">
        <v>59</v>
      </c>
      <c r="I824" s="6" t="s">
        <v>435</v>
      </c>
      <c r="J824" s="6" t="s">
        <v>78</v>
      </c>
      <c r="K824" s="6" t="s">
        <v>78</v>
      </c>
      <c r="L824" s="6" t="s">
        <v>29</v>
      </c>
      <c r="M824" s="9" t="s">
        <v>3607</v>
      </c>
      <c r="N824" s="9" t="s">
        <v>3608</v>
      </c>
      <c r="O824" s="6" t="s">
        <v>32</v>
      </c>
      <c r="P824" s="6" t="s">
        <v>214</v>
      </c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>
      <c r="A825" s="4">
        <v>45874.0</v>
      </c>
      <c r="B825" s="5">
        <v>59.0</v>
      </c>
      <c r="C825" s="6" t="s">
        <v>64</v>
      </c>
      <c r="D825" s="6" t="s">
        <v>432</v>
      </c>
      <c r="E825" s="6" t="s">
        <v>3609</v>
      </c>
      <c r="F825" s="6" t="s">
        <v>25</v>
      </c>
      <c r="G825" s="6" t="s">
        <v>3610</v>
      </c>
      <c r="H825" s="6" t="s">
        <v>2731</v>
      </c>
      <c r="I825" s="6" t="s">
        <v>122</v>
      </c>
      <c r="J825" s="6" t="s">
        <v>122</v>
      </c>
      <c r="K825" s="6" t="s">
        <v>122</v>
      </c>
      <c r="L825" s="6" t="s">
        <v>29</v>
      </c>
      <c r="M825" s="9" t="s">
        <v>3611</v>
      </c>
      <c r="N825" s="9" t="s">
        <v>3612</v>
      </c>
      <c r="O825" s="6" t="s">
        <v>32</v>
      </c>
      <c r="P825" s="6" t="s">
        <v>33</v>
      </c>
      <c r="Q825" s="10"/>
      <c r="R825" s="6" t="s">
        <v>3613</v>
      </c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>
      <c r="A826" s="4">
        <v>45874.0</v>
      </c>
      <c r="B826" s="5">
        <v>59.0</v>
      </c>
      <c r="C826" s="6" t="s">
        <v>64</v>
      </c>
      <c r="D826" s="6" t="s">
        <v>3614</v>
      </c>
      <c r="E826" s="6" t="s">
        <v>3615</v>
      </c>
      <c r="F826" s="6" t="s">
        <v>25</v>
      </c>
      <c r="G826" s="6" t="s">
        <v>3616</v>
      </c>
      <c r="H826" s="6" t="s">
        <v>388</v>
      </c>
      <c r="I826" s="6" t="s">
        <v>220</v>
      </c>
      <c r="J826" s="6" t="s">
        <v>435</v>
      </c>
      <c r="K826" s="6" t="s">
        <v>435</v>
      </c>
      <c r="L826" s="6" t="s">
        <v>29</v>
      </c>
      <c r="M826" s="9" t="s">
        <v>3617</v>
      </c>
      <c r="N826" s="9" t="s">
        <v>3618</v>
      </c>
      <c r="O826" s="6" t="s">
        <v>32</v>
      </c>
      <c r="P826" s="6" t="s">
        <v>214</v>
      </c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>
      <c r="A827" s="4">
        <v>45874.0</v>
      </c>
      <c r="B827" s="5">
        <v>59.0</v>
      </c>
      <c r="C827" s="6" t="s">
        <v>64</v>
      </c>
      <c r="D827" s="6" t="s">
        <v>290</v>
      </c>
      <c r="E827" s="6" t="s">
        <v>3619</v>
      </c>
      <c r="F827" s="6" t="s">
        <v>25</v>
      </c>
      <c r="G827" s="8" t="s">
        <v>3620</v>
      </c>
      <c r="H827" s="6" t="s">
        <v>1355</v>
      </c>
      <c r="I827" s="6" t="s">
        <v>54</v>
      </c>
      <c r="J827" s="6" t="s">
        <v>78</v>
      </c>
      <c r="K827" s="6" t="s">
        <v>54</v>
      </c>
      <c r="L827" s="6" t="s">
        <v>29</v>
      </c>
      <c r="M827" s="9" t="s">
        <v>3621</v>
      </c>
      <c r="N827" s="9" t="s">
        <v>3622</v>
      </c>
      <c r="O827" s="6" t="s">
        <v>32</v>
      </c>
      <c r="P827" s="6" t="s">
        <v>33</v>
      </c>
      <c r="Q827" s="6" t="s">
        <v>471</v>
      </c>
      <c r="R827" s="10"/>
      <c r="S827" s="6" t="s">
        <v>128</v>
      </c>
      <c r="T827" s="10"/>
      <c r="U827" s="6" t="s">
        <v>506</v>
      </c>
      <c r="V827" s="6">
        <v>3870.0</v>
      </c>
      <c r="W827" s="6" t="s">
        <v>116</v>
      </c>
      <c r="X827" s="10"/>
      <c r="Y827" s="10"/>
      <c r="Z827" s="10"/>
      <c r="AA827" s="10"/>
      <c r="AB827" s="10"/>
      <c r="AC827" s="10"/>
    </row>
    <row r="828">
      <c r="A828" s="4">
        <v>45874.0</v>
      </c>
      <c r="B828" s="5">
        <v>59.0</v>
      </c>
      <c r="C828" s="6" t="s">
        <v>64</v>
      </c>
      <c r="D828" s="6" t="s">
        <v>290</v>
      </c>
      <c r="E828" s="6" t="s">
        <v>3623</v>
      </c>
      <c r="F828" s="6" t="s">
        <v>46</v>
      </c>
      <c r="G828" s="8" t="s">
        <v>3620</v>
      </c>
      <c r="H828" s="6" t="s">
        <v>1355</v>
      </c>
      <c r="I828" s="6" t="s">
        <v>54</v>
      </c>
      <c r="J828" s="6" t="s">
        <v>47</v>
      </c>
      <c r="K828" s="6" t="s">
        <v>47</v>
      </c>
      <c r="L828" s="6" t="s">
        <v>29</v>
      </c>
      <c r="M828" s="9" t="s">
        <v>3624</v>
      </c>
      <c r="N828" s="9" t="s">
        <v>3625</v>
      </c>
      <c r="O828" s="6" t="s">
        <v>32</v>
      </c>
      <c r="P828" s="6" t="s">
        <v>33</v>
      </c>
      <c r="Q828" s="6" t="s">
        <v>471</v>
      </c>
      <c r="R828" s="10"/>
      <c r="S828" s="6" t="s">
        <v>128</v>
      </c>
      <c r="T828" s="10"/>
      <c r="U828" s="6" t="s">
        <v>506</v>
      </c>
      <c r="V828" s="6">
        <v>1250.0</v>
      </c>
      <c r="W828" s="6" t="s">
        <v>116</v>
      </c>
      <c r="X828" s="10"/>
      <c r="Y828" s="10"/>
      <c r="Z828" s="10"/>
      <c r="AA828" s="10"/>
      <c r="AB828" s="10"/>
      <c r="AC828" s="10"/>
    </row>
    <row r="829">
      <c r="A829" s="4">
        <v>45905.0</v>
      </c>
      <c r="B829" s="5">
        <v>58.0</v>
      </c>
      <c r="C829" s="6" t="s">
        <v>64</v>
      </c>
      <c r="D829" s="6" t="s">
        <v>432</v>
      </c>
      <c r="E829" s="6" t="s">
        <v>3626</v>
      </c>
      <c r="F829" s="6" t="s">
        <v>25</v>
      </c>
      <c r="G829" s="6" t="s">
        <v>3627</v>
      </c>
      <c r="H829" s="6" t="s">
        <v>39</v>
      </c>
      <c r="I829" s="6" t="s">
        <v>435</v>
      </c>
      <c r="J829" s="6" t="s">
        <v>244</v>
      </c>
      <c r="K829" s="6" t="s">
        <v>435</v>
      </c>
      <c r="L829" s="6" t="s">
        <v>29</v>
      </c>
      <c r="M829" s="9" t="s">
        <v>3628</v>
      </c>
      <c r="N829" s="9" t="s">
        <v>3629</v>
      </c>
      <c r="O829" s="6" t="s">
        <v>32</v>
      </c>
      <c r="P829" s="6" t="s">
        <v>214</v>
      </c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>
      <c r="A830" s="4">
        <v>45905.0</v>
      </c>
      <c r="B830" s="5">
        <v>58.0</v>
      </c>
      <c r="C830" s="6" t="s">
        <v>22</v>
      </c>
      <c r="D830" s="6" t="s">
        <v>307</v>
      </c>
      <c r="E830" s="6" t="s">
        <v>3630</v>
      </c>
      <c r="F830" s="6" t="s">
        <v>25</v>
      </c>
      <c r="G830" s="6" t="s">
        <v>3631</v>
      </c>
      <c r="H830" s="6" t="s">
        <v>388</v>
      </c>
      <c r="I830" s="6" t="s">
        <v>104</v>
      </c>
      <c r="J830" s="6" t="s">
        <v>104</v>
      </c>
      <c r="K830" s="6" t="s">
        <v>104</v>
      </c>
      <c r="L830" s="6" t="s">
        <v>29</v>
      </c>
      <c r="M830" s="9" t="s">
        <v>3632</v>
      </c>
      <c r="N830" s="9" t="s">
        <v>3633</v>
      </c>
      <c r="O830" s="6" t="s">
        <v>32</v>
      </c>
      <c r="P830" s="6" t="s">
        <v>343</v>
      </c>
      <c r="Q830" s="6" t="s">
        <v>381</v>
      </c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>
      <c r="A831" s="4">
        <v>45905.0</v>
      </c>
      <c r="B831" s="5">
        <v>58.0</v>
      </c>
      <c r="C831" s="6" t="s">
        <v>64</v>
      </c>
      <c r="D831" s="6" t="s">
        <v>3614</v>
      </c>
      <c r="E831" s="6" t="s">
        <v>3634</v>
      </c>
      <c r="F831" s="6" t="s">
        <v>274</v>
      </c>
      <c r="G831" s="6" t="s">
        <v>3635</v>
      </c>
      <c r="H831" s="6" t="s">
        <v>77</v>
      </c>
      <c r="I831" s="6" t="s">
        <v>78</v>
      </c>
      <c r="J831" s="6" t="s">
        <v>47</v>
      </c>
      <c r="K831" s="6" t="s">
        <v>47</v>
      </c>
      <c r="L831" s="6" t="s">
        <v>29</v>
      </c>
      <c r="M831" s="9" t="s">
        <v>3636</v>
      </c>
      <c r="N831" s="9" t="s">
        <v>3637</v>
      </c>
      <c r="O831" s="6" t="s">
        <v>32</v>
      </c>
      <c r="P831" s="6" t="s">
        <v>33</v>
      </c>
      <c r="Q831" s="6" t="s">
        <v>34</v>
      </c>
      <c r="R831" s="10"/>
      <c r="S831" s="6" t="s">
        <v>556</v>
      </c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>
      <c r="A832" s="4">
        <v>45905.0</v>
      </c>
      <c r="B832" s="5">
        <v>58.0</v>
      </c>
      <c r="C832" s="6" t="s">
        <v>64</v>
      </c>
      <c r="D832" s="6" t="s">
        <v>3614</v>
      </c>
      <c r="E832" s="6" t="s">
        <v>3638</v>
      </c>
      <c r="F832" s="6" t="s">
        <v>46</v>
      </c>
      <c r="G832" s="6" t="s">
        <v>3639</v>
      </c>
      <c r="H832" s="6" t="s">
        <v>388</v>
      </c>
      <c r="I832" s="6" t="s">
        <v>78</v>
      </c>
      <c r="J832" s="6" t="s">
        <v>47</v>
      </c>
      <c r="K832" s="6" t="s">
        <v>47</v>
      </c>
      <c r="L832" s="6" t="s">
        <v>29</v>
      </c>
      <c r="M832" s="9" t="s">
        <v>3640</v>
      </c>
      <c r="N832" s="9" t="s">
        <v>3641</v>
      </c>
      <c r="O832" s="6" t="s">
        <v>32</v>
      </c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>
      <c r="A833" s="4">
        <v>45905.0</v>
      </c>
      <c r="B833" s="5">
        <v>58.0</v>
      </c>
      <c r="C833" s="6" t="s">
        <v>64</v>
      </c>
      <c r="D833" s="6" t="s">
        <v>562</v>
      </c>
      <c r="E833" s="6" t="s">
        <v>3642</v>
      </c>
      <c r="F833" s="6" t="s">
        <v>638</v>
      </c>
      <c r="G833" s="6" t="s">
        <v>3643</v>
      </c>
      <c r="H833" s="6" t="s">
        <v>77</v>
      </c>
      <c r="I833" s="6" t="s">
        <v>78</v>
      </c>
      <c r="J833" s="6" t="s">
        <v>47</v>
      </c>
      <c r="K833" s="6" t="s">
        <v>47</v>
      </c>
      <c r="L833" s="6" t="s">
        <v>29</v>
      </c>
      <c r="M833" s="9" t="s">
        <v>3644</v>
      </c>
      <c r="N833" s="9" t="s">
        <v>3645</v>
      </c>
      <c r="O833" s="6" t="s">
        <v>32</v>
      </c>
      <c r="P833" s="6" t="s">
        <v>33</v>
      </c>
      <c r="Q833" s="10"/>
      <c r="R833" s="10"/>
      <c r="S833" s="6" t="s">
        <v>472</v>
      </c>
      <c r="T833" s="10"/>
      <c r="U833" s="6" t="s">
        <v>472</v>
      </c>
      <c r="V833" s="10"/>
      <c r="W833" s="10"/>
      <c r="X833" s="10"/>
      <c r="Y833" s="10"/>
      <c r="Z833" s="10"/>
      <c r="AA833" s="10"/>
      <c r="AB833" s="10"/>
      <c r="AC833" s="10"/>
    </row>
    <row r="834">
      <c r="A834" s="4">
        <v>45905.0</v>
      </c>
      <c r="B834" s="5">
        <v>58.0</v>
      </c>
      <c r="C834" s="6" t="s">
        <v>50</v>
      </c>
      <c r="D834" s="6" t="s">
        <v>216</v>
      </c>
      <c r="E834" s="6" t="s">
        <v>3646</v>
      </c>
      <c r="F834" s="6" t="s">
        <v>3647</v>
      </c>
      <c r="G834" s="6" t="s">
        <v>3648</v>
      </c>
      <c r="H834" s="6" t="s">
        <v>388</v>
      </c>
      <c r="I834" s="6" t="s">
        <v>3649</v>
      </c>
      <c r="J834" s="6" t="s">
        <v>256</v>
      </c>
      <c r="K834" s="6" t="s">
        <v>256</v>
      </c>
      <c r="L834" s="6" t="s">
        <v>29</v>
      </c>
      <c r="M834" s="9" t="s">
        <v>3650</v>
      </c>
      <c r="N834" s="9" t="s">
        <v>3651</v>
      </c>
      <c r="O834" s="6" t="s">
        <v>32</v>
      </c>
      <c r="P834" s="6" t="s">
        <v>214</v>
      </c>
      <c r="Q834" s="10"/>
      <c r="R834" s="10"/>
      <c r="S834" s="10"/>
      <c r="T834" s="10"/>
      <c r="U834" s="10"/>
      <c r="V834" s="10"/>
      <c r="W834" s="10"/>
      <c r="X834" s="10"/>
      <c r="Y834" s="10"/>
      <c r="Z834" s="47"/>
      <c r="AA834" s="48"/>
      <c r="AB834" s="10"/>
      <c r="AC834" s="10"/>
    </row>
    <row r="835">
      <c r="A835" s="4">
        <v>45905.0</v>
      </c>
      <c r="B835" s="5">
        <v>58.0</v>
      </c>
      <c r="C835" s="6" t="s">
        <v>64</v>
      </c>
      <c r="D835" s="6" t="s">
        <v>562</v>
      </c>
      <c r="E835" s="6" t="s">
        <v>3652</v>
      </c>
      <c r="F835" s="6" t="s">
        <v>638</v>
      </c>
      <c r="G835" s="8" t="s">
        <v>2025</v>
      </c>
      <c r="H835" s="6" t="s">
        <v>77</v>
      </c>
      <c r="I835" s="6" t="s">
        <v>3653</v>
      </c>
      <c r="J835" s="6" t="s">
        <v>47</v>
      </c>
      <c r="K835" s="6" t="s">
        <v>47</v>
      </c>
      <c r="L835" s="6" t="s">
        <v>29</v>
      </c>
      <c r="M835" s="9" t="s">
        <v>3654</v>
      </c>
      <c r="N835" s="9" t="s">
        <v>3655</v>
      </c>
      <c r="O835" s="6" t="s">
        <v>32</v>
      </c>
      <c r="P835" s="6" t="s">
        <v>33</v>
      </c>
      <c r="Q835" s="10"/>
      <c r="R835" s="10"/>
      <c r="S835" s="10"/>
      <c r="T835" s="10"/>
      <c r="U835" s="6" t="s">
        <v>472</v>
      </c>
      <c r="V835" s="10"/>
      <c r="W835" s="10"/>
      <c r="X835" s="10"/>
      <c r="Y835" s="10"/>
      <c r="Z835" s="3"/>
      <c r="AA835" s="10"/>
      <c r="AB835" s="10"/>
      <c r="AC835" s="10"/>
    </row>
    <row r="836">
      <c r="A836" s="4">
        <v>45935.0</v>
      </c>
      <c r="B836" s="5">
        <v>57.0</v>
      </c>
      <c r="C836" s="6" t="s">
        <v>22</v>
      </c>
      <c r="D836" s="6" t="s">
        <v>307</v>
      </c>
      <c r="E836" s="6" t="s">
        <v>3656</v>
      </c>
      <c r="F836" s="6" t="s">
        <v>46</v>
      </c>
      <c r="G836" s="8" t="s">
        <v>26</v>
      </c>
      <c r="H836" s="6" t="s">
        <v>68</v>
      </c>
      <c r="I836" s="6" t="s">
        <v>28</v>
      </c>
      <c r="J836" s="6" t="s">
        <v>28</v>
      </c>
      <c r="K836" s="6" t="s">
        <v>28</v>
      </c>
      <c r="L836" s="6" t="s">
        <v>29</v>
      </c>
      <c r="M836" s="9" t="s">
        <v>3657</v>
      </c>
      <c r="N836" s="9" t="s">
        <v>3658</v>
      </c>
      <c r="O836" s="6" t="s">
        <v>32</v>
      </c>
      <c r="P836" s="6" t="s">
        <v>214</v>
      </c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>
      <c r="A837" s="4">
        <v>45935.0</v>
      </c>
      <c r="B837" s="5">
        <v>57.0</v>
      </c>
      <c r="C837" s="6" t="s">
        <v>22</v>
      </c>
      <c r="D837" s="6" t="s">
        <v>307</v>
      </c>
      <c r="E837" s="6" t="s">
        <v>3659</v>
      </c>
      <c r="F837" s="6" t="s">
        <v>25</v>
      </c>
      <c r="G837" s="6" t="s">
        <v>3660</v>
      </c>
      <c r="H837" s="6" t="s">
        <v>39</v>
      </c>
      <c r="I837" s="6" t="s">
        <v>122</v>
      </c>
      <c r="J837" s="6" t="s">
        <v>78</v>
      </c>
      <c r="K837" s="6" t="s">
        <v>1265</v>
      </c>
      <c r="L837" s="6" t="s">
        <v>29</v>
      </c>
      <c r="M837" s="9" t="s">
        <v>3661</v>
      </c>
      <c r="N837" s="9" t="s">
        <v>3662</v>
      </c>
      <c r="O837" s="6" t="s">
        <v>32</v>
      </c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>
      <c r="A838" s="4">
        <v>45935.0</v>
      </c>
      <c r="B838" s="5">
        <v>57.0</v>
      </c>
      <c r="C838" s="6" t="s">
        <v>22</v>
      </c>
      <c r="D838" s="6" t="s">
        <v>307</v>
      </c>
      <c r="E838" s="6" t="s">
        <v>3663</v>
      </c>
      <c r="F838" s="6" t="s">
        <v>25</v>
      </c>
      <c r="G838" s="6" t="s">
        <v>3664</v>
      </c>
      <c r="H838" s="6" t="s">
        <v>68</v>
      </c>
      <c r="I838" s="6" t="s">
        <v>54</v>
      </c>
      <c r="J838" s="6" t="s">
        <v>54</v>
      </c>
      <c r="K838" s="6" t="s">
        <v>54</v>
      </c>
      <c r="L838" s="6" t="s">
        <v>29</v>
      </c>
      <c r="M838" s="9" t="s">
        <v>3665</v>
      </c>
      <c r="N838" s="9" t="s">
        <v>3666</v>
      </c>
      <c r="O838" s="6" t="s">
        <v>32</v>
      </c>
      <c r="P838" s="6" t="s">
        <v>214</v>
      </c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>
      <c r="A839" s="4">
        <v>45935.0</v>
      </c>
      <c r="B839" s="5">
        <v>57.0</v>
      </c>
      <c r="C839" s="6" t="s">
        <v>22</v>
      </c>
      <c r="D839" s="6" t="s">
        <v>109</v>
      </c>
      <c r="E839" s="6" t="s">
        <v>3667</v>
      </c>
      <c r="F839" s="6" t="s">
        <v>25</v>
      </c>
      <c r="G839" s="6" t="s">
        <v>3668</v>
      </c>
      <c r="H839" s="6" t="s">
        <v>68</v>
      </c>
      <c r="I839" s="6" t="s">
        <v>78</v>
      </c>
      <c r="J839" s="6" t="s">
        <v>78</v>
      </c>
      <c r="K839" s="6" t="s">
        <v>78</v>
      </c>
      <c r="L839" s="6" t="s">
        <v>29</v>
      </c>
      <c r="M839" s="9" t="s">
        <v>3669</v>
      </c>
      <c r="N839" s="9" t="s">
        <v>3670</v>
      </c>
      <c r="O839" s="6" t="s">
        <v>32</v>
      </c>
      <c r="P839" s="6" t="s">
        <v>214</v>
      </c>
      <c r="Q839" s="10"/>
      <c r="R839" s="10"/>
      <c r="S839" s="6" t="s">
        <v>2522</v>
      </c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>
      <c r="A840" s="14" t="s">
        <v>3671</v>
      </c>
      <c r="B840" s="5">
        <v>54.0</v>
      </c>
      <c r="C840" s="6" t="s">
        <v>72</v>
      </c>
      <c r="D840" s="6" t="s">
        <v>269</v>
      </c>
      <c r="E840" s="6" t="s">
        <v>3672</v>
      </c>
      <c r="F840" s="6" t="s">
        <v>25</v>
      </c>
      <c r="G840" s="6" t="s">
        <v>3673</v>
      </c>
      <c r="H840" s="6" t="s">
        <v>388</v>
      </c>
      <c r="I840" s="6" t="s">
        <v>105</v>
      </c>
      <c r="J840" s="6" t="s">
        <v>104</v>
      </c>
      <c r="K840" s="6" t="s">
        <v>54</v>
      </c>
      <c r="L840" s="6" t="s">
        <v>29</v>
      </c>
      <c r="M840" s="9" t="s">
        <v>3674</v>
      </c>
      <c r="N840" s="9" t="s">
        <v>3675</v>
      </c>
      <c r="O840" s="6" t="s">
        <v>32</v>
      </c>
      <c r="P840" s="6" t="s">
        <v>33</v>
      </c>
      <c r="Q840" s="6" t="s">
        <v>381</v>
      </c>
      <c r="R840" s="10"/>
      <c r="S840" s="6" t="s">
        <v>2522</v>
      </c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>
      <c r="A841" s="14" t="s">
        <v>3671</v>
      </c>
      <c r="B841" s="5">
        <v>54.0</v>
      </c>
      <c r="C841" s="6" t="s">
        <v>64</v>
      </c>
      <c r="D841" s="6" t="s">
        <v>209</v>
      </c>
      <c r="E841" s="6" t="s">
        <v>3676</v>
      </c>
      <c r="F841" s="6" t="s">
        <v>25</v>
      </c>
      <c r="G841" s="6" t="s">
        <v>3677</v>
      </c>
      <c r="H841" s="6" t="s">
        <v>59</v>
      </c>
      <c r="I841" s="6" t="s">
        <v>78</v>
      </c>
      <c r="J841" s="6" t="s">
        <v>1265</v>
      </c>
      <c r="K841" s="6" t="s">
        <v>1265</v>
      </c>
      <c r="L841" s="6" t="s">
        <v>29</v>
      </c>
      <c r="M841" s="9" t="s">
        <v>3678</v>
      </c>
      <c r="N841" s="9" t="s">
        <v>3679</v>
      </c>
      <c r="O841" s="6" t="s">
        <v>32</v>
      </c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>
      <c r="A842" s="14" t="s">
        <v>3671</v>
      </c>
      <c r="B842" s="5">
        <v>54.0</v>
      </c>
      <c r="C842" s="6" t="s">
        <v>64</v>
      </c>
      <c r="D842" s="6" t="s">
        <v>209</v>
      </c>
      <c r="E842" s="6" t="s">
        <v>3680</v>
      </c>
      <c r="F842" s="6" t="s">
        <v>25</v>
      </c>
      <c r="G842" s="6" t="s">
        <v>3681</v>
      </c>
      <c r="H842" s="6" t="s">
        <v>59</v>
      </c>
      <c r="I842" s="6" t="s">
        <v>40</v>
      </c>
      <c r="J842" s="6" t="s">
        <v>40</v>
      </c>
      <c r="K842" s="6" t="s">
        <v>40</v>
      </c>
      <c r="L842" s="6" t="s">
        <v>29</v>
      </c>
      <c r="M842" s="9" t="s">
        <v>3682</v>
      </c>
      <c r="N842" s="9" t="s">
        <v>3683</v>
      </c>
      <c r="O842" s="6" t="s">
        <v>32</v>
      </c>
      <c r="P842" s="6" t="s">
        <v>33</v>
      </c>
      <c r="Q842" s="10"/>
      <c r="R842" s="10"/>
      <c r="S842" s="10"/>
      <c r="T842" s="10"/>
      <c r="U842" s="6" t="s">
        <v>116</v>
      </c>
      <c r="V842" s="10"/>
      <c r="W842" s="10"/>
      <c r="X842" s="10"/>
      <c r="Y842" s="10"/>
      <c r="Z842" s="10"/>
      <c r="AA842" s="10"/>
      <c r="AB842" s="10"/>
      <c r="AC842" s="10"/>
    </row>
    <row r="843">
      <c r="A843" s="14" t="s">
        <v>3671</v>
      </c>
      <c r="B843" s="5">
        <v>54.0</v>
      </c>
      <c r="C843" s="6" t="s">
        <v>64</v>
      </c>
      <c r="D843" s="6" t="s">
        <v>432</v>
      </c>
      <c r="E843" s="6" t="s">
        <v>3684</v>
      </c>
      <c r="F843" s="6" t="s">
        <v>46</v>
      </c>
      <c r="G843" s="6" t="s">
        <v>3685</v>
      </c>
      <c r="H843" s="6" t="s">
        <v>39</v>
      </c>
      <c r="I843" s="6" t="s">
        <v>40</v>
      </c>
      <c r="J843" s="6" t="s">
        <v>47</v>
      </c>
      <c r="K843" s="6" t="s">
        <v>47</v>
      </c>
      <c r="L843" s="6" t="s">
        <v>29</v>
      </c>
      <c r="M843" s="9" t="s">
        <v>3686</v>
      </c>
      <c r="N843" s="9" t="s">
        <v>3687</v>
      </c>
      <c r="O843" s="6" t="s">
        <v>32</v>
      </c>
      <c r="P843" s="6" t="s">
        <v>343</v>
      </c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>
      <c r="A844" s="14" t="s">
        <v>3671</v>
      </c>
      <c r="B844" s="5">
        <v>54.0</v>
      </c>
      <c r="C844" s="6" t="s">
        <v>72</v>
      </c>
      <c r="D844" s="6" t="s">
        <v>247</v>
      </c>
      <c r="E844" s="6" t="s">
        <v>3688</v>
      </c>
      <c r="F844" s="6" t="s">
        <v>274</v>
      </c>
      <c r="G844" s="6" t="s">
        <v>3689</v>
      </c>
      <c r="H844" s="6" t="s">
        <v>77</v>
      </c>
      <c r="I844" s="6" t="s">
        <v>435</v>
      </c>
      <c r="J844" s="6" t="s">
        <v>47</v>
      </c>
      <c r="K844" s="6" t="s">
        <v>47</v>
      </c>
      <c r="L844" s="6" t="s">
        <v>29</v>
      </c>
      <c r="M844" s="9" t="s">
        <v>3690</v>
      </c>
      <c r="N844" s="9" t="s">
        <v>3691</v>
      </c>
      <c r="O844" s="6" t="s">
        <v>32</v>
      </c>
      <c r="P844" s="6" t="s">
        <v>33</v>
      </c>
      <c r="Q844" s="6" t="s">
        <v>34</v>
      </c>
      <c r="R844" s="10"/>
      <c r="S844" s="10"/>
      <c r="T844" s="10"/>
      <c r="U844" s="6" t="s">
        <v>506</v>
      </c>
      <c r="V844" s="6">
        <v>3600.0</v>
      </c>
      <c r="W844" s="6" t="s">
        <v>3037</v>
      </c>
      <c r="X844" s="10"/>
      <c r="Y844" s="10"/>
      <c r="Z844" s="10"/>
      <c r="AA844" s="10"/>
      <c r="AB844" s="10"/>
      <c r="AC844" s="10"/>
    </row>
    <row r="845">
      <c r="A845" s="14" t="s">
        <v>3671</v>
      </c>
      <c r="B845" s="5">
        <v>54.0</v>
      </c>
      <c r="C845" s="6" t="s">
        <v>72</v>
      </c>
      <c r="D845" s="6" t="s">
        <v>247</v>
      </c>
      <c r="E845" s="6" t="s">
        <v>3692</v>
      </c>
      <c r="F845" s="6" t="s">
        <v>274</v>
      </c>
      <c r="G845" s="6" t="s">
        <v>3693</v>
      </c>
      <c r="H845" s="6" t="s">
        <v>77</v>
      </c>
      <c r="I845" s="6" t="s">
        <v>104</v>
      </c>
      <c r="J845" s="6" t="s">
        <v>47</v>
      </c>
      <c r="K845" s="6" t="s">
        <v>47</v>
      </c>
      <c r="L845" s="6" t="s">
        <v>29</v>
      </c>
      <c r="M845" s="9" t="s">
        <v>3694</v>
      </c>
      <c r="N845" s="9" t="s">
        <v>3695</v>
      </c>
      <c r="O845" s="6" t="s">
        <v>32</v>
      </c>
      <c r="P845" s="6" t="s">
        <v>33</v>
      </c>
      <c r="Q845" s="6" t="s">
        <v>34</v>
      </c>
      <c r="R845" s="10"/>
      <c r="S845" s="10"/>
      <c r="T845" s="10"/>
      <c r="U845" s="6" t="s">
        <v>268</v>
      </c>
      <c r="V845" s="6">
        <v>1800.0</v>
      </c>
      <c r="W845" s="6" t="s">
        <v>614</v>
      </c>
      <c r="X845" s="10"/>
      <c r="Y845" s="10"/>
      <c r="Z845" s="10"/>
      <c r="AA845" s="10"/>
      <c r="AB845" s="10"/>
      <c r="AC845" s="10"/>
    </row>
    <row r="846">
      <c r="A846" s="14" t="s">
        <v>3671</v>
      </c>
      <c r="B846" s="5">
        <v>54.0</v>
      </c>
      <c r="C846" s="6" t="s">
        <v>72</v>
      </c>
      <c r="D846" s="6" t="s">
        <v>247</v>
      </c>
      <c r="E846" s="6" t="s">
        <v>3696</v>
      </c>
      <c r="F846" s="6" t="s">
        <v>274</v>
      </c>
      <c r="G846" s="6" t="s">
        <v>3697</v>
      </c>
      <c r="H846" s="6" t="s">
        <v>77</v>
      </c>
      <c r="I846" s="6" t="s">
        <v>435</v>
      </c>
      <c r="J846" s="6" t="s">
        <v>47</v>
      </c>
      <c r="K846" s="6" t="s">
        <v>47</v>
      </c>
      <c r="L846" s="6" t="s">
        <v>29</v>
      </c>
      <c r="M846" s="9" t="s">
        <v>3698</v>
      </c>
      <c r="N846" s="9" t="s">
        <v>3699</v>
      </c>
      <c r="O846" s="6" t="s">
        <v>32</v>
      </c>
      <c r="P846" s="6" t="s">
        <v>33</v>
      </c>
      <c r="Q846" s="10"/>
      <c r="R846" s="10"/>
      <c r="S846" s="10"/>
      <c r="T846" s="10"/>
      <c r="U846" s="6" t="s">
        <v>506</v>
      </c>
      <c r="V846" s="6">
        <v>3600.0</v>
      </c>
      <c r="W846" s="6" t="s">
        <v>3037</v>
      </c>
      <c r="X846" s="10"/>
      <c r="Y846" s="10"/>
      <c r="Z846" s="10"/>
      <c r="AA846" s="10"/>
      <c r="AB846" s="10"/>
      <c r="AC846" s="10"/>
    </row>
    <row r="847">
      <c r="A847" s="14" t="s">
        <v>3671</v>
      </c>
      <c r="B847" s="5">
        <v>54.0</v>
      </c>
      <c r="C847" s="6" t="s">
        <v>72</v>
      </c>
      <c r="D847" s="6" t="s">
        <v>247</v>
      </c>
      <c r="E847" s="6" t="s">
        <v>3700</v>
      </c>
      <c r="F847" s="6" t="s">
        <v>249</v>
      </c>
      <c r="G847" s="6" t="s">
        <v>3701</v>
      </c>
      <c r="H847" s="6" t="s">
        <v>77</v>
      </c>
      <c r="I847" s="6" t="s">
        <v>220</v>
      </c>
      <c r="J847" s="6" t="s">
        <v>47</v>
      </c>
      <c r="K847" s="6" t="s">
        <v>47</v>
      </c>
      <c r="L847" s="6" t="s">
        <v>29</v>
      </c>
      <c r="M847" s="9" t="s">
        <v>3702</v>
      </c>
      <c r="N847" s="9" t="s">
        <v>3703</v>
      </c>
      <c r="O847" s="6" t="s">
        <v>32</v>
      </c>
      <c r="P847" s="6" t="s">
        <v>33</v>
      </c>
      <c r="Q847" s="10"/>
      <c r="R847" s="10"/>
      <c r="S847" s="10"/>
      <c r="T847" s="10"/>
      <c r="U847" s="6" t="s">
        <v>116</v>
      </c>
      <c r="V847" s="6">
        <v>2250.0</v>
      </c>
      <c r="W847" s="6" t="s">
        <v>2114</v>
      </c>
      <c r="X847" s="10"/>
      <c r="Y847" s="10"/>
      <c r="Z847" s="10"/>
      <c r="AA847" s="10"/>
      <c r="AB847" s="10"/>
      <c r="AC847" s="10"/>
    </row>
    <row r="848">
      <c r="A848" s="14" t="s">
        <v>3671</v>
      </c>
      <c r="B848" s="5">
        <v>54.0</v>
      </c>
      <c r="C848" s="6" t="s">
        <v>72</v>
      </c>
      <c r="D848" s="6" t="s">
        <v>269</v>
      </c>
      <c r="E848" s="6" t="s">
        <v>3704</v>
      </c>
      <c r="F848" s="6" t="s">
        <v>373</v>
      </c>
      <c r="G848" s="6" t="s">
        <v>3705</v>
      </c>
      <c r="H848" s="6" t="s">
        <v>388</v>
      </c>
      <c r="I848" s="6" t="s">
        <v>256</v>
      </c>
      <c r="J848" s="6" t="s">
        <v>104</v>
      </c>
      <c r="K848" s="6" t="s">
        <v>801</v>
      </c>
      <c r="L848" s="6" t="s">
        <v>29</v>
      </c>
      <c r="M848" s="9" t="s">
        <v>3706</v>
      </c>
      <c r="N848" s="9" t="s">
        <v>3707</v>
      </c>
      <c r="O848" s="6" t="s">
        <v>32</v>
      </c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>
      <c r="A849" s="14" t="s">
        <v>3671</v>
      </c>
      <c r="B849" s="5">
        <v>54.0</v>
      </c>
      <c r="C849" s="6" t="s">
        <v>72</v>
      </c>
      <c r="D849" s="6" t="s">
        <v>269</v>
      </c>
      <c r="E849" s="6" t="s">
        <v>3708</v>
      </c>
      <c r="F849" s="6" t="s">
        <v>373</v>
      </c>
      <c r="G849" s="6" t="s">
        <v>3709</v>
      </c>
      <c r="H849" s="6" t="s">
        <v>39</v>
      </c>
      <c r="I849" s="6" t="s">
        <v>105</v>
      </c>
      <c r="J849" s="6" t="s">
        <v>220</v>
      </c>
      <c r="K849" s="6" t="s">
        <v>220</v>
      </c>
      <c r="L849" s="6" t="s">
        <v>29</v>
      </c>
      <c r="M849" s="9" t="s">
        <v>3710</v>
      </c>
      <c r="N849" s="9" t="s">
        <v>3711</v>
      </c>
      <c r="O849" s="6" t="s">
        <v>32</v>
      </c>
      <c r="P849" s="6" t="s">
        <v>33</v>
      </c>
      <c r="Q849" s="6" t="s">
        <v>471</v>
      </c>
      <c r="R849" s="10"/>
      <c r="S849" s="10"/>
      <c r="T849" s="10"/>
      <c r="U849" s="6" t="s">
        <v>268</v>
      </c>
      <c r="V849" s="6">
        <v>1800.0</v>
      </c>
      <c r="W849" s="6" t="s">
        <v>1331</v>
      </c>
      <c r="X849" s="10"/>
      <c r="Y849" s="10"/>
      <c r="Z849" s="10"/>
      <c r="AA849" s="10"/>
      <c r="AB849" s="10"/>
      <c r="AC849" s="10"/>
    </row>
    <row r="850">
      <c r="A850" s="14" t="s">
        <v>3712</v>
      </c>
      <c r="B850" s="5">
        <v>53.0</v>
      </c>
      <c r="C850" s="6" t="s">
        <v>72</v>
      </c>
      <c r="D850" s="6" t="s">
        <v>269</v>
      </c>
      <c r="E850" s="6" t="s">
        <v>3713</v>
      </c>
      <c r="F850" s="6" t="s">
        <v>25</v>
      </c>
      <c r="G850" s="6" t="s">
        <v>3714</v>
      </c>
      <c r="H850" s="6" t="s">
        <v>388</v>
      </c>
      <c r="I850" s="6" t="s">
        <v>1265</v>
      </c>
      <c r="J850" s="6" t="s">
        <v>2391</v>
      </c>
      <c r="K850" s="6" t="s">
        <v>2391</v>
      </c>
      <c r="L850" s="6" t="s">
        <v>29</v>
      </c>
      <c r="M850" s="9" t="s">
        <v>3715</v>
      </c>
      <c r="N850" s="9" t="s">
        <v>3716</v>
      </c>
      <c r="O850" s="6" t="s">
        <v>32</v>
      </c>
      <c r="P850" s="6" t="s">
        <v>33</v>
      </c>
      <c r="Q850" s="10"/>
      <c r="R850" s="10"/>
      <c r="S850" s="10"/>
      <c r="T850" s="10"/>
      <c r="U850" s="6" t="s">
        <v>116</v>
      </c>
      <c r="V850" s="10"/>
      <c r="W850" s="10"/>
      <c r="X850" s="10"/>
      <c r="Y850" s="10"/>
      <c r="Z850" s="10"/>
      <c r="AA850" s="10"/>
      <c r="AB850" s="10"/>
      <c r="AC850" s="10"/>
    </row>
    <row r="851">
      <c r="A851" s="14" t="s">
        <v>3712</v>
      </c>
      <c r="B851" s="5">
        <v>53.0</v>
      </c>
      <c r="C851" s="6" t="s">
        <v>72</v>
      </c>
      <c r="D851" s="6" t="s">
        <v>247</v>
      </c>
      <c r="E851" s="49" t="s">
        <v>3717</v>
      </c>
      <c r="F851" s="6" t="s">
        <v>25</v>
      </c>
      <c r="G851" s="6" t="s">
        <v>3718</v>
      </c>
      <c r="H851" s="6" t="s">
        <v>388</v>
      </c>
      <c r="I851" s="6" t="s">
        <v>78</v>
      </c>
      <c r="J851" s="6" t="s">
        <v>78</v>
      </c>
      <c r="K851" s="6" t="s">
        <v>78</v>
      </c>
      <c r="L851" s="6" t="s">
        <v>29</v>
      </c>
      <c r="M851" s="9" t="s">
        <v>3719</v>
      </c>
      <c r="N851" s="9" t="s">
        <v>3720</v>
      </c>
      <c r="O851" s="6" t="s">
        <v>32</v>
      </c>
      <c r="P851" s="6" t="s">
        <v>214</v>
      </c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>
      <c r="A852" s="14" t="s">
        <v>3712</v>
      </c>
      <c r="B852" s="5">
        <v>53.0</v>
      </c>
      <c r="C852" s="6" t="s">
        <v>72</v>
      </c>
      <c r="D852" s="6" t="s">
        <v>247</v>
      </c>
      <c r="E852" s="6" t="s">
        <v>3721</v>
      </c>
      <c r="F852" s="6" t="s">
        <v>25</v>
      </c>
      <c r="G852" s="6" t="s">
        <v>3722</v>
      </c>
      <c r="H852" s="6" t="s">
        <v>39</v>
      </c>
      <c r="I852" s="6" t="s">
        <v>54</v>
      </c>
      <c r="J852" s="6" t="s">
        <v>78</v>
      </c>
      <c r="K852" s="6" t="s">
        <v>78</v>
      </c>
      <c r="L852" s="6" t="s">
        <v>29</v>
      </c>
      <c r="M852" s="9" t="s">
        <v>3723</v>
      </c>
      <c r="N852" s="9" t="s">
        <v>3724</v>
      </c>
      <c r="O852" s="6" t="s">
        <v>32</v>
      </c>
      <c r="P852" s="6" t="s">
        <v>214</v>
      </c>
      <c r="Q852" s="10"/>
      <c r="R852" s="10"/>
      <c r="S852" s="10"/>
      <c r="T852" s="10"/>
      <c r="U852" s="10"/>
      <c r="V852" s="6">
        <v>4950.0</v>
      </c>
      <c r="W852" s="6" t="s">
        <v>691</v>
      </c>
      <c r="X852" s="10"/>
      <c r="Y852" s="10"/>
      <c r="Z852" s="10"/>
      <c r="AA852" s="10"/>
      <c r="AB852" s="10"/>
      <c r="AC852" s="10"/>
    </row>
    <row r="853">
      <c r="A853" s="14" t="s">
        <v>3712</v>
      </c>
      <c r="B853" s="5">
        <v>53.0</v>
      </c>
      <c r="C853" s="6" t="s">
        <v>72</v>
      </c>
      <c r="D853" s="6" t="s">
        <v>247</v>
      </c>
      <c r="E853" s="6" t="s">
        <v>3725</v>
      </c>
      <c r="F853" s="6" t="s">
        <v>25</v>
      </c>
      <c r="G853" s="6" t="s">
        <v>3726</v>
      </c>
      <c r="H853" s="6" t="s">
        <v>59</v>
      </c>
      <c r="I853" s="6" t="s">
        <v>220</v>
      </c>
      <c r="J853" s="6" t="s">
        <v>220</v>
      </c>
      <c r="K853" s="6" t="s">
        <v>220</v>
      </c>
      <c r="L853" s="6" t="s">
        <v>29</v>
      </c>
      <c r="M853" s="9" t="s">
        <v>3727</v>
      </c>
      <c r="N853" s="9" t="s">
        <v>3728</v>
      </c>
      <c r="O853" s="6" t="s">
        <v>32</v>
      </c>
      <c r="P853" s="6" t="s">
        <v>33</v>
      </c>
      <c r="Q853" s="6" t="s">
        <v>471</v>
      </c>
      <c r="R853" s="10"/>
      <c r="S853" s="6" t="s">
        <v>3729</v>
      </c>
      <c r="T853" s="10"/>
      <c r="U853" s="6" t="s">
        <v>506</v>
      </c>
      <c r="V853" s="6">
        <v>1350.0</v>
      </c>
      <c r="W853" s="6" t="s">
        <v>482</v>
      </c>
      <c r="X853" s="10"/>
      <c r="Y853" s="10"/>
      <c r="Z853" s="10"/>
      <c r="AA853" s="10"/>
      <c r="AB853" s="10"/>
      <c r="AC853" s="10"/>
    </row>
    <row r="854">
      <c r="A854" s="14" t="s">
        <v>3712</v>
      </c>
      <c r="B854" s="5">
        <v>53.0</v>
      </c>
      <c r="C854" s="6" t="s">
        <v>72</v>
      </c>
      <c r="D854" s="6" t="s">
        <v>247</v>
      </c>
      <c r="E854" s="6" t="s">
        <v>3730</v>
      </c>
      <c r="F854" s="6" t="s">
        <v>25</v>
      </c>
      <c r="G854" s="6" t="s">
        <v>3731</v>
      </c>
      <c r="H854" s="6" t="s">
        <v>59</v>
      </c>
      <c r="I854" s="6" t="s">
        <v>54</v>
      </c>
      <c r="J854" s="6" t="s">
        <v>54</v>
      </c>
      <c r="K854" s="6" t="s">
        <v>54</v>
      </c>
      <c r="L854" s="6" t="s">
        <v>29</v>
      </c>
      <c r="M854" s="9" t="s">
        <v>3732</v>
      </c>
      <c r="N854" s="9" t="s">
        <v>3733</v>
      </c>
      <c r="O854" s="6" t="s">
        <v>32</v>
      </c>
      <c r="P854" s="6" t="s">
        <v>33</v>
      </c>
      <c r="Q854" s="6" t="s">
        <v>519</v>
      </c>
      <c r="R854" s="10"/>
      <c r="S854" s="10"/>
      <c r="T854" s="10"/>
      <c r="U854" s="6" t="s">
        <v>506</v>
      </c>
      <c r="V854" s="6">
        <v>4950.0</v>
      </c>
      <c r="W854" s="6" t="s">
        <v>1331</v>
      </c>
      <c r="X854" s="10"/>
      <c r="Y854" s="10"/>
      <c r="Z854" s="10"/>
      <c r="AA854" s="10"/>
      <c r="AB854" s="10"/>
      <c r="AC854" s="10"/>
    </row>
    <row r="855">
      <c r="A855" s="14" t="s">
        <v>3712</v>
      </c>
      <c r="B855" s="5">
        <v>53.0</v>
      </c>
      <c r="C855" s="6" t="s">
        <v>72</v>
      </c>
      <c r="D855" s="6" t="s">
        <v>247</v>
      </c>
      <c r="E855" s="6" t="s">
        <v>3734</v>
      </c>
      <c r="F855" s="6" t="s">
        <v>25</v>
      </c>
      <c r="G855" s="6" t="s">
        <v>3735</v>
      </c>
      <c r="H855" s="6" t="s">
        <v>39</v>
      </c>
      <c r="I855" s="6" t="s">
        <v>78</v>
      </c>
      <c r="J855" s="6" t="s">
        <v>78</v>
      </c>
      <c r="K855" s="6" t="s">
        <v>78</v>
      </c>
      <c r="L855" s="6" t="s">
        <v>29</v>
      </c>
      <c r="M855" s="9" t="s">
        <v>3736</v>
      </c>
      <c r="N855" s="9" t="s">
        <v>3737</v>
      </c>
      <c r="O855" s="6" t="s">
        <v>32</v>
      </c>
      <c r="P855" s="6" t="s">
        <v>33</v>
      </c>
      <c r="Q855" s="6" t="s">
        <v>471</v>
      </c>
      <c r="R855" s="10"/>
      <c r="S855" s="10"/>
      <c r="T855" s="10"/>
      <c r="U855" s="6" t="s">
        <v>472</v>
      </c>
      <c r="V855" s="6">
        <v>3150.0</v>
      </c>
      <c r="W855" s="6" t="s">
        <v>1331</v>
      </c>
      <c r="X855" s="10"/>
      <c r="Y855" s="10"/>
      <c r="Z855" s="10"/>
      <c r="AA855" s="10"/>
      <c r="AB855" s="10"/>
      <c r="AC855" s="10"/>
    </row>
    <row r="856">
      <c r="A856" s="14" t="s">
        <v>3712</v>
      </c>
      <c r="B856" s="5">
        <v>53.0</v>
      </c>
      <c r="C856" s="6" t="s">
        <v>72</v>
      </c>
      <c r="D856" s="6" t="s">
        <v>247</v>
      </c>
      <c r="E856" s="6" t="s">
        <v>3738</v>
      </c>
      <c r="F856" s="6" t="s">
        <v>25</v>
      </c>
      <c r="G856" s="6" t="s">
        <v>3739</v>
      </c>
      <c r="H856" s="6" t="s">
        <v>59</v>
      </c>
      <c r="I856" s="6" t="s">
        <v>78</v>
      </c>
      <c r="J856" s="6" t="s">
        <v>78</v>
      </c>
      <c r="K856" s="6" t="s">
        <v>78</v>
      </c>
      <c r="L856" s="6" t="s">
        <v>29</v>
      </c>
      <c r="M856" s="9" t="s">
        <v>3740</v>
      </c>
      <c r="N856" s="9" t="s">
        <v>3741</v>
      </c>
      <c r="O856" s="6" t="s">
        <v>32</v>
      </c>
      <c r="P856" s="6" t="s">
        <v>33</v>
      </c>
      <c r="Q856" s="6" t="s">
        <v>126</v>
      </c>
      <c r="R856" s="10"/>
      <c r="S856" s="10"/>
      <c r="T856" s="10"/>
      <c r="U856" s="6" t="s">
        <v>268</v>
      </c>
      <c r="V856" s="6">
        <v>4950.0</v>
      </c>
      <c r="W856" s="6" t="s">
        <v>1039</v>
      </c>
      <c r="X856" s="10"/>
      <c r="Y856" s="10"/>
      <c r="Z856" s="10"/>
      <c r="AA856" s="10"/>
      <c r="AB856" s="10"/>
      <c r="AC856" s="10"/>
    </row>
    <row r="857">
      <c r="A857" s="14" t="s">
        <v>3712</v>
      </c>
      <c r="B857" s="5">
        <v>53.0</v>
      </c>
      <c r="C857" s="6" t="s">
        <v>72</v>
      </c>
      <c r="D857" s="6" t="s">
        <v>247</v>
      </c>
      <c r="E857" s="6" t="s">
        <v>3742</v>
      </c>
      <c r="F857" s="6" t="s">
        <v>25</v>
      </c>
      <c r="G857" s="6" t="s">
        <v>3743</v>
      </c>
      <c r="H857" s="6" t="s">
        <v>39</v>
      </c>
      <c r="I857" s="6" t="s">
        <v>220</v>
      </c>
      <c r="J857" s="6" t="s">
        <v>220</v>
      </c>
      <c r="K857" s="6" t="s">
        <v>220</v>
      </c>
      <c r="L857" s="6" t="s">
        <v>29</v>
      </c>
      <c r="M857" s="9" t="s">
        <v>3744</v>
      </c>
      <c r="N857" s="9" t="s">
        <v>3745</v>
      </c>
      <c r="O857" s="6" t="s">
        <v>32</v>
      </c>
      <c r="P857" s="6" t="s">
        <v>33</v>
      </c>
      <c r="Q857" s="6" t="s">
        <v>34</v>
      </c>
      <c r="R857" s="10"/>
      <c r="S857" s="10"/>
      <c r="T857" s="10"/>
      <c r="U857" s="6" t="s">
        <v>506</v>
      </c>
      <c r="V857" s="6">
        <v>4950.0</v>
      </c>
      <c r="W857" s="6" t="s">
        <v>691</v>
      </c>
      <c r="X857" s="10"/>
      <c r="Y857" s="10"/>
      <c r="Z857" s="10"/>
      <c r="AA857" s="10"/>
      <c r="AB857" s="10"/>
      <c r="AC857" s="10"/>
    </row>
    <row r="858">
      <c r="A858" s="14" t="s">
        <v>3712</v>
      </c>
      <c r="B858" s="5">
        <v>53.0</v>
      </c>
      <c r="C858" s="6" t="s">
        <v>72</v>
      </c>
      <c r="D858" s="6" t="s">
        <v>247</v>
      </c>
      <c r="E858" s="6" t="s">
        <v>3746</v>
      </c>
      <c r="F858" s="6" t="s">
        <v>25</v>
      </c>
      <c r="G858" s="6" t="s">
        <v>3747</v>
      </c>
      <c r="H858" s="6" t="s">
        <v>68</v>
      </c>
      <c r="I858" s="6" t="s">
        <v>78</v>
      </c>
      <c r="J858" s="6" t="s">
        <v>78</v>
      </c>
      <c r="K858" s="6" t="s">
        <v>78</v>
      </c>
      <c r="L858" s="6" t="s">
        <v>29</v>
      </c>
      <c r="M858" s="9" t="s">
        <v>3748</v>
      </c>
      <c r="N858" s="9" t="s">
        <v>3749</v>
      </c>
      <c r="O858" s="6" t="s">
        <v>32</v>
      </c>
      <c r="P858" s="6" t="s">
        <v>33</v>
      </c>
      <c r="Q858" s="6" t="s">
        <v>34</v>
      </c>
      <c r="R858" s="10"/>
      <c r="S858" s="10"/>
      <c r="T858" s="10"/>
      <c r="U858" s="6" t="s">
        <v>472</v>
      </c>
      <c r="V858" s="10"/>
      <c r="W858" s="10"/>
      <c r="X858" s="10"/>
      <c r="Y858" s="10"/>
      <c r="Z858" s="10"/>
      <c r="AA858" s="10"/>
      <c r="AB858" s="10"/>
      <c r="AC858" s="10"/>
    </row>
    <row r="859">
      <c r="A859" s="14" t="s">
        <v>3712</v>
      </c>
      <c r="B859" s="5">
        <v>53.0</v>
      </c>
      <c r="C859" s="6" t="s">
        <v>72</v>
      </c>
      <c r="D859" s="6" t="s">
        <v>247</v>
      </c>
      <c r="E859" s="6" t="s">
        <v>3750</v>
      </c>
      <c r="F859" s="6" t="s">
        <v>25</v>
      </c>
      <c r="G859" s="6" t="s">
        <v>3751</v>
      </c>
      <c r="H859" s="6" t="s">
        <v>59</v>
      </c>
      <c r="I859" s="6" t="s">
        <v>104</v>
      </c>
      <c r="J859" s="6" t="s">
        <v>104</v>
      </c>
      <c r="K859" s="6" t="s">
        <v>104</v>
      </c>
      <c r="L859" s="6" t="s">
        <v>29</v>
      </c>
      <c r="M859" s="9" t="s">
        <v>3752</v>
      </c>
      <c r="N859" s="9" t="s">
        <v>3753</v>
      </c>
      <c r="O859" s="6" t="s">
        <v>32</v>
      </c>
      <c r="P859" s="6" t="s">
        <v>33</v>
      </c>
      <c r="Q859" s="6" t="s">
        <v>471</v>
      </c>
      <c r="R859" s="10"/>
      <c r="S859" s="6" t="s">
        <v>3037</v>
      </c>
      <c r="T859" s="10"/>
      <c r="U859" s="6" t="s">
        <v>506</v>
      </c>
      <c r="V859" s="6">
        <v>4950.0</v>
      </c>
      <c r="W859" s="6" t="s">
        <v>691</v>
      </c>
      <c r="X859" s="10"/>
      <c r="Y859" s="10"/>
      <c r="Z859" s="10"/>
      <c r="AA859" s="10"/>
      <c r="AB859" s="10"/>
      <c r="AC859" s="10"/>
    </row>
    <row r="860">
      <c r="A860" s="14" t="s">
        <v>3712</v>
      </c>
      <c r="B860" s="5">
        <v>53.0</v>
      </c>
      <c r="C860" s="6" t="s">
        <v>72</v>
      </c>
      <c r="D860" s="6" t="s">
        <v>269</v>
      </c>
      <c r="E860" s="6" t="s">
        <v>3754</v>
      </c>
      <c r="F860" s="6" t="s">
        <v>46</v>
      </c>
      <c r="G860" s="6" t="s">
        <v>3755</v>
      </c>
      <c r="H860" s="6" t="s">
        <v>59</v>
      </c>
      <c r="I860" s="6" t="s">
        <v>122</v>
      </c>
      <c r="J860" s="6" t="s">
        <v>47</v>
      </c>
      <c r="K860" s="6" t="s">
        <v>47</v>
      </c>
      <c r="L860" s="6" t="s">
        <v>29</v>
      </c>
      <c r="M860" s="9" t="s">
        <v>3756</v>
      </c>
      <c r="N860" s="9" t="s">
        <v>3757</v>
      </c>
      <c r="O860" s="6" t="s">
        <v>32</v>
      </c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>
      <c r="A861" s="14" t="s">
        <v>3712</v>
      </c>
      <c r="B861" s="5">
        <v>53.0</v>
      </c>
      <c r="C861" s="6" t="s">
        <v>72</v>
      </c>
      <c r="D861" s="6" t="s">
        <v>247</v>
      </c>
      <c r="E861" s="6" t="s">
        <v>3758</v>
      </c>
      <c r="F861" s="6" t="s">
        <v>25</v>
      </c>
      <c r="G861" s="6" t="s">
        <v>3759</v>
      </c>
      <c r="H861" s="6" t="s">
        <v>388</v>
      </c>
      <c r="I861" s="6" t="s">
        <v>78</v>
      </c>
      <c r="J861" s="6" t="s">
        <v>78</v>
      </c>
      <c r="K861" s="6" t="s">
        <v>78</v>
      </c>
      <c r="L861" s="6" t="s">
        <v>29</v>
      </c>
      <c r="M861" s="9" t="s">
        <v>3760</v>
      </c>
      <c r="N861" s="9" t="s">
        <v>3761</v>
      </c>
      <c r="O861" s="6" t="s">
        <v>32</v>
      </c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>
      <c r="A862" s="14" t="s">
        <v>3712</v>
      </c>
      <c r="B862" s="5">
        <v>53.0</v>
      </c>
      <c r="C862" s="6" t="s">
        <v>64</v>
      </c>
      <c r="D862" s="6" t="s">
        <v>697</v>
      </c>
      <c r="E862" s="6" t="s">
        <v>3762</v>
      </c>
      <c r="F862" s="6" t="s">
        <v>25</v>
      </c>
      <c r="G862" s="8" t="s">
        <v>3763</v>
      </c>
      <c r="H862" s="6" t="s">
        <v>68</v>
      </c>
      <c r="I862" s="6" t="s">
        <v>220</v>
      </c>
      <c r="J862" s="6" t="s">
        <v>220</v>
      </c>
      <c r="K862" s="6" t="s">
        <v>220</v>
      </c>
      <c r="L862" s="6" t="s">
        <v>29</v>
      </c>
      <c r="M862" s="9" t="s">
        <v>3764</v>
      </c>
      <c r="N862" s="9" t="s">
        <v>3765</v>
      </c>
      <c r="O862" s="6" t="s">
        <v>32</v>
      </c>
      <c r="P862" s="6" t="s">
        <v>33</v>
      </c>
      <c r="Q862" s="6" t="s">
        <v>34</v>
      </c>
      <c r="R862" s="10"/>
      <c r="S862" s="10"/>
      <c r="T862" s="10"/>
      <c r="U862" s="6" t="s">
        <v>506</v>
      </c>
      <c r="V862" s="10"/>
      <c r="W862" s="10"/>
      <c r="X862" s="10"/>
      <c r="Y862" s="10"/>
      <c r="Z862" s="10"/>
      <c r="AA862" s="10"/>
      <c r="AB862" s="10"/>
      <c r="AC862" s="10"/>
    </row>
    <row r="863">
      <c r="A863" s="14" t="s">
        <v>3712</v>
      </c>
      <c r="B863" s="5">
        <v>53.0</v>
      </c>
      <c r="C863" s="6" t="s">
        <v>64</v>
      </c>
      <c r="D863" s="6" t="s">
        <v>697</v>
      </c>
      <c r="E863" s="6" t="s">
        <v>3766</v>
      </c>
      <c r="F863" s="6" t="s">
        <v>46</v>
      </c>
      <c r="G863" s="8" t="s">
        <v>3763</v>
      </c>
      <c r="H863" s="6" t="s">
        <v>68</v>
      </c>
      <c r="I863" s="6" t="s">
        <v>220</v>
      </c>
      <c r="J863" s="6" t="s">
        <v>47</v>
      </c>
      <c r="K863" s="6" t="s">
        <v>47</v>
      </c>
      <c r="L863" s="6" t="s">
        <v>29</v>
      </c>
      <c r="M863" s="9" t="s">
        <v>3767</v>
      </c>
      <c r="N863" s="9" t="s">
        <v>3768</v>
      </c>
      <c r="O863" s="6" t="s">
        <v>32</v>
      </c>
      <c r="P863" s="6" t="s">
        <v>33</v>
      </c>
      <c r="Q863" s="6" t="s">
        <v>34</v>
      </c>
      <c r="R863" s="10"/>
      <c r="S863" s="10"/>
      <c r="T863" s="10"/>
      <c r="U863" s="6" t="s">
        <v>506</v>
      </c>
      <c r="V863" s="10"/>
      <c r="W863" s="10"/>
      <c r="X863" s="10"/>
      <c r="Y863" s="10"/>
      <c r="Z863" s="10"/>
      <c r="AA863" s="10"/>
      <c r="AB863" s="10"/>
      <c r="AC863" s="10"/>
    </row>
    <row r="864">
      <c r="A864" s="14" t="s">
        <v>3712</v>
      </c>
      <c r="B864" s="5">
        <v>53.0</v>
      </c>
      <c r="C864" s="6" t="s">
        <v>64</v>
      </c>
      <c r="D864" s="6" t="s">
        <v>95</v>
      </c>
      <c r="E864" s="6" t="s">
        <v>3769</v>
      </c>
      <c r="F864" s="6" t="s">
        <v>25</v>
      </c>
      <c r="G864" s="6" t="s">
        <v>3770</v>
      </c>
      <c r="H864" s="6" t="s">
        <v>39</v>
      </c>
      <c r="I864" s="6" t="s">
        <v>220</v>
      </c>
      <c r="J864" s="6" t="s">
        <v>220</v>
      </c>
      <c r="K864" s="6" t="s">
        <v>220</v>
      </c>
      <c r="L864" s="6" t="s">
        <v>29</v>
      </c>
      <c r="M864" s="9" t="s">
        <v>3771</v>
      </c>
      <c r="N864" s="9" t="s">
        <v>3772</v>
      </c>
      <c r="O864" s="6" t="s">
        <v>32</v>
      </c>
      <c r="P864" s="6" t="s">
        <v>33</v>
      </c>
      <c r="Q864" s="10"/>
      <c r="R864" s="10"/>
      <c r="S864" s="10"/>
      <c r="T864" s="10"/>
      <c r="U864" s="6" t="s">
        <v>116</v>
      </c>
      <c r="V864" s="10"/>
      <c r="W864" s="10"/>
      <c r="X864" s="10"/>
      <c r="Y864" s="10"/>
      <c r="Z864" s="10"/>
      <c r="AA864" s="10"/>
      <c r="AB864" s="10"/>
      <c r="AC864" s="10"/>
    </row>
    <row r="865">
      <c r="A865" s="14" t="s">
        <v>3712</v>
      </c>
      <c r="B865" s="5">
        <v>53.0</v>
      </c>
      <c r="C865" s="6" t="s">
        <v>50</v>
      </c>
      <c r="D865" s="6" t="s">
        <v>216</v>
      </c>
      <c r="E865" s="6" t="s">
        <v>3773</v>
      </c>
      <c r="F865" s="6" t="s">
        <v>25</v>
      </c>
      <c r="G865" s="6" t="s">
        <v>3774</v>
      </c>
      <c r="H865" s="6" t="s">
        <v>39</v>
      </c>
      <c r="I865" s="6" t="s">
        <v>256</v>
      </c>
      <c r="J865" s="6" t="s">
        <v>40</v>
      </c>
      <c r="K865" s="6" t="s">
        <v>40</v>
      </c>
      <c r="L865" s="6" t="s">
        <v>29</v>
      </c>
      <c r="M865" s="9" t="s">
        <v>3775</v>
      </c>
      <c r="N865" s="9" t="s">
        <v>3776</v>
      </c>
      <c r="O865" s="6" t="s">
        <v>32</v>
      </c>
      <c r="P865" s="6" t="s">
        <v>214</v>
      </c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>
      <c r="A866" s="14" t="s">
        <v>3712</v>
      </c>
      <c r="B866" s="5">
        <v>53.0</v>
      </c>
      <c r="C866" s="6" t="s">
        <v>50</v>
      </c>
      <c r="D866" s="6" t="s">
        <v>216</v>
      </c>
      <c r="E866" s="6" t="s">
        <v>3777</v>
      </c>
      <c r="F866" s="6" t="s">
        <v>25</v>
      </c>
      <c r="G866" s="6" t="s">
        <v>3778</v>
      </c>
      <c r="H866" s="6" t="s">
        <v>39</v>
      </c>
      <c r="I866" s="6" t="s">
        <v>435</v>
      </c>
      <c r="J866" s="6" t="s">
        <v>404</v>
      </c>
      <c r="K866" s="6" t="s">
        <v>404</v>
      </c>
      <c r="L866" s="6" t="s">
        <v>29</v>
      </c>
      <c r="M866" s="9" t="s">
        <v>3779</v>
      </c>
      <c r="N866" s="9" t="s">
        <v>3780</v>
      </c>
      <c r="O866" s="6" t="s">
        <v>32</v>
      </c>
      <c r="P866" s="6" t="s">
        <v>214</v>
      </c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>
      <c r="A867" s="14" t="s">
        <v>3712</v>
      </c>
      <c r="B867" s="5">
        <v>53.0</v>
      </c>
      <c r="C867" s="6" t="s">
        <v>50</v>
      </c>
      <c r="D867" s="6" t="s">
        <v>216</v>
      </c>
      <c r="E867" s="6" t="s">
        <v>3781</v>
      </c>
      <c r="F867" s="6" t="s">
        <v>25</v>
      </c>
      <c r="G867" s="8" t="s">
        <v>3782</v>
      </c>
      <c r="H867" s="6" t="s">
        <v>39</v>
      </c>
      <c r="I867" s="6" t="s">
        <v>256</v>
      </c>
      <c r="J867" s="6" t="s">
        <v>142</v>
      </c>
      <c r="K867" s="6" t="s">
        <v>136</v>
      </c>
      <c r="L867" s="6" t="s">
        <v>29</v>
      </c>
      <c r="M867" s="9" t="s">
        <v>3783</v>
      </c>
      <c r="N867" s="9" t="s">
        <v>3784</v>
      </c>
      <c r="O867" s="6" t="s">
        <v>32</v>
      </c>
      <c r="P867" s="6" t="s">
        <v>214</v>
      </c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>
      <c r="A868" s="14" t="s">
        <v>3712</v>
      </c>
      <c r="B868" s="5">
        <v>53.0</v>
      </c>
      <c r="C868" s="6" t="s">
        <v>50</v>
      </c>
      <c r="D868" s="6" t="s">
        <v>216</v>
      </c>
      <c r="E868" s="6" t="s">
        <v>3785</v>
      </c>
      <c r="F868" s="6" t="s">
        <v>46</v>
      </c>
      <c r="G868" s="8" t="s">
        <v>3782</v>
      </c>
      <c r="H868" s="6" t="s">
        <v>39</v>
      </c>
      <c r="I868" s="6" t="s">
        <v>256</v>
      </c>
      <c r="J868" s="6" t="s">
        <v>47</v>
      </c>
      <c r="K868" s="6" t="s">
        <v>47</v>
      </c>
      <c r="L868" s="6" t="s">
        <v>29</v>
      </c>
      <c r="M868" s="9" t="s">
        <v>3786</v>
      </c>
      <c r="N868" s="9" t="s">
        <v>3787</v>
      </c>
      <c r="O868" s="6" t="s">
        <v>32</v>
      </c>
      <c r="P868" s="6" t="s">
        <v>214</v>
      </c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>
      <c r="A869" s="14" t="s">
        <v>3712</v>
      </c>
      <c r="B869" s="5">
        <v>53.0</v>
      </c>
      <c r="C869" s="6" t="s">
        <v>72</v>
      </c>
      <c r="D869" s="6" t="s">
        <v>247</v>
      </c>
      <c r="E869" s="6" t="s">
        <v>3788</v>
      </c>
      <c r="F869" s="6" t="s">
        <v>274</v>
      </c>
      <c r="G869" s="6" t="s">
        <v>3789</v>
      </c>
      <c r="H869" s="6" t="s">
        <v>77</v>
      </c>
      <c r="I869" s="6" t="s">
        <v>78</v>
      </c>
      <c r="J869" s="6" t="s">
        <v>47</v>
      </c>
      <c r="K869" s="6" t="s">
        <v>47</v>
      </c>
      <c r="L869" s="6" t="s">
        <v>29</v>
      </c>
      <c r="M869" s="9" t="s">
        <v>3790</v>
      </c>
      <c r="N869" s="9" t="s">
        <v>3791</v>
      </c>
      <c r="O869" s="6" t="s">
        <v>32</v>
      </c>
      <c r="P869" s="6" t="s">
        <v>33</v>
      </c>
      <c r="Q869" s="10"/>
      <c r="R869" s="10"/>
      <c r="S869" s="10"/>
      <c r="T869" s="10"/>
      <c r="U869" s="6" t="s">
        <v>116</v>
      </c>
      <c r="V869" s="6">
        <v>1800.0</v>
      </c>
      <c r="W869" s="6" t="s">
        <v>482</v>
      </c>
      <c r="X869" s="10"/>
      <c r="Y869" s="10"/>
      <c r="Z869" s="10"/>
      <c r="AA869" s="10"/>
      <c r="AB869" s="10"/>
      <c r="AC869" s="10"/>
    </row>
    <row r="870">
      <c r="A870" s="14" t="s">
        <v>3712</v>
      </c>
      <c r="B870" s="5">
        <v>53.0</v>
      </c>
      <c r="C870" s="6" t="s">
        <v>72</v>
      </c>
      <c r="D870" s="6" t="s">
        <v>247</v>
      </c>
      <c r="E870" s="6" t="s">
        <v>3792</v>
      </c>
      <c r="F870" s="6" t="s">
        <v>274</v>
      </c>
      <c r="G870" s="6" t="s">
        <v>3793</v>
      </c>
      <c r="H870" s="6" t="s">
        <v>77</v>
      </c>
      <c r="I870" s="6" t="s">
        <v>801</v>
      </c>
      <c r="J870" s="6" t="s">
        <v>47</v>
      </c>
      <c r="K870" s="6" t="s">
        <v>47</v>
      </c>
      <c r="L870" s="6" t="s">
        <v>29</v>
      </c>
      <c r="M870" s="9" t="s">
        <v>3794</v>
      </c>
      <c r="N870" s="9" t="s">
        <v>3795</v>
      </c>
      <c r="O870" s="6" t="s">
        <v>32</v>
      </c>
      <c r="P870" s="6" t="s">
        <v>33</v>
      </c>
      <c r="Q870" s="6" t="s">
        <v>34</v>
      </c>
      <c r="R870" s="10"/>
      <c r="S870" s="10"/>
      <c r="T870" s="10"/>
      <c r="U870" s="6" t="s">
        <v>506</v>
      </c>
      <c r="V870" s="6">
        <v>1800.0</v>
      </c>
      <c r="W870" s="6" t="s">
        <v>691</v>
      </c>
      <c r="X870" s="10"/>
      <c r="Y870" s="10"/>
      <c r="Z870" s="10"/>
      <c r="AA870" s="10"/>
      <c r="AB870" s="10"/>
      <c r="AC870" s="10"/>
    </row>
    <row r="871">
      <c r="A871" s="14" t="s">
        <v>3712</v>
      </c>
      <c r="B871" s="5">
        <v>53.0</v>
      </c>
      <c r="C871" s="6" t="s">
        <v>50</v>
      </c>
      <c r="D871" s="6" t="s">
        <v>51</v>
      </c>
      <c r="E871" s="6" t="s">
        <v>3796</v>
      </c>
      <c r="F871" s="6" t="s">
        <v>274</v>
      </c>
      <c r="G871" s="6" t="s">
        <v>3797</v>
      </c>
      <c r="H871" s="6" t="s">
        <v>77</v>
      </c>
      <c r="I871" s="6" t="s">
        <v>105</v>
      </c>
      <c r="J871" s="6" t="s">
        <v>47</v>
      </c>
      <c r="K871" s="6" t="s">
        <v>47</v>
      </c>
      <c r="L871" s="6" t="s">
        <v>29</v>
      </c>
      <c r="M871" s="9" t="s">
        <v>3798</v>
      </c>
      <c r="N871" s="9" t="s">
        <v>3799</v>
      </c>
      <c r="O871" s="6" t="s">
        <v>32</v>
      </c>
      <c r="P871" s="6" t="s">
        <v>33</v>
      </c>
      <c r="Q871" s="6" t="s">
        <v>34</v>
      </c>
      <c r="R871" s="10"/>
      <c r="S871" s="10"/>
      <c r="T871" s="10"/>
      <c r="U871" s="6" t="s">
        <v>116</v>
      </c>
      <c r="V871" s="10"/>
      <c r="W871" s="10"/>
      <c r="X871" s="10"/>
      <c r="Y871" s="10"/>
      <c r="Z871" s="10"/>
      <c r="AA871" s="10"/>
      <c r="AB871" s="10"/>
      <c r="AC871" s="10"/>
    </row>
    <row r="872">
      <c r="A872" s="14" t="s">
        <v>3800</v>
      </c>
      <c r="B872" s="5">
        <v>52.0</v>
      </c>
      <c r="C872" s="6" t="s">
        <v>64</v>
      </c>
      <c r="D872" s="6" t="s">
        <v>529</v>
      </c>
      <c r="E872" s="6" t="s">
        <v>3801</v>
      </c>
      <c r="F872" s="6" t="s">
        <v>25</v>
      </c>
      <c r="G872" s="6" t="s">
        <v>3802</v>
      </c>
      <c r="H872" s="6" t="s">
        <v>388</v>
      </c>
      <c r="I872" s="6" t="s">
        <v>122</v>
      </c>
      <c r="J872" s="6" t="s">
        <v>122</v>
      </c>
      <c r="K872" s="6" t="s">
        <v>122</v>
      </c>
      <c r="L872" s="6" t="s">
        <v>29</v>
      </c>
      <c r="M872" s="9" t="s">
        <v>3803</v>
      </c>
      <c r="N872" s="9" t="s">
        <v>3804</v>
      </c>
      <c r="O872" s="6" t="s">
        <v>32</v>
      </c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>
      <c r="A873" s="14" t="s">
        <v>3800</v>
      </c>
      <c r="B873" s="5">
        <v>52.0</v>
      </c>
      <c r="C873" s="6" t="s">
        <v>64</v>
      </c>
      <c r="D873" s="6" t="s">
        <v>529</v>
      </c>
      <c r="E873" s="6" t="s">
        <v>3805</v>
      </c>
      <c r="F873" s="6" t="s">
        <v>25</v>
      </c>
      <c r="G873" s="6" t="s">
        <v>3806</v>
      </c>
      <c r="H873" s="6" t="s">
        <v>388</v>
      </c>
      <c r="I873" s="6" t="s">
        <v>182</v>
      </c>
      <c r="J873" s="6" t="s">
        <v>148</v>
      </c>
      <c r="K873" s="6" t="s">
        <v>148</v>
      </c>
      <c r="L873" s="6" t="s">
        <v>29</v>
      </c>
      <c r="M873" s="9" t="s">
        <v>3807</v>
      </c>
      <c r="N873" s="9" t="s">
        <v>3808</v>
      </c>
      <c r="O873" s="6" t="s">
        <v>32</v>
      </c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>
      <c r="A874" s="14" t="s">
        <v>3800</v>
      </c>
      <c r="B874" s="5">
        <v>52.0</v>
      </c>
      <c r="C874" s="6" t="s">
        <v>64</v>
      </c>
      <c r="D874" s="6" t="s">
        <v>529</v>
      </c>
      <c r="E874" s="6" t="s">
        <v>3809</v>
      </c>
      <c r="F874" s="6" t="s">
        <v>25</v>
      </c>
      <c r="G874" s="6" t="s">
        <v>3810</v>
      </c>
      <c r="H874" s="6" t="s">
        <v>39</v>
      </c>
      <c r="I874" s="6" t="s">
        <v>40</v>
      </c>
      <c r="J874" s="6" t="s">
        <v>104</v>
      </c>
      <c r="K874" s="6" t="s">
        <v>256</v>
      </c>
      <c r="L874" s="6" t="s">
        <v>29</v>
      </c>
      <c r="M874" s="9" t="s">
        <v>3811</v>
      </c>
      <c r="N874" s="9" t="s">
        <v>3812</v>
      </c>
      <c r="O874" s="6" t="s">
        <v>32</v>
      </c>
      <c r="P874" s="6" t="s">
        <v>33</v>
      </c>
      <c r="Q874" s="6" t="s">
        <v>471</v>
      </c>
      <c r="R874" s="10"/>
      <c r="S874" s="10"/>
      <c r="T874" s="10"/>
      <c r="U874" s="6" t="s">
        <v>116</v>
      </c>
      <c r="V874" s="10"/>
      <c r="W874" s="10"/>
      <c r="X874" s="10"/>
      <c r="Y874" s="10"/>
      <c r="Z874" s="10"/>
      <c r="AA874" s="10"/>
      <c r="AB874" s="10"/>
      <c r="AC874" s="10"/>
    </row>
    <row r="875">
      <c r="A875" s="14" t="s">
        <v>3800</v>
      </c>
      <c r="B875" s="5">
        <v>52.0</v>
      </c>
      <c r="C875" s="6" t="s">
        <v>64</v>
      </c>
      <c r="D875" s="6" t="s">
        <v>529</v>
      </c>
      <c r="E875" s="6" t="s">
        <v>3813</v>
      </c>
      <c r="F875" s="6" t="s">
        <v>25</v>
      </c>
      <c r="G875" s="6" t="s">
        <v>3814</v>
      </c>
      <c r="H875" s="6" t="s">
        <v>388</v>
      </c>
      <c r="I875" s="6" t="s">
        <v>905</v>
      </c>
      <c r="J875" s="6" t="s">
        <v>54</v>
      </c>
      <c r="K875" s="6" t="s">
        <v>54</v>
      </c>
      <c r="L875" s="6" t="s">
        <v>29</v>
      </c>
      <c r="M875" s="9" t="s">
        <v>3815</v>
      </c>
      <c r="N875" s="9" t="s">
        <v>3816</v>
      </c>
      <c r="O875" s="6" t="s">
        <v>32</v>
      </c>
      <c r="P875" s="6" t="s">
        <v>214</v>
      </c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>
      <c r="A876" s="14" t="s">
        <v>3800</v>
      </c>
      <c r="B876" s="5">
        <v>52.0</v>
      </c>
      <c r="C876" s="6" t="s">
        <v>72</v>
      </c>
      <c r="D876" s="6" t="s">
        <v>247</v>
      </c>
      <c r="E876" s="6" t="s">
        <v>3817</v>
      </c>
      <c r="F876" s="6" t="s">
        <v>25</v>
      </c>
      <c r="G876" s="6" t="s">
        <v>3818</v>
      </c>
      <c r="H876" s="6" t="s">
        <v>388</v>
      </c>
      <c r="I876" s="6" t="s">
        <v>104</v>
      </c>
      <c r="J876" s="6" t="s">
        <v>104</v>
      </c>
      <c r="K876" s="6" t="s">
        <v>104</v>
      </c>
      <c r="L876" s="6" t="s">
        <v>29</v>
      </c>
      <c r="M876" s="9" t="s">
        <v>3819</v>
      </c>
      <c r="N876" s="9" t="s">
        <v>3820</v>
      </c>
      <c r="O876" s="6" t="s">
        <v>32</v>
      </c>
      <c r="P876" s="6" t="s">
        <v>33</v>
      </c>
      <c r="Q876" s="10"/>
      <c r="R876" s="10"/>
      <c r="S876" s="10"/>
      <c r="T876" s="10"/>
      <c r="U876" s="6" t="s">
        <v>116</v>
      </c>
      <c r="V876" s="10"/>
      <c r="W876" s="10"/>
      <c r="X876" s="10"/>
      <c r="Y876" s="10"/>
      <c r="Z876" s="10"/>
      <c r="AA876" s="10"/>
      <c r="AB876" s="10"/>
      <c r="AC876" s="10"/>
    </row>
    <row r="877">
      <c r="A877" s="14" t="s">
        <v>3800</v>
      </c>
      <c r="B877" s="5">
        <v>52.0</v>
      </c>
      <c r="C877" s="6" t="s">
        <v>72</v>
      </c>
      <c r="D877" s="6" t="s">
        <v>247</v>
      </c>
      <c r="E877" s="6" t="s">
        <v>3821</v>
      </c>
      <c r="F877" s="6" t="s">
        <v>25</v>
      </c>
      <c r="G877" s="6" t="s">
        <v>3822</v>
      </c>
      <c r="H877" s="6" t="s">
        <v>68</v>
      </c>
      <c r="I877" s="6" t="s">
        <v>435</v>
      </c>
      <c r="J877" s="6" t="s">
        <v>220</v>
      </c>
      <c r="K877" s="6" t="s">
        <v>220</v>
      </c>
      <c r="L877" s="6" t="s">
        <v>29</v>
      </c>
      <c r="M877" s="9" t="s">
        <v>3823</v>
      </c>
      <c r="N877" s="9" t="s">
        <v>3824</v>
      </c>
      <c r="O877" s="6" t="s">
        <v>32</v>
      </c>
      <c r="P877" s="6" t="s">
        <v>33</v>
      </c>
      <c r="Q877" s="6" t="s">
        <v>519</v>
      </c>
      <c r="R877" s="6" t="s">
        <v>3825</v>
      </c>
      <c r="S877" s="10"/>
      <c r="T877" s="10"/>
      <c r="U877" s="10"/>
      <c r="V877" s="6">
        <v>4500.0</v>
      </c>
      <c r="W877" s="6" t="s">
        <v>1331</v>
      </c>
      <c r="X877" s="10"/>
      <c r="Y877" s="10"/>
      <c r="Z877" s="10"/>
      <c r="AA877" s="10"/>
      <c r="AB877" s="10"/>
      <c r="AC877" s="10"/>
    </row>
    <row r="878">
      <c r="A878" s="14" t="s">
        <v>3800</v>
      </c>
      <c r="B878" s="5">
        <v>52.0</v>
      </c>
      <c r="C878" s="6" t="s">
        <v>64</v>
      </c>
      <c r="D878" s="6" t="s">
        <v>65</v>
      </c>
      <c r="E878" s="6" t="s">
        <v>3826</v>
      </c>
      <c r="F878" s="6" t="s">
        <v>25</v>
      </c>
      <c r="G878" s="6" t="s">
        <v>3827</v>
      </c>
      <c r="H878" s="6" t="s">
        <v>59</v>
      </c>
      <c r="I878" s="6" t="s">
        <v>122</v>
      </c>
      <c r="J878" s="6" t="s">
        <v>122</v>
      </c>
      <c r="K878" s="6" t="s">
        <v>122</v>
      </c>
      <c r="L878" s="6" t="s">
        <v>29</v>
      </c>
      <c r="M878" s="9" t="s">
        <v>3828</v>
      </c>
      <c r="N878" s="9" t="s">
        <v>3829</v>
      </c>
      <c r="O878" s="6" t="s">
        <v>32</v>
      </c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>
      <c r="A879" s="14" t="s">
        <v>3830</v>
      </c>
      <c r="B879" s="5">
        <v>51.0</v>
      </c>
      <c r="C879" s="6" t="s">
        <v>72</v>
      </c>
      <c r="D879" s="6" t="s">
        <v>269</v>
      </c>
      <c r="E879" s="6" t="s">
        <v>3831</v>
      </c>
      <c r="F879" s="6" t="s">
        <v>373</v>
      </c>
      <c r="G879" s="6" t="s">
        <v>3832</v>
      </c>
      <c r="H879" s="6" t="s">
        <v>39</v>
      </c>
      <c r="I879" s="6" t="s">
        <v>123</v>
      </c>
      <c r="J879" s="6" t="s">
        <v>256</v>
      </c>
      <c r="K879" s="6" t="s">
        <v>256</v>
      </c>
      <c r="L879" s="6" t="s">
        <v>29</v>
      </c>
      <c r="M879" s="9" t="s">
        <v>3833</v>
      </c>
      <c r="N879" s="9" t="s">
        <v>3834</v>
      </c>
      <c r="O879" s="6" t="s">
        <v>32</v>
      </c>
      <c r="P879" s="6" t="s">
        <v>33</v>
      </c>
      <c r="Q879" s="6" t="s">
        <v>471</v>
      </c>
      <c r="R879" s="10"/>
      <c r="S879" s="6" t="s">
        <v>3835</v>
      </c>
      <c r="T879" s="10"/>
      <c r="U879" s="6" t="s">
        <v>116</v>
      </c>
      <c r="V879" s="10"/>
      <c r="W879" s="10"/>
      <c r="X879" s="10"/>
      <c r="Y879" s="10"/>
      <c r="Z879" s="10"/>
      <c r="AA879" s="10"/>
      <c r="AB879" s="10"/>
      <c r="AC879" s="10"/>
    </row>
    <row r="880">
      <c r="A880" s="14" t="s">
        <v>3830</v>
      </c>
      <c r="B880" s="5">
        <v>51.0</v>
      </c>
      <c r="C880" s="6" t="s">
        <v>72</v>
      </c>
      <c r="D880" s="6" t="s">
        <v>269</v>
      </c>
      <c r="E880" s="6" t="s">
        <v>3836</v>
      </c>
      <c r="F880" s="6" t="s">
        <v>46</v>
      </c>
      <c r="G880" s="8" t="s">
        <v>3594</v>
      </c>
      <c r="H880" s="6" t="s">
        <v>59</v>
      </c>
      <c r="I880" s="6" t="s">
        <v>435</v>
      </c>
      <c r="J880" s="6" t="s">
        <v>78</v>
      </c>
      <c r="K880" s="6" t="s">
        <v>78</v>
      </c>
      <c r="L880" s="6" t="s">
        <v>29</v>
      </c>
      <c r="M880" s="9" t="s">
        <v>3837</v>
      </c>
      <c r="N880" s="9" t="s">
        <v>3838</v>
      </c>
      <c r="O880" s="6" t="s">
        <v>32</v>
      </c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>
      <c r="A881" s="14" t="s">
        <v>3830</v>
      </c>
      <c r="B881" s="5">
        <v>51.0</v>
      </c>
      <c r="C881" s="6" t="s">
        <v>72</v>
      </c>
      <c r="D881" s="6" t="s">
        <v>269</v>
      </c>
      <c r="E881" s="6" t="s">
        <v>3839</v>
      </c>
      <c r="F881" s="6" t="s">
        <v>25</v>
      </c>
      <c r="G881" s="6" t="s">
        <v>3840</v>
      </c>
      <c r="H881" s="6" t="s">
        <v>388</v>
      </c>
      <c r="I881" s="6" t="s">
        <v>435</v>
      </c>
      <c r="J881" s="6" t="s">
        <v>905</v>
      </c>
      <c r="K881" s="6" t="s">
        <v>905</v>
      </c>
      <c r="L881" s="6" t="s">
        <v>29</v>
      </c>
      <c r="M881" s="9" t="s">
        <v>3841</v>
      </c>
      <c r="N881" s="9" t="s">
        <v>3842</v>
      </c>
      <c r="O881" s="6" t="s">
        <v>32</v>
      </c>
      <c r="P881" s="6" t="s">
        <v>214</v>
      </c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>
      <c r="A882" s="14" t="s">
        <v>3830</v>
      </c>
      <c r="B882" s="5">
        <v>51.0</v>
      </c>
      <c r="C882" s="6" t="s">
        <v>72</v>
      </c>
      <c r="D882" s="6" t="s">
        <v>269</v>
      </c>
      <c r="E882" s="6" t="s">
        <v>3843</v>
      </c>
      <c r="F882" s="6" t="s">
        <v>25</v>
      </c>
      <c r="G882" s="6" t="s">
        <v>3844</v>
      </c>
      <c r="H882" s="6" t="s">
        <v>68</v>
      </c>
      <c r="I882" s="6" t="s">
        <v>801</v>
      </c>
      <c r="J882" s="6" t="s">
        <v>404</v>
      </c>
      <c r="K882" s="6" t="s">
        <v>404</v>
      </c>
      <c r="L882" s="6" t="s">
        <v>29</v>
      </c>
      <c r="M882" s="9" t="s">
        <v>3845</v>
      </c>
      <c r="N882" s="9" t="s">
        <v>3846</v>
      </c>
      <c r="O882" s="6" t="s">
        <v>32</v>
      </c>
      <c r="P882" s="6" t="s">
        <v>214</v>
      </c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>
      <c r="A883" s="14" t="s">
        <v>3830</v>
      </c>
      <c r="B883" s="5">
        <v>51.0</v>
      </c>
      <c r="C883" s="6" t="s">
        <v>72</v>
      </c>
      <c r="D883" s="6" t="s">
        <v>269</v>
      </c>
      <c r="E883" s="6" t="s">
        <v>3847</v>
      </c>
      <c r="F883" s="6" t="s">
        <v>25</v>
      </c>
      <c r="G883" s="6" t="s">
        <v>3848</v>
      </c>
      <c r="H883" s="6" t="s">
        <v>59</v>
      </c>
      <c r="I883" s="6" t="s">
        <v>801</v>
      </c>
      <c r="J883" s="6" t="s">
        <v>801</v>
      </c>
      <c r="K883" s="6" t="s">
        <v>801</v>
      </c>
      <c r="L883" s="6" t="s">
        <v>29</v>
      </c>
      <c r="M883" s="9" t="s">
        <v>3849</v>
      </c>
      <c r="N883" s="9" t="s">
        <v>3850</v>
      </c>
      <c r="O883" s="6" t="s">
        <v>32</v>
      </c>
      <c r="P883" s="6" t="s">
        <v>33</v>
      </c>
      <c r="Q883" s="6" t="s">
        <v>34</v>
      </c>
      <c r="R883" s="10"/>
      <c r="S883" s="10"/>
      <c r="T883" s="10"/>
      <c r="U883" s="6" t="s">
        <v>506</v>
      </c>
      <c r="V883" s="10"/>
      <c r="W883" s="10"/>
      <c r="X883" s="10"/>
      <c r="Y883" s="10"/>
      <c r="Z883" s="10"/>
      <c r="AA883" s="10"/>
      <c r="AB883" s="10"/>
      <c r="AC883" s="10"/>
    </row>
    <row r="884">
      <c r="A884" s="14" t="s">
        <v>3830</v>
      </c>
      <c r="B884" s="5">
        <v>51.0</v>
      </c>
      <c r="C884" s="6" t="s">
        <v>22</v>
      </c>
      <c r="D884" s="6" t="s">
        <v>307</v>
      </c>
      <c r="E884" s="6" t="s">
        <v>3851</v>
      </c>
      <c r="F884" s="6" t="s">
        <v>46</v>
      </c>
      <c r="G884" s="8" t="s">
        <v>2749</v>
      </c>
      <c r="H884" s="6" t="s">
        <v>68</v>
      </c>
      <c r="I884" s="6" t="s">
        <v>40</v>
      </c>
      <c r="J884" s="6" t="s">
        <v>47</v>
      </c>
      <c r="K884" s="6" t="s">
        <v>47</v>
      </c>
      <c r="L884" s="6" t="s">
        <v>29</v>
      </c>
      <c r="M884" s="9" t="s">
        <v>3852</v>
      </c>
      <c r="N884" s="9" t="s">
        <v>3853</v>
      </c>
      <c r="O884" s="6" t="s">
        <v>32</v>
      </c>
      <c r="P884" s="6" t="s">
        <v>214</v>
      </c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>
      <c r="A885" s="14" t="s">
        <v>3830</v>
      </c>
      <c r="B885" s="5">
        <v>51.0</v>
      </c>
      <c r="C885" s="6" t="s">
        <v>72</v>
      </c>
      <c r="D885" s="6" t="s">
        <v>247</v>
      </c>
      <c r="E885" s="6" t="s">
        <v>3854</v>
      </c>
      <c r="F885" s="6" t="s">
        <v>274</v>
      </c>
      <c r="G885" s="6" t="s">
        <v>3855</v>
      </c>
      <c r="H885" s="6" t="s">
        <v>77</v>
      </c>
      <c r="I885" s="6" t="s">
        <v>54</v>
      </c>
      <c r="J885" s="6" t="s">
        <v>47</v>
      </c>
      <c r="K885" s="6" t="s">
        <v>47</v>
      </c>
      <c r="L885" s="6" t="s">
        <v>29</v>
      </c>
      <c r="M885" s="9" t="s">
        <v>3856</v>
      </c>
      <c r="N885" s="9" t="s">
        <v>3857</v>
      </c>
      <c r="O885" s="6" t="s">
        <v>32</v>
      </c>
      <c r="P885" s="6" t="s">
        <v>33</v>
      </c>
      <c r="Q885" s="6" t="s">
        <v>126</v>
      </c>
      <c r="R885" s="10"/>
      <c r="S885" s="10"/>
      <c r="T885" s="10"/>
      <c r="U885" s="6" t="s">
        <v>506</v>
      </c>
      <c r="V885" s="6">
        <v>3600.0</v>
      </c>
      <c r="W885" s="6" t="s">
        <v>614</v>
      </c>
      <c r="X885" s="10"/>
      <c r="Y885" s="10"/>
      <c r="Z885" s="10"/>
      <c r="AA885" s="10"/>
      <c r="AB885" s="10"/>
      <c r="AC885" s="10"/>
    </row>
    <row r="886">
      <c r="A886" s="14" t="s">
        <v>3830</v>
      </c>
      <c r="B886" s="5">
        <v>51.0</v>
      </c>
      <c r="C886" s="6" t="s">
        <v>72</v>
      </c>
      <c r="D886" s="6" t="s">
        <v>247</v>
      </c>
      <c r="E886" s="6" t="s">
        <v>3858</v>
      </c>
      <c r="F886" s="6" t="s">
        <v>274</v>
      </c>
      <c r="G886" s="6" t="s">
        <v>3859</v>
      </c>
      <c r="H886" s="6" t="s">
        <v>77</v>
      </c>
      <c r="I886" s="6" t="s">
        <v>3860</v>
      </c>
      <c r="J886" s="6" t="s">
        <v>47</v>
      </c>
      <c r="K886" s="6" t="s">
        <v>47</v>
      </c>
      <c r="L886" s="6" t="s">
        <v>29</v>
      </c>
      <c r="M886" s="9" t="s">
        <v>3861</v>
      </c>
      <c r="N886" s="9" t="s">
        <v>3862</v>
      </c>
      <c r="O886" s="6" t="s">
        <v>32</v>
      </c>
      <c r="P886" s="6" t="s">
        <v>33</v>
      </c>
      <c r="Q886" s="6" t="s">
        <v>34</v>
      </c>
      <c r="R886" s="10"/>
      <c r="S886" s="10"/>
      <c r="T886" s="10"/>
      <c r="U886" s="6" t="s">
        <v>506</v>
      </c>
      <c r="V886" s="6">
        <v>1800.0</v>
      </c>
      <c r="W886" s="6" t="s">
        <v>268</v>
      </c>
      <c r="X886" s="10"/>
      <c r="Y886" s="10"/>
      <c r="Z886" s="10"/>
      <c r="AA886" s="10"/>
      <c r="AB886" s="10"/>
      <c r="AC886" s="10"/>
    </row>
    <row r="887">
      <c r="A887" s="14" t="s">
        <v>3830</v>
      </c>
      <c r="B887" s="5">
        <v>51.0</v>
      </c>
      <c r="C887" s="6" t="s">
        <v>72</v>
      </c>
      <c r="D887" s="6" t="s">
        <v>247</v>
      </c>
      <c r="E887" s="6" t="s">
        <v>3863</v>
      </c>
      <c r="F887" s="6" t="s">
        <v>274</v>
      </c>
      <c r="G887" s="6" t="s">
        <v>3864</v>
      </c>
      <c r="H887" s="6" t="s">
        <v>77</v>
      </c>
      <c r="I887" s="6" t="s">
        <v>105</v>
      </c>
      <c r="J887" s="6" t="s">
        <v>47</v>
      </c>
      <c r="K887" s="6" t="s">
        <v>47</v>
      </c>
      <c r="L887" s="6" t="s">
        <v>29</v>
      </c>
      <c r="M887" s="9" t="s">
        <v>3865</v>
      </c>
      <c r="N887" s="9" t="s">
        <v>3866</v>
      </c>
      <c r="O887" s="6" t="s">
        <v>32</v>
      </c>
      <c r="P887" s="6" t="s">
        <v>33</v>
      </c>
      <c r="Q887" s="10"/>
      <c r="R887" s="10"/>
      <c r="S887" s="10"/>
      <c r="T887" s="10"/>
      <c r="U887" s="6" t="s">
        <v>116</v>
      </c>
      <c r="V887" s="6">
        <v>1800.0</v>
      </c>
      <c r="W887" s="6" t="s">
        <v>482</v>
      </c>
      <c r="X887" s="10"/>
      <c r="Y887" s="10"/>
      <c r="Z887" s="10"/>
      <c r="AA887" s="10"/>
      <c r="AB887" s="10"/>
      <c r="AC887" s="10"/>
    </row>
    <row r="888">
      <c r="A888" s="14" t="s">
        <v>3830</v>
      </c>
      <c r="B888" s="5">
        <v>51.0</v>
      </c>
      <c r="C888" s="6" t="s">
        <v>22</v>
      </c>
      <c r="D888" s="6" t="s">
        <v>307</v>
      </c>
      <c r="E888" s="6" t="s">
        <v>3867</v>
      </c>
      <c r="F888" s="6" t="s">
        <v>25</v>
      </c>
      <c r="G888" s="6" t="s">
        <v>3868</v>
      </c>
      <c r="H888" s="6" t="s">
        <v>68</v>
      </c>
      <c r="I888" s="6" t="s">
        <v>40</v>
      </c>
      <c r="J888" s="6" t="s">
        <v>40</v>
      </c>
      <c r="K888" s="6" t="s">
        <v>40</v>
      </c>
      <c r="L888" s="6" t="s">
        <v>29</v>
      </c>
      <c r="M888" s="9" t="s">
        <v>3869</v>
      </c>
      <c r="N888" s="9" t="s">
        <v>3870</v>
      </c>
      <c r="O888" s="6" t="s">
        <v>32</v>
      </c>
      <c r="P888" s="6" t="s">
        <v>214</v>
      </c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>
      <c r="A889" s="14" t="s">
        <v>3871</v>
      </c>
      <c r="B889" s="5">
        <v>50.0</v>
      </c>
      <c r="C889" s="6" t="s">
        <v>72</v>
      </c>
      <c r="D889" s="6" t="s">
        <v>269</v>
      </c>
      <c r="E889" s="6" t="s">
        <v>3872</v>
      </c>
      <c r="F889" s="6" t="s">
        <v>25</v>
      </c>
      <c r="G889" s="6" t="s">
        <v>3873</v>
      </c>
      <c r="H889" s="6" t="s">
        <v>39</v>
      </c>
      <c r="I889" s="6" t="s">
        <v>801</v>
      </c>
      <c r="J889" s="6" t="s">
        <v>801</v>
      </c>
      <c r="K889" s="6" t="s">
        <v>791</v>
      </c>
      <c r="L889" s="6" t="s">
        <v>29</v>
      </c>
      <c r="M889" s="9" t="s">
        <v>3874</v>
      </c>
      <c r="N889" s="9" t="s">
        <v>3875</v>
      </c>
      <c r="O889" s="6" t="s">
        <v>32</v>
      </c>
      <c r="P889" s="6" t="s">
        <v>33</v>
      </c>
      <c r="Q889" s="6" t="s">
        <v>471</v>
      </c>
      <c r="R889" s="10"/>
      <c r="S889" s="6" t="s">
        <v>614</v>
      </c>
      <c r="T889" s="10"/>
      <c r="U889" s="6" t="s">
        <v>268</v>
      </c>
      <c r="V889" s="10"/>
      <c r="W889" s="10"/>
      <c r="X889" s="10"/>
      <c r="Y889" s="10"/>
      <c r="Z889" s="10"/>
      <c r="AA889" s="10"/>
      <c r="AB889" s="10"/>
      <c r="AC889" s="10"/>
    </row>
    <row r="890">
      <c r="A890" s="14" t="s">
        <v>3871</v>
      </c>
      <c r="B890" s="5">
        <v>50.0</v>
      </c>
      <c r="C890" s="6" t="s">
        <v>72</v>
      </c>
      <c r="D890" s="6" t="s">
        <v>247</v>
      </c>
      <c r="E890" s="6" t="s">
        <v>3876</v>
      </c>
      <c r="F890" s="6" t="s">
        <v>25</v>
      </c>
      <c r="G890" s="6" t="s">
        <v>3877</v>
      </c>
      <c r="H890" s="6" t="s">
        <v>59</v>
      </c>
      <c r="I890" s="6" t="s">
        <v>78</v>
      </c>
      <c r="J890" s="6" t="s">
        <v>78</v>
      </c>
      <c r="K890" s="6" t="s">
        <v>78</v>
      </c>
      <c r="L890" s="6" t="s">
        <v>29</v>
      </c>
      <c r="M890" s="9" t="s">
        <v>3878</v>
      </c>
      <c r="N890" s="9" t="s">
        <v>3879</v>
      </c>
      <c r="O890" s="6" t="s">
        <v>32</v>
      </c>
      <c r="P890" s="6" t="s">
        <v>214</v>
      </c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>
      <c r="A891" s="14" t="s">
        <v>3871</v>
      </c>
      <c r="B891" s="5">
        <v>50.0</v>
      </c>
      <c r="C891" s="6" t="s">
        <v>72</v>
      </c>
      <c r="D891" s="6" t="s">
        <v>247</v>
      </c>
      <c r="E891" s="6" t="s">
        <v>3880</v>
      </c>
      <c r="F891" s="6" t="s">
        <v>25</v>
      </c>
      <c r="G891" s="6" t="s">
        <v>3881</v>
      </c>
      <c r="H891" s="6" t="s">
        <v>39</v>
      </c>
      <c r="I891" s="6" t="s">
        <v>78</v>
      </c>
      <c r="J891" s="6" t="s">
        <v>78</v>
      </c>
      <c r="K891" s="6" t="s">
        <v>78</v>
      </c>
      <c r="L891" s="6" t="s">
        <v>29</v>
      </c>
      <c r="M891" s="9" t="s">
        <v>3882</v>
      </c>
      <c r="N891" s="9" t="s">
        <v>3883</v>
      </c>
      <c r="O891" s="6" t="s">
        <v>32</v>
      </c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>
      <c r="A892" s="14" t="s">
        <v>3871</v>
      </c>
      <c r="B892" s="5">
        <v>50.0</v>
      </c>
      <c r="C892" s="6" t="s">
        <v>72</v>
      </c>
      <c r="D892" s="6" t="s">
        <v>247</v>
      </c>
      <c r="E892" s="6" t="s">
        <v>3884</v>
      </c>
      <c r="F892" s="6" t="s">
        <v>25</v>
      </c>
      <c r="G892" s="6" t="s">
        <v>3885</v>
      </c>
      <c r="H892" s="6" t="s">
        <v>59</v>
      </c>
      <c r="I892" s="6" t="s">
        <v>78</v>
      </c>
      <c r="J892" s="6" t="s">
        <v>78</v>
      </c>
      <c r="K892" s="6" t="s">
        <v>78</v>
      </c>
      <c r="L892" s="6" t="s">
        <v>29</v>
      </c>
      <c r="M892" s="9" t="s">
        <v>3886</v>
      </c>
      <c r="N892" s="9" t="s">
        <v>3887</v>
      </c>
      <c r="O892" s="6" t="s">
        <v>32</v>
      </c>
      <c r="P892" s="6" t="s">
        <v>33</v>
      </c>
      <c r="Q892" s="6" t="s">
        <v>519</v>
      </c>
      <c r="R892" s="10"/>
      <c r="S892" s="6" t="s">
        <v>116</v>
      </c>
      <c r="T892" s="10"/>
      <c r="U892" s="6" t="s">
        <v>116</v>
      </c>
      <c r="V892" s="6">
        <v>4950.0</v>
      </c>
      <c r="W892" s="6" t="s">
        <v>1331</v>
      </c>
      <c r="X892" s="10"/>
      <c r="Y892" s="10"/>
      <c r="Z892" s="10"/>
      <c r="AA892" s="10"/>
      <c r="AB892" s="10"/>
      <c r="AC892" s="10"/>
    </row>
    <row r="893">
      <c r="A893" s="14" t="s">
        <v>3871</v>
      </c>
      <c r="B893" s="5">
        <v>50.0</v>
      </c>
      <c r="C893" s="6" t="s">
        <v>72</v>
      </c>
      <c r="D893" s="6" t="s">
        <v>247</v>
      </c>
      <c r="E893" s="6" t="s">
        <v>3888</v>
      </c>
      <c r="F893" s="6" t="s">
        <v>25</v>
      </c>
      <c r="G893" s="6" t="s">
        <v>3889</v>
      </c>
      <c r="H893" s="6" t="s">
        <v>68</v>
      </c>
      <c r="I893" s="6" t="s">
        <v>256</v>
      </c>
      <c r="J893" s="6" t="s">
        <v>256</v>
      </c>
      <c r="K893" s="6" t="s">
        <v>256</v>
      </c>
      <c r="L893" s="6" t="s">
        <v>29</v>
      </c>
      <c r="M893" s="9" t="s">
        <v>3890</v>
      </c>
      <c r="N893" s="9" t="s">
        <v>3891</v>
      </c>
      <c r="O893" s="6" t="s">
        <v>32</v>
      </c>
      <c r="P893" s="10"/>
      <c r="Q893" s="10"/>
      <c r="R893" s="6" t="s">
        <v>3892</v>
      </c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>
      <c r="A894" s="14" t="s">
        <v>3871</v>
      </c>
      <c r="B894" s="5">
        <v>50.0</v>
      </c>
      <c r="C894" s="6" t="s">
        <v>72</v>
      </c>
      <c r="D894" s="6" t="s">
        <v>247</v>
      </c>
      <c r="E894" s="6" t="s">
        <v>3893</v>
      </c>
      <c r="F894" s="6" t="s">
        <v>25</v>
      </c>
      <c r="G894" s="6" t="s">
        <v>3894</v>
      </c>
      <c r="H894" s="6" t="s">
        <v>59</v>
      </c>
      <c r="I894" s="6" t="s">
        <v>54</v>
      </c>
      <c r="J894" s="6" t="s">
        <v>54</v>
      </c>
      <c r="K894" s="6" t="s">
        <v>54</v>
      </c>
      <c r="L894" s="6" t="s">
        <v>29</v>
      </c>
      <c r="M894" s="9" t="s">
        <v>3895</v>
      </c>
      <c r="N894" s="9" t="s">
        <v>3896</v>
      </c>
      <c r="O894" s="6" t="s">
        <v>32</v>
      </c>
      <c r="P894" s="6" t="s">
        <v>33</v>
      </c>
      <c r="Q894" s="6" t="s">
        <v>34</v>
      </c>
      <c r="R894" s="10"/>
      <c r="S894" s="10"/>
      <c r="T894" s="10"/>
      <c r="U894" s="6" t="s">
        <v>268</v>
      </c>
      <c r="V894" s="6">
        <v>4950.0</v>
      </c>
      <c r="W894" s="6" t="s">
        <v>1331</v>
      </c>
      <c r="X894" s="10"/>
      <c r="Y894" s="10"/>
      <c r="Z894" s="10"/>
      <c r="AA894" s="10"/>
      <c r="AB894" s="10"/>
      <c r="AC894" s="10"/>
    </row>
    <row r="895">
      <c r="A895" s="14" t="s">
        <v>3871</v>
      </c>
      <c r="B895" s="5">
        <v>50.0</v>
      </c>
      <c r="C895" s="6" t="s">
        <v>72</v>
      </c>
      <c r="D895" s="6" t="s">
        <v>247</v>
      </c>
      <c r="E895" s="6" t="s">
        <v>3897</v>
      </c>
      <c r="F895" s="6" t="s">
        <v>25</v>
      </c>
      <c r="G895" s="6" t="s">
        <v>3898</v>
      </c>
      <c r="H895" s="6" t="s">
        <v>59</v>
      </c>
      <c r="I895" s="6" t="s">
        <v>122</v>
      </c>
      <c r="J895" s="6" t="s">
        <v>122</v>
      </c>
      <c r="K895" s="6" t="s">
        <v>122</v>
      </c>
      <c r="L895" s="6" t="s">
        <v>29</v>
      </c>
      <c r="M895" s="9" t="s">
        <v>3899</v>
      </c>
      <c r="N895" s="9" t="s">
        <v>3900</v>
      </c>
      <c r="O895" s="6" t="s">
        <v>32</v>
      </c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>
      <c r="A896" s="14" t="s">
        <v>3871</v>
      </c>
      <c r="B896" s="5">
        <v>50.0</v>
      </c>
      <c r="C896" s="6" t="s">
        <v>72</v>
      </c>
      <c r="D896" s="6" t="s">
        <v>247</v>
      </c>
      <c r="E896" s="6" t="s">
        <v>3901</v>
      </c>
      <c r="F896" s="6" t="s">
        <v>25</v>
      </c>
      <c r="G896" s="6" t="s">
        <v>3902</v>
      </c>
      <c r="H896" s="6" t="s">
        <v>39</v>
      </c>
      <c r="I896" s="6" t="s">
        <v>468</v>
      </c>
      <c r="J896" s="6" t="s">
        <v>220</v>
      </c>
      <c r="K896" s="6" t="s">
        <v>220</v>
      </c>
      <c r="L896" s="6" t="s">
        <v>29</v>
      </c>
      <c r="M896" s="9" t="s">
        <v>3903</v>
      </c>
      <c r="N896" s="9" t="s">
        <v>3904</v>
      </c>
      <c r="O896" s="6" t="s">
        <v>32</v>
      </c>
      <c r="P896" s="6" t="s">
        <v>214</v>
      </c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>
      <c r="A897" s="14" t="s">
        <v>3871</v>
      </c>
      <c r="B897" s="5">
        <v>50.0</v>
      </c>
      <c r="C897" s="6" t="s">
        <v>72</v>
      </c>
      <c r="D897" s="6" t="s">
        <v>269</v>
      </c>
      <c r="E897" s="6" t="s">
        <v>3905</v>
      </c>
      <c r="F897" s="6" t="s">
        <v>25</v>
      </c>
      <c r="G897" s="6" t="s">
        <v>3906</v>
      </c>
      <c r="H897" s="6" t="s">
        <v>39</v>
      </c>
      <c r="I897" s="6" t="s">
        <v>28</v>
      </c>
      <c r="J897" s="6" t="s">
        <v>28</v>
      </c>
      <c r="K897" s="6" t="s">
        <v>28</v>
      </c>
      <c r="L897" s="6" t="s">
        <v>29</v>
      </c>
      <c r="M897" s="9" t="s">
        <v>3907</v>
      </c>
      <c r="N897" s="9" t="s">
        <v>3908</v>
      </c>
      <c r="O897" s="6" t="s">
        <v>32</v>
      </c>
      <c r="P897" s="6" t="s">
        <v>214</v>
      </c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>
      <c r="A898" s="14" t="s">
        <v>3871</v>
      </c>
      <c r="B898" s="5">
        <v>50.0</v>
      </c>
      <c r="C898" s="6" t="s">
        <v>72</v>
      </c>
      <c r="D898" s="6" t="s">
        <v>269</v>
      </c>
      <c r="E898" s="6" t="s">
        <v>3909</v>
      </c>
      <c r="F898" s="6" t="s">
        <v>25</v>
      </c>
      <c r="G898" s="6" t="s">
        <v>3910</v>
      </c>
      <c r="H898" s="6" t="s">
        <v>449</v>
      </c>
      <c r="I898" s="6" t="s">
        <v>28</v>
      </c>
      <c r="J898" s="6" t="s">
        <v>28</v>
      </c>
      <c r="K898" s="6" t="s">
        <v>28</v>
      </c>
      <c r="L898" s="6" t="s">
        <v>29</v>
      </c>
      <c r="M898" s="9" t="s">
        <v>3911</v>
      </c>
      <c r="N898" s="9" t="s">
        <v>3912</v>
      </c>
      <c r="O898" s="6" t="s">
        <v>32</v>
      </c>
      <c r="P898" s="6" t="s">
        <v>33</v>
      </c>
      <c r="Q898" s="10"/>
      <c r="R898" s="10"/>
      <c r="S898" s="10"/>
      <c r="T898" s="10"/>
      <c r="U898" s="6" t="s">
        <v>116</v>
      </c>
      <c r="V898" s="10"/>
      <c r="W898" s="10"/>
      <c r="X898" s="10"/>
      <c r="Y898" s="10"/>
      <c r="Z898" s="10"/>
      <c r="AA898" s="10"/>
      <c r="AB898" s="10"/>
      <c r="AC898" s="10"/>
    </row>
    <row r="899">
      <c r="A899" s="14" t="s">
        <v>3871</v>
      </c>
      <c r="B899" s="5">
        <v>50.0</v>
      </c>
      <c r="C899" s="6" t="s">
        <v>72</v>
      </c>
      <c r="D899" s="6" t="s">
        <v>269</v>
      </c>
      <c r="E899" s="6" t="s">
        <v>3913</v>
      </c>
      <c r="F899" s="6" t="s">
        <v>46</v>
      </c>
      <c r="G899" s="8" t="s">
        <v>2708</v>
      </c>
      <c r="H899" s="6" t="s">
        <v>68</v>
      </c>
      <c r="I899" s="6" t="s">
        <v>801</v>
      </c>
      <c r="J899" s="6" t="s">
        <v>47</v>
      </c>
      <c r="K899" s="6" t="s">
        <v>47</v>
      </c>
      <c r="L899" s="6" t="s">
        <v>29</v>
      </c>
      <c r="M899" s="9" t="s">
        <v>3914</v>
      </c>
      <c r="N899" s="9" t="s">
        <v>3915</v>
      </c>
      <c r="O899" s="6" t="s">
        <v>32</v>
      </c>
      <c r="P899" s="6" t="s">
        <v>33</v>
      </c>
      <c r="Q899" s="6" t="s">
        <v>471</v>
      </c>
      <c r="R899" s="10"/>
      <c r="S899" s="10"/>
      <c r="T899" s="10"/>
      <c r="U899" s="6" t="s">
        <v>116</v>
      </c>
      <c r="V899" s="10"/>
      <c r="W899" s="10"/>
      <c r="X899" s="10"/>
      <c r="Y899" s="10"/>
      <c r="Z899" s="10"/>
      <c r="AA899" s="10"/>
      <c r="AB899" s="10"/>
      <c r="AC899" s="10"/>
    </row>
    <row r="900">
      <c r="A900" s="14" t="s">
        <v>3871</v>
      </c>
      <c r="B900" s="5">
        <v>50.0</v>
      </c>
      <c r="C900" s="6" t="s">
        <v>72</v>
      </c>
      <c r="D900" s="6" t="s">
        <v>247</v>
      </c>
      <c r="E900" s="6" t="s">
        <v>3916</v>
      </c>
      <c r="F900" s="6" t="s">
        <v>25</v>
      </c>
      <c r="G900" s="6" t="s">
        <v>3917</v>
      </c>
      <c r="H900" s="6" t="s">
        <v>1355</v>
      </c>
      <c r="I900" s="6" t="s">
        <v>104</v>
      </c>
      <c r="J900" s="6" t="s">
        <v>104</v>
      </c>
      <c r="K900" s="6" t="s">
        <v>104</v>
      </c>
      <c r="L900" s="6" t="s">
        <v>29</v>
      </c>
      <c r="M900" s="9" t="s">
        <v>3918</v>
      </c>
      <c r="N900" s="9" t="s">
        <v>3919</v>
      </c>
      <c r="O900" s="6" t="s">
        <v>32</v>
      </c>
      <c r="P900" s="6" t="s">
        <v>33</v>
      </c>
      <c r="Q900" s="6" t="s">
        <v>471</v>
      </c>
      <c r="R900" s="10"/>
      <c r="S900" s="6" t="s">
        <v>3729</v>
      </c>
      <c r="T900" s="10"/>
      <c r="U900" s="6" t="s">
        <v>506</v>
      </c>
      <c r="V900" s="6">
        <v>4950.0</v>
      </c>
      <c r="W900" s="6" t="s">
        <v>1039</v>
      </c>
      <c r="X900" s="10"/>
      <c r="Y900" s="10"/>
      <c r="Z900" s="10"/>
      <c r="AA900" s="10"/>
      <c r="AB900" s="10"/>
      <c r="AC900" s="10"/>
    </row>
    <row r="901">
      <c r="A901" s="14" t="s">
        <v>3871</v>
      </c>
      <c r="B901" s="5">
        <v>50.0</v>
      </c>
      <c r="C901" s="6" t="s">
        <v>72</v>
      </c>
      <c r="D901" s="6" t="s">
        <v>269</v>
      </c>
      <c r="E901" s="6" t="s">
        <v>3920</v>
      </c>
      <c r="F901" s="6" t="s">
        <v>25</v>
      </c>
      <c r="G901" s="6" t="s">
        <v>3921</v>
      </c>
      <c r="H901" s="6" t="s">
        <v>39</v>
      </c>
      <c r="I901" s="6" t="s">
        <v>28</v>
      </c>
      <c r="J901" s="6" t="s">
        <v>791</v>
      </c>
      <c r="K901" s="6" t="s">
        <v>791</v>
      </c>
      <c r="L901" s="6" t="s">
        <v>29</v>
      </c>
      <c r="M901" s="9" t="s">
        <v>3922</v>
      </c>
      <c r="N901" s="9" t="s">
        <v>3923</v>
      </c>
      <c r="O901" s="6" t="s">
        <v>32</v>
      </c>
      <c r="P901" s="6" t="s">
        <v>33</v>
      </c>
      <c r="Q901" s="6" t="s">
        <v>471</v>
      </c>
      <c r="R901" s="10"/>
      <c r="S901" s="6" t="s">
        <v>614</v>
      </c>
      <c r="T901" s="10"/>
      <c r="U901" s="6" t="s">
        <v>268</v>
      </c>
      <c r="V901" s="10"/>
      <c r="W901" s="10"/>
      <c r="X901" s="10"/>
      <c r="Y901" s="10"/>
      <c r="Z901" s="10"/>
      <c r="AA901" s="10"/>
      <c r="AB901" s="10"/>
      <c r="AC901" s="10"/>
    </row>
    <row r="902">
      <c r="A902" s="14" t="s">
        <v>3924</v>
      </c>
      <c r="B902" s="5">
        <v>48.0</v>
      </c>
      <c r="C902" s="6" t="s">
        <v>22</v>
      </c>
      <c r="D902" s="6" t="s">
        <v>307</v>
      </c>
      <c r="E902" s="6" t="s">
        <v>3925</v>
      </c>
      <c r="F902" s="6" t="s">
        <v>1184</v>
      </c>
      <c r="G902" s="6" t="s">
        <v>3926</v>
      </c>
      <c r="H902" s="6" t="s">
        <v>77</v>
      </c>
      <c r="I902" s="6" t="s">
        <v>78</v>
      </c>
      <c r="J902" s="6" t="s">
        <v>47</v>
      </c>
      <c r="K902" s="6" t="s">
        <v>47</v>
      </c>
      <c r="L902" s="6" t="s">
        <v>29</v>
      </c>
      <c r="M902" s="9" t="s">
        <v>3927</v>
      </c>
      <c r="N902" s="9" t="s">
        <v>3928</v>
      </c>
      <c r="O902" s="6" t="s">
        <v>32</v>
      </c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>
      <c r="A903" s="14" t="s">
        <v>3929</v>
      </c>
      <c r="B903" s="5">
        <v>47.0</v>
      </c>
      <c r="C903" s="6" t="s">
        <v>72</v>
      </c>
      <c r="D903" s="6" t="s">
        <v>247</v>
      </c>
      <c r="E903" s="6" t="s">
        <v>3930</v>
      </c>
      <c r="F903" s="6" t="s">
        <v>274</v>
      </c>
      <c r="G903" s="6" t="s">
        <v>3931</v>
      </c>
      <c r="H903" s="6" t="s">
        <v>77</v>
      </c>
      <c r="I903" s="6" t="s">
        <v>220</v>
      </c>
      <c r="J903" s="6" t="s">
        <v>47</v>
      </c>
      <c r="K903" s="6" t="s">
        <v>47</v>
      </c>
      <c r="L903" s="6" t="s">
        <v>29</v>
      </c>
      <c r="M903" s="9" t="s">
        <v>3932</v>
      </c>
      <c r="N903" s="9" t="s">
        <v>3933</v>
      </c>
      <c r="O903" s="6" t="s">
        <v>32</v>
      </c>
      <c r="P903" s="6" t="s">
        <v>33</v>
      </c>
      <c r="Q903" s="10"/>
      <c r="R903" s="10"/>
      <c r="S903" s="10"/>
      <c r="T903" s="10"/>
      <c r="U903" s="6" t="s">
        <v>116</v>
      </c>
      <c r="V903" s="6">
        <v>1800.0</v>
      </c>
      <c r="W903" s="6" t="s">
        <v>482</v>
      </c>
      <c r="X903" s="10"/>
      <c r="Y903" s="10"/>
      <c r="Z903" s="10"/>
      <c r="AA903" s="10"/>
      <c r="AB903" s="10"/>
      <c r="AC903" s="10"/>
    </row>
    <row r="904">
      <c r="A904" s="14" t="s">
        <v>3929</v>
      </c>
      <c r="B904" s="5">
        <v>47.0</v>
      </c>
      <c r="C904" s="6" t="s">
        <v>22</v>
      </c>
      <c r="D904" s="6" t="s">
        <v>109</v>
      </c>
      <c r="E904" s="11" t="s">
        <v>3934</v>
      </c>
      <c r="F904" s="6" t="s">
        <v>25</v>
      </c>
      <c r="G904" s="6" t="s">
        <v>3935</v>
      </c>
      <c r="H904" s="6" t="s">
        <v>39</v>
      </c>
      <c r="I904" s="6" t="s">
        <v>78</v>
      </c>
      <c r="J904" s="6" t="s">
        <v>78</v>
      </c>
      <c r="K904" s="6" t="s">
        <v>78</v>
      </c>
      <c r="L904" s="6" t="s">
        <v>29</v>
      </c>
      <c r="M904" s="9" t="s">
        <v>3936</v>
      </c>
      <c r="N904" s="9" t="s">
        <v>3937</v>
      </c>
      <c r="O904" s="6" t="s">
        <v>32</v>
      </c>
      <c r="P904" s="6" t="s">
        <v>33</v>
      </c>
      <c r="Q904" s="10"/>
      <c r="R904" s="10"/>
      <c r="S904" s="10"/>
      <c r="T904" s="10"/>
      <c r="U904" s="6" t="s">
        <v>268</v>
      </c>
      <c r="V904" s="6">
        <v>4050.0</v>
      </c>
      <c r="W904" s="6" t="s">
        <v>3405</v>
      </c>
      <c r="X904" s="10"/>
      <c r="Y904" s="10"/>
      <c r="Z904" s="10"/>
      <c r="AA904" s="10"/>
      <c r="AB904" s="10"/>
      <c r="AC904" s="10"/>
    </row>
    <row r="905">
      <c r="A905" s="14" t="s">
        <v>3929</v>
      </c>
      <c r="B905" s="5">
        <v>47.0</v>
      </c>
      <c r="C905" s="6" t="s">
        <v>64</v>
      </c>
      <c r="D905" s="6" t="s">
        <v>65</v>
      </c>
      <c r="E905" s="6" t="s">
        <v>3938</v>
      </c>
      <c r="F905" s="6" t="s">
        <v>25</v>
      </c>
      <c r="G905" s="6" t="s">
        <v>3939</v>
      </c>
      <c r="H905" s="6" t="s">
        <v>39</v>
      </c>
      <c r="I905" s="6" t="s">
        <v>104</v>
      </c>
      <c r="J905" s="6" t="s">
        <v>122</v>
      </c>
      <c r="K905" s="6" t="s">
        <v>122</v>
      </c>
      <c r="L905" s="6" t="s">
        <v>29</v>
      </c>
      <c r="M905" s="9" t="s">
        <v>3940</v>
      </c>
      <c r="N905" s="9" t="s">
        <v>3941</v>
      </c>
      <c r="O905" s="6" t="s">
        <v>32</v>
      </c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>
      <c r="A906" s="14" t="s">
        <v>3929</v>
      </c>
      <c r="B906" s="5">
        <v>47.0</v>
      </c>
      <c r="C906" s="6" t="s">
        <v>64</v>
      </c>
      <c r="D906" s="6" t="s">
        <v>290</v>
      </c>
      <c r="E906" s="6" t="s">
        <v>3942</v>
      </c>
      <c r="F906" s="6" t="s">
        <v>25</v>
      </c>
      <c r="G906" s="6" t="s">
        <v>3943</v>
      </c>
      <c r="H906" s="6" t="s">
        <v>39</v>
      </c>
      <c r="I906" s="6" t="s">
        <v>104</v>
      </c>
      <c r="J906" s="6" t="s">
        <v>104</v>
      </c>
      <c r="K906" s="6" t="s">
        <v>104</v>
      </c>
      <c r="L906" s="6" t="s">
        <v>29</v>
      </c>
      <c r="M906" s="9" t="s">
        <v>3944</v>
      </c>
      <c r="N906" s="9" t="s">
        <v>3945</v>
      </c>
      <c r="O906" s="6" t="s">
        <v>32</v>
      </c>
      <c r="P906" s="6" t="s">
        <v>33</v>
      </c>
      <c r="Q906" s="6" t="s">
        <v>471</v>
      </c>
      <c r="R906" s="10"/>
      <c r="S906" s="6" t="s">
        <v>268</v>
      </c>
      <c r="T906" s="10"/>
      <c r="U906" s="6" t="s">
        <v>268</v>
      </c>
      <c r="V906" s="10"/>
      <c r="W906" s="10"/>
      <c r="X906" s="10"/>
      <c r="Y906" s="10"/>
      <c r="Z906" s="10"/>
      <c r="AA906" s="10"/>
      <c r="AB906" s="10"/>
      <c r="AC906" s="10"/>
    </row>
    <row r="907">
      <c r="A907" s="14" t="s">
        <v>3929</v>
      </c>
      <c r="B907" s="5">
        <v>47.0</v>
      </c>
      <c r="C907" s="6" t="s">
        <v>64</v>
      </c>
      <c r="D907" s="6" t="s">
        <v>290</v>
      </c>
      <c r="E907" s="6" t="s">
        <v>3946</v>
      </c>
      <c r="F907" s="6" t="s">
        <v>25</v>
      </c>
      <c r="G907" s="6" t="s">
        <v>3947</v>
      </c>
      <c r="H907" s="6" t="s">
        <v>59</v>
      </c>
      <c r="I907" s="6" t="s">
        <v>459</v>
      </c>
      <c r="J907" s="6" t="s">
        <v>244</v>
      </c>
      <c r="K907" s="6" t="s">
        <v>40</v>
      </c>
      <c r="L907" s="6" t="s">
        <v>29</v>
      </c>
      <c r="M907" s="9" t="s">
        <v>3948</v>
      </c>
      <c r="N907" s="9" t="s">
        <v>3949</v>
      </c>
      <c r="O907" s="6" t="s">
        <v>32</v>
      </c>
      <c r="P907" s="6" t="s">
        <v>343</v>
      </c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>
      <c r="A908" s="14" t="s">
        <v>3950</v>
      </c>
      <c r="B908" s="5">
        <v>46.0</v>
      </c>
      <c r="C908" s="6" t="s">
        <v>72</v>
      </c>
      <c r="D908" s="6" t="s">
        <v>247</v>
      </c>
      <c r="E908" s="6" t="s">
        <v>3951</v>
      </c>
      <c r="F908" s="6" t="s">
        <v>249</v>
      </c>
      <c r="G908" s="6" t="s">
        <v>3952</v>
      </c>
      <c r="H908" s="6" t="s">
        <v>77</v>
      </c>
      <c r="I908" s="6" t="s">
        <v>54</v>
      </c>
      <c r="J908" s="6" t="s">
        <v>47</v>
      </c>
      <c r="K908" s="6" t="s">
        <v>47</v>
      </c>
      <c r="L908" s="6" t="s">
        <v>29</v>
      </c>
      <c r="M908" s="9" t="s">
        <v>3953</v>
      </c>
      <c r="N908" s="9" t="s">
        <v>3954</v>
      </c>
      <c r="O908" s="6" t="s">
        <v>32</v>
      </c>
      <c r="P908" s="6" t="s">
        <v>33</v>
      </c>
      <c r="Q908" s="10"/>
      <c r="R908" s="10"/>
      <c r="S908" s="10"/>
      <c r="T908" s="10"/>
      <c r="U908" s="6" t="s">
        <v>116</v>
      </c>
      <c r="V908" s="6">
        <v>2250.0</v>
      </c>
      <c r="W908" s="6" t="s">
        <v>482</v>
      </c>
      <c r="X908" s="10"/>
      <c r="Y908" s="10"/>
      <c r="Z908" s="10"/>
      <c r="AA908" s="10"/>
      <c r="AB908" s="10"/>
      <c r="AC908" s="10"/>
    </row>
    <row r="909">
      <c r="A909" s="14" t="s">
        <v>3950</v>
      </c>
      <c r="B909" s="5">
        <v>46.0</v>
      </c>
      <c r="C909" s="6" t="s">
        <v>72</v>
      </c>
      <c r="D909" s="6" t="s">
        <v>247</v>
      </c>
      <c r="E909" s="6" t="s">
        <v>3955</v>
      </c>
      <c r="F909" s="6" t="s">
        <v>249</v>
      </c>
      <c r="G909" s="6" t="s">
        <v>3956</v>
      </c>
      <c r="H909" s="6" t="s">
        <v>77</v>
      </c>
      <c r="I909" s="6" t="s">
        <v>122</v>
      </c>
      <c r="J909" s="6" t="s">
        <v>47</v>
      </c>
      <c r="K909" s="6" t="s">
        <v>47</v>
      </c>
      <c r="L909" s="6" t="s">
        <v>29</v>
      </c>
      <c r="M909" s="9" t="s">
        <v>3957</v>
      </c>
      <c r="N909" s="9" t="s">
        <v>3958</v>
      </c>
      <c r="O909" s="6" t="s">
        <v>32</v>
      </c>
      <c r="P909" s="6" t="s">
        <v>33</v>
      </c>
      <c r="Q909" s="10"/>
      <c r="R909" s="10"/>
      <c r="S909" s="10"/>
      <c r="T909" s="10"/>
      <c r="U909" s="6" t="s">
        <v>472</v>
      </c>
      <c r="V909" s="10"/>
      <c r="W909" s="10"/>
      <c r="X909" s="10"/>
      <c r="Y909" s="10"/>
      <c r="Z909" s="10"/>
      <c r="AA909" s="10"/>
      <c r="AB909" s="10"/>
      <c r="AC909" s="10"/>
    </row>
    <row r="910">
      <c r="A910" s="14" t="s">
        <v>3950</v>
      </c>
      <c r="B910" s="5">
        <v>46.0</v>
      </c>
      <c r="C910" s="6" t="s">
        <v>72</v>
      </c>
      <c r="D910" s="6" t="s">
        <v>247</v>
      </c>
      <c r="E910" s="6" t="s">
        <v>3959</v>
      </c>
      <c r="F910" s="6" t="s">
        <v>274</v>
      </c>
      <c r="G910" s="6" t="s">
        <v>3960</v>
      </c>
      <c r="H910" s="6" t="s">
        <v>77</v>
      </c>
      <c r="I910" s="6" t="s">
        <v>435</v>
      </c>
      <c r="J910" s="6" t="s">
        <v>47</v>
      </c>
      <c r="K910" s="6" t="s">
        <v>47</v>
      </c>
      <c r="L910" s="6" t="s">
        <v>29</v>
      </c>
      <c r="M910" s="9" t="s">
        <v>3961</v>
      </c>
      <c r="N910" s="9" t="s">
        <v>3962</v>
      </c>
      <c r="O910" s="6" t="s">
        <v>32</v>
      </c>
      <c r="P910" s="6" t="s">
        <v>33</v>
      </c>
      <c r="Q910" s="10"/>
      <c r="R910" s="10"/>
      <c r="S910" s="10"/>
      <c r="T910" s="10"/>
      <c r="U910" s="6" t="s">
        <v>268</v>
      </c>
      <c r="V910" s="6">
        <v>1800.0</v>
      </c>
      <c r="W910" s="6" t="s">
        <v>691</v>
      </c>
      <c r="X910" s="10"/>
      <c r="Y910" s="10"/>
      <c r="Z910" s="10"/>
      <c r="AA910" s="10"/>
      <c r="AB910" s="10"/>
      <c r="AC910" s="10"/>
    </row>
    <row r="911">
      <c r="A911" s="14" t="s">
        <v>3950</v>
      </c>
      <c r="B911" s="5">
        <v>46.0</v>
      </c>
      <c r="C911" s="6" t="s">
        <v>64</v>
      </c>
      <c r="D911" s="6" t="s">
        <v>562</v>
      </c>
      <c r="E911" s="6" t="s">
        <v>3963</v>
      </c>
      <c r="F911" s="6" t="s">
        <v>638</v>
      </c>
      <c r="G911" s="6" t="s">
        <v>3964</v>
      </c>
      <c r="H911" s="6" t="s">
        <v>77</v>
      </c>
      <c r="I911" s="6" t="s">
        <v>105</v>
      </c>
      <c r="J911" s="6" t="s">
        <v>47</v>
      </c>
      <c r="K911" s="6" t="s">
        <v>47</v>
      </c>
      <c r="L911" s="10"/>
      <c r="M911" s="9" t="s">
        <v>3965</v>
      </c>
      <c r="N911" s="10"/>
      <c r="O911" s="6" t="s">
        <v>32</v>
      </c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>
      <c r="A912" s="14" t="s">
        <v>3966</v>
      </c>
      <c r="B912" s="5">
        <v>45.0</v>
      </c>
      <c r="C912" s="6" t="s">
        <v>72</v>
      </c>
      <c r="D912" s="6" t="s">
        <v>269</v>
      </c>
      <c r="E912" s="6" t="s">
        <v>3967</v>
      </c>
      <c r="F912" s="6" t="s">
        <v>25</v>
      </c>
      <c r="G912" s="8" t="s">
        <v>3968</v>
      </c>
      <c r="H912" s="6" t="s">
        <v>388</v>
      </c>
      <c r="I912" s="6" t="s">
        <v>122</v>
      </c>
      <c r="J912" s="6" t="s">
        <v>122</v>
      </c>
      <c r="K912" s="6" t="s">
        <v>122</v>
      </c>
      <c r="L912" s="6" t="s">
        <v>29</v>
      </c>
      <c r="M912" s="9" t="s">
        <v>3969</v>
      </c>
      <c r="N912" s="9" t="s">
        <v>3970</v>
      </c>
      <c r="O912" s="6" t="s">
        <v>32</v>
      </c>
      <c r="P912" s="6" t="s">
        <v>214</v>
      </c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>
      <c r="A913" s="14" t="s">
        <v>3966</v>
      </c>
      <c r="B913" s="5">
        <v>45.0</v>
      </c>
      <c r="C913" s="6" t="s">
        <v>72</v>
      </c>
      <c r="D913" s="6" t="s">
        <v>269</v>
      </c>
      <c r="E913" s="6" t="s">
        <v>3971</v>
      </c>
      <c r="F913" s="6" t="s">
        <v>25</v>
      </c>
      <c r="G913" s="6" t="s">
        <v>3972</v>
      </c>
      <c r="H913" s="6" t="s">
        <v>68</v>
      </c>
      <c r="I913" s="6" t="s">
        <v>2391</v>
      </c>
      <c r="J913" s="6" t="s">
        <v>2391</v>
      </c>
      <c r="K913" s="6" t="s">
        <v>28</v>
      </c>
      <c r="L913" s="6" t="s">
        <v>29</v>
      </c>
      <c r="M913" s="9" t="s">
        <v>3973</v>
      </c>
      <c r="N913" s="9" t="s">
        <v>3974</v>
      </c>
      <c r="O913" s="6" t="s">
        <v>32</v>
      </c>
      <c r="P913" s="6" t="s">
        <v>33</v>
      </c>
      <c r="Q913" s="10"/>
      <c r="R913" s="10"/>
      <c r="S913" s="10"/>
      <c r="T913" s="10"/>
      <c r="U913" s="6" t="s">
        <v>472</v>
      </c>
      <c r="V913" s="10"/>
      <c r="W913" s="10"/>
      <c r="X913" s="10"/>
      <c r="Y913" s="10"/>
      <c r="Z913" s="10"/>
      <c r="AA913" s="10"/>
      <c r="AB913" s="10"/>
      <c r="AC913" s="10"/>
    </row>
    <row r="914">
      <c r="A914" s="14" t="s">
        <v>3966</v>
      </c>
      <c r="B914" s="5">
        <v>45.0</v>
      </c>
      <c r="C914" s="6" t="s">
        <v>72</v>
      </c>
      <c r="D914" s="6" t="s">
        <v>269</v>
      </c>
      <c r="E914" s="6" t="s">
        <v>3975</v>
      </c>
      <c r="F914" s="6" t="s">
        <v>46</v>
      </c>
      <c r="G914" s="8" t="s">
        <v>3968</v>
      </c>
      <c r="H914" s="6" t="s">
        <v>388</v>
      </c>
      <c r="I914" s="6" t="s">
        <v>122</v>
      </c>
      <c r="J914" s="6" t="s">
        <v>47</v>
      </c>
      <c r="K914" s="6" t="s">
        <v>47</v>
      </c>
      <c r="L914" s="6" t="s">
        <v>29</v>
      </c>
      <c r="M914" s="9" t="s">
        <v>3976</v>
      </c>
      <c r="N914" s="9" t="s">
        <v>3977</v>
      </c>
      <c r="O914" s="6" t="s">
        <v>32</v>
      </c>
      <c r="P914" s="6" t="s">
        <v>214</v>
      </c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>
      <c r="A915" s="14" t="s">
        <v>3966</v>
      </c>
      <c r="B915" s="5">
        <v>45.0</v>
      </c>
      <c r="C915" s="6" t="s">
        <v>72</v>
      </c>
      <c r="D915" s="6" t="s">
        <v>247</v>
      </c>
      <c r="E915" s="6" t="s">
        <v>3978</v>
      </c>
      <c r="F915" s="6" t="s">
        <v>25</v>
      </c>
      <c r="G915" s="6" t="s">
        <v>3979</v>
      </c>
      <c r="H915" s="6" t="s">
        <v>59</v>
      </c>
      <c r="I915" s="6" t="s">
        <v>122</v>
      </c>
      <c r="J915" s="6" t="s">
        <v>122</v>
      </c>
      <c r="K915" s="6" t="s">
        <v>122</v>
      </c>
      <c r="L915" s="6" t="s">
        <v>29</v>
      </c>
      <c r="M915" s="9" t="s">
        <v>3980</v>
      </c>
      <c r="N915" s="9" t="s">
        <v>3981</v>
      </c>
      <c r="O915" s="6" t="s">
        <v>32</v>
      </c>
      <c r="P915" s="6" t="s">
        <v>33</v>
      </c>
      <c r="Q915" s="6" t="s">
        <v>471</v>
      </c>
      <c r="R915" s="10"/>
      <c r="S915" s="10"/>
      <c r="T915" s="10"/>
      <c r="U915" s="6" t="s">
        <v>268</v>
      </c>
      <c r="V915" s="6">
        <v>4950.0</v>
      </c>
      <c r="W915" s="6" t="s">
        <v>1331</v>
      </c>
      <c r="X915" s="10"/>
      <c r="Y915" s="10"/>
      <c r="Z915" s="10"/>
      <c r="AA915" s="10"/>
      <c r="AB915" s="10"/>
      <c r="AC915" s="10"/>
    </row>
    <row r="916">
      <c r="A916" s="14" t="s">
        <v>3966</v>
      </c>
      <c r="B916" s="5">
        <v>45.0</v>
      </c>
      <c r="C916" s="6" t="s">
        <v>72</v>
      </c>
      <c r="D916" s="6" t="s">
        <v>247</v>
      </c>
      <c r="E916" s="6" t="s">
        <v>3982</v>
      </c>
      <c r="F916" s="6" t="s">
        <v>25</v>
      </c>
      <c r="G916" s="6" t="s">
        <v>3983</v>
      </c>
      <c r="H916" s="6" t="s">
        <v>388</v>
      </c>
      <c r="I916" s="6" t="s">
        <v>122</v>
      </c>
      <c r="J916" s="6" t="s">
        <v>122</v>
      </c>
      <c r="K916" s="6" t="s">
        <v>122</v>
      </c>
      <c r="L916" s="6" t="s">
        <v>29</v>
      </c>
      <c r="M916" s="9" t="s">
        <v>3984</v>
      </c>
      <c r="N916" s="9" t="s">
        <v>3985</v>
      </c>
      <c r="O916" s="6" t="s">
        <v>32</v>
      </c>
      <c r="P916" s="6" t="s">
        <v>33</v>
      </c>
      <c r="Q916" s="6" t="s">
        <v>519</v>
      </c>
      <c r="R916" s="10"/>
      <c r="S916" s="10"/>
      <c r="T916" s="10"/>
      <c r="U916" s="6" t="s">
        <v>472</v>
      </c>
      <c r="V916" s="6">
        <v>4950.0</v>
      </c>
      <c r="W916" s="6" t="s">
        <v>1331</v>
      </c>
      <c r="X916" s="10"/>
      <c r="Y916" s="10"/>
      <c r="Z916" s="10"/>
      <c r="AA916" s="10"/>
      <c r="AB916" s="10"/>
      <c r="AC916" s="10"/>
    </row>
    <row r="917">
      <c r="A917" s="14" t="s">
        <v>3966</v>
      </c>
      <c r="B917" s="5">
        <v>45.0</v>
      </c>
      <c r="C917" s="6" t="s">
        <v>72</v>
      </c>
      <c r="D917" s="6" t="s">
        <v>247</v>
      </c>
      <c r="E917" s="6" t="s">
        <v>3986</v>
      </c>
      <c r="F917" s="6" t="s">
        <v>25</v>
      </c>
      <c r="G917" s="6" t="s">
        <v>3987</v>
      </c>
      <c r="H917" s="6" t="s">
        <v>59</v>
      </c>
      <c r="I917" s="6" t="s">
        <v>122</v>
      </c>
      <c r="J917" s="6" t="s">
        <v>122</v>
      </c>
      <c r="K917" s="6" t="s">
        <v>122</v>
      </c>
      <c r="L917" s="6" t="s">
        <v>29</v>
      </c>
      <c r="M917" s="9" t="s">
        <v>3988</v>
      </c>
      <c r="N917" s="9" t="s">
        <v>3989</v>
      </c>
      <c r="O917" s="6" t="s">
        <v>32</v>
      </c>
      <c r="P917" s="6" t="s">
        <v>33</v>
      </c>
      <c r="Q917" s="6" t="s">
        <v>519</v>
      </c>
      <c r="R917" s="10"/>
      <c r="S917" s="6" t="s">
        <v>3089</v>
      </c>
      <c r="T917" s="10"/>
      <c r="U917" s="6" t="s">
        <v>472</v>
      </c>
      <c r="V917" s="6">
        <v>4500.0</v>
      </c>
      <c r="W917" s="6" t="s">
        <v>1331</v>
      </c>
      <c r="X917" s="10"/>
      <c r="Y917" s="10"/>
      <c r="Z917" s="10"/>
      <c r="AA917" s="10"/>
      <c r="AB917" s="10"/>
      <c r="AC917" s="10"/>
    </row>
    <row r="918">
      <c r="A918" s="14" t="s">
        <v>3966</v>
      </c>
      <c r="B918" s="5">
        <v>45.0</v>
      </c>
      <c r="C918" s="6" t="s">
        <v>72</v>
      </c>
      <c r="D918" s="6" t="s">
        <v>247</v>
      </c>
      <c r="E918" s="6" t="s">
        <v>3990</v>
      </c>
      <c r="F918" s="6" t="s">
        <v>25</v>
      </c>
      <c r="G918" s="6" t="s">
        <v>3991</v>
      </c>
      <c r="H918" s="6" t="s">
        <v>59</v>
      </c>
      <c r="I918" s="6" t="s">
        <v>122</v>
      </c>
      <c r="J918" s="6" t="s">
        <v>122</v>
      </c>
      <c r="K918" s="6" t="s">
        <v>122</v>
      </c>
      <c r="L918" s="6" t="s">
        <v>29</v>
      </c>
      <c r="M918" s="9" t="s">
        <v>3992</v>
      </c>
      <c r="N918" s="9" t="s">
        <v>3993</v>
      </c>
      <c r="O918" s="6" t="s">
        <v>32</v>
      </c>
      <c r="P918" s="6" t="s">
        <v>33</v>
      </c>
      <c r="Q918" s="6" t="s">
        <v>471</v>
      </c>
      <c r="R918" s="10"/>
      <c r="S918" s="10"/>
      <c r="T918" s="10"/>
      <c r="U918" s="6" t="s">
        <v>472</v>
      </c>
      <c r="V918" s="6">
        <v>4950.0</v>
      </c>
      <c r="W918" s="6" t="s">
        <v>1331</v>
      </c>
      <c r="X918" s="10"/>
      <c r="Y918" s="10"/>
      <c r="Z918" s="10"/>
      <c r="AA918" s="10"/>
      <c r="AB918" s="10"/>
      <c r="AC918" s="10"/>
    </row>
    <row r="919">
      <c r="A919" s="14" t="s">
        <v>3966</v>
      </c>
      <c r="B919" s="5">
        <v>45.0</v>
      </c>
      <c r="C919" s="6" t="s">
        <v>72</v>
      </c>
      <c r="D919" s="6" t="s">
        <v>247</v>
      </c>
      <c r="E919" s="6" t="s">
        <v>3994</v>
      </c>
      <c r="F919" s="6" t="s">
        <v>25</v>
      </c>
      <c r="G919" s="6" t="s">
        <v>3995</v>
      </c>
      <c r="H919" s="6" t="s">
        <v>388</v>
      </c>
      <c r="I919" s="6" t="s">
        <v>78</v>
      </c>
      <c r="J919" s="6" t="s">
        <v>122</v>
      </c>
      <c r="K919" s="6" t="s">
        <v>122</v>
      </c>
      <c r="L919" s="6" t="s">
        <v>29</v>
      </c>
      <c r="M919" s="9" t="s">
        <v>3996</v>
      </c>
      <c r="N919" s="9" t="s">
        <v>3997</v>
      </c>
      <c r="O919" s="6" t="s">
        <v>32</v>
      </c>
      <c r="P919" s="6" t="s">
        <v>33</v>
      </c>
      <c r="Q919" s="6" t="s">
        <v>519</v>
      </c>
      <c r="R919" s="10"/>
      <c r="S919" s="10"/>
      <c r="T919" s="10"/>
      <c r="U919" s="10"/>
      <c r="V919" s="6">
        <v>4950.0</v>
      </c>
      <c r="W919" s="6" t="s">
        <v>1331</v>
      </c>
      <c r="X919" s="10"/>
      <c r="Y919" s="10"/>
      <c r="Z919" s="10"/>
      <c r="AA919" s="10"/>
      <c r="AB919" s="10"/>
      <c r="AC919" s="10"/>
    </row>
    <row r="920">
      <c r="A920" s="14" t="s">
        <v>3966</v>
      </c>
      <c r="B920" s="5">
        <v>45.0</v>
      </c>
      <c r="C920" s="6" t="s">
        <v>72</v>
      </c>
      <c r="D920" s="6" t="s">
        <v>247</v>
      </c>
      <c r="E920" s="6" t="s">
        <v>3998</v>
      </c>
      <c r="F920" s="6" t="s">
        <v>25</v>
      </c>
      <c r="G920" s="6" t="s">
        <v>3999</v>
      </c>
      <c r="H920" s="6" t="s">
        <v>388</v>
      </c>
      <c r="I920" s="6" t="s">
        <v>122</v>
      </c>
      <c r="J920" s="6" t="s">
        <v>122</v>
      </c>
      <c r="K920" s="6" t="s">
        <v>122</v>
      </c>
      <c r="L920" s="6" t="s">
        <v>29</v>
      </c>
      <c r="M920" s="9" t="s">
        <v>4000</v>
      </c>
      <c r="N920" s="9" t="s">
        <v>4001</v>
      </c>
      <c r="O920" s="6" t="s">
        <v>32</v>
      </c>
      <c r="P920" s="6" t="s">
        <v>33</v>
      </c>
      <c r="Q920" s="6" t="s">
        <v>519</v>
      </c>
      <c r="R920" s="10"/>
      <c r="S920" s="10"/>
      <c r="T920" s="10"/>
      <c r="U920" s="6" t="s">
        <v>268</v>
      </c>
      <c r="V920" s="6">
        <v>4950.0</v>
      </c>
      <c r="W920" s="6" t="s">
        <v>691</v>
      </c>
      <c r="X920" s="10"/>
      <c r="Y920" s="10"/>
      <c r="Z920" s="10"/>
      <c r="AA920" s="10"/>
      <c r="AB920" s="10"/>
      <c r="AC920" s="10"/>
    </row>
    <row r="921">
      <c r="A921" s="14" t="s">
        <v>3966</v>
      </c>
      <c r="B921" s="5">
        <v>45.0</v>
      </c>
      <c r="C921" s="6" t="s">
        <v>72</v>
      </c>
      <c r="D921" s="6" t="s">
        <v>247</v>
      </c>
      <c r="E921" s="6" t="s">
        <v>4002</v>
      </c>
      <c r="F921" s="6" t="s">
        <v>46</v>
      </c>
      <c r="G921" s="8" t="s">
        <v>1049</v>
      </c>
      <c r="H921" s="6" t="s">
        <v>388</v>
      </c>
      <c r="I921" s="6" t="s">
        <v>122</v>
      </c>
      <c r="J921" s="6" t="s">
        <v>122</v>
      </c>
      <c r="K921" s="6" t="s">
        <v>122</v>
      </c>
      <c r="L921" s="6" t="s">
        <v>29</v>
      </c>
      <c r="M921" s="9" t="s">
        <v>4003</v>
      </c>
      <c r="N921" s="9" t="s">
        <v>4004</v>
      </c>
      <c r="O921" s="6" t="s">
        <v>32</v>
      </c>
      <c r="P921" s="6" t="s">
        <v>33</v>
      </c>
      <c r="Q921" s="6" t="s">
        <v>34</v>
      </c>
      <c r="R921" s="10"/>
      <c r="S921" s="10"/>
      <c r="T921" s="10"/>
      <c r="U921" s="6" t="s">
        <v>472</v>
      </c>
      <c r="V921" s="6">
        <v>1350.0</v>
      </c>
      <c r="W921" s="6" t="s">
        <v>1331</v>
      </c>
      <c r="X921" s="10"/>
      <c r="Y921" s="10"/>
      <c r="Z921" s="10"/>
      <c r="AA921" s="10"/>
      <c r="AB921" s="10"/>
      <c r="AC921" s="10"/>
    </row>
    <row r="922">
      <c r="A922" s="14" t="s">
        <v>4005</v>
      </c>
      <c r="B922" s="5">
        <v>44.0</v>
      </c>
      <c r="C922" s="6" t="s">
        <v>64</v>
      </c>
      <c r="D922" s="6" t="s">
        <v>209</v>
      </c>
      <c r="E922" s="6" t="s">
        <v>4006</v>
      </c>
      <c r="F922" s="6" t="s">
        <v>25</v>
      </c>
      <c r="G922" s="6" t="s">
        <v>4007</v>
      </c>
      <c r="H922" s="6" t="s">
        <v>388</v>
      </c>
      <c r="I922" s="6" t="s">
        <v>459</v>
      </c>
      <c r="J922" s="6" t="s">
        <v>459</v>
      </c>
      <c r="K922" s="6" t="s">
        <v>459</v>
      </c>
      <c r="L922" s="6" t="s">
        <v>29</v>
      </c>
      <c r="M922" s="9" t="s">
        <v>4008</v>
      </c>
      <c r="N922" s="9" t="s">
        <v>4009</v>
      </c>
      <c r="O922" s="6" t="s">
        <v>32</v>
      </c>
      <c r="P922" s="6" t="s">
        <v>33</v>
      </c>
      <c r="Q922" s="10"/>
      <c r="R922" s="10"/>
      <c r="S922" s="10"/>
      <c r="T922" s="10"/>
      <c r="U922" s="6" t="s">
        <v>116</v>
      </c>
      <c r="V922" s="10"/>
      <c r="W922" s="10"/>
      <c r="X922" s="10"/>
      <c r="Y922" s="10"/>
      <c r="Z922" s="10"/>
      <c r="AA922" s="10"/>
      <c r="AB922" s="10"/>
      <c r="AC922" s="10"/>
    </row>
    <row r="923">
      <c r="A923" s="14" t="s">
        <v>4005</v>
      </c>
      <c r="B923" s="5">
        <v>44.0</v>
      </c>
      <c r="C923" s="6" t="s">
        <v>64</v>
      </c>
      <c r="D923" s="6" t="s">
        <v>209</v>
      </c>
      <c r="E923" s="6" t="s">
        <v>4010</v>
      </c>
      <c r="F923" s="6" t="s">
        <v>25</v>
      </c>
      <c r="G923" s="6" t="s">
        <v>4011</v>
      </c>
      <c r="H923" s="6" t="s">
        <v>388</v>
      </c>
      <c r="I923" s="6" t="s">
        <v>459</v>
      </c>
      <c r="J923" s="6" t="s">
        <v>40</v>
      </c>
      <c r="K923" s="6" t="s">
        <v>40</v>
      </c>
      <c r="L923" s="6" t="s">
        <v>29</v>
      </c>
      <c r="M923" s="9" t="s">
        <v>4012</v>
      </c>
      <c r="N923" s="9" t="s">
        <v>4013</v>
      </c>
      <c r="O923" s="6" t="s">
        <v>32</v>
      </c>
      <c r="P923" s="6" t="s">
        <v>343</v>
      </c>
      <c r="Q923" s="6" t="s">
        <v>519</v>
      </c>
      <c r="R923" s="10"/>
      <c r="S923" s="10"/>
      <c r="T923" s="10"/>
      <c r="U923" s="6" t="s">
        <v>116</v>
      </c>
      <c r="V923" s="10"/>
      <c r="W923" s="10"/>
      <c r="X923" s="10"/>
      <c r="Y923" s="10"/>
      <c r="Z923" s="10"/>
      <c r="AA923" s="10"/>
      <c r="AB923" s="10"/>
      <c r="AC923" s="10"/>
    </row>
    <row r="924">
      <c r="A924" s="14" t="s">
        <v>4005</v>
      </c>
      <c r="B924" s="5">
        <v>44.0</v>
      </c>
      <c r="C924" s="6" t="s">
        <v>72</v>
      </c>
      <c r="D924" s="6" t="s">
        <v>247</v>
      </c>
      <c r="E924" s="6" t="s">
        <v>4014</v>
      </c>
      <c r="F924" s="6" t="s">
        <v>274</v>
      </c>
      <c r="G924" s="6" t="s">
        <v>4015</v>
      </c>
      <c r="H924" s="6" t="s">
        <v>77</v>
      </c>
      <c r="I924" s="6" t="s">
        <v>104</v>
      </c>
      <c r="J924" s="6" t="s">
        <v>47</v>
      </c>
      <c r="K924" s="6" t="s">
        <v>47</v>
      </c>
      <c r="L924" s="6" t="s">
        <v>29</v>
      </c>
      <c r="M924" s="9" t="s">
        <v>4016</v>
      </c>
      <c r="N924" s="9" t="s">
        <v>4017</v>
      </c>
      <c r="O924" s="6" t="s">
        <v>32</v>
      </c>
      <c r="P924" s="6" t="s">
        <v>33</v>
      </c>
      <c r="Q924" s="10"/>
      <c r="R924" s="10"/>
      <c r="S924" s="10"/>
      <c r="T924" s="10"/>
      <c r="U924" s="6" t="s">
        <v>268</v>
      </c>
      <c r="V924" s="6">
        <v>1800.0</v>
      </c>
      <c r="W924" s="6" t="s">
        <v>691</v>
      </c>
      <c r="X924" s="10"/>
      <c r="Y924" s="10"/>
      <c r="Z924" s="10"/>
      <c r="AA924" s="10"/>
      <c r="AB924" s="10"/>
      <c r="AC924" s="10"/>
    </row>
    <row r="925">
      <c r="A925" s="14" t="s">
        <v>4005</v>
      </c>
      <c r="B925" s="5">
        <v>44.0</v>
      </c>
      <c r="C925" s="6" t="s">
        <v>64</v>
      </c>
      <c r="D925" s="6" t="s">
        <v>209</v>
      </c>
      <c r="E925" s="6" t="s">
        <v>4018</v>
      </c>
      <c r="F925" s="6" t="s">
        <v>25</v>
      </c>
      <c r="G925" s="6" t="s">
        <v>4019</v>
      </c>
      <c r="H925" s="6" t="s">
        <v>59</v>
      </c>
      <c r="I925" s="6" t="s">
        <v>40</v>
      </c>
      <c r="J925" s="6" t="s">
        <v>40</v>
      </c>
      <c r="K925" s="6" t="s">
        <v>40</v>
      </c>
      <c r="L925" s="6" t="s">
        <v>29</v>
      </c>
      <c r="M925" s="9" t="s">
        <v>4020</v>
      </c>
      <c r="N925" s="9" t="s">
        <v>4021</v>
      </c>
      <c r="O925" s="6" t="s">
        <v>32</v>
      </c>
      <c r="P925" s="6" t="s">
        <v>343</v>
      </c>
      <c r="Q925" s="10"/>
      <c r="R925" s="6" t="s">
        <v>4022</v>
      </c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>
      <c r="A926" s="14" t="s">
        <v>4005</v>
      </c>
      <c r="B926" s="5">
        <v>44.0</v>
      </c>
      <c r="C926" s="6" t="s">
        <v>64</v>
      </c>
      <c r="D926" s="6" t="s">
        <v>697</v>
      </c>
      <c r="E926" s="6" t="s">
        <v>4023</v>
      </c>
      <c r="F926" s="6" t="s">
        <v>25</v>
      </c>
      <c r="G926" s="6" t="s">
        <v>4024</v>
      </c>
      <c r="H926" s="6" t="s">
        <v>388</v>
      </c>
      <c r="I926" s="6" t="s">
        <v>78</v>
      </c>
      <c r="J926" s="6" t="s">
        <v>78</v>
      </c>
      <c r="K926" s="6" t="s">
        <v>78</v>
      </c>
      <c r="L926" s="6" t="s">
        <v>29</v>
      </c>
      <c r="M926" s="9" t="s">
        <v>4025</v>
      </c>
      <c r="N926" s="9" t="s">
        <v>4026</v>
      </c>
      <c r="O926" s="6" t="s">
        <v>32</v>
      </c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>
      <c r="A927" s="14" t="s">
        <v>4005</v>
      </c>
      <c r="B927" s="5">
        <v>44.0</v>
      </c>
      <c r="C927" s="6" t="s">
        <v>64</v>
      </c>
      <c r="D927" s="6" t="s">
        <v>432</v>
      </c>
      <c r="E927" s="6" t="s">
        <v>4027</v>
      </c>
      <c r="F927" s="6" t="s">
        <v>25</v>
      </c>
      <c r="G927" s="6" t="s">
        <v>4028</v>
      </c>
      <c r="H927" s="6" t="s">
        <v>2731</v>
      </c>
      <c r="I927" s="6" t="s">
        <v>435</v>
      </c>
      <c r="J927" s="6" t="s">
        <v>435</v>
      </c>
      <c r="K927" s="6" t="s">
        <v>435</v>
      </c>
      <c r="L927" s="6" t="s">
        <v>29</v>
      </c>
      <c r="M927" s="9" t="s">
        <v>4029</v>
      </c>
      <c r="N927" s="9" t="s">
        <v>4030</v>
      </c>
      <c r="O927" s="6" t="s">
        <v>32</v>
      </c>
      <c r="P927" s="6" t="s">
        <v>214</v>
      </c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>
      <c r="A928" s="14" t="s">
        <v>4031</v>
      </c>
      <c r="B928" s="5">
        <v>42.0</v>
      </c>
      <c r="C928" s="6" t="s">
        <v>22</v>
      </c>
      <c r="D928" s="6" t="s">
        <v>307</v>
      </c>
      <c r="E928" s="6" t="s">
        <v>4032</v>
      </c>
      <c r="F928" s="6" t="s">
        <v>25</v>
      </c>
      <c r="G928" s="8" t="s">
        <v>4033</v>
      </c>
      <c r="H928" s="6" t="s">
        <v>59</v>
      </c>
      <c r="I928" s="6" t="s">
        <v>105</v>
      </c>
      <c r="J928" s="6" t="s">
        <v>78</v>
      </c>
      <c r="K928" s="6" t="s">
        <v>78</v>
      </c>
      <c r="L928" s="6" t="s">
        <v>29</v>
      </c>
      <c r="M928" s="9" t="s">
        <v>4034</v>
      </c>
      <c r="N928" s="9" t="s">
        <v>4035</v>
      </c>
      <c r="O928" s="6" t="s">
        <v>32</v>
      </c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>
      <c r="A929" s="14" t="s">
        <v>4036</v>
      </c>
      <c r="B929" s="5">
        <v>41.0</v>
      </c>
      <c r="C929" s="6" t="s">
        <v>22</v>
      </c>
      <c r="D929" s="6" t="s">
        <v>307</v>
      </c>
      <c r="E929" s="6" t="s">
        <v>4037</v>
      </c>
      <c r="F929" s="6" t="s">
        <v>25</v>
      </c>
      <c r="G929" s="6" t="s">
        <v>4038</v>
      </c>
      <c r="H929" s="6" t="s">
        <v>59</v>
      </c>
      <c r="I929" s="6" t="s">
        <v>78</v>
      </c>
      <c r="J929" s="6" t="s">
        <v>78</v>
      </c>
      <c r="K929" s="6" t="s">
        <v>78</v>
      </c>
      <c r="L929" s="6" t="s">
        <v>29</v>
      </c>
      <c r="M929" s="9" t="s">
        <v>4039</v>
      </c>
      <c r="N929" s="9" t="s">
        <v>4040</v>
      </c>
      <c r="O929" s="6" t="s">
        <v>32</v>
      </c>
      <c r="P929" s="6" t="s">
        <v>343</v>
      </c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>
      <c r="A930" s="14" t="s">
        <v>4036</v>
      </c>
      <c r="B930" s="5">
        <v>41.0</v>
      </c>
      <c r="C930" s="6" t="s">
        <v>22</v>
      </c>
      <c r="D930" s="6" t="s">
        <v>307</v>
      </c>
      <c r="E930" s="6" t="s">
        <v>4041</v>
      </c>
      <c r="F930" s="6" t="s">
        <v>25</v>
      </c>
      <c r="G930" s="6" t="s">
        <v>4042</v>
      </c>
      <c r="H930" s="6" t="s">
        <v>59</v>
      </c>
      <c r="I930" s="6" t="s">
        <v>435</v>
      </c>
      <c r="J930" s="6" t="s">
        <v>435</v>
      </c>
      <c r="K930" s="6" t="s">
        <v>435</v>
      </c>
      <c r="L930" s="6" t="s">
        <v>29</v>
      </c>
      <c r="M930" s="9" t="s">
        <v>4043</v>
      </c>
      <c r="N930" s="9" t="s">
        <v>4044</v>
      </c>
      <c r="O930" s="6" t="s">
        <v>32</v>
      </c>
      <c r="P930" s="6" t="s">
        <v>343</v>
      </c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>
      <c r="A931" s="14" t="s">
        <v>4036</v>
      </c>
      <c r="B931" s="5">
        <v>41.0</v>
      </c>
      <c r="C931" s="6" t="s">
        <v>72</v>
      </c>
      <c r="D931" s="6" t="s">
        <v>247</v>
      </c>
      <c r="E931" s="6" t="s">
        <v>4045</v>
      </c>
      <c r="F931" s="6" t="s">
        <v>274</v>
      </c>
      <c r="G931" s="6" t="s">
        <v>4046</v>
      </c>
      <c r="H931" s="6" t="s">
        <v>77</v>
      </c>
      <c r="I931" s="6" t="s">
        <v>468</v>
      </c>
      <c r="J931" s="6" t="s">
        <v>47</v>
      </c>
      <c r="K931" s="6" t="s">
        <v>47</v>
      </c>
      <c r="L931" s="6" t="s">
        <v>29</v>
      </c>
      <c r="M931" s="9" t="s">
        <v>4047</v>
      </c>
      <c r="N931" s="9" t="s">
        <v>4048</v>
      </c>
      <c r="O931" s="6" t="s">
        <v>32</v>
      </c>
      <c r="P931" s="6" t="s">
        <v>33</v>
      </c>
      <c r="Q931" s="6" t="s">
        <v>126</v>
      </c>
      <c r="R931" s="10"/>
      <c r="S931" s="10"/>
      <c r="T931" s="10"/>
      <c r="U931" s="6" t="s">
        <v>472</v>
      </c>
      <c r="V931" s="6">
        <v>1800.0</v>
      </c>
      <c r="W931" s="6" t="s">
        <v>691</v>
      </c>
      <c r="X931" s="10"/>
      <c r="Y931" s="10"/>
      <c r="Z931" s="10"/>
      <c r="AA931" s="10"/>
      <c r="AB931" s="10"/>
      <c r="AC931" s="10"/>
    </row>
    <row r="932">
      <c r="A932" s="14" t="s">
        <v>4036</v>
      </c>
      <c r="B932" s="5">
        <v>41.0</v>
      </c>
      <c r="C932" s="6" t="s">
        <v>50</v>
      </c>
      <c r="D932" s="6" t="s">
        <v>51</v>
      </c>
      <c r="E932" s="6" t="s">
        <v>4049</v>
      </c>
      <c r="F932" s="6" t="s">
        <v>25</v>
      </c>
      <c r="G932" s="6" t="s">
        <v>4050</v>
      </c>
      <c r="H932" s="6" t="s">
        <v>59</v>
      </c>
      <c r="I932" s="6" t="s">
        <v>104</v>
      </c>
      <c r="J932" s="6" t="s">
        <v>459</v>
      </c>
      <c r="K932" s="6" t="s">
        <v>459</v>
      </c>
      <c r="L932" s="6" t="s">
        <v>29</v>
      </c>
      <c r="M932" s="9" t="s">
        <v>4051</v>
      </c>
      <c r="N932" s="9" t="s">
        <v>4052</v>
      </c>
      <c r="O932" s="6" t="s">
        <v>32</v>
      </c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>
      <c r="A933" s="14" t="s">
        <v>4036</v>
      </c>
      <c r="B933" s="5">
        <v>41.0</v>
      </c>
      <c r="C933" s="6" t="s">
        <v>64</v>
      </c>
      <c r="D933" s="6" t="s">
        <v>562</v>
      </c>
      <c r="E933" s="6" t="s">
        <v>4053</v>
      </c>
      <c r="F933" s="6" t="s">
        <v>25</v>
      </c>
      <c r="G933" s="6" t="s">
        <v>4054</v>
      </c>
      <c r="H933" s="6" t="s">
        <v>388</v>
      </c>
      <c r="I933" s="6" t="s">
        <v>220</v>
      </c>
      <c r="J933" s="6" t="s">
        <v>220</v>
      </c>
      <c r="K933" s="6" t="s">
        <v>220</v>
      </c>
      <c r="L933" s="6" t="s">
        <v>29</v>
      </c>
      <c r="M933" s="9" t="s">
        <v>4055</v>
      </c>
      <c r="N933" s="9" t="s">
        <v>4056</v>
      </c>
      <c r="O933" s="6" t="s">
        <v>32</v>
      </c>
      <c r="P933" s="6" t="s">
        <v>33</v>
      </c>
      <c r="Q933" s="6" t="s">
        <v>471</v>
      </c>
      <c r="R933" s="10"/>
      <c r="S933" s="10"/>
      <c r="T933" s="10"/>
      <c r="U933" s="6" t="s">
        <v>268</v>
      </c>
      <c r="V933" s="6">
        <v>4860.0</v>
      </c>
      <c r="W933" s="6" t="s">
        <v>567</v>
      </c>
      <c r="X933" s="10"/>
      <c r="Y933" s="10"/>
      <c r="Z933" s="10"/>
      <c r="AA933" s="10"/>
      <c r="AB933" s="10"/>
      <c r="AC933" s="10"/>
    </row>
    <row r="934">
      <c r="A934" s="14" t="s">
        <v>4036</v>
      </c>
      <c r="B934" s="5">
        <v>41.0</v>
      </c>
      <c r="C934" s="6" t="s">
        <v>64</v>
      </c>
      <c r="D934" s="6" t="s">
        <v>432</v>
      </c>
      <c r="E934" s="6" t="s">
        <v>4057</v>
      </c>
      <c r="F934" s="6" t="s">
        <v>25</v>
      </c>
      <c r="G934" s="6" t="s">
        <v>4058</v>
      </c>
      <c r="H934" s="6" t="s">
        <v>388</v>
      </c>
      <c r="I934" s="6" t="s">
        <v>78</v>
      </c>
      <c r="J934" s="6" t="s">
        <v>78</v>
      </c>
      <c r="K934" s="6" t="s">
        <v>78</v>
      </c>
      <c r="L934" s="6" t="s">
        <v>29</v>
      </c>
      <c r="M934" s="9" t="s">
        <v>4059</v>
      </c>
      <c r="N934" s="9" t="s">
        <v>4060</v>
      </c>
      <c r="O934" s="6" t="s">
        <v>32</v>
      </c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>
      <c r="A935" s="14" t="s">
        <v>4061</v>
      </c>
      <c r="B935" s="5">
        <v>40.0</v>
      </c>
      <c r="C935" s="6" t="s">
        <v>72</v>
      </c>
      <c r="D935" s="6" t="s">
        <v>247</v>
      </c>
      <c r="E935" s="11" t="s">
        <v>4062</v>
      </c>
      <c r="F935" s="6" t="s">
        <v>274</v>
      </c>
      <c r="G935" s="6" t="s">
        <v>4063</v>
      </c>
      <c r="H935" s="6" t="s">
        <v>77</v>
      </c>
      <c r="I935" s="6" t="s">
        <v>78</v>
      </c>
      <c r="J935" s="6" t="s">
        <v>47</v>
      </c>
      <c r="K935" s="6" t="s">
        <v>47</v>
      </c>
      <c r="L935" s="6" t="s">
        <v>29</v>
      </c>
      <c r="M935" s="9" t="s">
        <v>4064</v>
      </c>
      <c r="N935" s="9" t="s">
        <v>4065</v>
      </c>
      <c r="O935" s="6" t="s">
        <v>32</v>
      </c>
      <c r="P935" s="6" t="s">
        <v>33</v>
      </c>
      <c r="Q935" s="6" t="s">
        <v>34</v>
      </c>
      <c r="R935" s="10"/>
      <c r="S935" s="10"/>
      <c r="T935" s="10"/>
      <c r="U935" s="6" t="s">
        <v>116</v>
      </c>
      <c r="V935" s="6">
        <v>1800.0</v>
      </c>
      <c r="W935" s="6" t="s">
        <v>1679</v>
      </c>
      <c r="X935" s="10"/>
      <c r="Y935" s="10"/>
      <c r="Z935" s="10"/>
      <c r="AA935" s="10"/>
      <c r="AB935" s="10"/>
      <c r="AC935" s="10"/>
    </row>
    <row r="936">
      <c r="A936" s="14" t="s">
        <v>4061</v>
      </c>
      <c r="B936" s="5">
        <v>40.0</v>
      </c>
      <c r="C936" s="6" t="s">
        <v>72</v>
      </c>
      <c r="D936" s="6" t="s">
        <v>247</v>
      </c>
      <c r="E936" s="11" t="s">
        <v>4066</v>
      </c>
      <c r="F936" s="6" t="s">
        <v>274</v>
      </c>
      <c r="G936" s="6" t="s">
        <v>4067</v>
      </c>
      <c r="H936" s="6" t="s">
        <v>77</v>
      </c>
      <c r="I936" s="6" t="s">
        <v>468</v>
      </c>
      <c r="J936" s="6" t="s">
        <v>47</v>
      </c>
      <c r="K936" s="6" t="s">
        <v>47</v>
      </c>
      <c r="L936" s="6" t="s">
        <v>29</v>
      </c>
      <c r="M936" s="9" t="s">
        <v>4068</v>
      </c>
      <c r="N936" s="9" t="s">
        <v>4069</v>
      </c>
      <c r="O936" s="6" t="s">
        <v>32</v>
      </c>
      <c r="P936" s="6" t="s">
        <v>33</v>
      </c>
      <c r="Q936" s="10"/>
      <c r="R936" s="10"/>
      <c r="S936" s="10"/>
      <c r="T936" s="10"/>
      <c r="U936" s="6" t="s">
        <v>472</v>
      </c>
      <c r="V936" s="6">
        <v>1800.0</v>
      </c>
      <c r="W936" s="6" t="s">
        <v>2114</v>
      </c>
      <c r="X936" s="10"/>
      <c r="Y936" s="10"/>
      <c r="Z936" s="10"/>
      <c r="AA936" s="10"/>
      <c r="AB936" s="10"/>
      <c r="AC936" s="10"/>
    </row>
    <row r="937">
      <c r="A937" s="14" t="s">
        <v>4061</v>
      </c>
      <c r="B937" s="5">
        <v>40.0</v>
      </c>
      <c r="C937" s="6" t="s">
        <v>64</v>
      </c>
      <c r="D937" s="6" t="s">
        <v>562</v>
      </c>
      <c r="E937" s="6" t="s">
        <v>4070</v>
      </c>
      <c r="F937" s="6" t="s">
        <v>274</v>
      </c>
      <c r="G937" s="6" t="s">
        <v>4071</v>
      </c>
      <c r="H937" s="6" t="s">
        <v>77</v>
      </c>
      <c r="I937" s="6" t="s">
        <v>105</v>
      </c>
      <c r="J937" s="6" t="s">
        <v>47</v>
      </c>
      <c r="K937" s="6" t="s">
        <v>47</v>
      </c>
      <c r="L937" s="6" t="s">
        <v>29</v>
      </c>
      <c r="M937" s="9" t="s">
        <v>4072</v>
      </c>
      <c r="N937" s="9" t="s">
        <v>4073</v>
      </c>
      <c r="O937" s="6" t="s">
        <v>32</v>
      </c>
      <c r="P937" s="6" t="s">
        <v>33</v>
      </c>
      <c r="Q937" s="6" t="s">
        <v>34</v>
      </c>
      <c r="R937" s="10"/>
      <c r="S937" s="6" t="s">
        <v>472</v>
      </c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>
      <c r="A938" s="14" t="s">
        <v>4061</v>
      </c>
      <c r="B938" s="5">
        <v>40.0</v>
      </c>
      <c r="C938" s="6" t="s">
        <v>72</v>
      </c>
      <c r="D938" s="6" t="s">
        <v>247</v>
      </c>
      <c r="E938" s="6" t="s">
        <v>4074</v>
      </c>
      <c r="F938" s="6" t="s">
        <v>25</v>
      </c>
      <c r="G938" s="6" t="s">
        <v>4075</v>
      </c>
      <c r="H938" s="6" t="s">
        <v>388</v>
      </c>
      <c r="I938" s="6" t="s">
        <v>122</v>
      </c>
      <c r="J938" s="6" t="s">
        <v>122</v>
      </c>
      <c r="K938" s="6" t="s">
        <v>122</v>
      </c>
      <c r="L938" s="6" t="s">
        <v>29</v>
      </c>
      <c r="M938" s="9" t="s">
        <v>4076</v>
      </c>
      <c r="N938" s="9" t="s">
        <v>4077</v>
      </c>
      <c r="O938" s="6" t="s">
        <v>32</v>
      </c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>
      <c r="A939" s="14" t="s">
        <v>4078</v>
      </c>
      <c r="B939" s="5">
        <v>38.0</v>
      </c>
      <c r="C939" s="6" t="s">
        <v>64</v>
      </c>
      <c r="D939" s="6" t="s">
        <v>4079</v>
      </c>
      <c r="E939" s="6" t="s">
        <v>4080</v>
      </c>
      <c r="F939" s="6" t="s">
        <v>46</v>
      </c>
      <c r="G939" s="6" t="s">
        <v>4081</v>
      </c>
      <c r="H939" s="6" t="s">
        <v>388</v>
      </c>
      <c r="I939" s="6" t="s">
        <v>78</v>
      </c>
      <c r="J939" s="6" t="s">
        <v>244</v>
      </c>
      <c r="K939" s="6" t="s">
        <v>244</v>
      </c>
      <c r="L939" s="6" t="s">
        <v>29</v>
      </c>
      <c r="M939" s="9" t="s">
        <v>4082</v>
      </c>
      <c r="N939" s="9" t="s">
        <v>4083</v>
      </c>
      <c r="O939" s="6" t="s">
        <v>32</v>
      </c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>
      <c r="A940" s="14" t="s">
        <v>4078</v>
      </c>
      <c r="B940" s="5">
        <v>38.0</v>
      </c>
      <c r="C940" s="6" t="s">
        <v>64</v>
      </c>
      <c r="D940" s="6" t="s">
        <v>562</v>
      </c>
      <c r="E940" s="6" t="s">
        <v>4084</v>
      </c>
      <c r="F940" s="6" t="s">
        <v>25</v>
      </c>
      <c r="G940" s="6" t="s">
        <v>4085</v>
      </c>
      <c r="H940" s="6" t="s">
        <v>59</v>
      </c>
      <c r="I940" s="6" t="s">
        <v>328</v>
      </c>
      <c r="J940" s="6" t="s">
        <v>328</v>
      </c>
      <c r="K940" s="6" t="s">
        <v>328</v>
      </c>
      <c r="L940" s="6" t="s">
        <v>29</v>
      </c>
      <c r="M940" s="9" t="s">
        <v>4086</v>
      </c>
      <c r="N940" s="9" t="s">
        <v>4087</v>
      </c>
      <c r="O940" s="6" t="s">
        <v>32</v>
      </c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>
      <c r="A941" s="14" t="s">
        <v>4078</v>
      </c>
      <c r="B941" s="5">
        <v>38.0</v>
      </c>
      <c r="C941" s="6" t="s">
        <v>64</v>
      </c>
      <c r="D941" s="6" t="s">
        <v>562</v>
      </c>
      <c r="E941" s="6" t="s">
        <v>4088</v>
      </c>
      <c r="F941" s="6" t="s">
        <v>25</v>
      </c>
      <c r="G941" s="6" t="s">
        <v>4089</v>
      </c>
      <c r="H941" s="6" t="s">
        <v>39</v>
      </c>
      <c r="I941" s="6" t="s">
        <v>220</v>
      </c>
      <c r="J941" s="6" t="s">
        <v>220</v>
      </c>
      <c r="K941" s="6" t="s">
        <v>220</v>
      </c>
      <c r="L941" s="6" t="s">
        <v>29</v>
      </c>
      <c r="M941" s="9" t="s">
        <v>4090</v>
      </c>
      <c r="N941" s="9" t="s">
        <v>4091</v>
      </c>
      <c r="O941" s="6" t="s">
        <v>32</v>
      </c>
      <c r="P941" s="6" t="s">
        <v>214</v>
      </c>
      <c r="Q941" s="10"/>
      <c r="R941" s="10"/>
      <c r="S941" s="10"/>
      <c r="T941" s="6" t="s">
        <v>4092</v>
      </c>
      <c r="U941" s="10"/>
      <c r="V941" s="10"/>
      <c r="W941" s="10"/>
      <c r="X941" s="10"/>
      <c r="Y941" s="10"/>
      <c r="Z941" s="10"/>
      <c r="AA941" s="10"/>
      <c r="AB941" s="10"/>
      <c r="AC941" s="10"/>
    </row>
    <row r="942">
      <c r="A942" s="14" t="s">
        <v>4078</v>
      </c>
      <c r="B942" s="5">
        <v>38.0</v>
      </c>
      <c r="C942" s="6" t="s">
        <v>72</v>
      </c>
      <c r="D942" s="6" t="s">
        <v>247</v>
      </c>
      <c r="E942" s="6" t="s">
        <v>4093</v>
      </c>
      <c r="F942" s="6" t="s">
        <v>249</v>
      </c>
      <c r="G942" s="6" t="s">
        <v>4094</v>
      </c>
      <c r="H942" s="6" t="s">
        <v>77</v>
      </c>
      <c r="I942" s="6" t="s">
        <v>54</v>
      </c>
      <c r="J942" s="6" t="s">
        <v>47</v>
      </c>
      <c r="K942" s="6" t="s">
        <v>47</v>
      </c>
      <c r="L942" s="6" t="s">
        <v>29</v>
      </c>
      <c r="M942" s="9" t="s">
        <v>4095</v>
      </c>
      <c r="N942" s="9" t="s">
        <v>4096</v>
      </c>
      <c r="O942" s="6" t="s">
        <v>32</v>
      </c>
      <c r="P942" s="6" t="s">
        <v>33</v>
      </c>
      <c r="Q942" s="6" t="s">
        <v>34</v>
      </c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>
      <c r="A943" s="14" t="s">
        <v>4078</v>
      </c>
      <c r="B943" s="5">
        <v>38.0</v>
      </c>
      <c r="C943" s="6" t="s">
        <v>64</v>
      </c>
      <c r="D943" s="6" t="s">
        <v>290</v>
      </c>
      <c r="E943" s="6" t="s">
        <v>4097</v>
      </c>
      <c r="F943" s="6" t="s">
        <v>274</v>
      </c>
      <c r="G943" s="6" t="s">
        <v>4098</v>
      </c>
      <c r="H943" s="6" t="s">
        <v>77</v>
      </c>
      <c r="I943" s="6" t="s">
        <v>40</v>
      </c>
      <c r="J943" s="6" t="s">
        <v>47</v>
      </c>
      <c r="K943" s="6" t="s">
        <v>47</v>
      </c>
      <c r="L943" s="6" t="s">
        <v>29</v>
      </c>
      <c r="M943" s="9" t="s">
        <v>4099</v>
      </c>
      <c r="N943" s="9" t="s">
        <v>4100</v>
      </c>
      <c r="O943" s="6" t="s">
        <v>32</v>
      </c>
      <c r="P943" s="6" t="s">
        <v>33</v>
      </c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>
      <c r="A944" s="14" t="s">
        <v>4078</v>
      </c>
      <c r="B944" s="5">
        <v>38.0</v>
      </c>
      <c r="C944" s="6" t="s">
        <v>72</v>
      </c>
      <c r="D944" s="6" t="s">
        <v>247</v>
      </c>
      <c r="E944" s="6" t="s">
        <v>4101</v>
      </c>
      <c r="F944" s="6" t="s">
        <v>274</v>
      </c>
      <c r="G944" s="6" t="s">
        <v>4102</v>
      </c>
      <c r="H944" s="6" t="s">
        <v>77</v>
      </c>
      <c r="I944" s="6" t="s">
        <v>78</v>
      </c>
      <c r="J944" s="6" t="s">
        <v>47</v>
      </c>
      <c r="K944" s="6" t="s">
        <v>47</v>
      </c>
      <c r="L944" s="6" t="s">
        <v>29</v>
      </c>
      <c r="M944" s="9" t="s">
        <v>4103</v>
      </c>
      <c r="N944" s="9" t="s">
        <v>4104</v>
      </c>
      <c r="O944" s="6" t="s">
        <v>32</v>
      </c>
      <c r="P944" s="6" t="s">
        <v>33</v>
      </c>
      <c r="Q944" s="10"/>
      <c r="R944" s="10"/>
      <c r="S944" s="10"/>
      <c r="T944" s="10"/>
      <c r="U944" s="6" t="s">
        <v>116</v>
      </c>
      <c r="V944" s="6">
        <v>1800.0</v>
      </c>
      <c r="W944" s="6" t="s">
        <v>2114</v>
      </c>
      <c r="X944" s="10"/>
      <c r="Y944" s="10"/>
      <c r="Z944" s="10"/>
      <c r="AA944" s="10"/>
      <c r="AB944" s="10"/>
      <c r="AC944" s="10"/>
    </row>
    <row r="945">
      <c r="A945" s="14" t="s">
        <v>4078</v>
      </c>
      <c r="B945" s="5">
        <v>38.0</v>
      </c>
      <c r="C945" s="6" t="s">
        <v>64</v>
      </c>
      <c r="D945" s="6" t="s">
        <v>290</v>
      </c>
      <c r="E945" s="6" t="s">
        <v>4105</v>
      </c>
      <c r="F945" s="6" t="s">
        <v>274</v>
      </c>
      <c r="G945" s="6" t="s">
        <v>4106</v>
      </c>
      <c r="H945" s="6" t="s">
        <v>77</v>
      </c>
      <c r="I945" s="6" t="s">
        <v>78</v>
      </c>
      <c r="J945" s="6" t="s">
        <v>47</v>
      </c>
      <c r="K945" s="6" t="s">
        <v>47</v>
      </c>
      <c r="L945" s="6" t="s">
        <v>29</v>
      </c>
      <c r="M945" s="9" t="s">
        <v>4107</v>
      </c>
      <c r="N945" s="9" t="s">
        <v>4108</v>
      </c>
      <c r="O945" s="6" t="s">
        <v>32</v>
      </c>
      <c r="P945" s="6" t="s">
        <v>33</v>
      </c>
      <c r="Q945" s="6" t="s">
        <v>381</v>
      </c>
      <c r="R945" s="10"/>
      <c r="S945" s="6" t="s">
        <v>556</v>
      </c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>
      <c r="A946" s="14" t="s">
        <v>4078</v>
      </c>
      <c r="B946" s="5">
        <v>38.0</v>
      </c>
      <c r="C946" s="6" t="s">
        <v>72</v>
      </c>
      <c r="D946" s="6" t="s">
        <v>247</v>
      </c>
      <c r="E946" s="6" t="s">
        <v>4109</v>
      </c>
      <c r="F946" s="6" t="s">
        <v>274</v>
      </c>
      <c r="G946" s="6" t="s">
        <v>4110</v>
      </c>
      <c r="H946" s="6" t="s">
        <v>77</v>
      </c>
      <c r="I946" s="6" t="s">
        <v>28</v>
      </c>
      <c r="J946" s="6" t="s">
        <v>47</v>
      </c>
      <c r="K946" s="6" t="s">
        <v>47</v>
      </c>
      <c r="L946" s="6" t="s">
        <v>29</v>
      </c>
      <c r="M946" s="9" t="s">
        <v>4111</v>
      </c>
      <c r="N946" s="9" t="s">
        <v>4112</v>
      </c>
      <c r="O946" s="6" t="s">
        <v>32</v>
      </c>
      <c r="P946" s="6" t="s">
        <v>33</v>
      </c>
      <c r="Q946" s="10"/>
      <c r="R946" s="10"/>
      <c r="S946" s="10"/>
      <c r="T946" s="10"/>
      <c r="U946" s="6" t="s">
        <v>472</v>
      </c>
      <c r="V946" s="6">
        <v>1800.0</v>
      </c>
      <c r="W946" s="6" t="s">
        <v>1679</v>
      </c>
      <c r="X946" s="10"/>
      <c r="Y946" s="10"/>
      <c r="Z946" s="10"/>
      <c r="AA946" s="10"/>
      <c r="AB946" s="10"/>
      <c r="AC946" s="10"/>
    </row>
    <row r="947">
      <c r="A947" s="14" t="s">
        <v>4078</v>
      </c>
      <c r="B947" s="5">
        <v>38.0</v>
      </c>
      <c r="C947" s="6" t="s">
        <v>72</v>
      </c>
      <c r="D947" s="6" t="s">
        <v>247</v>
      </c>
      <c r="E947" s="6" t="s">
        <v>4113</v>
      </c>
      <c r="F947" s="6" t="s">
        <v>274</v>
      </c>
      <c r="G947" s="6" t="s">
        <v>4114</v>
      </c>
      <c r="H947" s="6" t="s">
        <v>77</v>
      </c>
      <c r="I947" s="6" t="s">
        <v>104</v>
      </c>
      <c r="J947" s="6" t="s">
        <v>47</v>
      </c>
      <c r="K947" s="6" t="s">
        <v>47</v>
      </c>
      <c r="L947" s="6" t="s">
        <v>29</v>
      </c>
      <c r="M947" s="9" t="s">
        <v>4115</v>
      </c>
      <c r="N947" s="9" t="s">
        <v>4116</v>
      </c>
      <c r="O947" s="6" t="s">
        <v>32</v>
      </c>
      <c r="P947" s="6" t="s">
        <v>33</v>
      </c>
      <c r="Q947" s="10"/>
      <c r="R947" s="10"/>
      <c r="S947" s="10"/>
      <c r="T947" s="10"/>
      <c r="U947" s="6" t="s">
        <v>116</v>
      </c>
      <c r="V947" s="6">
        <v>1800.0</v>
      </c>
      <c r="W947" s="6" t="s">
        <v>1679</v>
      </c>
      <c r="X947" s="10"/>
      <c r="Y947" s="10"/>
      <c r="Z947" s="10"/>
      <c r="AA947" s="10"/>
      <c r="AB947" s="10"/>
      <c r="AC947" s="10"/>
    </row>
    <row r="948">
      <c r="A948" s="14" t="s">
        <v>4078</v>
      </c>
      <c r="B948" s="5">
        <v>38.0</v>
      </c>
      <c r="C948" s="6" t="s">
        <v>72</v>
      </c>
      <c r="D948" s="6" t="s">
        <v>247</v>
      </c>
      <c r="E948" s="6" t="s">
        <v>4117</v>
      </c>
      <c r="F948" s="6" t="s">
        <v>274</v>
      </c>
      <c r="G948" s="6" t="s">
        <v>4118</v>
      </c>
      <c r="H948" s="6" t="s">
        <v>77</v>
      </c>
      <c r="I948" s="6" t="s">
        <v>1265</v>
      </c>
      <c r="J948" s="6" t="s">
        <v>47</v>
      </c>
      <c r="K948" s="6" t="s">
        <v>47</v>
      </c>
      <c r="L948" s="6" t="s">
        <v>29</v>
      </c>
      <c r="M948" s="9" t="s">
        <v>4119</v>
      </c>
      <c r="N948" s="9" t="s">
        <v>4120</v>
      </c>
      <c r="O948" s="6" t="s">
        <v>32</v>
      </c>
      <c r="P948" s="6" t="s">
        <v>33</v>
      </c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>
      <c r="A949" s="14" t="s">
        <v>4078</v>
      </c>
      <c r="B949" s="5">
        <v>38.0</v>
      </c>
      <c r="C949" s="6" t="s">
        <v>72</v>
      </c>
      <c r="D949" s="6" t="s">
        <v>247</v>
      </c>
      <c r="E949" s="6" t="s">
        <v>4121</v>
      </c>
      <c r="F949" s="6" t="s">
        <v>25</v>
      </c>
      <c r="G949" s="6" t="s">
        <v>4122</v>
      </c>
      <c r="H949" s="6" t="s">
        <v>1355</v>
      </c>
      <c r="I949" s="6" t="s">
        <v>123</v>
      </c>
      <c r="J949" s="6" t="s">
        <v>123</v>
      </c>
      <c r="K949" s="6" t="s">
        <v>123</v>
      </c>
      <c r="L949" s="6" t="s">
        <v>29</v>
      </c>
      <c r="M949" s="9" t="s">
        <v>4123</v>
      </c>
      <c r="N949" s="9" t="s">
        <v>4124</v>
      </c>
      <c r="O949" s="6" t="s">
        <v>32</v>
      </c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>
      <c r="A950" s="14" t="s">
        <v>4078</v>
      </c>
      <c r="B950" s="5">
        <v>38.0</v>
      </c>
      <c r="C950" s="6" t="s">
        <v>64</v>
      </c>
      <c r="D950" s="6" t="s">
        <v>562</v>
      </c>
      <c r="E950" s="6" t="s">
        <v>4125</v>
      </c>
      <c r="F950" s="6" t="s">
        <v>25</v>
      </c>
      <c r="G950" s="6" t="s">
        <v>4126</v>
      </c>
      <c r="H950" s="6" t="s">
        <v>59</v>
      </c>
      <c r="I950" s="6" t="s">
        <v>328</v>
      </c>
      <c r="J950" s="6" t="s">
        <v>40</v>
      </c>
      <c r="K950" s="6" t="s">
        <v>40</v>
      </c>
      <c r="L950" s="6" t="s">
        <v>29</v>
      </c>
      <c r="M950" s="9" t="s">
        <v>4127</v>
      </c>
      <c r="N950" s="9" t="s">
        <v>4128</v>
      </c>
      <c r="O950" s="6" t="s">
        <v>32</v>
      </c>
      <c r="P950" s="6" t="s">
        <v>33</v>
      </c>
      <c r="Q950" s="6" t="s">
        <v>519</v>
      </c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>
      <c r="A951" s="14" t="s">
        <v>4078</v>
      </c>
      <c r="B951" s="5">
        <v>38.0</v>
      </c>
      <c r="C951" s="6" t="s">
        <v>50</v>
      </c>
      <c r="D951" s="6" t="s">
        <v>216</v>
      </c>
      <c r="E951" s="6" t="s">
        <v>4129</v>
      </c>
      <c r="F951" s="6" t="s">
        <v>25</v>
      </c>
      <c r="G951" s="6" t="s">
        <v>4130</v>
      </c>
      <c r="H951" s="6" t="s">
        <v>388</v>
      </c>
      <c r="I951" s="6" t="s">
        <v>78</v>
      </c>
      <c r="J951" s="6" t="s">
        <v>104</v>
      </c>
      <c r="K951" s="6" t="s">
        <v>78</v>
      </c>
      <c r="L951" s="6" t="s">
        <v>29</v>
      </c>
      <c r="M951" s="9" t="s">
        <v>4131</v>
      </c>
      <c r="N951" s="9" t="s">
        <v>4132</v>
      </c>
      <c r="O951" s="6" t="s">
        <v>32</v>
      </c>
      <c r="P951" s="6" t="s">
        <v>33</v>
      </c>
      <c r="Q951" s="6" t="s">
        <v>519</v>
      </c>
      <c r="R951" s="10"/>
      <c r="S951" s="6" t="s">
        <v>1679</v>
      </c>
      <c r="T951" s="10"/>
      <c r="U951" s="6" t="s">
        <v>116</v>
      </c>
      <c r="V951" s="10"/>
      <c r="W951" s="10"/>
      <c r="X951" s="10"/>
      <c r="Y951" s="10"/>
      <c r="Z951" s="10"/>
      <c r="AA951" s="10"/>
      <c r="AB951" s="10"/>
      <c r="AC951" s="10"/>
    </row>
    <row r="952">
      <c r="A952" s="14" t="s">
        <v>4078</v>
      </c>
      <c r="B952" s="5">
        <v>38.0</v>
      </c>
      <c r="C952" s="6" t="s">
        <v>50</v>
      </c>
      <c r="D952" s="6" t="s">
        <v>216</v>
      </c>
      <c r="E952" s="6" t="s">
        <v>4133</v>
      </c>
      <c r="F952" s="6" t="s">
        <v>25</v>
      </c>
      <c r="G952" s="6" t="s">
        <v>4134</v>
      </c>
      <c r="H952" s="6" t="s">
        <v>68</v>
      </c>
      <c r="I952" s="6" t="s">
        <v>78</v>
      </c>
      <c r="J952" s="6" t="s">
        <v>220</v>
      </c>
      <c r="K952" s="6" t="s">
        <v>220</v>
      </c>
      <c r="L952" s="6" t="s">
        <v>29</v>
      </c>
      <c r="M952" s="9" t="s">
        <v>4135</v>
      </c>
      <c r="N952" s="9" t="s">
        <v>4136</v>
      </c>
      <c r="O952" s="6" t="s">
        <v>32</v>
      </c>
      <c r="P952" s="6" t="s">
        <v>33</v>
      </c>
      <c r="Q952" s="6" t="s">
        <v>519</v>
      </c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>
      <c r="A953" s="14" t="s">
        <v>4137</v>
      </c>
      <c r="B953" s="5">
        <v>37.0</v>
      </c>
      <c r="C953" s="6" t="s">
        <v>64</v>
      </c>
      <c r="D953" s="6" t="s">
        <v>290</v>
      </c>
      <c r="E953" s="6" t="s">
        <v>4138</v>
      </c>
      <c r="F953" s="6" t="s">
        <v>46</v>
      </c>
      <c r="G953" s="8" t="s">
        <v>3606</v>
      </c>
      <c r="H953" s="6" t="s">
        <v>59</v>
      </c>
      <c r="I953" s="6" t="s">
        <v>78</v>
      </c>
      <c r="J953" s="6" t="s">
        <v>47</v>
      </c>
      <c r="K953" s="6" t="s">
        <v>47</v>
      </c>
      <c r="L953" s="6" t="s">
        <v>29</v>
      </c>
      <c r="M953" s="9" t="s">
        <v>4139</v>
      </c>
      <c r="N953" s="9" t="s">
        <v>4140</v>
      </c>
      <c r="O953" s="6" t="s">
        <v>32</v>
      </c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>
      <c r="A954" s="14" t="s">
        <v>4137</v>
      </c>
      <c r="B954" s="5">
        <v>37.0</v>
      </c>
      <c r="C954" s="6" t="s">
        <v>50</v>
      </c>
      <c r="D954" s="6" t="s">
        <v>216</v>
      </c>
      <c r="E954" s="6" t="s">
        <v>4141</v>
      </c>
      <c r="F954" s="6" t="s">
        <v>25</v>
      </c>
      <c r="G954" s="6" t="s">
        <v>4142</v>
      </c>
      <c r="H954" s="6" t="s">
        <v>388</v>
      </c>
      <c r="I954" s="6" t="s">
        <v>104</v>
      </c>
      <c r="J954" s="6" t="s">
        <v>40</v>
      </c>
      <c r="K954" s="6" t="s">
        <v>40</v>
      </c>
      <c r="L954" s="6" t="s">
        <v>29</v>
      </c>
      <c r="M954" s="9" t="s">
        <v>4143</v>
      </c>
      <c r="N954" s="9" t="s">
        <v>4144</v>
      </c>
      <c r="O954" s="6" t="s">
        <v>32</v>
      </c>
      <c r="P954" s="6" t="s">
        <v>33</v>
      </c>
      <c r="Q954" s="10"/>
      <c r="R954" s="10"/>
      <c r="S954" s="10"/>
      <c r="T954" s="10"/>
      <c r="U954" s="6" t="s">
        <v>116</v>
      </c>
      <c r="V954" s="10"/>
      <c r="W954" s="10"/>
      <c r="X954" s="10"/>
      <c r="Y954" s="10"/>
      <c r="Z954" s="10"/>
      <c r="AA954" s="10"/>
      <c r="AB954" s="10"/>
      <c r="AC954" s="10"/>
    </row>
    <row r="955">
      <c r="A955" s="14" t="s">
        <v>4145</v>
      </c>
      <c r="B955" s="5">
        <v>36.0</v>
      </c>
      <c r="C955" s="6" t="s">
        <v>64</v>
      </c>
      <c r="D955" s="6" t="s">
        <v>290</v>
      </c>
      <c r="E955" s="6" t="s">
        <v>4146</v>
      </c>
      <c r="F955" s="6" t="s">
        <v>3527</v>
      </c>
      <c r="G955" s="6" t="s">
        <v>4147</v>
      </c>
      <c r="H955" s="6" t="s">
        <v>77</v>
      </c>
      <c r="I955" s="6" t="s">
        <v>105</v>
      </c>
      <c r="J955" s="6" t="s">
        <v>47</v>
      </c>
      <c r="K955" s="6" t="s">
        <v>47</v>
      </c>
      <c r="L955" s="6" t="s">
        <v>29</v>
      </c>
      <c r="M955" s="9" t="s">
        <v>4148</v>
      </c>
      <c r="N955" s="9" t="s">
        <v>4149</v>
      </c>
      <c r="O955" s="6" t="s">
        <v>32</v>
      </c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>
      <c r="A956" s="14" t="s">
        <v>4145</v>
      </c>
      <c r="B956" s="5">
        <v>36.0</v>
      </c>
      <c r="C956" s="6" t="s">
        <v>50</v>
      </c>
      <c r="D956" s="6" t="s">
        <v>216</v>
      </c>
      <c r="E956" s="6" t="s">
        <v>4150</v>
      </c>
      <c r="F956" s="6" t="s">
        <v>25</v>
      </c>
      <c r="G956" s="6" t="s">
        <v>4151</v>
      </c>
      <c r="H956" s="6" t="s">
        <v>39</v>
      </c>
      <c r="I956" s="6" t="s">
        <v>40</v>
      </c>
      <c r="J956" s="6" t="s">
        <v>40</v>
      </c>
      <c r="K956" s="6" t="s">
        <v>40</v>
      </c>
      <c r="L956" s="6" t="s">
        <v>29</v>
      </c>
      <c r="M956" s="9" t="s">
        <v>4152</v>
      </c>
      <c r="N956" s="9" t="s">
        <v>4153</v>
      </c>
      <c r="O956" s="6" t="s">
        <v>32</v>
      </c>
      <c r="P956" s="6" t="s">
        <v>214</v>
      </c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>
      <c r="A957" s="14" t="s">
        <v>4145</v>
      </c>
      <c r="B957" s="5">
        <v>36.0</v>
      </c>
      <c r="C957" s="6" t="s">
        <v>72</v>
      </c>
      <c r="D957" s="6" t="s">
        <v>247</v>
      </c>
      <c r="E957" s="6" t="s">
        <v>4154</v>
      </c>
      <c r="F957" s="6" t="s">
        <v>274</v>
      </c>
      <c r="G957" s="6" t="s">
        <v>4155</v>
      </c>
      <c r="H957" s="6" t="s">
        <v>77</v>
      </c>
      <c r="I957" s="6" t="s">
        <v>78</v>
      </c>
      <c r="J957" s="6" t="s">
        <v>47</v>
      </c>
      <c r="K957" s="6" t="s">
        <v>47</v>
      </c>
      <c r="L957" s="6" t="s">
        <v>29</v>
      </c>
      <c r="M957" s="9" t="s">
        <v>4156</v>
      </c>
      <c r="N957" s="9" t="s">
        <v>4157</v>
      </c>
      <c r="O957" s="6" t="s">
        <v>32</v>
      </c>
      <c r="P957" s="6" t="s">
        <v>33</v>
      </c>
      <c r="Q957" s="10"/>
      <c r="R957" s="10"/>
      <c r="S957" s="10"/>
      <c r="T957" s="10"/>
      <c r="U957" s="10"/>
      <c r="V957" s="6">
        <v>3600.0</v>
      </c>
      <c r="W957" s="6" t="s">
        <v>1617</v>
      </c>
      <c r="X957" s="10"/>
      <c r="Y957" s="10"/>
      <c r="Z957" s="10"/>
      <c r="AA957" s="10"/>
      <c r="AB957" s="10"/>
      <c r="AC957" s="10"/>
    </row>
    <row r="958">
      <c r="A958" s="4">
        <v>45694.0</v>
      </c>
      <c r="B958" s="5">
        <v>34.0</v>
      </c>
      <c r="C958" s="6" t="s">
        <v>64</v>
      </c>
      <c r="D958" s="6" t="s">
        <v>432</v>
      </c>
      <c r="E958" s="6" t="s">
        <v>4158</v>
      </c>
      <c r="F958" s="6" t="s">
        <v>25</v>
      </c>
      <c r="G958" s="6" t="s">
        <v>4159</v>
      </c>
      <c r="H958" s="6" t="s">
        <v>59</v>
      </c>
      <c r="I958" s="6" t="s">
        <v>122</v>
      </c>
      <c r="J958" s="6" t="s">
        <v>459</v>
      </c>
      <c r="K958" s="6" t="s">
        <v>459</v>
      </c>
      <c r="L958" s="6" t="s">
        <v>29</v>
      </c>
      <c r="M958" s="9" t="s">
        <v>4160</v>
      </c>
      <c r="N958" s="9" t="s">
        <v>4161</v>
      </c>
      <c r="O958" s="6" t="s">
        <v>32</v>
      </c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>
      <c r="A959" s="4">
        <v>45694.0</v>
      </c>
      <c r="B959" s="5">
        <v>34.0</v>
      </c>
      <c r="C959" s="6" t="s">
        <v>72</v>
      </c>
      <c r="D959" s="6" t="s">
        <v>247</v>
      </c>
      <c r="E959" s="6" t="s">
        <v>4162</v>
      </c>
      <c r="F959" s="6" t="s">
        <v>274</v>
      </c>
      <c r="G959" s="6" t="s">
        <v>4163</v>
      </c>
      <c r="H959" s="6" t="s">
        <v>77</v>
      </c>
      <c r="I959" s="6" t="s">
        <v>28</v>
      </c>
      <c r="J959" s="6" t="s">
        <v>47</v>
      </c>
      <c r="K959" s="6" t="s">
        <v>47</v>
      </c>
      <c r="L959" s="6" t="s">
        <v>29</v>
      </c>
      <c r="M959" s="9" t="s">
        <v>4164</v>
      </c>
      <c r="N959" s="9" t="s">
        <v>4165</v>
      </c>
      <c r="O959" s="6" t="s">
        <v>32</v>
      </c>
      <c r="P959" s="6" t="s">
        <v>33</v>
      </c>
      <c r="Q959" s="6" t="s">
        <v>34</v>
      </c>
      <c r="R959" s="10"/>
      <c r="S959" s="6" t="s">
        <v>3089</v>
      </c>
      <c r="T959" s="10"/>
      <c r="U959" s="6" t="s">
        <v>472</v>
      </c>
      <c r="V959" s="6">
        <v>1800.0</v>
      </c>
      <c r="W959" s="6" t="s">
        <v>2114</v>
      </c>
      <c r="X959" s="10"/>
      <c r="Y959" s="10"/>
      <c r="Z959" s="10"/>
      <c r="AA959" s="10"/>
      <c r="AB959" s="10"/>
      <c r="AC959" s="10"/>
    </row>
    <row r="960">
      <c r="A960" s="4">
        <v>45722.0</v>
      </c>
      <c r="B960" s="5">
        <v>33.0</v>
      </c>
      <c r="C960" s="6" t="s">
        <v>64</v>
      </c>
      <c r="D960" s="6" t="s">
        <v>432</v>
      </c>
      <c r="E960" s="6" t="s">
        <v>4166</v>
      </c>
      <c r="F960" s="6" t="s">
        <v>25</v>
      </c>
      <c r="G960" s="6" t="s">
        <v>4167</v>
      </c>
      <c r="H960" s="6" t="s">
        <v>68</v>
      </c>
      <c r="I960" s="6" t="s">
        <v>801</v>
      </c>
      <c r="J960" s="6" t="s">
        <v>801</v>
      </c>
      <c r="K960" s="6" t="s">
        <v>791</v>
      </c>
      <c r="L960" s="6" t="s">
        <v>29</v>
      </c>
      <c r="M960" s="9" t="s">
        <v>4168</v>
      </c>
      <c r="N960" s="9" t="s">
        <v>4169</v>
      </c>
      <c r="O960" s="6" t="s">
        <v>32</v>
      </c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>
      <c r="A961" s="4">
        <v>45722.0</v>
      </c>
      <c r="B961" s="5">
        <v>33.0</v>
      </c>
      <c r="C961" s="6" t="s">
        <v>22</v>
      </c>
      <c r="D961" s="6" t="s">
        <v>307</v>
      </c>
      <c r="E961" s="6" t="s">
        <v>4170</v>
      </c>
      <c r="F961" s="6" t="s">
        <v>25</v>
      </c>
      <c r="G961" s="6" t="s">
        <v>4171</v>
      </c>
      <c r="H961" s="6" t="s">
        <v>59</v>
      </c>
      <c r="I961" s="6" t="s">
        <v>104</v>
      </c>
      <c r="J961" s="6" t="s">
        <v>105</v>
      </c>
      <c r="K961" s="6" t="s">
        <v>104</v>
      </c>
      <c r="L961" s="6" t="s">
        <v>29</v>
      </c>
      <c r="M961" s="9" t="s">
        <v>4172</v>
      </c>
      <c r="N961" s="9" t="s">
        <v>4173</v>
      </c>
      <c r="O961" s="6" t="s">
        <v>32</v>
      </c>
      <c r="P961" s="6" t="s">
        <v>343</v>
      </c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>
      <c r="A962" s="4">
        <v>45722.0</v>
      </c>
      <c r="B962" s="5">
        <v>33.0</v>
      </c>
      <c r="C962" s="6" t="s">
        <v>22</v>
      </c>
      <c r="D962" s="6" t="s">
        <v>307</v>
      </c>
      <c r="E962" s="6" t="s">
        <v>4174</v>
      </c>
      <c r="F962" s="6" t="s">
        <v>25</v>
      </c>
      <c r="G962" s="8" t="s">
        <v>4175</v>
      </c>
      <c r="H962" s="6" t="s">
        <v>388</v>
      </c>
      <c r="I962" s="6" t="s">
        <v>328</v>
      </c>
      <c r="J962" s="6" t="s">
        <v>328</v>
      </c>
      <c r="K962" s="6" t="s">
        <v>328</v>
      </c>
      <c r="L962" s="6" t="s">
        <v>29</v>
      </c>
      <c r="M962" s="9" t="s">
        <v>4176</v>
      </c>
      <c r="N962" s="9" t="s">
        <v>4177</v>
      </c>
      <c r="O962" s="6" t="s">
        <v>32</v>
      </c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>
      <c r="A963" s="4">
        <v>45722.0</v>
      </c>
      <c r="B963" s="5">
        <v>33.0</v>
      </c>
      <c r="C963" s="6" t="s">
        <v>22</v>
      </c>
      <c r="D963" s="6" t="s">
        <v>307</v>
      </c>
      <c r="E963" s="16" t="s">
        <v>4178</v>
      </c>
      <c r="F963" s="6" t="s">
        <v>46</v>
      </c>
      <c r="G963" s="8" t="s">
        <v>4175</v>
      </c>
      <c r="H963" s="6" t="s">
        <v>388</v>
      </c>
      <c r="I963" s="6" t="s">
        <v>328</v>
      </c>
      <c r="J963" s="6" t="s">
        <v>47</v>
      </c>
      <c r="K963" s="6" t="s">
        <v>47</v>
      </c>
      <c r="L963" s="6" t="s">
        <v>29</v>
      </c>
      <c r="M963" s="9" t="s">
        <v>4179</v>
      </c>
      <c r="N963" s="9" t="s">
        <v>4180</v>
      </c>
      <c r="O963" s="6" t="s">
        <v>32</v>
      </c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>
      <c r="A964" s="4">
        <v>45722.0</v>
      </c>
      <c r="B964" s="5">
        <v>33.0</v>
      </c>
      <c r="C964" s="6" t="s">
        <v>22</v>
      </c>
      <c r="D964" s="6" t="s">
        <v>307</v>
      </c>
      <c r="E964" s="6" t="s">
        <v>4181</v>
      </c>
      <c r="F964" s="6" t="s">
        <v>46</v>
      </c>
      <c r="G964" s="8" t="s">
        <v>4033</v>
      </c>
      <c r="H964" s="6" t="s">
        <v>59</v>
      </c>
      <c r="I964" s="6" t="s">
        <v>105</v>
      </c>
      <c r="J964" s="6" t="s">
        <v>47</v>
      </c>
      <c r="K964" s="6" t="s">
        <v>47</v>
      </c>
      <c r="L964" s="6" t="s">
        <v>29</v>
      </c>
      <c r="M964" s="9" t="s">
        <v>4182</v>
      </c>
      <c r="N964" s="9" t="s">
        <v>4183</v>
      </c>
      <c r="O964" s="6" t="s">
        <v>32</v>
      </c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>
      <c r="A965" s="4">
        <v>45722.0</v>
      </c>
      <c r="B965" s="5">
        <v>33.0</v>
      </c>
      <c r="C965" s="6" t="s">
        <v>22</v>
      </c>
      <c r="D965" s="6" t="s">
        <v>307</v>
      </c>
      <c r="E965" s="6" t="s">
        <v>4184</v>
      </c>
      <c r="F965" s="6" t="s">
        <v>25</v>
      </c>
      <c r="G965" s="8" t="s">
        <v>4185</v>
      </c>
      <c r="H965" s="6" t="s">
        <v>59</v>
      </c>
      <c r="I965" s="6" t="s">
        <v>40</v>
      </c>
      <c r="J965" s="6" t="s">
        <v>40</v>
      </c>
      <c r="K965" s="6" t="s">
        <v>40</v>
      </c>
      <c r="L965" s="6" t="s">
        <v>29</v>
      </c>
      <c r="M965" s="9" t="s">
        <v>4186</v>
      </c>
      <c r="N965" s="9" t="s">
        <v>4187</v>
      </c>
      <c r="O965" s="6" t="s">
        <v>32</v>
      </c>
      <c r="P965" s="6" t="s">
        <v>214</v>
      </c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>
      <c r="A966" s="4">
        <v>45722.0</v>
      </c>
      <c r="B966" s="5">
        <v>33.0</v>
      </c>
      <c r="C966" s="6" t="s">
        <v>64</v>
      </c>
      <c r="D966" s="6" t="s">
        <v>290</v>
      </c>
      <c r="E966" s="6" t="s">
        <v>4188</v>
      </c>
      <c r="F966" s="6" t="s">
        <v>274</v>
      </c>
      <c r="G966" s="6" t="s">
        <v>4189</v>
      </c>
      <c r="H966" s="6" t="s">
        <v>77</v>
      </c>
      <c r="I966" s="6" t="s">
        <v>148</v>
      </c>
      <c r="J966" s="6" t="s">
        <v>47</v>
      </c>
      <c r="K966" s="6" t="s">
        <v>47</v>
      </c>
      <c r="L966" s="6" t="s">
        <v>29</v>
      </c>
      <c r="M966" s="9" t="s">
        <v>4190</v>
      </c>
      <c r="N966" s="9" t="s">
        <v>4191</v>
      </c>
      <c r="O966" s="6" t="s">
        <v>32</v>
      </c>
      <c r="P966" s="6" t="s">
        <v>33</v>
      </c>
      <c r="Q966" s="6" t="s">
        <v>471</v>
      </c>
      <c r="R966" s="10"/>
      <c r="S966" s="10"/>
      <c r="T966" s="10"/>
      <c r="U966" s="6" t="s">
        <v>472</v>
      </c>
      <c r="V966" s="10"/>
      <c r="W966" s="10"/>
      <c r="X966" s="10"/>
      <c r="Y966" s="10"/>
      <c r="Z966" s="10"/>
      <c r="AA966" s="10"/>
      <c r="AB966" s="10"/>
      <c r="AC966" s="10"/>
    </row>
    <row r="967">
      <c r="A967" s="4">
        <v>45722.0</v>
      </c>
      <c r="B967" s="5">
        <v>33.0</v>
      </c>
      <c r="C967" s="6" t="s">
        <v>72</v>
      </c>
      <c r="D967" s="6" t="s">
        <v>247</v>
      </c>
      <c r="E967" s="6" t="s">
        <v>4192</v>
      </c>
      <c r="F967" s="6" t="s">
        <v>249</v>
      </c>
      <c r="G967" s="6" t="s">
        <v>4193</v>
      </c>
      <c r="H967" s="6" t="s">
        <v>77</v>
      </c>
      <c r="I967" s="6" t="s">
        <v>54</v>
      </c>
      <c r="J967" s="6" t="s">
        <v>47</v>
      </c>
      <c r="K967" s="6" t="s">
        <v>47</v>
      </c>
      <c r="L967" s="6" t="s">
        <v>29</v>
      </c>
      <c r="M967" s="9" t="s">
        <v>4194</v>
      </c>
      <c r="N967" s="9" t="s">
        <v>4195</v>
      </c>
      <c r="O967" s="6" t="s">
        <v>32</v>
      </c>
      <c r="P967" s="6" t="s">
        <v>214</v>
      </c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>
      <c r="A968" s="4">
        <v>45722.0</v>
      </c>
      <c r="B968" s="5">
        <v>33.0</v>
      </c>
      <c r="C968" s="6" t="s">
        <v>64</v>
      </c>
      <c r="D968" s="6" t="s">
        <v>562</v>
      </c>
      <c r="E968" s="6" t="s">
        <v>4196</v>
      </c>
      <c r="F968" s="6" t="s">
        <v>25</v>
      </c>
      <c r="G968" s="6" t="s">
        <v>4197</v>
      </c>
      <c r="H968" s="6" t="s">
        <v>388</v>
      </c>
      <c r="I968" s="6" t="s">
        <v>220</v>
      </c>
      <c r="J968" s="6" t="s">
        <v>435</v>
      </c>
      <c r="K968" s="6" t="s">
        <v>435</v>
      </c>
      <c r="L968" s="6" t="s">
        <v>29</v>
      </c>
      <c r="M968" s="9" t="s">
        <v>4198</v>
      </c>
      <c r="N968" s="9" t="s">
        <v>4199</v>
      </c>
      <c r="O968" s="6" t="s">
        <v>32</v>
      </c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>
      <c r="A969" s="4">
        <v>45722.0</v>
      </c>
      <c r="B969" s="5">
        <v>33.0</v>
      </c>
      <c r="C969" s="6" t="s">
        <v>64</v>
      </c>
      <c r="D969" s="6" t="s">
        <v>562</v>
      </c>
      <c r="E969" s="6" t="s">
        <v>4200</v>
      </c>
      <c r="F969" s="6" t="s">
        <v>25</v>
      </c>
      <c r="G969" s="6" t="s">
        <v>4201</v>
      </c>
      <c r="H969" s="6" t="s">
        <v>1355</v>
      </c>
      <c r="I969" s="6" t="s">
        <v>532</v>
      </c>
      <c r="J969" s="6" t="s">
        <v>532</v>
      </c>
      <c r="K969" s="6" t="s">
        <v>532</v>
      </c>
      <c r="L969" s="6" t="s">
        <v>29</v>
      </c>
      <c r="M969" s="9" t="s">
        <v>4202</v>
      </c>
      <c r="N969" s="9" t="s">
        <v>4203</v>
      </c>
      <c r="O969" s="6" t="s">
        <v>32</v>
      </c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>
      <c r="A970" s="4">
        <v>45753.0</v>
      </c>
      <c r="B970" s="5">
        <v>32.0</v>
      </c>
      <c r="C970" s="6" t="s">
        <v>72</v>
      </c>
      <c r="D970" s="6" t="s">
        <v>247</v>
      </c>
      <c r="E970" s="6" t="s">
        <v>4204</v>
      </c>
      <c r="F970" s="6" t="s">
        <v>274</v>
      </c>
      <c r="G970" s="6" t="s">
        <v>4205</v>
      </c>
      <c r="H970" s="6" t="s">
        <v>77</v>
      </c>
      <c r="I970" s="6" t="s">
        <v>104</v>
      </c>
      <c r="J970" s="6" t="s">
        <v>47</v>
      </c>
      <c r="K970" s="6" t="s">
        <v>47</v>
      </c>
      <c r="L970" s="6" t="s">
        <v>29</v>
      </c>
      <c r="M970" s="9" t="s">
        <v>4206</v>
      </c>
      <c r="N970" s="9" t="s">
        <v>4207</v>
      </c>
      <c r="O970" s="6" t="s">
        <v>32</v>
      </c>
      <c r="P970" s="6" t="s">
        <v>33</v>
      </c>
      <c r="Q970" s="10"/>
      <c r="R970" s="10"/>
      <c r="S970" s="10"/>
      <c r="T970" s="10"/>
      <c r="U970" s="6" t="s">
        <v>472</v>
      </c>
      <c r="V970" s="6">
        <v>1800.0</v>
      </c>
      <c r="W970" s="6" t="s">
        <v>1617</v>
      </c>
      <c r="X970" s="10"/>
      <c r="Y970" s="10"/>
      <c r="Z970" s="10"/>
      <c r="AA970" s="10"/>
      <c r="AB970" s="10"/>
      <c r="AC970" s="10"/>
    </row>
    <row r="971">
      <c r="A971" s="4">
        <v>45753.0</v>
      </c>
      <c r="B971" s="5">
        <v>32.0</v>
      </c>
      <c r="C971" s="6" t="s">
        <v>72</v>
      </c>
      <c r="D971" s="6" t="s">
        <v>247</v>
      </c>
      <c r="E971" s="6" t="s">
        <v>4208</v>
      </c>
      <c r="F971" s="6" t="s">
        <v>274</v>
      </c>
      <c r="G971" s="6" t="s">
        <v>4209</v>
      </c>
      <c r="H971" s="6" t="s">
        <v>77</v>
      </c>
      <c r="I971" s="6" t="s">
        <v>54</v>
      </c>
      <c r="J971" s="6" t="s">
        <v>47</v>
      </c>
      <c r="K971" s="6" t="s">
        <v>47</v>
      </c>
      <c r="L971" s="6" t="s">
        <v>29</v>
      </c>
      <c r="M971" s="9" t="s">
        <v>4210</v>
      </c>
      <c r="N971" s="9" t="s">
        <v>4211</v>
      </c>
      <c r="O971" s="6" t="s">
        <v>32</v>
      </c>
      <c r="P971" s="6" t="s">
        <v>33</v>
      </c>
      <c r="Q971" s="10"/>
      <c r="R971" s="10"/>
      <c r="S971" s="10"/>
      <c r="T971" s="10"/>
      <c r="U971" s="10"/>
      <c r="V971" s="6">
        <v>3600.0</v>
      </c>
      <c r="W971" s="6" t="s">
        <v>1331</v>
      </c>
      <c r="X971" s="10"/>
      <c r="Y971" s="10"/>
      <c r="Z971" s="10"/>
      <c r="AA971" s="10"/>
      <c r="AB971" s="10"/>
      <c r="AC971" s="10"/>
    </row>
    <row r="972">
      <c r="A972" s="4">
        <v>45753.0</v>
      </c>
      <c r="B972" s="5">
        <v>32.0</v>
      </c>
      <c r="C972" s="6" t="s">
        <v>72</v>
      </c>
      <c r="D972" s="6" t="s">
        <v>247</v>
      </c>
      <c r="E972" s="6" t="s">
        <v>4212</v>
      </c>
      <c r="F972" s="6" t="s">
        <v>274</v>
      </c>
      <c r="G972" s="6" t="s">
        <v>4213</v>
      </c>
      <c r="H972" s="6" t="s">
        <v>77</v>
      </c>
      <c r="I972" s="6" t="s">
        <v>148</v>
      </c>
      <c r="J972" s="6" t="s">
        <v>47</v>
      </c>
      <c r="K972" s="6" t="s">
        <v>47</v>
      </c>
      <c r="L972" s="6" t="s">
        <v>29</v>
      </c>
      <c r="M972" s="9" t="s">
        <v>4214</v>
      </c>
      <c r="N972" s="9" t="s">
        <v>4215</v>
      </c>
      <c r="O972" s="6" t="s">
        <v>32</v>
      </c>
      <c r="P972" s="6" t="s">
        <v>33</v>
      </c>
      <c r="Q972" s="6" t="s">
        <v>471</v>
      </c>
      <c r="R972" s="10"/>
      <c r="S972" s="6" t="s">
        <v>472</v>
      </c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>
      <c r="A973" s="4">
        <v>45753.0</v>
      </c>
      <c r="B973" s="5">
        <v>32.0</v>
      </c>
      <c r="C973" s="6" t="s">
        <v>22</v>
      </c>
      <c r="D973" s="6" t="s">
        <v>109</v>
      </c>
      <c r="E973" s="6" t="s">
        <v>4216</v>
      </c>
      <c r="F973" s="6" t="s">
        <v>25</v>
      </c>
      <c r="G973" s="6" t="s">
        <v>4217</v>
      </c>
      <c r="H973" s="6" t="s">
        <v>388</v>
      </c>
      <c r="I973" s="6" t="s">
        <v>54</v>
      </c>
      <c r="J973" s="6" t="s">
        <v>54</v>
      </c>
      <c r="K973" s="6" t="s">
        <v>54</v>
      </c>
      <c r="L973" s="6" t="s">
        <v>29</v>
      </c>
      <c r="M973" s="9" t="s">
        <v>4218</v>
      </c>
      <c r="N973" s="9" t="s">
        <v>4219</v>
      </c>
      <c r="O973" s="6" t="s">
        <v>32</v>
      </c>
      <c r="P973" s="6" t="s">
        <v>33</v>
      </c>
      <c r="Q973" s="6" t="s">
        <v>381</v>
      </c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>
      <c r="A974" s="4">
        <v>45753.0</v>
      </c>
      <c r="B974" s="5">
        <v>32.0</v>
      </c>
      <c r="C974" s="6" t="s">
        <v>64</v>
      </c>
      <c r="D974" s="6" t="s">
        <v>3614</v>
      </c>
      <c r="E974" s="6" t="s">
        <v>4220</v>
      </c>
      <c r="F974" s="6" t="s">
        <v>25</v>
      </c>
      <c r="G974" s="6" t="s">
        <v>4221</v>
      </c>
      <c r="H974" s="6" t="s">
        <v>59</v>
      </c>
      <c r="I974" s="6" t="s">
        <v>78</v>
      </c>
      <c r="J974" s="6" t="s">
        <v>47</v>
      </c>
      <c r="K974" s="6" t="s">
        <v>47</v>
      </c>
      <c r="L974" s="6" t="s">
        <v>29</v>
      </c>
      <c r="M974" s="9" t="s">
        <v>4222</v>
      </c>
      <c r="N974" s="9" t="s">
        <v>4223</v>
      </c>
      <c r="O974" s="6" t="s">
        <v>32</v>
      </c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>
      <c r="A975" s="4">
        <v>45753.0</v>
      </c>
      <c r="B975" s="5">
        <v>32.0</v>
      </c>
      <c r="C975" s="6" t="s">
        <v>64</v>
      </c>
      <c r="D975" s="6" t="s">
        <v>432</v>
      </c>
      <c r="E975" s="6" t="s">
        <v>4224</v>
      </c>
      <c r="F975" s="6" t="s">
        <v>25</v>
      </c>
      <c r="G975" s="8" t="s">
        <v>4225</v>
      </c>
      <c r="H975" s="6" t="s">
        <v>68</v>
      </c>
      <c r="I975" s="6" t="s">
        <v>2391</v>
      </c>
      <c r="J975" s="6" t="s">
        <v>791</v>
      </c>
      <c r="K975" s="6" t="s">
        <v>791</v>
      </c>
      <c r="L975" s="6" t="s">
        <v>29</v>
      </c>
      <c r="M975" s="9" t="s">
        <v>4226</v>
      </c>
      <c r="N975" s="9" t="s">
        <v>4227</v>
      </c>
      <c r="O975" s="6" t="s">
        <v>32</v>
      </c>
      <c r="P975" s="6" t="s">
        <v>214</v>
      </c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>
      <c r="A976" s="4">
        <v>45753.0</v>
      </c>
      <c r="B976" s="5">
        <v>32.0</v>
      </c>
      <c r="C976" s="6" t="s">
        <v>64</v>
      </c>
      <c r="D976" s="6" t="s">
        <v>432</v>
      </c>
      <c r="E976" s="6" t="s">
        <v>4228</v>
      </c>
      <c r="F976" s="6" t="s">
        <v>46</v>
      </c>
      <c r="G976" s="8" t="s">
        <v>4225</v>
      </c>
      <c r="H976" s="6" t="s">
        <v>68</v>
      </c>
      <c r="I976" s="6" t="s">
        <v>2391</v>
      </c>
      <c r="J976" s="6" t="s">
        <v>47</v>
      </c>
      <c r="K976" s="6" t="s">
        <v>47</v>
      </c>
      <c r="L976" s="6" t="s">
        <v>29</v>
      </c>
      <c r="M976" s="9" t="s">
        <v>4229</v>
      </c>
      <c r="N976" s="9" t="s">
        <v>4230</v>
      </c>
      <c r="O976" s="6" t="s">
        <v>32</v>
      </c>
      <c r="P976" s="6" t="s">
        <v>214</v>
      </c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>
      <c r="A977" s="4">
        <v>45783.0</v>
      </c>
      <c r="B977" s="5">
        <v>31.0</v>
      </c>
      <c r="C977" s="6" t="s">
        <v>72</v>
      </c>
      <c r="D977" s="6" t="s">
        <v>247</v>
      </c>
      <c r="E977" s="6" t="s">
        <v>4231</v>
      </c>
      <c r="F977" s="6" t="s">
        <v>25</v>
      </c>
      <c r="G977" s="6" t="s">
        <v>4232</v>
      </c>
      <c r="H977" s="6" t="s">
        <v>68</v>
      </c>
      <c r="I977" s="6" t="s">
        <v>78</v>
      </c>
      <c r="J977" s="6" t="s">
        <v>78</v>
      </c>
      <c r="K977" s="6" t="s">
        <v>78</v>
      </c>
      <c r="L977" s="6" t="s">
        <v>29</v>
      </c>
      <c r="M977" s="9" t="s">
        <v>4233</v>
      </c>
      <c r="N977" s="9" t="s">
        <v>4234</v>
      </c>
      <c r="O977" s="6" t="s">
        <v>32</v>
      </c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>
      <c r="A978" s="4">
        <v>45783.0</v>
      </c>
      <c r="B978" s="5">
        <v>31.0</v>
      </c>
      <c r="C978" s="6" t="s">
        <v>72</v>
      </c>
      <c r="D978" s="6" t="s">
        <v>247</v>
      </c>
      <c r="E978" s="6" t="s">
        <v>4235</v>
      </c>
      <c r="F978" s="6" t="s">
        <v>274</v>
      </c>
      <c r="G978" s="6" t="s">
        <v>4236</v>
      </c>
      <c r="H978" s="6" t="s">
        <v>77</v>
      </c>
      <c r="I978" s="6" t="s">
        <v>122</v>
      </c>
      <c r="J978" s="6" t="s">
        <v>47</v>
      </c>
      <c r="K978" s="6" t="s">
        <v>47</v>
      </c>
      <c r="L978" s="6" t="s">
        <v>29</v>
      </c>
      <c r="M978" s="9" t="s">
        <v>4237</v>
      </c>
      <c r="N978" s="9" t="s">
        <v>4238</v>
      </c>
      <c r="O978" s="6" t="s">
        <v>32</v>
      </c>
      <c r="P978" s="6" t="s">
        <v>33</v>
      </c>
      <c r="Q978" s="6" t="s">
        <v>34</v>
      </c>
      <c r="R978" s="10"/>
      <c r="S978" s="6" t="s">
        <v>1617</v>
      </c>
      <c r="T978" s="10"/>
      <c r="U978" s="10"/>
      <c r="V978" s="6">
        <v>1800.0</v>
      </c>
      <c r="W978" s="6" t="s">
        <v>1331</v>
      </c>
      <c r="X978" s="10"/>
      <c r="Y978" s="10"/>
      <c r="Z978" s="10"/>
      <c r="AA978" s="10"/>
      <c r="AB978" s="10"/>
      <c r="AC978" s="10"/>
    </row>
    <row r="979">
      <c r="A979" s="4">
        <v>45783.0</v>
      </c>
      <c r="B979" s="5">
        <v>31.0</v>
      </c>
      <c r="C979" s="6" t="s">
        <v>72</v>
      </c>
      <c r="D979" s="6" t="s">
        <v>247</v>
      </c>
      <c r="E979" s="6" t="s">
        <v>4239</v>
      </c>
      <c r="F979" s="6" t="s">
        <v>274</v>
      </c>
      <c r="G979" s="6" t="s">
        <v>4240</v>
      </c>
      <c r="H979" s="6" t="s">
        <v>77</v>
      </c>
      <c r="I979" s="6" t="s">
        <v>435</v>
      </c>
      <c r="J979" s="6" t="s">
        <v>47</v>
      </c>
      <c r="K979" s="6" t="s">
        <v>47</v>
      </c>
      <c r="L979" s="6" t="s">
        <v>29</v>
      </c>
      <c r="M979" s="9" t="s">
        <v>4241</v>
      </c>
      <c r="N979" s="9" t="s">
        <v>4242</v>
      </c>
      <c r="O979" s="6" t="s">
        <v>32</v>
      </c>
      <c r="P979" s="6" t="s">
        <v>33</v>
      </c>
      <c r="Q979" s="6" t="s">
        <v>34</v>
      </c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>
      <c r="A980" s="4">
        <v>45783.0</v>
      </c>
      <c r="B980" s="5">
        <v>31.0</v>
      </c>
      <c r="C980" s="6" t="s">
        <v>72</v>
      </c>
      <c r="D980" s="6" t="s">
        <v>247</v>
      </c>
      <c r="E980" s="6" t="s">
        <v>4243</v>
      </c>
      <c r="F980" s="6" t="s">
        <v>274</v>
      </c>
      <c r="G980" s="6" t="s">
        <v>4244</v>
      </c>
      <c r="H980" s="6" t="s">
        <v>77</v>
      </c>
      <c r="I980" s="6" t="s">
        <v>435</v>
      </c>
      <c r="J980" s="6" t="s">
        <v>47</v>
      </c>
      <c r="K980" s="6" t="s">
        <v>47</v>
      </c>
      <c r="L980" s="6" t="s">
        <v>29</v>
      </c>
      <c r="M980" s="9" t="s">
        <v>4245</v>
      </c>
      <c r="N980" s="9" t="s">
        <v>4246</v>
      </c>
      <c r="O980" s="6" t="s">
        <v>32</v>
      </c>
      <c r="P980" s="6" t="s">
        <v>33</v>
      </c>
      <c r="Q980" s="6" t="s">
        <v>471</v>
      </c>
      <c r="R980" s="10"/>
      <c r="S980" s="10"/>
      <c r="T980" s="10"/>
      <c r="U980" s="6" t="s">
        <v>472</v>
      </c>
      <c r="V980" s="10"/>
      <c r="W980" s="10"/>
      <c r="X980" s="10"/>
      <c r="Y980" s="10"/>
      <c r="Z980" s="10"/>
      <c r="AA980" s="10"/>
      <c r="AB980" s="10"/>
      <c r="AC980" s="10"/>
    </row>
    <row r="981">
      <c r="A981" s="4">
        <v>45783.0</v>
      </c>
      <c r="B981" s="5">
        <v>31.0</v>
      </c>
      <c r="C981" s="6" t="s">
        <v>72</v>
      </c>
      <c r="D981" s="6" t="s">
        <v>247</v>
      </c>
      <c r="E981" s="6" t="s">
        <v>4247</v>
      </c>
      <c r="F981" s="6" t="s">
        <v>1184</v>
      </c>
      <c r="G981" s="6" t="s">
        <v>4248</v>
      </c>
      <c r="H981" s="6" t="s">
        <v>77</v>
      </c>
      <c r="I981" s="6" t="s">
        <v>122</v>
      </c>
      <c r="J981" s="6" t="s">
        <v>47</v>
      </c>
      <c r="K981" s="6" t="s">
        <v>47</v>
      </c>
      <c r="L981" s="6" t="s">
        <v>29</v>
      </c>
      <c r="M981" s="9" t="s">
        <v>4249</v>
      </c>
      <c r="N981" s="9" t="s">
        <v>4250</v>
      </c>
      <c r="O981" s="6" t="s">
        <v>32</v>
      </c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>
      <c r="A982" s="4">
        <v>45783.0</v>
      </c>
      <c r="B982" s="5">
        <v>31.0</v>
      </c>
      <c r="C982" s="6" t="s">
        <v>64</v>
      </c>
      <c r="D982" s="6" t="s">
        <v>562</v>
      </c>
      <c r="E982" s="6" t="s">
        <v>4251</v>
      </c>
      <c r="F982" s="6" t="s">
        <v>25</v>
      </c>
      <c r="G982" s="6" t="s">
        <v>4252</v>
      </c>
      <c r="H982" s="6" t="s">
        <v>1334</v>
      </c>
      <c r="I982" s="6" t="s">
        <v>220</v>
      </c>
      <c r="J982" s="6" t="s">
        <v>220</v>
      </c>
      <c r="K982" s="6" t="s">
        <v>220</v>
      </c>
      <c r="L982" s="6" t="s">
        <v>29</v>
      </c>
      <c r="M982" s="9" t="s">
        <v>4253</v>
      </c>
      <c r="N982" s="9" t="s">
        <v>4254</v>
      </c>
      <c r="O982" s="6" t="s">
        <v>32</v>
      </c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>
      <c r="A983" s="4">
        <v>45783.0</v>
      </c>
      <c r="B983" s="5">
        <v>31.0</v>
      </c>
      <c r="C983" s="6" t="s">
        <v>72</v>
      </c>
      <c r="D983" s="6" t="s">
        <v>269</v>
      </c>
      <c r="E983" s="6" t="s">
        <v>4255</v>
      </c>
      <c r="F983" s="6" t="s">
        <v>4256</v>
      </c>
      <c r="G983" s="6" t="s">
        <v>4257</v>
      </c>
      <c r="H983" s="6" t="s">
        <v>77</v>
      </c>
      <c r="I983" s="6" t="s">
        <v>40</v>
      </c>
      <c r="J983" s="6" t="s">
        <v>47</v>
      </c>
      <c r="K983" s="6" t="s">
        <v>47</v>
      </c>
      <c r="L983" s="6" t="s">
        <v>29</v>
      </c>
      <c r="M983" s="9" t="s">
        <v>4258</v>
      </c>
      <c r="N983" s="9" t="s">
        <v>4259</v>
      </c>
      <c r="O983" s="6" t="s">
        <v>32</v>
      </c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>
      <c r="A984" s="4">
        <v>45814.0</v>
      </c>
      <c r="B984" s="16">
        <v>30.0</v>
      </c>
      <c r="C984" s="6" t="s">
        <v>50</v>
      </c>
      <c r="D984" s="6" t="s">
        <v>51</v>
      </c>
      <c r="E984" s="6" t="s">
        <v>4260</v>
      </c>
      <c r="F984" s="6" t="s">
        <v>25</v>
      </c>
      <c r="G984" s="6" t="s">
        <v>4261</v>
      </c>
      <c r="H984" s="6" t="s">
        <v>59</v>
      </c>
      <c r="I984" s="6" t="s">
        <v>78</v>
      </c>
      <c r="J984" s="6" t="s">
        <v>78</v>
      </c>
      <c r="K984" s="6" t="s">
        <v>78</v>
      </c>
      <c r="L984" s="6" t="s">
        <v>29</v>
      </c>
      <c r="M984" s="9" t="s">
        <v>4262</v>
      </c>
      <c r="N984" s="9" t="s">
        <v>4263</v>
      </c>
      <c r="O984" s="6" t="s">
        <v>32</v>
      </c>
      <c r="P984" s="6" t="s">
        <v>214</v>
      </c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>
      <c r="A985" s="4">
        <v>45814.0</v>
      </c>
      <c r="B985" s="16">
        <v>30.0</v>
      </c>
      <c r="C985" s="6" t="s">
        <v>64</v>
      </c>
      <c r="D985" s="6" t="s">
        <v>65</v>
      </c>
      <c r="E985" s="6" t="s">
        <v>4264</v>
      </c>
      <c r="F985" s="6" t="s">
        <v>25</v>
      </c>
      <c r="G985" s="6" t="s">
        <v>4265</v>
      </c>
      <c r="H985" s="6" t="s">
        <v>388</v>
      </c>
      <c r="I985" s="6" t="s">
        <v>220</v>
      </c>
      <c r="J985" s="6" t="s">
        <v>220</v>
      </c>
      <c r="K985" s="6" t="s">
        <v>220</v>
      </c>
      <c r="L985" s="6" t="s">
        <v>29</v>
      </c>
      <c r="M985" s="9" t="s">
        <v>4266</v>
      </c>
      <c r="N985" s="9" t="s">
        <v>4267</v>
      </c>
      <c r="O985" s="6" t="s">
        <v>32</v>
      </c>
      <c r="P985" s="6" t="s">
        <v>33</v>
      </c>
      <c r="Q985" s="6" t="s">
        <v>519</v>
      </c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>
      <c r="A986" s="4">
        <v>45814.0</v>
      </c>
      <c r="B986" s="16">
        <v>30.0</v>
      </c>
      <c r="C986" s="6" t="s">
        <v>64</v>
      </c>
      <c r="D986" s="6" t="s">
        <v>290</v>
      </c>
      <c r="E986" s="6" t="s">
        <v>4268</v>
      </c>
      <c r="F986" s="6" t="s">
        <v>25</v>
      </c>
      <c r="G986" s="6" t="s">
        <v>4269</v>
      </c>
      <c r="H986" s="6" t="s">
        <v>39</v>
      </c>
      <c r="I986" s="6" t="s">
        <v>78</v>
      </c>
      <c r="J986" s="6" t="s">
        <v>78</v>
      </c>
      <c r="K986" s="6" t="s">
        <v>78</v>
      </c>
      <c r="L986" s="6" t="s">
        <v>29</v>
      </c>
      <c r="M986" s="9" t="s">
        <v>4270</v>
      </c>
      <c r="N986" s="9" t="s">
        <v>4271</v>
      </c>
      <c r="O986" s="6" t="s">
        <v>32</v>
      </c>
      <c r="P986" s="6" t="s">
        <v>343</v>
      </c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>
      <c r="A987" s="4">
        <v>45814.0</v>
      </c>
      <c r="B987" s="16">
        <v>30.0</v>
      </c>
      <c r="C987" s="6" t="s">
        <v>64</v>
      </c>
      <c r="D987" s="6" t="s">
        <v>290</v>
      </c>
      <c r="E987" s="6" t="s">
        <v>4272</v>
      </c>
      <c r="F987" s="6" t="s">
        <v>25</v>
      </c>
      <c r="G987" s="6" t="s">
        <v>4273</v>
      </c>
      <c r="H987" s="6" t="s">
        <v>1355</v>
      </c>
      <c r="I987" s="6" t="s">
        <v>328</v>
      </c>
      <c r="J987" s="6" t="s">
        <v>328</v>
      </c>
      <c r="K987" s="6" t="s">
        <v>328</v>
      </c>
      <c r="L987" s="6" t="s">
        <v>29</v>
      </c>
      <c r="M987" s="9" t="s">
        <v>4274</v>
      </c>
      <c r="N987" s="9" t="s">
        <v>4275</v>
      </c>
      <c r="O987" s="6" t="s">
        <v>32</v>
      </c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>
      <c r="A988" s="4">
        <v>45906.0</v>
      </c>
      <c r="B988" s="16">
        <v>27.0</v>
      </c>
      <c r="C988" s="6" t="s">
        <v>72</v>
      </c>
      <c r="D988" s="6" t="s">
        <v>269</v>
      </c>
      <c r="E988" s="6" t="s">
        <v>4276</v>
      </c>
      <c r="F988" s="6" t="s">
        <v>25</v>
      </c>
      <c r="G988" s="6" t="s">
        <v>4277</v>
      </c>
      <c r="H988" s="6" t="s">
        <v>449</v>
      </c>
      <c r="I988" s="6" t="s">
        <v>28</v>
      </c>
      <c r="J988" s="6" t="s">
        <v>28</v>
      </c>
      <c r="K988" s="6" t="s">
        <v>28</v>
      </c>
      <c r="L988" s="6" t="s">
        <v>29</v>
      </c>
      <c r="M988" s="9" t="s">
        <v>4278</v>
      </c>
      <c r="N988" s="9" t="s">
        <v>4279</v>
      </c>
      <c r="O988" s="6" t="s">
        <v>32</v>
      </c>
      <c r="P988" s="6" t="s">
        <v>33</v>
      </c>
      <c r="Q988" s="6" t="s">
        <v>471</v>
      </c>
      <c r="R988" s="10"/>
      <c r="S988" s="10"/>
      <c r="T988" s="10"/>
      <c r="U988" s="6" t="s">
        <v>2372</v>
      </c>
      <c r="V988" s="10"/>
      <c r="W988" s="10"/>
      <c r="X988" s="10"/>
      <c r="Y988" s="10"/>
      <c r="Z988" s="10"/>
      <c r="AA988" s="10"/>
      <c r="AB988" s="10"/>
      <c r="AC988" s="10"/>
    </row>
    <row r="989">
      <c r="A989" s="4">
        <v>45906.0</v>
      </c>
      <c r="B989" s="16">
        <v>27.0</v>
      </c>
      <c r="C989" s="6" t="s">
        <v>72</v>
      </c>
      <c r="D989" s="6" t="s">
        <v>269</v>
      </c>
      <c r="E989" s="6" t="s">
        <v>4280</v>
      </c>
      <c r="F989" s="6" t="s">
        <v>25</v>
      </c>
      <c r="G989" s="6" t="s">
        <v>4281</v>
      </c>
      <c r="H989" s="6" t="s">
        <v>388</v>
      </c>
      <c r="I989" s="6" t="s">
        <v>1265</v>
      </c>
      <c r="J989" s="6" t="s">
        <v>78</v>
      </c>
      <c r="K989" s="6" t="s">
        <v>78</v>
      </c>
      <c r="L989" s="6" t="s">
        <v>29</v>
      </c>
      <c r="M989" s="9" t="s">
        <v>4282</v>
      </c>
      <c r="N989" s="9" t="s">
        <v>4283</v>
      </c>
      <c r="O989" s="6" t="s">
        <v>32</v>
      </c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>
      <c r="A990" s="4">
        <v>45906.0</v>
      </c>
      <c r="B990" s="16">
        <v>27.0</v>
      </c>
      <c r="C990" s="6" t="s">
        <v>72</v>
      </c>
      <c r="D990" s="6" t="s">
        <v>269</v>
      </c>
      <c r="E990" s="6" t="s">
        <v>4284</v>
      </c>
      <c r="F990" s="6" t="s">
        <v>25</v>
      </c>
      <c r="G990" s="6" t="s">
        <v>4285</v>
      </c>
      <c r="H990" s="6" t="s">
        <v>388</v>
      </c>
      <c r="I990" s="6" t="s">
        <v>4286</v>
      </c>
      <c r="J990" s="6" t="s">
        <v>122</v>
      </c>
      <c r="K990" s="6" t="s">
        <v>122</v>
      </c>
      <c r="L990" s="6" t="s">
        <v>29</v>
      </c>
      <c r="M990" s="9" t="s">
        <v>4287</v>
      </c>
      <c r="N990" s="9" t="s">
        <v>4288</v>
      </c>
      <c r="O990" s="6" t="s">
        <v>32</v>
      </c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>
      <c r="A991" s="4">
        <v>45906.0</v>
      </c>
      <c r="B991" s="16">
        <v>27.0</v>
      </c>
      <c r="C991" s="6" t="s">
        <v>72</v>
      </c>
      <c r="D991" s="6" t="s">
        <v>269</v>
      </c>
      <c r="E991" s="6" t="s">
        <v>4289</v>
      </c>
      <c r="F991" s="6" t="s">
        <v>25</v>
      </c>
      <c r="G991" s="6" t="s">
        <v>4290</v>
      </c>
      <c r="H991" s="6" t="s">
        <v>39</v>
      </c>
      <c r="I991" s="6" t="s">
        <v>148</v>
      </c>
      <c r="J991" s="6" t="s">
        <v>148</v>
      </c>
      <c r="K991" s="6" t="s">
        <v>148</v>
      </c>
      <c r="L991" s="6" t="s">
        <v>29</v>
      </c>
      <c r="M991" s="9" t="s">
        <v>4291</v>
      </c>
      <c r="N991" s="9" t="s">
        <v>4292</v>
      </c>
      <c r="O991" s="6" t="s">
        <v>32</v>
      </c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>
      <c r="A992" s="4">
        <v>45906.0</v>
      </c>
      <c r="B992" s="16">
        <v>27.0</v>
      </c>
      <c r="C992" s="6" t="s">
        <v>72</v>
      </c>
      <c r="D992" s="6" t="s">
        <v>269</v>
      </c>
      <c r="E992" s="6" t="s">
        <v>4293</v>
      </c>
      <c r="F992" s="6" t="s">
        <v>25</v>
      </c>
      <c r="G992" s="6" t="s">
        <v>4294</v>
      </c>
      <c r="H992" s="6" t="s">
        <v>68</v>
      </c>
      <c r="I992" s="6" t="s">
        <v>28</v>
      </c>
      <c r="J992" s="6" t="s">
        <v>28</v>
      </c>
      <c r="K992" s="6" t="s">
        <v>28</v>
      </c>
      <c r="L992" s="6" t="s">
        <v>29</v>
      </c>
      <c r="M992" s="9" t="s">
        <v>4295</v>
      </c>
      <c r="N992" s="9" t="s">
        <v>4296</v>
      </c>
      <c r="O992" s="6" t="s">
        <v>32</v>
      </c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>
      <c r="A993" s="4">
        <v>45906.0</v>
      </c>
      <c r="B993" s="16">
        <v>27.0</v>
      </c>
      <c r="C993" s="6" t="s">
        <v>72</v>
      </c>
      <c r="D993" s="6" t="s">
        <v>269</v>
      </c>
      <c r="E993" s="6" t="s">
        <v>4297</v>
      </c>
      <c r="F993" s="6" t="s">
        <v>25</v>
      </c>
      <c r="G993" s="6" t="s">
        <v>4298</v>
      </c>
      <c r="H993" s="6" t="s">
        <v>68</v>
      </c>
      <c r="I993" s="6" t="s">
        <v>28</v>
      </c>
      <c r="J993" s="6" t="s">
        <v>167</v>
      </c>
      <c r="K993" s="6" t="s">
        <v>167</v>
      </c>
      <c r="L993" s="6" t="s">
        <v>29</v>
      </c>
      <c r="M993" s="9" t="s">
        <v>4299</v>
      </c>
      <c r="N993" s="9" t="s">
        <v>4300</v>
      </c>
      <c r="O993" s="6" t="s">
        <v>32</v>
      </c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>
      <c r="A994" s="4">
        <v>45906.0</v>
      </c>
      <c r="B994" s="16">
        <v>27.0</v>
      </c>
      <c r="C994" s="6" t="s">
        <v>72</v>
      </c>
      <c r="D994" s="6" t="s">
        <v>269</v>
      </c>
      <c r="E994" s="6" t="s">
        <v>4301</v>
      </c>
      <c r="F994" s="6" t="s">
        <v>25</v>
      </c>
      <c r="G994" s="6" t="s">
        <v>4302</v>
      </c>
      <c r="H994" s="6" t="s">
        <v>39</v>
      </c>
      <c r="I994" s="6" t="s">
        <v>148</v>
      </c>
      <c r="J994" s="6" t="s">
        <v>148</v>
      </c>
      <c r="K994" s="6" t="s">
        <v>148</v>
      </c>
      <c r="L994" s="6" t="s">
        <v>29</v>
      </c>
      <c r="M994" s="9" t="s">
        <v>4303</v>
      </c>
      <c r="N994" s="9" t="s">
        <v>4304</v>
      </c>
      <c r="O994" s="6" t="s">
        <v>32</v>
      </c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>
      <c r="A995" s="4">
        <v>45906.0</v>
      </c>
      <c r="B995" s="16">
        <v>27.0</v>
      </c>
      <c r="C995" s="6" t="s">
        <v>72</v>
      </c>
      <c r="D995" s="6" t="s">
        <v>269</v>
      </c>
      <c r="E995" s="6" t="s">
        <v>4305</v>
      </c>
      <c r="F995" s="6" t="s">
        <v>25</v>
      </c>
      <c r="G995" s="6" t="s">
        <v>4306</v>
      </c>
      <c r="H995" s="6" t="s">
        <v>59</v>
      </c>
      <c r="I995" s="6" t="s">
        <v>28</v>
      </c>
      <c r="J995" s="6" t="s">
        <v>28</v>
      </c>
      <c r="K995" s="6" t="s">
        <v>28</v>
      </c>
      <c r="L995" s="6" t="s">
        <v>29</v>
      </c>
      <c r="M995" s="9" t="s">
        <v>4307</v>
      </c>
      <c r="N995" s="9" t="s">
        <v>4308</v>
      </c>
      <c r="O995" s="6" t="s">
        <v>32</v>
      </c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>
      <c r="A996" s="4">
        <v>45906.0</v>
      </c>
      <c r="B996" s="16">
        <v>27.0</v>
      </c>
      <c r="C996" s="6" t="s">
        <v>72</v>
      </c>
      <c r="D996" s="6" t="s">
        <v>269</v>
      </c>
      <c r="E996" s="6" t="s">
        <v>4309</v>
      </c>
      <c r="F996" s="6" t="s">
        <v>25</v>
      </c>
      <c r="G996" s="8" t="s">
        <v>4310</v>
      </c>
      <c r="H996" s="6" t="s">
        <v>59</v>
      </c>
      <c r="I996" s="6" t="s">
        <v>104</v>
      </c>
      <c r="J996" s="6" t="s">
        <v>105</v>
      </c>
      <c r="K996" s="6" t="s">
        <v>105</v>
      </c>
      <c r="L996" s="6" t="s">
        <v>29</v>
      </c>
      <c r="M996" s="9" t="s">
        <v>4311</v>
      </c>
      <c r="N996" s="9" t="s">
        <v>4312</v>
      </c>
      <c r="O996" s="6" t="s">
        <v>32</v>
      </c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>
      <c r="A997" s="4">
        <v>45906.0</v>
      </c>
      <c r="B997" s="16">
        <v>27.0</v>
      </c>
      <c r="C997" s="6" t="s">
        <v>72</v>
      </c>
      <c r="D997" s="6" t="s">
        <v>269</v>
      </c>
      <c r="E997" s="6" t="s">
        <v>4313</v>
      </c>
      <c r="F997" s="6" t="s">
        <v>46</v>
      </c>
      <c r="G997" s="8" t="s">
        <v>4310</v>
      </c>
      <c r="H997" s="6" t="s">
        <v>59</v>
      </c>
      <c r="I997" s="6" t="s">
        <v>104</v>
      </c>
      <c r="J997" s="6" t="s">
        <v>47</v>
      </c>
      <c r="K997" s="6" t="s">
        <v>47</v>
      </c>
      <c r="L997" s="6" t="s">
        <v>29</v>
      </c>
      <c r="M997" s="9" t="s">
        <v>4314</v>
      </c>
      <c r="N997" s="9" t="s">
        <v>4315</v>
      </c>
      <c r="O997" s="6" t="s">
        <v>32</v>
      </c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>
      <c r="A998" s="4">
        <v>45906.0</v>
      </c>
      <c r="B998" s="16">
        <v>27.0</v>
      </c>
      <c r="C998" s="6" t="s">
        <v>72</v>
      </c>
      <c r="D998" s="6" t="s">
        <v>269</v>
      </c>
      <c r="E998" s="6" t="s">
        <v>4316</v>
      </c>
      <c r="F998" s="6" t="s">
        <v>25</v>
      </c>
      <c r="G998" s="6" t="s">
        <v>4317</v>
      </c>
      <c r="H998" s="6" t="s">
        <v>39</v>
      </c>
      <c r="I998" s="6" t="s">
        <v>104</v>
      </c>
      <c r="J998" s="6" t="s">
        <v>905</v>
      </c>
      <c r="K998" s="6" t="s">
        <v>905</v>
      </c>
      <c r="L998" s="6" t="s">
        <v>29</v>
      </c>
      <c r="M998" s="9" t="s">
        <v>4318</v>
      </c>
      <c r="N998" s="9" t="s">
        <v>4319</v>
      </c>
      <c r="O998" s="6" t="s">
        <v>32</v>
      </c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>
      <c r="A999" s="4">
        <v>45906.0</v>
      </c>
      <c r="B999" s="16">
        <v>27.0</v>
      </c>
      <c r="C999" s="6" t="s">
        <v>72</v>
      </c>
      <c r="D999" s="6" t="s">
        <v>269</v>
      </c>
      <c r="E999" s="6" t="s">
        <v>4320</v>
      </c>
      <c r="F999" s="6" t="s">
        <v>25</v>
      </c>
      <c r="G999" s="6" t="s">
        <v>4321</v>
      </c>
      <c r="H999" s="6" t="s">
        <v>59</v>
      </c>
      <c r="I999" s="6" t="s">
        <v>28</v>
      </c>
      <c r="J999" s="6" t="s">
        <v>28</v>
      </c>
      <c r="K999" s="6" t="s">
        <v>28</v>
      </c>
      <c r="L999" s="6" t="s">
        <v>29</v>
      </c>
      <c r="M999" s="9" t="s">
        <v>4322</v>
      </c>
      <c r="N999" s="9" t="s">
        <v>4323</v>
      </c>
      <c r="O999" s="6" t="s">
        <v>32</v>
      </c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  <row r="1000">
      <c r="A1000" s="4">
        <v>45906.0</v>
      </c>
      <c r="B1000" s="16">
        <v>27.0</v>
      </c>
      <c r="C1000" s="6" t="s">
        <v>72</v>
      </c>
      <c r="D1000" s="6" t="s">
        <v>269</v>
      </c>
      <c r="E1000" s="6" t="s">
        <v>4324</v>
      </c>
      <c r="F1000" s="6" t="s">
        <v>25</v>
      </c>
      <c r="G1000" s="6" t="s">
        <v>4325</v>
      </c>
      <c r="H1000" s="6" t="s">
        <v>68</v>
      </c>
      <c r="I1000" s="6" t="s">
        <v>28</v>
      </c>
      <c r="J1000" s="6" t="s">
        <v>123</v>
      </c>
      <c r="K1000" s="6" t="s">
        <v>123</v>
      </c>
      <c r="L1000" s="6" t="s">
        <v>29</v>
      </c>
      <c r="M1000" s="9" t="s">
        <v>4326</v>
      </c>
      <c r="N1000" s="9" t="s">
        <v>4327</v>
      </c>
      <c r="O1000" s="6" t="s">
        <v>32</v>
      </c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</row>
    <row r="1001">
      <c r="A1001" s="4">
        <v>45906.0</v>
      </c>
      <c r="B1001" s="16">
        <v>27.0</v>
      </c>
      <c r="C1001" s="6" t="s">
        <v>72</v>
      </c>
      <c r="D1001" s="6" t="s">
        <v>269</v>
      </c>
      <c r="E1001" s="6" t="s">
        <v>4328</v>
      </c>
      <c r="F1001" s="6" t="s">
        <v>25</v>
      </c>
      <c r="G1001" s="6" t="s">
        <v>4329</v>
      </c>
      <c r="H1001" s="6" t="s">
        <v>68</v>
      </c>
      <c r="I1001" s="6" t="s">
        <v>28</v>
      </c>
      <c r="J1001" s="6" t="s">
        <v>2391</v>
      </c>
      <c r="K1001" s="6" t="s">
        <v>2391</v>
      </c>
      <c r="L1001" s="6" t="s">
        <v>29</v>
      </c>
      <c r="M1001" s="9" t="s">
        <v>4330</v>
      </c>
      <c r="N1001" s="9" t="s">
        <v>4331</v>
      </c>
      <c r="O1001" s="6" t="s">
        <v>32</v>
      </c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</row>
    <row r="1002">
      <c r="A1002" s="4">
        <v>45906.0</v>
      </c>
      <c r="B1002" s="16">
        <v>27.0</v>
      </c>
      <c r="C1002" s="6" t="s">
        <v>72</v>
      </c>
      <c r="D1002" s="6" t="s">
        <v>269</v>
      </c>
      <c r="E1002" s="6" t="s">
        <v>4332</v>
      </c>
      <c r="F1002" s="6" t="s">
        <v>25</v>
      </c>
      <c r="G1002" s="6" t="s">
        <v>4333</v>
      </c>
      <c r="H1002" s="6" t="s">
        <v>39</v>
      </c>
      <c r="I1002" s="6" t="s">
        <v>4286</v>
      </c>
      <c r="J1002" s="6" t="s">
        <v>28</v>
      </c>
      <c r="K1002" s="6" t="s">
        <v>28</v>
      </c>
      <c r="L1002" s="6" t="s">
        <v>29</v>
      </c>
      <c r="M1002" s="9" t="s">
        <v>4334</v>
      </c>
      <c r="N1002" s="9" t="s">
        <v>4335</v>
      </c>
      <c r="O1002" s="6" t="s">
        <v>32</v>
      </c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</row>
    <row r="1003">
      <c r="A1003" s="4">
        <v>45906.0</v>
      </c>
      <c r="B1003" s="16">
        <v>27.0</v>
      </c>
      <c r="C1003" s="6" t="s">
        <v>72</v>
      </c>
      <c r="D1003" s="6" t="s">
        <v>269</v>
      </c>
      <c r="E1003" s="6" t="s">
        <v>4336</v>
      </c>
      <c r="F1003" s="6" t="s">
        <v>25</v>
      </c>
      <c r="G1003" s="6" t="s">
        <v>4337</v>
      </c>
      <c r="H1003" s="6" t="s">
        <v>39</v>
      </c>
      <c r="I1003" s="6" t="s">
        <v>28</v>
      </c>
      <c r="J1003" s="6" t="s">
        <v>28</v>
      </c>
      <c r="K1003" s="6" t="s">
        <v>28</v>
      </c>
      <c r="L1003" s="6" t="s">
        <v>29</v>
      </c>
      <c r="M1003" s="9" t="s">
        <v>4338</v>
      </c>
      <c r="N1003" s="9" t="s">
        <v>4339</v>
      </c>
      <c r="O1003" s="6" t="s">
        <v>32</v>
      </c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</row>
    <row r="1004">
      <c r="A1004" s="4">
        <v>45906.0</v>
      </c>
      <c r="B1004" s="16">
        <v>27.0</v>
      </c>
      <c r="C1004" s="6" t="s">
        <v>72</v>
      </c>
      <c r="D1004" s="6" t="s">
        <v>269</v>
      </c>
      <c r="E1004" s="6" t="s">
        <v>4340</v>
      </c>
      <c r="F1004" s="6" t="s">
        <v>25</v>
      </c>
      <c r="G1004" s="6" t="s">
        <v>4341</v>
      </c>
      <c r="H1004" s="6" t="s">
        <v>39</v>
      </c>
      <c r="I1004" s="6" t="s">
        <v>28</v>
      </c>
      <c r="J1004" s="6" t="s">
        <v>28</v>
      </c>
      <c r="K1004" s="6" t="s">
        <v>28</v>
      </c>
      <c r="L1004" s="6" t="s">
        <v>29</v>
      </c>
      <c r="M1004" s="9" t="s">
        <v>4342</v>
      </c>
      <c r="N1004" s="9" t="s">
        <v>4343</v>
      </c>
      <c r="O1004" s="6" t="s">
        <v>32</v>
      </c>
      <c r="P1004" s="6" t="s">
        <v>33</v>
      </c>
      <c r="Q1004" s="6" t="s">
        <v>519</v>
      </c>
      <c r="R1004" s="10"/>
      <c r="S1004" s="6" t="s">
        <v>556</v>
      </c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</row>
    <row r="1005">
      <c r="A1005" s="4">
        <v>45906.0</v>
      </c>
      <c r="B1005" s="16">
        <v>27.0</v>
      </c>
      <c r="C1005" s="6" t="s">
        <v>72</v>
      </c>
      <c r="D1005" s="6" t="s">
        <v>269</v>
      </c>
      <c r="E1005" s="6" t="s">
        <v>4344</v>
      </c>
      <c r="F1005" s="6" t="s">
        <v>25</v>
      </c>
      <c r="G1005" s="6" t="s">
        <v>4345</v>
      </c>
      <c r="H1005" s="6" t="s">
        <v>39</v>
      </c>
      <c r="I1005" s="6" t="s">
        <v>468</v>
      </c>
      <c r="J1005" s="6" t="s">
        <v>104</v>
      </c>
      <c r="K1005" s="6" t="s">
        <v>40</v>
      </c>
      <c r="L1005" s="6" t="s">
        <v>29</v>
      </c>
      <c r="M1005" s="9" t="s">
        <v>4346</v>
      </c>
      <c r="N1005" s="9" t="s">
        <v>4347</v>
      </c>
      <c r="O1005" s="6" t="s">
        <v>32</v>
      </c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</row>
    <row r="1006">
      <c r="A1006" s="4">
        <v>45906.0</v>
      </c>
      <c r="B1006" s="16">
        <v>27.0</v>
      </c>
      <c r="C1006" s="6" t="s">
        <v>64</v>
      </c>
      <c r="D1006" s="6" t="s">
        <v>697</v>
      </c>
      <c r="E1006" s="6" t="s">
        <v>4348</v>
      </c>
      <c r="F1006" s="6" t="s">
        <v>638</v>
      </c>
      <c r="G1006" s="6" t="s">
        <v>4349</v>
      </c>
      <c r="H1006" s="6" t="s">
        <v>77</v>
      </c>
      <c r="I1006" s="6" t="s">
        <v>78</v>
      </c>
      <c r="J1006" s="6" t="s">
        <v>47</v>
      </c>
      <c r="K1006" s="6" t="s">
        <v>47</v>
      </c>
      <c r="L1006" s="6" t="s">
        <v>29</v>
      </c>
      <c r="M1006" s="9" t="s">
        <v>4350</v>
      </c>
      <c r="N1006" s="9" t="s">
        <v>4351</v>
      </c>
      <c r="O1006" s="6" t="s">
        <v>32</v>
      </c>
      <c r="P1006" s="6" t="s">
        <v>33</v>
      </c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</row>
    <row r="1007">
      <c r="A1007" s="4">
        <v>45906.0</v>
      </c>
      <c r="B1007" s="16">
        <v>27.0</v>
      </c>
      <c r="C1007" s="6" t="s">
        <v>50</v>
      </c>
      <c r="D1007" s="6" t="s">
        <v>216</v>
      </c>
      <c r="E1007" s="6" t="s">
        <v>4352</v>
      </c>
      <c r="F1007" s="6" t="s">
        <v>25</v>
      </c>
      <c r="G1007" s="6" t="s">
        <v>4353</v>
      </c>
      <c r="H1007" s="6" t="s">
        <v>388</v>
      </c>
      <c r="I1007" s="6" t="s">
        <v>78</v>
      </c>
      <c r="J1007" s="6" t="s">
        <v>78</v>
      </c>
      <c r="K1007" s="6" t="s">
        <v>78</v>
      </c>
      <c r="L1007" s="6" t="s">
        <v>29</v>
      </c>
      <c r="M1007" s="9" t="s">
        <v>4354</v>
      </c>
      <c r="N1007" s="9" t="s">
        <v>4355</v>
      </c>
      <c r="O1007" s="6" t="s">
        <v>32</v>
      </c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</row>
    <row r="1008">
      <c r="A1008" s="4">
        <v>45936.0</v>
      </c>
      <c r="B1008" s="16">
        <v>26.0</v>
      </c>
      <c r="C1008" s="6" t="s">
        <v>72</v>
      </c>
      <c r="D1008" s="6" t="s">
        <v>247</v>
      </c>
      <c r="E1008" s="6" t="s">
        <v>4356</v>
      </c>
      <c r="F1008" s="6" t="s">
        <v>274</v>
      </c>
      <c r="G1008" s="6" t="s">
        <v>4357</v>
      </c>
      <c r="H1008" s="6" t="s">
        <v>77</v>
      </c>
      <c r="I1008" s="6" t="s">
        <v>122</v>
      </c>
      <c r="J1008" s="6" t="s">
        <v>47</v>
      </c>
      <c r="K1008" s="6" t="s">
        <v>47</v>
      </c>
      <c r="L1008" s="6" t="s">
        <v>29</v>
      </c>
      <c r="M1008" s="9" t="s">
        <v>4358</v>
      </c>
      <c r="N1008" s="9" t="s">
        <v>4359</v>
      </c>
      <c r="O1008" s="6" t="s">
        <v>32</v>
      </c>
      <c r="P1008" s="6" t="s">
        <v>33</v>
      </c>
      <c r="Q1008" s="6" t="s">
        <v>471</v>
      </c>
      <c r="R1008" s="10"/>
      <c r="S1008" s="6" t="s">
        <v>1331</v>
      </c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</row>
    <row r="1009">
      <c r="A1009" s="4">
        <v>45936.0</v>
      </c>
      <c r="B1009" s="16">
        <v>26.0</v>
      </c>
      <c r="C1009" s="6" t="s">
        <v>64</v>
      </c>
      <c r="D1009" s="6" t="s">
        <v>65</v>
      </c>
      <c r="E1009" s="6" t="s">
        <v>4360</v>
      </c>
      <c r="F1009" s="6" t="s">
        <v>25</v>
      </c>
      <c r="G1009" s="6" t="s">
        <v>4361</v>
      </c>
      <c r="H1009" s="6" t="s">
        <v>388</v>
      </c>
      <c r="I1009" s="6" t="s">
        <v>123</v>
      </c>
      <c r="J1009" s="6" t="s">
        <v>78</v>
      </c>
      <c r="K1009" s="6" t="s">
        <v>78</v>
      </c>
      <c r="L1009" s="6" t="s">
        <v>29</v>
      </c>
      <c r="M1009" s="9" t="s">
        <v>4362</v>
      </c>
      <c r="N1009" s="9" t="s">
        <v>4363</v>
      </c>
      <c r="O1009" s="6" t="s">
        <v>32</v>
      </c>
      <c r="P1009" s="6" t="s">
        <v>343</v>
      </c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</row>
    <row r="1010">
      <c r="A1010" s="4">
        <v>45936.0</v>
      </c>
      <c r="B1010" s="16">
        <v>26.0</v>
      </c>
      <c r="C1010" s="6" t="s">
        <v>64</v>
      </c>
      <c r="D1010" s="6" t="s">
        <v>697</v>
      </c>
      <c r="E1010" s="6" t="s">
        <v>4364</v>
      </c>
      <c r="F1010" s="6" t="s">
        <v>25</v>
      </c>
      <c r="G1010" s="6" t="s">
        <v>4365</v>
      </c>
      <c r="H1010" s="6" t="s">
        <v>68</v>
      </c>
      <c r="I1010" s="6" t="s">
        <v>78</v>
      </c>
      <c r="J1010" s="6" t="s">
        <v>78</v>
      </c>
      <c r="K1010" s="6" t="s">
        <v>78</v>
      </c>
      <c r="L1010" s="6" t="s">
        <v>29</v>
      </c>
      <c r="M1010" s="9" t="s">
        <v>4366</v>
      </c>
      <c r="N1010" s="9" t="s">
        <v>4367</v>
      </c>
      <c r="O1010" s="6" t="s">
        <v>32</v>
      </c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</row>
    <row r="1011">
      <c r="A1011" s="4">
        <v>45967.0</v>
      </c>
      <c r="B1011" s="16">
        <v>25.0</v>
      </c>
      <c r="C1011" s="6" t="s">
        <v>22</v>
      </c>
      <c r="D1011" s="6" t="s">
        <v>109</v>
      </c>
      <c r="E1011" s="6" t="s">
        <v>4368</v>
      </c>
      <c r="F1011" s="6" t="s">
        <v>638</v>
      </c>
      <c r="G1011" s="6" t="s">
        <v>4369</v>
      </c>
      <c r="H1011" s="6" t="s">
        <v>77</v>
      </c>
      <c r="I1011" s="6" t="s">
        <v>78</v>
      </c>
      <c r="J1011" s="6" t="s">
        <v>47</v>
      </c>
      <c r="K1011" s="6" t="s">
        <v>47</v>
      </c>
      <c r="L1011" s="6" t="s">
        <v>29</v>
      </c>
      <c r="M1011" s="9" t="s">
        <v>4370</v>
      </c>
      <c r="N1011" s="9" t="s">
        <v>4371</v>
      </c>
      <c r="O1011" s="6" t="s">
        <v>32</v>
      </c>
      <c r="P1011" s="6" t="s">
        <v>33</v>
      </c>
      <c r="Q1011" s="10"/>
      <c r="R1011" s="10"/>
      <c r="S1011" s="10"/>
      <c r="T1011" s="10"/>
      <c r="U1011" s="6" t="s">
        <v>472</v>
      </c>
      <c r="V1011" s="10"/>
      <c r="W1011" s="10"/>
      <c r="X1011" s="10"/>
      <c r="Y1011" s="10"/>
      <c r="Z1011" s="10"/>
      <c r="AA1011" s="10"/>
      <c r="AB1011" s="10"/>
      <c r="AC1011" s="10"/>
    </row>
    <row r="1012">
      <c r="A1012" s="4">
        <v>45967.0</v>
      </c>
      <c r="B1012" s="16">
        <v>25.0</v>
      </c>
      <c r="C1012" s="6" t="s">
        <v>64</v>
      </c>
      <c r="D1012" s="6" t="s">
        <v>432</v>
      </c>
      <c r="E1012" s="6" t="s">
        <v>4372</v>
      </c>
      <c r="F1012" s="6" t="s">
        <v>46</v>
      </c>
      <c r="G1012" s="8" t="s">
        <v>4373</v>
      </c>
      <c r="H1012" s="6" t="s">
        <v>1355</v>
      </c>
      <c r="I1012" s="6" t="s">
        <v>78</v>
      </c>
      <c r="J1012" s="6" t="s">
        <v>47</v>
      </c>
      <c r="K1012" s="6" t="s">
        <v>47</v>
      </c>
      <c r="L1012" s="6" t="s">
        <v>29</v>
      </c>
      <c r="M1012" s="9" t="s">
        <v>4374</v>
      </c>
      <c r="N1012" s="9" t="s">
        <v>4375</v>
      </c>
      <c r="O1012" s="6" t="s">
        <v>32</v>
      </c>
      <c r="P1012" s="6" t="s">
        <v>33</v>
      </c>
      <c r="Q1012" s="6" t="s">
        <v>34</v>
      </c>
      <c r="R1012" s="10"/>
      <c r="S1012" s="6" t="s">
        <v>609</v>
      </c>
      <c r="T1012" s="10"/>
      <c r="U1012" s="10"/>
      <c r="V1012" s="6">
        <v>1080.0</v>
      </c>
      <c r="W1012" s="6" t="s">
        <v>1617</v>
      </c>
      <c r="X1012" s="10"/>
      <c r="Y1012" s="10"/>
      <c r="Z1012" s="10"/>
      <c r="AA1012" s="10"/>
      <c r="AB1012" s="10"/>
      <c r="AC1012" s="10"/>
    </row>
    <row r="1013">
      <c r="A1013" s="4">
        <v>45967.0</v>
      </c>
      <c r="B1013" s="16">
        <v>25.0</v>
      </c>
      <c r="C1013" s="6" t="s">
        <v>64</v>
      </c>
      <c r="D1013" s="6" t="s">
        <v>432</v>
      </c>
      <c r="E1013" s="6" t="s">
        <v>4376</v>
      </c>
      <c r="F1013" s="6" t="s">
        <v>46</v>
      </c>
      <c r="G1013" s="8" t="s">
        <v>4373</v>
      </c>
      <c r="H1013" s="6" t="s">
        <v>1355</v>
      </c>
      <c r="I1013" s="50" t="s">
        <v>220</v>
      </c>
      <c r="J1013" s="6" t="s">
        <v>47</v>
      </c>
      <c r="K1013" s="6" t="s">
        <v>47</v>
      </c>
      <c r="L1013" s="6" t="s">
        <v>29</v>
      </c>
      <c r="M1013" s="9" t="s">
        <v>4377</v>
      </c>
      <c r="N1013" s="9" t="s">
        <v>4378</v>
      </c>
      <c r="O1013" s="6" t="s">
        <v>32</v>
      </c>
      <c r="P1013" s="10"/>
      <c r="Q1013" s="10"/>
      <c r="R1013" s="10"/>
      <c r="S1013" s="10"/>
      <c r="T1013" s="10"/>
      <c r="U1013" s="10"/>
      <c r="V1013" s="6">
        <v>1080.0</v>
      </c>
      <c r="W1013" s="6" t="s">
        <v>4379</v>
      </c>
      <c r="X1013" s="10"/>
      <c r="Y1013" s="10"/>
      <c r="Z1013" s="10"/>
      <c r="AA1013" s="10"/>
      <c r="AB1013" s="10"/>
      <c r="AC1013" s="10"/>
    </row>
    <row r="1014">
      <c r="A1014" s="4">
        <v>45967.0</v>
      </c>
      <c r="B1014" s="16">
        <v>25.0</v>
      </c>
      <c r="C1014" s="6" t="s">
        <v>64</v>
      </c>
      <c r="D1014" s="6" t="s">
        <v>432</v>
      </c>
      <c r="E1014" s="6" t="s">
        <v>4380</v>
      </c>
      <c r="F1014" s="6" t="s">
        <v>46</v>
      </c>
      <c r="G1014" s="8" t="s">
        <v>4373</v>
      </c>
      <c r="H1014" s="6" t="s">
        <v>1355</v>
      </c>
      <c r="I1014" s="6" t="s">
        <v>78</v>
      </c>
      <c r="J1014" s="6" t="s">
        <v>47</v>
      </c>
      <c r="K1014" s="6" t="s">
        <v>47</v>
      </c>
      <c r="L1014" s="6" t="s">
        <v>29</v>
      </c>
      <c r="M1014" s="9" t="s">
        <v>4381</v>
      </c>
      <c r="N1014" s="9" t="s">
        <v>4382</v>
      </c>
      <c r="O1014" s="6" t="s">
        <v>32</v>
      </c>
      <c r="P1014" s="6" t="s">
        <v>33</v>
      </c>
      <c r="Q1014" s="10"/>
      <c r="R1014" s="10"/>
      <c r="S1014" s="10"/>
      <c r="T1014" s="10"/>
      <c r="U1014" s="6" t="s">
        <v>472</v>
      </c>
      <c r="V1014" s="6">
        <v>1080.0</v>
      </c>
      <c r="W1014" s="6" t="s">
        <v>1617</v>
      </c>
      <c r="X1014" s="10"/>
      <c r="Y1014" s="10"/>
      <c r="Z1014" s="10"/>
      <c r="AA1014" s="10"/>
      <c r="AB1014" s="10"/>
      <c r="AC1014" s="10"/>
    </row>
    <row r="1015">
      <c r="A1015" s="4">
        <v>45967.0</v>
      </c>
      <c r="B1015" s="16">
        <v>25.0</v>
      </c>
      <c r="C1015" s="6" t="s">
        <v>72</v>
      </c>
      <c r="D1015" s="6" t="s">
        <v>247</v>
      </c>
      <c r="E1015" s="6" t="s">
        <v>4383</v>
      </c>
      <c r="F1015" s="6" t="s">
        <v>274</v>
      </c>
      <c r="G1015" s="6" t="s">
        <v>4384</v>
      </c>
      <c r="H1015" s="6" t="s">
        <v>77</v>
      </c>
      <c r="I1015" s="6" t="s">
        <v>78</v>
      </c>
      <c r="J1015" s="6" t="s">
        <v>47</v>
      </c>
      <c r="K1015" s="6" t="s">
        <v>47</v>
      </c>
      <c r="L1015" s="6" t="s">
        <v>29</v>
      </c>
      <c r="M1015" s="9" t="s">
        <v>4385</v>
      </c>
      <c r="N1015" s="9" t="s">
        <v>4386</v>
      </c>
      <c r="O1015" s="6" t="s">
        <v>32</v>
      </c>
      <c r="P1015" s="6" t="s">
        <v>214</v>
      </c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</row>
    <row r="1016">
      <c r="A1016" s="4">
        <v>45997.0</v>
      </c>
      <c r="B1016" s="16">
        <v>24.0</v>
      </c>
      <c r="C1016" s="6" t="s">
        <v>72</v>
      </c>
      <c r="D1016" s="6" t="s">
        <v>269</v>
      </c>
      <c r="E1016" s="6" t="s">
        <v>4387</v>
      </c>
      <c r="F1016" s="6" t="s">
        <v>25</v>
      </c>
      <c r="G1016" s="6" t="s">
        <v>4388</v>
      </c>
      <c r="H1016" s="6" t="s">
        <v>388</v>
      </c>
      <c r="I1016" s="6" t="s">
        <v>3860</v>
      </c>
      <c r="J1016" s="6" t="s">
        <v>468</v>
      </c>
      <c r="K1016" s="6" t="s">
        <v>78</v>
      </c>
      <c r="L1016" s="6" t="s">
        <v>29</v>
      </c>
      <c r="M1016" s="9" t="s">
        <v>4389</v>
      </c>
      <c r="N1016" s="9" t="s">
        <v>4390</v>
      </c>
      <c r="O1016" s="6" t="s">
        <v>32</v>
      </c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</row>
    <row r="1017">
      <c r="A1017" s="4">
        <v>45997.0</v>
      </c>
      <c r="B1017" s="16">
        <v>24.0</v>
      </c>
      <c r="C1017" s="6" t="s">
        <v>72</v>
      </c>
      <c r="D1017" s="6" t="s">
        <v>269</v>
      </c>
      <c r="E1017" s="6" t="s">
        <v>4391</v>
      </c>
      <c r="F1017" s="6" t="s">
        <v>25</v>
      </c>
      <c r="G1017" s="6" t="s">
        <v>4392</v>
      </c>
      <c r="H1017" s="6" t="s">
        <v>388</v>
      </c>
      <c r="I1017" s="6" t="s">
        <v>104</v>
      </c>
      <c r="J1017" s="6" t="s">
        <v>468</v>
      </c>
      <c r="K1017" s="6" t="s">
        <v>468</v>
      </c>
      <c r="L1017" s="6" t="s">
        <v>29</v>
      </c>
      <c r="M1017" s="9" t="s">
        <v>4393</v>
      </c>
      <c r="N1017" s="9" t="s">
        <v>4394</v>
      </c>
      <c r="O1017" s="6" t="s">
        <v>32</v>
      </c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</row>
    <row r="1018">
      <c r="A1018" s="4">
        <v>45997.0</v>
      </c>
      <c r="B1018" s="16">
        <v>24.0</v>
      </c>
      <c r="C1018" s="6" t="s">
        <v>64</v>
      </c>
      <c r="D1018" s="6" t="s">
        <v>529</v>
      </c>
      <c r="E1018" s="6" t="s">
        <v>4395</v>
      </c>
      <c r="F1018" s="6" t="s">
        <v>25</v>
      </c>
      <c r="G1018" s="6" t="s">
        <v>4396</v>
      </c>
      <c r="H1018" s="6" t="s">
        <v>388</v>
      </c>
      <c r="I1018" s="6" t="s">
        <v>167</v>
      </c>
      <c r="J1018" s="6" t="s">
        <v>2038</v>
      </c>
      <c r="K1018" s="6" t="s">
        <v>136</v>
      </c>
      <c r="L1018" s="6" t="s">
        <v>29</v>
      </c>
      <c r="M1018" s="9" t="s">
        <v>4397</v>
      </c>
      <c r="N1018" s="9" t="s">
        <v>4398</v>
      </c>
      <c r="O1018" s="6" t="s">
        <v>32</v>
      </c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</row>
    <row r="1019">
      <c r="A1019" s="4">
        <v>45997.0</v>
      </c>
      <c r="B1019" s="16">
        <v>24.0</v>
      </c>
      <c r="C1019" s="6" t="s">
        <v>64</v>
      </c>
      <c r="D1019" s="6" t="s">
        <v>529</v>
      </c>
      <c r="E1019" s="6" t="s">
        <v>4399</v>
      </c>
      <c r="F1019" s="6" t="s">
        <v>25</v>
      </c>
      <c r="G1019" s="8" t="s">
        <v>4400</v>
      </c>
      <c r="H1019" s="6" t="s">
        <v>68</v>
      </c>
      <c r="I1019" s="6" t="s">
        <v>78</v>
      </c>
      <c r="J1019" s="6" t="s">
        <v>459</v>
      </c>
      <c r="K1019" s="6" t="s">
        <v>40</v>
      </c>
      <c r="L1019" s="6" t="s">
        <v>29</v>
      </c>
      <c r="M1019" s="9" t="s">
        <v>4401</v>
      </c>
      <c r="N1019" s="9" t="s">
        <v>4402</v>
      </c>
      <c r="O1019" s="6" t="s">
        <v>32</v>
      </c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</row>
    <row r="1020">
      <c r="A1020" s="4">
        <v>45997.0</v>
      </c>
      <c r="B1020" s="16">
        <v>24.0</v>
      </c>
      <c r="C1020" s="6" t="s">
        <v>64</v>
      </c>
      <c r="D1020" s="6" t="s">
        <v>529</v>
      </c>
      <c r="E1020" s="6" t="s">
        <v>4403</v>
      </c>
      <c r="F1020" s="6" t="s">
        <v>25</v>
      </c>
      <c r="G1020" s="8" t="s">
        <v>4404</v>
      </c>
      <c r="H1020" s="6" t="s">
        <v>39</v>
      </c>
      <c r="I1020" s="6" t="s">
        <v>122</v>
      </c>
      <c r="J1020" s="6" t="s">
        <v>78</v>
      </c>
      <c r="K1020" s="6" t="s">
        <v>78</v>
      </c>
      <c r="L1020" s="6" t="s">
        <v>29</v>
      </c>
      <c r="M1020" s="9" t="s">
        <v>4405</v>
      </c>
      <c r="N1020" s="9" t="s">
        <v>4406</v>
      </c>
      <c r="O1020" s="6" t="s">
        <v>32</v>
      </c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</row>
    <row r="1021">
      <c r="A1021" s="4">
        <v>45997.0</v>
      </c>
      <c r="B1021" s="16">
        <v>24.0</v>
      </c>
      <c r="C1021" s="6" t="s">
        <v>64</v>
      </c>
      <c r="D1021" s="6" t="s">
        <v>529</v>
      </c>
      <c r="E1021" s="6" t="s">
        <v>4407</v>
      </c>
      <c r="F1021" s="6" t="s">
        <v>46</v>
      </c>
      <c r="G1021" s="8" t="s">
        <v>4404</v>
      </c>
      <c r="H1021" s="6" t="s">
        <v>39</v>
      </c>
      <c r="I1021" s="6" t="s">
        <v>122</v>
      </c>
      <c r="J1021" s="6" t="s">
        <v>47</v>
      </c>
      <c r="K1021" s="6" t="s">
        <v>47</v>
      </c>
      <c r="L1021" s="6" t="s">
        <v>29</v>
      </c>
      <c r="M1021" s="9" t="s">
        <v>4408</v>
      </c>
      <c r="N1021" s="9" t="s">
        <v>4409</v>
      </c>
      <c r="O1021" s="6" t="s">
        <v>32</v>
      </c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</row>
    <row r="1022">
      <c r="A1022" s="4">
        <v>45997.0</v>
      </c>
      <c r="B1022" s="16">
        <v>24.0</v>
      </c>
      <c r="C1022" s="6" t="s">
        <v>64</v>
      </c>
      <c r="D1022" s="6" t="s">
        <v>529</v>
      </c>
      <c r="E1022" s="6" t="s">
        <v>4410</v>
      </c>
      <c r="F1022" s="6" t="s">
        <v>25</v>
      </c>
      <c r="G1022" s="6" t="s">
        <v>4411</v>
      </c>
      <c r="H1022" s="6" t="s">
        <v>39</v>
      </c>
      <c r="I1022" s="6" t="s">
        <v>122</v>
      </c>
      <c r="J1022" s="6" t="s">
        <v>122</v>
      </c>
      <c r="K1022" s="6" t="s">
        <v>122</v>
      </c>
      <c r="L1022" s="6" t="s">
        <v>29</v>
      </c>
      <c r="M1022" s="9" t="s">
        <v>4412</v>
      </c>
      <c r="N1022" s="9" t="s">
        <v>4413</v>
      </c>
      <c r="O1022" s="6" t="s">
        <v>32</v>
      </c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</row>
    <row r="1023">
      <c r="A1023" s="4">
        <v>45997.0</v>
      </c>
      <c r="B1023" s="16">
        <v>24.0</v>
      </c>
      <c r="C1023" s="6" t="s">
        <v>64</v>
      </c>
      <c r="D1023" s="6" t="s">
        <v>529</v>
      </c>
      <c r="E1023" s="6" t="s">
        <v>4414</v>
      </c>
      <c r="F1023" s="6" t="s">
        <v>25</v>
      </c>
      <c r="G1023" s="6" t="s">
        <v>4415</v>
      </c>
      <c r="H1023" s="6" t="s">
        <v>59</v>
      </c>
      <c r="I1023" s="6" t="s">
        <v>122</v>
      </c>
      <c r="J1023" s="6" t="s">
        <v>122</v>
      </c>
      <c r="K1023" s="6" t="s">
        <v>122</v>
      </c>
      <c r="L1023" s="6" t="s">
        <v>29</v>
      </c>
      <c r="M1023" s="9" t="s">
        <v>4416</v>
      </c>
      <c r="N1023" s="9" t="s">
        <v>4417</v>
      </c>
      <c r="O1023" s="6" t="s">
        <v>32</v>
      </c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</row>
    <row r="1024">
      <c r="A1024" s="4">
        <v>45997.0</v>
      </c>
      <c r="B1024" s="16">
        <v>24.0</v>
      </c>
      <c r="C1024" s="6" t="s">
        <v>64</v>
      </c>
      <c r="D1024" s="6" t="s">
        <v>529</v>
      </c>
      <c r="E1024" s="6" t="s">
        <v>4418</v>
      </c>
      <c r="F1024" s="6" t="s">
        <v>25</v>
      </c>
      <c r="G1024" s="6" t="s">
        <v>4419</v>
      </c>
      <c r="H1024" s="6" t="s">
        <v>59</v>
      </c>
      <c r="I1024" s="6" t="s">
        <v>459</v>
      </c>
      <c r="J1024" s="6" t="s">
        <v>459</v>
      </c>
      <c r="K1024" s="6" t="s">
        <v>459</v>
      </c>
      <c r="L1024" s="6" t="s">
        <v>29</v>
      </c>
      <c r="M1024" s="9" t="s">
        <v>4420</v>
      </c>
      <c r="N1024" s="9" t="s">
        <v>4421</v>
      </c>
      <c r="O1024" s="6" t="s">
        <v>32</v>
      </c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</row>
    <row r="1025">
      <c r="A1025" s="4">
        <v>45997.0</v>
      </c>
      <c r="B1025" s="16">
        <v>24.0</v>
      </c>
      <c r="C1025" s="6" t="s">
        <v>64</v>
      </c>
      <c r="D1025" s="6" t="s">
        <v>529</v>
      </c>
      <c r="E1025" s="6" t="s">
        <v>4422</v>
      </c>
      <c r="F1025" s="6" t="s">
        <v>25</v>
      </c>
      <c r="G1025" s="6" t="s">
        <v>4423</v>
      </c>
      <c r="H1025" s="6" t="s">
        <v>39</v>
      </c>
      <c r="I1025" s="6" t="s">
        <v>459</v>
      </c>
      <c r="J1025" s="6" t="s">
        <v>459</v>
      </c>
      <c r="K1025" s="6" t="s">
        <v>459</v>
      </c>
      <c r="L1025" s="6" t="s">
        <v>29</v>
      </c>
      <c r="M1025" s="9" t="s">
        <v>4424</v>
      </c>
      <c r="N1025" s="9" t="s">
        <v>4425</v>
      </c>
      <c r="O1025" s="6" t="s">
        <v>32</v>
      </c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</row>
    <row r="1026">
      <c r="A1026" s="4">
        <v>45997.0</v>
      </c>
      <c r="B1026" s="16">
        <v>24.0</v>
      </c>
      <c r="C1026" s="6" t="s">
        <v>64</v>
      </c>
      <c r="D1026" s="6" t="s">
        <v>529</v>
      </c>
      <c r="E1026" s="6" t="s">
        <v>4426</v>
      </c>
      <c r="F1026" s="6" t="s">
        <v>25</v>
      </c>
      <c r="G1026" s="6" t="s">
        <v>4427</v>
      </c>
      <c r="H1026" s="6" t="s">
        <v>3198</v>
      </c>
      <c r="I1026" s="6" t="s">
        <v>459</v>
      </c>
      <c r="J1026" s="6" t="s">
        <v>459</v>
      </c>
      <c r="K1026" s="6" t="s">
        <v>459</v>
      </c>
      <c r="L1026" s="6" t="s">
        <v>29</v>
      </c>
      <c r="M1026" s="9" t="s">
        <v>4428</v>
      </c>
      <c r="N1026" s="9" t="s">
        <v>4429</v>
      </c>
      <c r="O1026" s="6" t="s">
        <v>32</v>
      </c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</row>
    <row r="1027">
      <c r="A1027" s="4">
        <v>45997.0</v>
      </c>
      <c r="B1027" s="16">
        <v>24.0</v>
      </c>
      <c r="C1027" s="6" t="s">
        <v>64</v>
      </c>
      <c r="D1027" s="6" t="s">
        <v>529</v>
      </c>
      <c r="E1027" s="6" t="s">
        <v>4430</v>
      </c>
      <c r="F1027" s="6" t="s">
        <v>25</v>
      </c>
      <c r="G1027" s="6" t="s">
        <v>4431</v>
      </c>
      <c r="H1027" s="6" t="s">
        <v>59</v>
      </c>
      <c r="I1027" s="6" t="s">
        <v>28</v>
      </c>
      <c r="J1027" s="6" t="s">
        <v>28</v>
      </c>
      <c r="K1027" s="6" t="s">
        <v>28</v>
      </c>
      <c r="L1027" s="6" t="s">
        <v>29</v>
      </c>
      <c r="M1027" s="9" t="s">
        <v>4432</v>
      </c>
      <c r="N1027" s="9" t="s">
        <v>4433</v>
      </c>
      <c r="O1027" s="6" t="s">
        <v>32</v>
      </c>
      <c r="P1027" s="6" t="s">
        <v>214</v>
      </c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</row>
    <row r="1028">
      <c r="A1028" s="4">
        <v>45997.0</v>
      </c>
      <c r="B1028" s="16">
        <v>24.0</v>
      </c>
      <c r="C1028" s="6" t="s">
        <v>64</v>
      </c>
      <c r="D1028" s="6" t="s">
        <v>529</v>
      </c>
      <c r="E1028" s="6" t="s">
        <v>4434</v>
      </c>
      <c r="F1028" s="6" t="s">
        <v>25</v>
      </c>
      <c r="G1028" s="6" t="s">
        <v>4435</v>
      </c>
      <c r="H1028" s="6" t="s">
        <v>59</v>
      </c>
      <c r="I1028" s="6" t="s">
        <v>328</v>
      </c>
      <c r="J1028" s="6" t="s">
        <v>40</v>
      </c>
      <c r="K1028" s="6" t="s">
        <v>40</v>
      </c>
      <c r="L1028" s="6" t="s">
        <v>29</v>
      </c>
      <c r="M1028" s="9" t="s">
        <v>4436</v>
      </c>
      <c r="N1028" s="9" t="s">
        <v>4437</v>
      </c>
      <c r="O1028" s="6" t="s">
        <v>32</v>
      </c>
      <c r="P1028" s="6" t="s">
        <v>214</v>
      </c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</row>
    <row r="1029">
      <c r="A1029" s="4">
        <v>45997.0</v>
      </c>
      <c r="B1029" s="16">
        <v>24.0</v>
      </c>
      <c r="C1029" s="6" t="s">
        <v>64</v>
      </c>
      <c r="D1029" s="6" t="s">
        <v>529</v>
      </c>
      <c r="E1029" s="6" t="s">
        <v>4438</v>
      </c>
      <c r="F1029" s="6" t="s">
        <v>25</v>
      </c>
      <c r="G1029" s="6" t="s">
        <v>4439</v>
      </c>
      <c r="H1029" s="6" t="s">
        <v>59</v>
      </c>
      <c r="I1029" s="40" t="s">
        <v>28</v>
      </c>
      <c r="J1029" s="40" t="s">
        <v>28</v>
      </c>
      <c r="K1029" s="6" t="s">
        <v>1265</v>
      </c>
      <c r="L1029" s="6" t="s">
        <v>29</v>
      </c>
      <c r="M1029" s="9" t="s">
        <v>4440</v>
      </c>
      <c r="N1029" s="9" t="s">
        <v>4441</v>
      </c>
      <c r="O1029" s="6" t="s">
        <v>32</v>
      </c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</row>
    <row r="1030">
      <c r="A1030" s="4">
        <v>45997.0</v>
      </c>
      <c r="B1030" s="16">
        <v>24.0</v>
      </c>
      <c r="C1030" s="6" t="s">
        <v>64</v>
      </c>
      <c r="D1030" s="6" t="s">
        <v>529</v>
      </c>
      <c r="E1030" s="6" t="s">
        <v>4442</v>
      </c>
      <c r="F1030" s="6" t="s">
        <v>25</v>
      </c>
      <c r="G1030" s="6" t="s">
        <v>4443</v>
      </c>
      <c r="H1030" s="6" t="s">
        <v>68</v>
      </c>
      <c r="I1030" s="6" t="s">
        <v>105</v>
      </c>
      <c r="J1030" s="6" t="s">
        <v>105</v>
      </c>
      <c r="K1030" s="6" t="s">
        <v>105</v>
      </c>
      <c r="L1030" s="6" t="s">
        <v>29</v>
      </c>
      <c r="M1030" s="9" t="s">
        <v>4444</v>
      </c>
      <c r="N1030" s="9" t="s">
        <v>4445</v>
      </c>
      <c r="O1030" s="6" t="s">
        <v>32</v>
      </c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</row>
    <row r="1031">
      <c r="A1031" s="4">
        <v>45997.0</v>
      </c>
      <c r="B1031" s="16">
        <v>24.0</v>
      </c>
      <c r="C1031" s="6" t="s">
        <v>64</v>
      </c>
      <c r="D1031" s="6" t="s">
        <v>529</v>
      </c>
      <c r="E1031" s="6" t="s">
        <v>4446</v>
      </c>
      <c r="F1031" s="6" t="s">
        <v>47</v>
      </c>
      <c r="G1031" s="10"/>
      <c r="H1031" s="6" t="s">
        <v>47</v>
      </c>
      <c r="I1031" s="6" t="s">
        <v>105</v>
      </c>
      <c r="J1031" s="6" t="s">
        <v>801</v>
      </c>
      <c r="K1031" s="6" t="s">
        <v>801</v>
      </c>
      <c r="L1031" s="10"/>
      <c r="M1031" s="9" t="s">
        <v>4447</v>
      </c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</row>
    <row r="1032">
      <c r="A1032" s="4">
        <v>45997.0</v>
      </c>
      <c r="B1032" s="16">
        <v>24.0</v>
      </c>
      <c r="C1032" s="6" t="s">
        <v>50</v>
      </c>
      <c r="D1032" s="6" t="s">
        <v>216</v>
      </c>
      <c r="E1032" s="6" t="s">
        <v>4448</v>
      </c>
      <c r="F1032" s="6" t="s">
        <v>25</v>
      </c>
      <c r="G1032" s="6" t="s">
        <v>4449</v>
      </c>
      <c r="H1032" s="6" t="s">
        <v>1355</v>
      </c>
      <c r="I1032" s="6" t="s">
        <v>78</v>
      </c>
      <c r="J1032" s="6" t="s">
        <v>256</v>
      </c>
      <c r="K1032" s="6" t="s">
        <v>256</v>
      </c>
      <c r="L1032" s="6" t="s">
        <v>29</v>
      </c>
      <c r="M1032" s="9" t="s">
        <v>4450</v>
      </c>
      <c r="N1032" s="9" t="s">
        <v>4451</v>
      </c>
      <c r="O1032" s="6" t="s">
        <v>32</v>
      </c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</row>
    <row r="1033">
      <c r="A1033" s="4">
        <v>45997.0</v>
      </c>
      <c r="B1033" s="16">
        <v>24.0</v>
      </c>
      <c r="C1033" s="6" t="s">
        <v>22</v>
      </c>
      <c r="D1033" s="6" t="s">
        <v>109</v>
      </c>
      <c r="E1033" s="6" t="s">
        <v>4452</v>
      </c>
      <c r="F1033" s="6" t="s">
        <v>638</v>
      </c>
      <c r="G1033" s="6" t="s">
        <v>4453</v>
      </c>
      <c r="H1033" s="6" t="s">
        <v>77</v>
      </c>
      <c r="I1033" s="6" t="s">
        <v>78</v>
      </c>
      <c r="J1033" s="6" t="s">
        <v>47</v>
      </c>
      <c r="K1033" s="6" t="s">
        <v>47</v>
      </c>
      <c r="L1033" s="6" t="s">
        <v>29</v>
      </c>
      <c r="M1033" s="9" t="s">
        <v>4454</v>
      </c>
      <c r="N1033" s="9" t="s">
        <v>4455</v>
      </c>
      <c r="O1033" s="6" t="s">
        <v>32</v>
      </c>
      <c r="P1033" s="6" t="s">
        <v>33</v>
      </c>
      <c r="Q1033" s="10"/>
      <c r="R1033" s="10"/>
      <c r="S1033" s="10"/>
      <c r="T1033" s="10"/>
      <c r="U1033" s="6" t="s">
        <v>472</v>
      </c>
      <c r="V1033" s="10"/>
      <c r="W1033" s="10"/>
      <c r="X1033" s="10"/>
      <c r="Y1033" s="10"/>
      <c r="Z1033" s="10"/>
      <c r="AA1033" s="10"/>
      <c r="AB1033" s="10"/>
      <c r="AC1033" s="10"/>
    </row>
    <row r="1034">
      <c r="A1034" s="4">
        <v>45997.0</v>
      </c>
      <c r="B1034" s="16">
        <v>24.0</v>
      </c>
      <c r="C1034" s="6" t="s">
        <v>64</v>
      </c>
      <c r="D1034" s="6" t="s">
        <v>432</v>
      </c>
      <c r="E1034" s="6" t="s">
        <v>4456</v>
      </c>
      <c r="F1034" s="6" t="s">
        <v>638</v>
      </c>
      <c r="G1034" s="6" t="s">
        <v>4457</v>
      </c>
      <c r="H1034" s="6" t="s">
        <v>77</v>
      </c>
      <c r="I1034" s="6" t="s">
        <v>78</v>
      </c>
      <c r="J1034" s="6" t="s">
        <v>47</v>
      </c>
      <c r="K1034" s="6" t="s">
        <v>47</v>
      </c>
      <c r="L1034" s="6" t="s">
        <v>29</v>
      </c>
      <c r="M1034" s="9" t="s">
        <v>4458</v>
      </c>
      <c r="N1034" s="9" t="s">
        <v>4459</v>
      </c>
      <c r="O1034" s="6" t="s">
        <v>32</v>
      </c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</row>
    <row r="1035">
      <c r="A1035" s="14" t="s">
        <v>4460</v>
      </c>
      <c r="B1035" s="16">
        <v>23.0</v>
      </c>
      <c r="C1035" s="6" t="s">
        <v>72</v>
      </c>
      <c r="D1035" s="6" t="s">
        <v>247</v>
      </c>
      <c r="E1035" s="6" t="s">
        <v>4461</v>
      </c>
      <c r="F1035" s="6" t="s">
        <v>274</v>
      </c>
      <c r="G1035" s="6" t="s">
        <v>4462</v>
      </c>
      <c r="H1035" s="6" t="s">
        <v>77</v>
      </c>
      <c r="I1035" s="6" t="s">
        <v>78</v>
      </c>
      <c r="J1035" s="6" t="s">
        <v>47</v>
      </c>
      <c r="K1035" s="6" t="s">
        <v>47</v>
      </c>
      <c r="L1035" s="6" t="s">
        <v>29</v>
      </c>
      <c r="M1035" s="9" t="s">
        <v>4463</v>
      </c>
      <c r="N1035" s="9" t="s">
        <v>4464</v>
      </c>
      <c r="O1035" s="6" t="s">
        <v>32</v>
      </c>
      <c r="P1035" s="6" t="s">
        <v>33</v>
      </c>
      <c r="Q1035" s="6" t="s">
        <v>34</v>
      </c>
      <c r="R1035" s="10"/>
      <c r="S1035" s="6" t="s">
        <v>1331</v>
      </c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</row>
    <row r="1036">
      <c r="A1036" s="14" t="s">
        <v>4460</v>
      </c>
      <c r="B1036" s="16">
        <v>23.0</v>
      </c>
      <c r="C1036" s="6" t="s">
        <v>64</v>
      </c>
      <c r="D1036" s="6" t="s">
        <v>562</v>
      </c>
      <c r="E1036" s="6" t="s">
        <v>4465</v>
      </c>
      <c r="F1036" s="6" t="s">
        <v>4466</v>
      </c>
      <c r="G1036" s="8" t="s">
        <v>4185</v>
      </c>
      <c r="H1036" s="6" t="s">
        <v>59</v>
      </c>
      <c r="I1036" s="6" t="s">
        <v>40</v>
      </c>
      <c r="J1036" s="6" t="s">
        <v>40</v>
      </c>
      <c r="K1036" s="6" t="s">
        <v>40</v>
      </c>
      <c r="L1036" s="6" t="s">
        <v>29</v>
      </c>
      <c r="M1036" s="9" t="s">
        <v>4467</v>
      </c>
      <c r="N1036" s="9" t="s">
        <v>4468</v>
      </c>
      <c r="O1036" s="6" t="s">
        <v>32</v>
      </c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</row>
    <row r="1037">
      <c r="A1037" s="14" t="s">
        <v>4469</v>
      </c>
      <c r="B1037" s="16">
        <v>22.0</v>
      </c>
      <c r="C1037" s="6" t="s">
        <v>72</v>
      </c>
      <c r="D1037" s="6" t="s">
        <v>247</v>
      </c>
      <c r="E1037" s="6" t="s">
        <v>4470</v>
      </c>
      <c r="F1037" s="6" t="s">
        <v>427</v>
      </c>
      <c r="G1037" s="6" t="s">
        <v>4471</v>
      </c>
      <c r="H1037" s="6" t="s">
        <v>77</v>
      </c>
      <c r="I1037" s="6" t="s">
        <v>78</v>
      </c>
      <c r="J1037" s="6" t="s">
        <v>47</v>
      </c>
      <c r="K1037" s="6" t="s">
        <v>47</v>
      </c>
      <c r="L1037" s="6" t="s">
        <v>29</v>
      </c>
      <c r="M1037" s="9" t="s">
        <v>4472</v>
      </c>
      <c r="N1037" s="9" t="s">
        <v>4473</v>
      </c>
      <c r="O1037" s="6" t="s">
        <v>32</v>
      </c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</row>
    <row r="1038">
      <c r="A1038" s="14" t="s">
        <v>4474</v>
      </c>
      <c r="B1038" s="16">
        <v>20.0</v>
      </c>
      <c r="C1038" s="6" t="s">
        <v>72</v>
      </c>
      <c r="D1038" s="6" t="s">
        <v>247</v>
      </c>
      <c r="E1038" s="6" t="s">
        <v>4475</v>
      </c>
      <c r="F1038" s="6" t="s">
        <v>274</v>
      </c>
      <c r="G1038" s="6" t="s">
        <v>4476</v>
      </c>
      <c r="H1038" s="6" t="s">
        <v>77</v>
      </c>
      <c r="I1038" s="6" t="s">
        <v>78</v>
      </c>
      <c r="J1038" s="6" t="s">
        <v>47</v>
      </c>
      <c r="K1038" s="6" t="s">
        <v>47</v>
      </c>
      <c r="L1038" s="6" t="s">
        <v>29</v>
      </c>
      <c r="M1038" s="9" t="s">
        <v>4477</v>
      </c>
      <c r="N1038" s="9" t="s">
        <v>4478</v>
      </c>
      <c r="O1038" s="6" t="s">
        <v>32</v>
      </c>
      <c r="P1038" s="6" t="s">
        <v>214</v>
      </c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</row>
    <row r="1039">
      <c r="A1039" s="14" t="s">
        <v>4474</v>
      </c>
      <c r="B1039" s="16">
        <v>20.0</v>
      </c>
      <c r="C1039" s="6" t="s">
        <v>72</v>
      </c>
      <c r="D1039" s="6" t="s">
        <v>247</v>
      </c>
      <c r="E1039" s="6" t="s">
        <v>4479</v>
      </c>
      <c r="F1039" s="6" t="s">
        <v>274</v>
      </c>
      <c r="G1039" s="6" t="s">
        <v>4480</v>
      </c>
      <c r="H1039" s="6" t="s">
        <v>77</v>
      </c>
      <c r="I1039" s="6" t="s">
        <v>78</v>
      </c>
      <c r="J1039" s="6" t="s">
        <v>47</v>
      </c>
      <c r="K1039" s="6" t="s">
        <v>47</v>
      </c>
      <c r="L1039" s="6" t="s">
        <v>29</v>
      </c>
      <c r="M1039" s="9" t="s">
        <v>4481</v>
      </c>
      <c r="N1039" s="9" t="s">
        <v>4482</v>
      </c>
      <c r="O1039" s="6" t="s">
        <v>32</v>
      </c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</row>
    <row r="1040">
      <c r="A1040" s="14" t="s">
        <v>4474</v>
      </c>
      <c r="B1040" s="16">
        <v>20.0</v>
      </c>
      <c r="C1040" s="6" t="s">
        <v>64</v>
      </c>
      <c r="D1040" s="6" t="s">
        <v>4079</v>
      </c>
      <c r="E1040" s="6" t="s">
        <v>4483</v>
      </c>
      <c r="F1040" s="6" t="s">
        <v>25</v>
      </c>
      <c r="G1040" s="6" t="s">
        <v>4484</v>
      </c>
      <c r="H1040" s="6" t="s">
        <v>59</v>
      </c>
      <c r="I1040" s="6" t="s">
        <v>54</v>
      </c>
      <c r="J1040" s="6" t="s">
        <v>404</v>
      </c>
      <c r="K1040" s="6" t="s">
        <v>54</v>
      </c>
      <c r="L1040" s="6" t="s">
        <v>29</v>
      </c>
      <c r="M1040" s="9" t="s">
        <v>4485</v>
      </c>
      <c r="N1040" s="9" t="s">
        <v>4486</v>
      </c>
      <c r="O1040" s="6" t="s">
        <v>32</v>
      </c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</row>
    <row r="1041">
      <c r="A1041" s="14" t="s">
        <v>4474</v>
      </c>
      <c r="B1041" s="16">
        <v>20.0</v>
      </c>
      <c r="C1041" s="6" t="s">
        <v>64</v>
      </c>
      <c r="D1041" s="6" t="s">
        <v>4079</v>
      </c>
      <c r="E1041" s="6" t="s">
        <v>4487</v>
      </c>
      <c r="F1041" s="6" t="s">
        <v>25</v>
      </c>
      <c r="G1041" s="6" t="s">
        <v>4488</v>
      </c>
      <c r="H1041" s="6" t="s">
        <v>59</v>
      </c>
      <c r="I1041" s="6" t="s">
        <v>78</v>
      </c>
      <c r="J1041" s="6" t="s">
        <v>54</v>
      </c>
      <c r="K1041" s="6" t="s">
        <v>54</v>
      </c>
      <c r="L1041" s="6" t="s">
        <v>29</v>
      </c>
      <c r="M1041" s="9" t="s">
        <v>4489</v>
      </c>
      <c r="N1041" s="9" t="s">
        <v>4490</v>
      </c>
      <c r="O1041" s="6" t="s">
        <v>32</v>
      </c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</row>
    <row r="1042">
      <c r="A1042" s="14" t="s">
        <v>4474</v>
      </c>
      <c r="B1042" s="16">
        <v>20.0</v>
      </c>
      <c r="C1042" s="6" t="s">
        <v>64</v>
      </c>
      <c r="D1042" s="6" t="s">
        <v>4079</v>
      </c>
      <c r="E1042" s="6" t="s">
        <v>4491</v>
      </c>
      <c r="F1042" s="6" t="s">
        <v>25</v>
      </c>
      <c r="G1042" s="6" t="s">
        <v>4492</v>
      </c>
      <c r="H1042" s="6" t="s">
        <v>39</v>
      </c>
      <c r="I1042" s="6" t="s">
        <v>78</v>
      </c>
      <c r="J1042" s="6" t="s">
        <v>78</v>
      </c>
      <c r="K1042" s="6" t="s">
        <v>78</v>
      </c>
      <c r="L1042" s="6" t="s">
        <v>29</v>
      </c>
      <c r="M1042" s="9" t="s">
        <v>4493</v>
      </c>
      <c r="N1042" s="9" t="s">
        <v>4494</v>
      </c>
      <c r="O1042" s="6" t="s">
        <v>32</v>
      </c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</row>
    <row r="1043">
      <c r="A1043" s="14" t="s">
        <v>4474</v>
      </c>
      <c r="B1043" s="16">
        <v>20.0</v>
      </c>
      <c r="C1043" s="6" t="s">
        <v>72</v>
      </c>
      <c r="D1043" s="6" t="s">
        <v>247</v>
      </c>
      <c r="E1043" s="6" t="s">
        <v>4495</v>
      </c>
      <c r="F1043" s="6" t="s">
        <v>274</v>
      </c>
      <c r="G1043" s="6" t="s">
        <v>4496</v>
      </c>
      <c r="H1043" s="6" t="s">
        <v>77</v>
      </c>
      <c r="I1043" s="6" t="s">
        <v>148</v>
      </c>
      <c r="J1043" s="6" t="s">
        <v>47</v>
      </c>
      <c r="K1043" s="6" t="s">
        <v>47</v>
      </c>
      <c r="L1043" s="6" t="s">
        <v>29</v>
      </c>
      <c r="M1043" s="9" t="s">
        <v>4497</v>
      </c>
      <c r="N1043" s="9" t="s">
        <v>4498</v>
      </c>
      <c r="O1043" s="6" t="s">
        <v>32</v>
      </c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</row>
    <row r="1044">
      <c r="A1044" s="14" t="s">
        <v>4474</v>
      </c>
      <c r="B1044" s="16">
        <v>20.0</v>
      </c>
      <c r="C1044" s="6" t="s">
        <v>72</v>
      </c>
      <c r="D1044" s="6" t="s">
        <v>247</v>
      </c>
      <c r="E1044" s="6" t="s">
        <v>4499</v>
      </c>
      <c r="F1044" s="6" t="s">
        <v>274</v>
      </c>
      <c r="G1044" s="6" t="s">
        <v>4500</v>
      </c>
      <c r="H1044" s="6" t="s">
        <v>77</v>
      </c>
      <c r="I1044" s="6" t="s">
        <v>78</v>
      </c>
      <c r="J1044" s="6" t="s">
        <v>47</v>
      </c>
      <c r="K1044" s="6" t="s">
        <v>47</v>
      </c>
      <c r="L1044" s="6" t="s">
        <v>29</v>
      </c>
      <c r="M1044" s="9" t="s">
        <v>4501</v>
      </c>
      <c r="N1044" s="9" t="s">
        <v>4502</v>
      </c>
      <c r="O1044" s="6" t="s">
        <v>32</v>
      </c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</row>
    <row r="1045">
      <c r="A1045" s="14" t="s">
        <v>4474</v>
      </c>
      <c r="B1045" s="16">
        <v>20.0</v>
      </c>
      <c r="C1045" s="6" t="s">
        <v>64</v>
      </c>
      <c r="D1045" s="6" t="s">
        <v>432</v>
      </c>
      <c r="E1045" s="6" t="s">
        <v>4503</v>
      </c>
      <c r="F1045" s="6" t="s">
        <v>25</v>
      </c>
      <c r="G1045" s="6" t="s">
        <v>4504</v>
      </c>
      <c r="H1045" s="6" t="s">
        <v>39</v>
      </c>
      <c r="I1045" s="6" t="s">
        <v>328</v>
      </c>
      <c r="J1045" s="6" t="s">
        <v>328</v>
      </c>
      <c r="K1045" s="6" t="s">
        <v>328</v>
      </c>
      <c r="L1045" s="6" t="s">
        <v>29</v>
      </c>
      <c r="M1045" s="9" t="s">
        <v>4505</v>
      </c>
      <c r="N1045" s="9" t="s">
        <v>4506</v>
      </c>
      <c r="O1045" s="6" t="s">
        <v>32</v>
      </c>
      <c r="P1045" s="6" t="s">
        <v>214</v>
      </c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</row>
    <row r="1046">
      <c r="A1046" s="14" t="s">
        <v>4507</v>
      </c>
      <c r="B1046" s="16">
        <v>19.0</v>
      </c>
      <c r="C1046" s="6" t="s">
        <v>72</v>
      </c>
      <c r="D1046" s="6" t="s">
        <v>247</v>
      </c>
      <c r="E1046" s="6" t="s">
        <v>4508</v>
      </c>
      <c r="F1046" s="6" t="s">
        <v>25</v>
      </c>
      <c r="G1046" s="6" t="s">
        <v>4509</v>
      </c>
      <c r="H1046" s="6" t="s">
        <v>59</v>
      </c>
      <c r="I1046" s="6" t="s">
        <v>122</v>
      </c>
      <c r="J1046" s="6" t="s">
        <v>122</v>
      </c>
      <c r="K1046" s="6" t="s">
        <v>122</v>
      </c>
      <c r="L1046" s="6" t="s">
        <v>29</v>
      </c>
      <c r="M1046" s="9" t="s">
        <v>4510</v>
      </c>
      <c r="N1046" s="9" t="s">
        <v>4511</v>
      </c>
      <c r="O1046" s="6" t="s">
        <v>32</v>
      </c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</row>
    <row r="1047">
      <c r="A1047" s="14" t="s">
        <v>4507</v>
      </c>
      <c r="B1047" s="16">
        <v>19.0</v>
      </c>
      <c r="C1047" s="6" t="s">
        <v>72</v>
      </c>
      <c r="D1047" s="6" t="s">
        <v>247</v>
      </c>
      <c r="E1047" s="6" t="s">
        <v>4512</v>
      </c>
      <c r="F1047" s="6" t="s">
        <v>25</v>
      </c>
      <c r="G1047" s="6" t="s">
        <v>4513</v>
      </c>
      <c r="H1047" s="6" t="s">
        <v>39</v>
      </c>
      <c r="I1047" s="6" t="s">
        <v>54</v>
      </c>
      <c r="J1047" s="6" t="s">
        <v>2038</v>
      </c>
      <c r="K1047" s="6" t="s">
        <v>78</v>
      </c>
      <c r="L1047" s="6" t="s">
        <v>29</v>
      </c>
      <c r="M1047" s="9" t="s">
        <v>4514</v>
      </c>
      <c r="N1047" s="9" t="s">
        <v>4515</v>
      </c>
      <c r="O1047" s="6" t="s">
        <v>32</v>
      </c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</row>
    <row r="1048">
      <c r="A1048" s="14" t="s">
        <v>4507</v>
      </c>
      <c r="B1048" s="16">
        <v>19.0</v>
      </c>
      <c r="C1048" s="6" t="s">
        <v>72</v>
      </c>
      <c r="D1048" s="6" t="s">
        <v>247</v>
      </c>
      <c r="E1048" s="6" t="s">
        <v>4516</v>
      </c>
      <c r="F1048" s="6" t="s">
        <v>25</v>
      </c>
      <c r="G1048" s="6" t="s">
        <v>4517</v>
      </c>
      <c r="H1048" s="6" t="s">
        <v>39</v>
      </c>
      <c r="I1048" s="6" t="s">
        <v>435</v>
      </c>
      <c r="J1048" s="6" t="s">
        <v>435</v>
      </c>
      <c r="K1048" s="6" t="s">
        <v>435</v>
      </c>
      <c r="L1048" s="6" t="s">
        <v>29</v>
      </c>
      <c r="M1048" s="9" t="s">
        <v>4518</v>
      </c>
      <c r="N1048" s="9" t="s">
        <v>4519</v>
      </c>
      <c r="O1048" s="6" t="s">
        <v>32</v>
      </c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</row>
    <row r="1049">
      <c r="A1049" s="14" t="s">
        <v>4507</v>
      </c>
      <c r="B1049" s="16">
        <v>19.0</v>
      </c>
      <c r="C1049" s="6" t="s">
        <v>72</v>
      </c>
      <c r="D1049" s="6" t="s">
        <v>247</v>
      </c>
      <c r="E1049" s="6" t="s">
        <v>4520</v>
      </c>
      <c r="F1049" s="6" t="s">
        <v>25</v>
      </c>
      <c r="G1049" s="6" t="s">
        <v>4521</v>
      </c>
      <c r="H1049" s="6" t="s">
        <v>59</v>
      </c>
      <c r="I1049" s="6" t="s">
        <v>54</v>
      </c>
      <c r="J1049" s="6" t="s">
        <v>468</v>
      </c>
      <c r="K1049" s="6" t="s">
        <v>468</v>
      </c>
      <c r="L1049" s="6" t="s">
        <v>29</v>
      </c>
      <c r="M1049" s="9" t="s">
        <v>4522</v>
      </c>
      <c r="N1049" s="9" t="s">
        <v>4523</v>
      </c>
      <c r="O1049" s="6" t="s">
        <v>32</v>
      </c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</row>
    <row r="1050">
      <c r="A1050" s="14" t="s">
        <v>4507</v>
      </c>
      <c r="B1050" s="16">
        <v>19.0</v>
      </c>
      <c r="C1050" s="6" t="s">
        <v>72</v>
      </c>
      <c r="D1050" s="6" t="s">
        <v>247</v>
      </c>
      <c r="E1050" s="6" t="s">
        <v>4524</v>
      </c>
      <c r="F1050" s="6" t="s">
        <v>25</v>
      </c>
      <c r="G1050" s="6" t="s">
        <v>4525</v>
      </c>
      <c r="H1050" s="6" t="s">
        <v>388</v>
      </c>
      <c r="I1050" s="6" t="s">
        <v>78</v>
      </c>
      <c r="J1050" s="6" t="s">
        <v>220</v>
      </c>
      <c r="K1050" s="6" t="s">
        <v>220</v>
      </c>
      <c r="L1050" s="6" t="s">
        <v>29</v>
      </c>
      <c r="M1050" s="9" t="s">
        <v>4526</v>
      </c>
      <c r="N1050" s="9" t="s">
        <v>4527</v>
      </c>
      <c r="O1050" s="6" t="s">
        <v>32</v>
      </c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</row>
    <row r="1051">
      <c r="A1051" s="14" t="s">
        <v>4507</v>
      </c>
      <c r="B1051" s="16">
        <v>19.0</v>
      </c>
      <c r="C1051" s="6" t="s">
        <v>64</v>
      </c>
      <c r="D1051" s="6" t="s">
        <v>307</v>
      </c>
      <c r="E1051" s="6" t="s">
        <v>4528</v>
      </c>
      <c r="F1051" s="6" t="s">
        <v>25</v>
      </c>
      <c r="G1051" s="6" t="s">
        <v>4529</v>
      </c>
      <c r="H1051" s="6" t="s">
        <v>39</v>
      </c>
      <c r="I1051" s="6" t="s">
        <v>435</v>
      </c>
      <c r="J1051" s="6" t="s">
        <v>435</v>
      </c>
      <c r="K1051" s="6" t="s">
        <v>435</v>
      </c>
      <c r="L1051" s="6" t="s">
        <v>29</v>
      </c>
      <c r="M1051" s="9" t="s">
        <v>4530</v>
      </c>
      <c r="N1051" s="9" t="s">
        <v>4531</v>
      </c>
      <c r="O1051" s="6" t="s">
        <v>32</v>
      </c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</row>
    <row r="1052">
      <c r="A1052" s="14" t="s">
        <v>4507</v>
      </c>
      <c r="B1052" s="16">
        <v>19.0</v>
      </c>
      <c r="C1052" s="6" t="s">
        <v>64</v>
      </c>
      <c r="D1052" s="6" t="s">
        <v>307</v>
      </c>
      <c r="E1052" s="6" t="s">
        <v>4532</v>
      </c>
      <c r="F1052" s="6" t="s">
        <v>25</v>
      </c>
      <c r="G1052" s="6" t="s">
        <v>4533</v>
      </c>
      <c r="H1052" s="6" t="s">
        <v>388</v>
      </c>
      <c r="I1052" s="6" t="s">
        <v>435</v>
      </c>
      <c r="J1052" s="6" t="s">
        <v>435</v>
      </c>
      <c r="K1052" s="6" t="s">
        <v>435</v>
      </c>
      <c r="L1052" s="6" t="s">
        <v>29</v>
      </c>
      <c r="M1052" s="9" t="s">
        <v>4534</v>
      </c>
      <c r="N1052" s="9" t="s">
        <v>4535</v>
      </c>
      <c r="O1052" s="6" t="s">
        <v>32</v>
      </c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</row>
    <row r="1053">
      <c r="A1053" s="14" t="s">
        <v>4507</v>
      </c>
      <c r="B1053" s="16">
        <v>19.0</v>
      </c>
      <c r="C1053" s="6" t="s">
        <v>64</v>
      </c>
      <c r="D1053" s="6" t="s">
        <v>307</v>
      </c>
      <c r="E1053" s="6" t="s">
        <v>4536</v>
      </c>
      <c r="F1053" s="6" t="s">
        <v>25</v>
      </c>
      <c r="G1053" s="6" t="s">
        <v>4537</v>
      </c>
      <c r="H1053" s="6" t="s">
        <v>388</v>
      </c>
      <c r="I1053" s="6" t="s">
        <v>104</v>
      </c>
      <c r="J1053" s="6" t="s">
        <v>104</v>
      </c>
      <c r="K1053" s="6" t="s">
        <v>104</v>
      </c>
      <c r="L1053" s="6" t="s">
        <v>29</v>
      </c>
      <c r="M1053" s="9" t="s">
        <v>4538</v>
      </c>
      <c r="N1053" s="9" t="s">
        <v>4539</v>
      </c>
      <c r="O1053" s="6" t="s">
        <v>32</v>
      </c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</row>
    <row r="1054">
      <c r="A1054" s="14" t="s">
        <v>4507</v>
      </c>
      <c r="B1054" s="16">
        <v>19.0</v>
      </c>
      <c r="C1054" s="6" t="s">
        <v>64</v>
      </c>
      <c r="D1054" s="6" t="s">
        <v>307</v>
      </c>
      <c r="E1054" s="6" t="s">
        <v>4540</v>
      </c>
      <c r="F1054" s="6" t="s">
        <v>25</v>
      </c>
      <c r="G1054" s="6" t="s">
        <v>4541</v>
      </c>
      <c r="H1054" s="6" t="s">
        <v>1355</v>
      </c>
      <c r="I1054" s="6" t="s">
        <v>459</v>
      </c>
      <c r="J1054" s="6" t="s">
        <v>459</v>
      </c>
      <c r="K1054" s="6" t="s">
        <v>40</v>
      </c>
      <c r="L1054" s="6" t="s">
        <v>29</v>
      </c>
      <c r="M1054" s="9" t="s">
        <v>4542</v>
      </c>
      <c r="N1054" s="9" t="s">
        <v>4543</v>
      </c>
      <c r="O1054" s="6" t="s">
        <v>32</v>
      </c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</row>
    <row r="1055">
      <c r="A1055" s="14" t="s">
        <v>4507</v>
      </c>
      <c r="B1055" s="16">
        <v>19.0</v>
      </c>
      <c r="C1055" s="6" t="s">
        <v>64</v>
      </c>
      <c r="D1055" s="6" t="s">
        <v>307</v>
      </c>
      <c r="E1055" s="6" t="s">
        <v>4544</v>
      </c>
      <c r="F1055" s="6" t="s">
        <v>46</v>
      </c>
      <c r="G1055" s="6" t="s">
        <v>4545</v>
      </c>
      <c r="H1055" s="6" t="s">
        <v>388</v>
      </c>
      <c r="I1055" s="6" t="s">
        <v>256</v>
      </c>
      <c r="J1055" s="6" t="s">
        <v>47</v>
      </c>
      <c r="K1055" s="6" t="s">
        <v>47</v>
      </c>
      <c r="L1055" s="6" t="s">
        <v>29</v>
      </c>
      <c r="M1055" s="9" t="s">
        <v>4546</v>
      </c>
      <c r="N1055" s="9" t="s">
        <v>4547</v>
      </c>
      <c r="O1055" s="6" t="s">
        <v>32</v>
      </c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</row>
    <row r="1056">
      <c r="A1056" s="14" t="s">
        <v>4507</v>
      </c>
      <c r="B1056" s="16">
        <v>19.0</v>
      </c>
      <c r="C1056" s="6" t="s">
        <v>64</v>
      </c>
      <c r="D1056" s="6" t="s">
        <v>307</v>
      </c>
      <c r="E1056" s="6" t="s">
        <v>4548</v>
      </c>
      <c r="F1056" s="6" t="s">
        <v>25</v>
      </c>
      <c r="G1056" s="6" t="s">
        <v>4549</v>
      </c>
      <c r="H1056" s="6" t="s">
        <v>39</v>
      </c>
      <c r="I1056" s="6" t="s">
        <v>78</v>
      </c>
      <c r="J1056" s="6" t="s">
        <v>40</v>
      </c>
      <c r="K1056" s="6" t="s">
        <v>78</v>
      </c>
      <c r="L1056" s="6" t="s">
        <v>29</v>
      </c>
      <c r="M1056" s="9" t="s">
        <v>4550</v>
      </c>
      <c r="N1056" s="9" t="s">
        <v>4551</v>
      </c>
      <c r="O1056" s="6" t="s">
        <v>32</v>
      </c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</row>
    <row r="1057">
      <c r="A1057" s="14" t="s">
        <v>4507</v>
      </c>
      <c r="B1057" s="16">
        <v>19.0</v>
      </c>
      <c r="C1057" s="6" t="s">
        <v>64</v>
      </c>
      <c r="D1057" s="6" t="s">
        <v>307</v>
      </c>
      <c r="E1057" s="6" t="s">
        <v>4552</v>
      </c>
      <c r="F1057" s="6" t="s">
        <v>25</v>
      </c>
      <c r="G1057" s="6" t="s">
        <v>4553</v>
      </c>
      <c r="H1057" s="6" t="s">
        <v>388</v>
      </c>
      <c r="I1057" s="6" t="s">
        <v>435</v>
      </c>
      <c r="J1057" s="6" t="s">
        <v>435</v>
      </c>
      <c r="K1057" s="6" t="s">
        <v>435</v>
      </c>
      <c r="L1057" s="6" t="s">
        <v>29</v>
      </c>
      <c r="M1057" s="9" t="s">
        <v>4554</v>
      </c>
      <c r="N1057" s="9" t="s">
        <v>4555</v>
      </c>
      <c r="O1057" s="6" t="s">
        <v>32</v>
      </c>
      <c r="P1057" s="6" t="s">
        <v>214</v>
      </c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</row>
    <row r="1058">
      <c r="A1058" s="14" t="s">
        <v>4507</v>
      </c>
      <c r="B1058" s="16">
        <v>19.0</v>
      </c>
      <c r="C1058" s="6" t="s">
        <v>64</v>
      </c>
      <c r="D1058" s="6" t="s">
        <v>307</v>
      </c>
      <c r="E1058" s="6" t="s">
        <v>4556</v>
      </c>
      <c r="F1058" s="6" t="s">
        <v>46</v>
      </c>
      <c r="G1058" s="6" t="s">
        <v>4557</v>
      </c>
      <c r="H1058" s="6" t="s">
        <v>388</v>
      </c>
      <c r="I1058" s="6" t="s">
        <v>459</v>
      </c>
      <c r="J1058" s="6" t="s">
        <v>47</v>
      </c>
      <c r="K1058" s="6" t="s">
        <v>47</v>
      </c>
      <c r="L1058" s="6" t="s">
        <v>29</v>
      </c>
      <c r="M1058" s="9" t="s">
        <v>4558</v>
      </c>
      <c r="N1058" s="9" t="s">
        <v>4559</v>
      </c>
      <c r="O1058" s="6" t="s">
        <v>32</v>
      </c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</row>
    <row r="1059">
      <c r="A1059" s="14" t="s">
        <v>4560</v>
      </c>
      <c r="B1059" s="16">
        <v>18.0</v>
      </c>
      <c r="C1059" s="6" t="s">
        <v>72</v>
      </c>
      <c r="D1059" s="6" t="s">
        <v>247</v>
      </c>
      <c r="E1059" s="6" t="s">
        <v>4561</v>
      </c>
      <c r="F1059" s="6" t="s">
        <v>274</v>
      </c>
      <c r="G1059" s="6" t="s">
        <v>4562</v>
      </c>
      <c r="H1059" s="6" t="s">
        <v>77</v>
      </c>
      <c r="I1059" s="6" t="s">
        <v>182</v>
      </c>
      <c r="J1059" s="6" t="s">
        <v>47</v>
      </c>
      <c r="K1059" s="6" t="s">
        <v>47</v>
      </c>
      <c r="L1059" s="6" t="s">
        <v>29</v>
      </c>
      <c r="M1059" s="9" t="s">
        <v>4563</v>
      </c>
      <c r="N1059" s="9" t="s">
        <v>4564</v>
      </c>
      <c r="O1059" s="6" t="s">
        <v>32</v>
      </c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</row>
    <row r="1060">
      <c r="A1060" s="14" t="s">
        <v>4560</v>
      </c>
      <c r="B1060" s="16">
        <v>18.0</v>
      </c>
      <c r="C1060" s="6" t="s">
        <v>72</v>
      </c>
      <c r="D1060" s="6" t="s">
        <v>247</v>
      </c>
      <c r="E1060" s="6" t="s">
        <v>4565</v>
      </c>
      <c r="F1060" s="6" t="s">
        <v>274</v>
      </c>
      <c r="G1060" s="6" t="s">
        <v>4566</v>
      </c>
      <c r="H1060" s="6" t="s">
        <v>77</v>
      </c>
      <c r="I1060" s="6" t="s">
        <v>435</v>
      </c>
      <c r="J1060" s="6" t="s">
        <v>47</v>
      </c>
      <c r="K1060" s="6" t="s">
        <v>47</v>
      </c>
      <c r="L1060" s="10"/>
      <c r="M1060" s="9" t="s">
        <v>4567</v>
      </c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</row>
    <row r="1061">
      <c r="A1061" s="14" t="s">
        <v>4560</v>
      </c>
      <c r="B1061" s="16">
        <v>18.0</v>
      </c>
      <c r="C1061" s="6" t="s">
        <v>22</v>
      </c>
      <c r="D1061" s="6" t="s">
        <v>109</v>
      </c>
      <c r="E1061" s="6" t="s">
        <v>4568</v>
      </c>
      <c r="F1061" s="6" t="s">
        <v>4569</v>
      </c>
      <c r="G1061" s="6" t="s">
        <v>4569</v>
      </c>
      <c r="H1061" s="6" t="s">
        <v>77</v>
      </c>
      <c r="I1061" s="6" t="s">
        <v>47</v>
      </c>
      <c r="J1061" s="6" t="s">
        <v>47</v>
      </c>
      <c r="K1061" s="6" t="s">
        <v>47</v>
      </c>
      <c r="L1061" s="6" t="s">
        <v>29</v>
      </c>
      <c r="M1061" s="9" t="s">
        <v>4570</v>
      </c>
      <c r="N1061" s="9" t="s">
        <v>4571</v>
      </c>
      <c r="O1061" s="6" t="s">
        <v>32</v>
      </c>
      <c r="P1061" s="6" t="s">
        <v>343</v>
      </c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</row>
    <row r="1062">
      <c r="A1062" s="14" t="s">
        <v>4560</v>
      </c>
      <c r="B1062" s="16">
        <v>18.0</v>
      </c>
      <c r="C1062" s="6" t="s">
        <v>64</v>
      </c>
      <c r="D1062" s="6" t="s">
        <v>562</v>
      </c>
      <c r="E1062" s="6" t="s">
        <v>4572</v>
      </c>
      <c r="F1062" s="6" t="s">
        <v>638</v>
      </c>
      <c r="G1062" s="6" t="s">
        <v>4573</v>
      </c>
      <c r="H1062" s="6" t="s">
        <v>77</v>
      </c>
      <c r="I1062" s="6" t="s">
        <v>167</v>
      </c>
      <c r="J1062" s="6" t="s">
        <v>47</v>
      </c>
      <c r="K1062" s="6" t="s">
        <v>47</v>
      </c>
      <c r="L1062" s="6" t="s">
        <v>29</v>
      </c>
      <c r="M1062" s="9" t="s">
        <v>4574</v>
      </c>
      <c r="N1062" s="9" t="s">
        <v>4575</v>
      </c>
      <c r="O1062" s="6" t="s">
        <v>32</v>
      </c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</row>
    <row r="1063">
      <c r="A1063" s="14" t="s">
        <v>4576</v>
      </c>
      <c r="B1063" s="16">
        <v>16.0</v>
      </c>
      <c r="C1063" s="6" t="s">
        <v>64</v>
      </c>
      <c r="D1063" s="6" t="s">
        <v>529</v>
      </c>
      <c r="E1063" s="6" t="s">
        <v>4577</v>
      </c>
      <c r="F1063" s="6" t="s">
        <v>25</v>
      </c>
      <c r="G1063" s="6" t="s">
        <v>4578</v>
      </c>
      <c r="H1063" s="6" t="s">
        <v>68</v>
      </c>
      <c r="I1063" s="6" t="s">
        <v>54</v>
      </c>
      <c r="J1063" s="6" t="s">
        <v>54</v>
      </c>
      <c r="K1063" s="6" t="s">
        <v>54</v>
      </c>
      <c r="L1063" s="6" t="s">
        <v>29</v>
      </c>
      <c r="M1063" s="9" t="s">
        <v>4579</v>
      </c>
      <c r="N1063" s="9" t="s">
        <v>4580</v>
      </c>
      <c r="O1063" s="6" t="s">
        <v>32</v>
      </c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</row>
    <row r="1064">
      <c r="A1064" s="14" t="s">
        <v>4576</v>
      </c>
      <c r="B1064" s="16">
        <v>16.0</v>
      </c>
      <c r="C1064" s="6" t="s">
        <v>64</v>
      </c>
      <c r="D1064" s="6" t="s">
        <v>529</v>
      </c>
      <c r="E1064" s="6" t="s">
        <v>4581</v>
      </c>
      <c r="F1064" s="6" t="s">
        <v>25</v>
      </c>
      <c r="G1064" s="6" t="s">
        <v>4582</v>
      </c>
      <c r="H1064" s="6" t="s">
        <v>59</v>
      </c>
      <c r="I1064" s="6" t="s">
        <v>105</v>
      </c>
      <c r="J1064" s="6" t="s">
        <v>105</v>
      </c>
      <c r="K1064" s="6" t="s">
        <v>532</v>
      </c>
      <c r="L1064" s="6" t="s">
        <v>29</v>
      </c>
      <c r="M1064" s="9" t="s">
        <v>4583</v>
      </c>
      <c r="N1064" s="9" t="s">
        <v>4584</v>
      </c>
      <c r="O1064" s="6" t="s">
        <v>32</v>
      </c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</row>
    <row r="1065">
      <c r="A1065" s="14" t="s">
        <v>4576</v>
      </c>
      <c r="B1065" s="16">
        <v>16.0</v>
      </c>
      <c r="C1065" s="6" t="s">
        <v>64</v>
      </c>
      <c r="D1065" s="6" t="s">
        <v>529</v>
      </c>
      <c r="E1065" s="6" t="s">
        <v>4585</v>
      </c>
      <c r="F1065" s="6" t="s">
        <v>46</v>
      </c>
      <c r="G1065" s="6" t="s">
        <v>4586</v>
      </c>
      <c r="H1065" s="6" t="s">
        <v>4587</v>
      </c>
      <c r="I1065" s="6" t="s">
        <v>78</v>
      </c>
      <c r="J1065" s="6" t="s">
        <v>78</v>
      </c>
      <c r="K1065" s="6" t="s">
        <v>78</v>
      </c>
      <c r="L1065" s="6" t="s">
        <v>29</v>
      </c>
      <c r="M1065" s="9" t="s">
        <v>4588</v>
      </c>
      <c r="N1065" s="9" t="s">
        <v>4589</v>
      </c>
      <c r="O1065" s="6" t="s">
        <v>32</v>
      </c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</row>
    <row r="1066">
      <c r="A1066" s="14" t="s">
        <v>4576</v>
      </c>
      <c r="B1066" s="16">
        <v>16.0</v>
      </c>
      <c r="C1066" s="6" t="s">
        <v>64</v>
      </c>
      <c r="D1066" s="6" t="s">
        <v>529</v>
      </c>
      <c r="E1066" s="6" t="s">
        <v>4590</v>
      </c>
      <c r="F1066" s="6" t="s">
        <v>25</v>
      </c>
      <c r="G1066" s="6" t="s">
        <v>4591</v>
      </c>
      <c r="H1066" s="6" t="s">
        <v>68</v>
      </c>
      <c r="I1066" s="6" t="s">
        <v>78</v>
      </c>
      <c r="J1066" s="6" t="s">
        <v>78</v>
      </c>
      <c r="K1066" s="6" t="s">
        <v>78</v>
      </c>
      <c r="L1066" s="6" t="s">
        <v>29</v>
      </c>
      <c r="M1066" s="9" t="s">
        <v>4592</v>
      </c>
      <c r="N1066" s="9" t="s">
        <v>4593</v>
      </c>
      <c r="O1066" s="6" t="s">
        <v>32</v>
      </c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</row>
    <row r="1067">
      <c r="A1067" s="14" t="s">
        <v>4576</v>
      </c>
      <c r="B1067" s="16">
        <v>16.0</v>
      </c>
      <c r="C1067" s="6" t="s">
        <v>64</v>
      </c>
      <c r="D1067" s="6" t="s">
        <v>529</v>
      </c>
      <c r="E1067" s="6" t="s">
        <v>4594</v>
      </c>
      <c r="F1067" s="6" t="s">
        <v>25</v>
      </c>
      <c r="G1067" s="6" t="s">
        <v>4595</v>
      </c>
      <c r="H1067" s="6" t="s">
        <v>59</v>
      </c>
      <c r="I1067" s="6" t="s">
        <v>122</v>
      </c>
      <c r="J1067" s="6" t="s">
        <v>122</v>
      </c>
      <c r="K1067" s="6" t="s">
        <v>122</v>
      </c>
      <c r="L1067" s="6" t="s">
        <v>29</v>
      </c>
      <c r="M1067" s="9" t="s">
        <v>4596</v>
      </c>
      <c r="N1067" s="9" t="s">
        <v>4597</v>
      </c>
      <c r="O1067" s="6" t="s">
        <v>32</v>
      </c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</row>
    <row r="1068">
      <c r="A1068" s="14" t="s">
        <v>4576</v>
      </c>
      <c r="B1068" s="16">
        <v>16.0</v>
      </c>
      <c r="C1068" s="6" t="s">
        <v>64</v>
      </c>
      <c r="D1068" s="6" t="s">
        <v>529</v>
      </c>
      <c r="E1068" s="6" t="s">
        <v>4598</v>
      </c>
      <c r="F1068" s="6" t="s">
        <v>25</v>
      </c>
      <c r="G1068" s="6" t="s">
        <v>4599</v>
      </c>
      <c r="H1068" s="6" t="s">
        <v>68</v>
      </c>
      <c r="I1068" s="6" t="s">
        <v>54</v>
      </c>
      <c r="J1068" s="6" t="s">
        <v>182</v>
      </c>
      <c r="K1068" s="6" t="s">
        <v>54</v>
      </c>
      <c r="L1068" s="6" t="s">
        <v>29</v>
      </c>
      <c r="M1068" s="9" t="s">
        <v>4600</v>
      </c>
      <c r="N1068" s="9" t="s">
        <v>4601</v>
      </c>
      <c r="O1068" s="6" t="s">
        <v>32</v>
      </c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</row>
    <row r="1069">
      <c r="A1069" s="14" t="s">
        <v>4576</v>
      </c>
      <c r="B1069" s="16">
        <v>16.0</v>
      </c>
      <c r="C1069" s="6" t="s">
        <v>64</v>
      </c>
      <c r="D1069" s="6" t="s">
        <v>529</v>
      </c>
      <c r="E1069" s="6" t="s">
        <v>4602</v>
      </c>
      <c r="F1069" s="6" t="s">
        <v>25</v>
      </c>
      <c r="G1069" s="6" t="s">
        <v>4603</v>
      </c>
      <c r="H1069" s="6" t="s">
        <v>39</v>
      </c>
      <c r="I1069" s="6" t="s">
        <v>4604</v>
      </c>
      <c r="J1069" s="6" t="s">
        <v>328</v>
      </c>
      <c r="K1069" s="6" t="s">
        <v>328</v>
      </c>
      <c r="L1069" s="6" t="s">
        <v>29</v>
      </c>
      <c r="M1069" s="9" t="s">
        <v>4605</v>
      </c>
      <c r="N1069" s="9" t="s">
        <v>4606</v>
      </c>
      <c r="O1069" s="6" t="s">
        <v>32</v>
      </c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</row>
    <row r="1070">
      <c r="A1070" s="14" t="s">
        <v>4576</v>
      </c>
      <c r="B1070" s="16">
        <v>16.0</v>
      </c>
      <c r="C1070" s="6" t="s">
        <v>64</v>
      </c>
      <c r="D1070" s="6" t="s">
        <v>529</v>
      </c>
      <c r="E1070" s="6" t="s">
        <v>4607</v>
      </c>
      <c r="F1070" s="6" t="s">
        <v>25</v>
      </c>
      <c r="G1070" s="6" t="s">
        <v>4608</v>
      </c>
      <c r="H1070" s="6" t="s">
        <v>388</v>
      </c>
      <c r="I1070" s="6" t="s">
        <v>54</v>
      </c>
      <c r="J1070" s="6" t="s">
        <v>54</v>
      </c>
      <c r="K1070" s="6" t="s">
        <v>54</v>
      </c>
      <c r="L1070" s="6" t="s">
        <v>29</v>
      </c>
      <c r="M1070" s="9" t="s">
        <v>4609</v>
      </c>
      <c r="N1070" s="9" t="s">
        <v>4610</v>
      </c>
      <c r="O1070" s="6" t="s">
        <v>32</v>
      </c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</row>
    <row r="1071">
      <c r="A1071" s="14" t="s">
        <v>4576</v>
      </c>
      <c r="B1071" s="16">
        <v>16.0</v>
      </c>
      <c r="C1071" s="6" t="s">
        <v>64</v>
      </c>
      <c r="D1071" s="6" t="s">
        <v>529</v>
      </c>
      <c r="E1071" s="6" t="s">
        <v>4611</v>
      </c>
      <c r="F1071" s="6" t="s">
        <v>25</v>
      </c>
      <c r="G1071" s="6" t="s">
        <v>4612</v>
      </c>
      <c r="H1071" s="6" t="s">
        <v>388</v>
      </c>
      <c r="I1071" s="6" t="s">
        <v>54</v>
      </c>
      <c r="J1071" s="6" t="s">
        <v>54</v>
      </c>
      <c r="K1071" s="6" t="s">
        <v>54</v>
      </c>
      <c r="L1071" s="6" t="s">
        <v>29</v>
      </c>
      <c r="M1071" s="9" t="s">
        <v>4613</v>
      </c>
      <c r="N1071" s="9" t="s">
        <v>4614</v>
      </c>
      <c r="O1071" s="6" t="s">
        <v>32</v>
      </c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</row>
    <row r="1072">
      <c r="A1072" s="14" t="s">
        <v>4576</v>
      </c>
      <c r="B1072" s="16">
        <v>16.0</v>
      </c>
      <c r="C1072" s="6" t="s">
        <v>64</v>
      </c>
      <c r="D1072" s="6" t="s">
        <v>529</v>
      </c>
      <c r="E1072" s="6" t="s">
        <v>4615</v>
      </c>
      <c r="F1072" s="6" t="s">
        <v>25</v>
      </c>
      <c r="G1072" s="6" t="s">
        <v>4616</v>
      </c>
      <c r="H1072" s="6" t="s">
        <v>39</v>
      </c>
      <c r="I1072" s="6" t="s">
        <v>2038</v>
      </c>
      <c r="J1072" s="6" t="s">
        <v>28</v>
      </c>
      <c r="K1072" s="6" t="s">
        <v>28</v>
      </c>
      <c r="L1072" s="6" t="s">
        <v>29</v>
      </c>
      <c r="M1072" s="9" t="s">
        <v>4617</v>
      </c>
      <c r="N1072" s="9" t="s">
        <v>4618</v>
      </c>
      <c r="O1072" s="6" t="s">
        <v>32</v>
      </c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</row>
    <row r="1073">
      <c r="A1073" s="14" t="s">
        <v>4576</v>
      </c>
      <c r="B1073" s="16">
        <v>16.0</v>
      </c>
      <c r="C1073" s="6" t="s">
        <v>64</v>
      </c>
      <c r="D1073" s="6" t="s">
        <v>529</v>
      </c>
      <c r="E1073" s="6" t="s">
        <v>4619</v>
      </c>
      <c r="F1073" s="6" t="s">
        <v>25</v>
      </c>
      <c r="G1073" s="6" t="s">
        <v>4620</v>
      </c>
      <c r="H1073" s="6" t="s">
        <v>59</v>
      </c>
      <c r="I1073" s="6" t="s">
        <v>78</v>
      </c>
      <c r="J1073" s="6" t="s">
        <v>78</v>
      </c>
      <c r="K1073" s="6" t="s">
        <v>78</v>
      </c>
      <c r="L1073" s="6" t="s">
        <v>29</v>
      </c>
      <c r="M1073" s="9" t="s">
        <v>4621</v>
      </c>
      <c r="N1073" s="9" t="s">
        <v>4622</v>
      </c>
      <c r="O1073" s="6" t="s">
        <v>32</v>
      </c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</row>
    <row r="1074">
      <c r="A1074" s="14" t="s">
        <v>4576</v>
      </c>
      <c r="B1074" s="16">
        <v>16.0</v>
      </c>
      <c r="C1074" s="6" t="s">
        <v>64</v>
      </c>
      <c r="D1074" s="6" t="s">
        <v>529</v>
      </c>
      <c r="E1074" s="6" t="s">
        <v>4623</v>
      </c>
      <c r="F1074" s="6" t="s">
        <v>25</v>
      </c>
      <c r="G1074" s="8" t="s">
        <v>4624</v>
      </c>
      <c r="H1074" s="6" t="s">
        <v>59</v>
      </c>
      <c r="I1074" s="6" t="s">
        <v>104</v>
      </c>
      <c r="J1074" s="6" t="s">
        <v>78</v>
      </c>
      <c r="K1074" s="6" t="s">
        <v>104</v>
      </c>
      <c r="L1074" s="6" t="s">
        <v>29</v>
      </c>
      <c r="M1074" s="9" t="s">
        <v>4625</v>
      </c>
      <c r="N1074" s="9" t="s">
        <v>4626</v>
      </c>
      <c r="O1074" s="6" t="s">
        <v>32</v>
      </c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</row>
    <row r="1075">
      <c r="A1075" s="14" t="s">
        <v>4576</v>
      </c>
      <c r="B1075" s="16">
        <v>16.0</v>
      </c>
      <c r="C1075" s="6" t="s">
        <v>64</v>
      </c>
      <c r="D1075" s="6" t="s">
        <v>529</v>
      </c>
      <c r="E1075" s="6" t="s">
        <v>4627</v>
      </c>
      <c r="F1075" s="6" t="s">
        <v>46</v>
      </c>
      <c r="G1075" s="8" t="s">
        <v>4624</v>
      </c>
      <c r="H1075" s="6" t="s">
        <v>59</v>
      </c>
      <c r="I1075" s="6" t="s">
        <v>104</v>
      </c>
      <c r="J1075" s="6" t="s">
        <v>47</v>
      </c>
      <c r="K1075" s="6" t="s">
        <v>47</v>
      </c>
      <c r="L1075" s="6" t="s">
        <v>29</v>
      </c>
      <c r="M1075" s="9" t="s">
        <v>4628</v>
      </c>
      <c r="N1075" s="9" t="s">
        <v>4629</v>
      </c>
      <c r="O1075" s="6" t="s">
        <v>32</v>
      </c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</row>
    <row r="1076">
      <c r="A1076" s="14" t="s">
        <v>4576</v>
      </c>
      <c r="B1076" s="16">
        <v>16.0</v>
      </c>
      <c r="C1076" s="6" t="s">
        <v>64</v>
      </c>
      <c r="D1076" s="6" t="s">
        <v>529</v>
      </c>
      <c r="E1076" s="6" t="s">
        <v>4630</v>
      </c>
      <c r="F1076" s="6" t="s">
        <v>25</v>
      </c>
      <c r="G1076" s="6" t="s">
        <v>4631</v>
      </c>
      <c r="H1076" s="6" t="s">
        <v>59</v>
      </c>
      <c r="I1076" s="6" t="s">
        <v>78</v>
      </c>
      <c r="J1076" s="6" t="s">
        <v>40</v>
      </c>
      <c r="K1076" s="6" t="s">
        <v>78</v>
      </c>
      <c r="L1076" s="6" t="s">
        <v>29</v>
      </c>
      <c r="M1076" s="9" t="s">
        <v>4632</v>
      </c>
      <c r="N1076" s="9" t="s">
        <v>4633</v>
      </c>
      <c r="O1076" s="6" t="s">
        <v>32</v>
      </c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</row>
    <row r="1077">
      <c r="A1077" s="14" t="s">
        <v>4576</v>
      </c>
      <c r="B1077" s="16">
        <v>16.0</v>
      </c>
      <c r="C1077" s="6" t="s">
        <v>64</v>
      </c>
      <c r="D1077" s="6" t="s">
        <v>529</v>
      </c>
      <c r="E1077" s="6" t="s">
        <v>4634</v>
      </c>
      <c r="F1077" s="6" t="s">
        <v>25</v>
      </c>
      <c r="G1077" s="6" t="s">
        <v>4635</v>
      </c>
      <c r="H1077" s="6" t="s">
        <v>68</v>
      </c>
      <c r="I1077" s="6" t="s">
        <v>78</v>
      </c>
      <c r="J1077" s="6" t="s">
        <v>78</v>
      </c>
      <c r="K1077" s="6" t="s">
        <v>104</v>
      </c>
      <c r="L1077" s="6" t="s">
        <v>29</v>
      </c>
      <c r="M1077" s="9" t="s">
        <v>4636</v>
      </c>
      <c r="N1077" s="9" t="s">
        <v>4637</v>
      </c>
      <c r="O1077" s="6" t="s">
        <v>32</v>
      </c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</row>
    <row r="1078">
      <c r="A1078" s="14" t="s">
        <v>4576</v>
      </c>
      <c r="B1078" s="16">
        <v>16.0</v>
      </c>
      <c r="C1078" s="6" t="s">
        <v>64</v>
      </c>
      <c r="D1078" s="6" t="s">
        <v>529</v>
      </c>
      <c r="E1078" s="6" t="s">
        <v>4638</v>
      </c>
      <c r="F1078" s="6" t="s">
        <v>25</v>
      </c>
      <c r="G1078" s="6" t="s">
        <v>4639</v>
      </c>
      <c r="H1078" s="6" t="s">
        <v>388</v>
      </c>
      <c r="I1078" s="6" t="s">
        <v>105</v>
      </c>
      <c r="J1078" s="6" t="s">
        <v>105</v>
      </c>
      <c r="K1078" s="6" t="s">
        <v>105</v>
      </c>
      <c r="L1078" s="6" t="s">
        <v>29</v>
      </c>
      <c r="M1078" s="9" t="s">
        <v>4640</v>
      </c>
      <c r="N1078" s="9" t="s">
        <v>4641</v>
      </c>
      <c r="O1078" s="6" t="s">
        <v>32</v>
      </c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</row>
    <row r="1079">
      <c r="A1079" s="14" t="s">
        <v>4576</v>
      </c>
      <c r="B1079" s="16">
        <v>16.0</v>
      </c>
      <c r="C1079" s="6" t="s">
        <v>64</v>
      </c>
      <c r="D1079" s="6" t="s">
        <v>529</v>
      </c>
      <c r="E1079" s="6" t="s">
        <v>4642</v>
      </c>
      <c r="F1079" s="6" t="s">
        <v>46</v>
      </c>
      <c r="G1079" s="8" t="s">
        <v>4400</v>
      </c>
      <c r="H1079" s="6" t="s">
        <v>68</v>
      </c>
      <c r="I1079" s="6" t="s">
        <v>78</v>
      </c>
      <c r="J1079" s="6" t="s">
        <v>47</v>
      </c>
      <c r="K1079" s="6" t="s">
        <v>47</v>
      </c>
      <c r="L1079" s="6" t="s">
        <v>29</v>
      </c>
      <c r="M1079" s="9" t="s">
        <v>4643</v>
      </c>
      <c r="N1079" s="9" t="s">
        <v>4644</v>
      </c>
      <c r="O1079" s="6" t="s">
        <v>32</v>
      </c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</row>
    <row r="1080">
      <c r="A1080" s="14" t="s">
        <v>4576</v>
      </c>
      <c r="B1080" s="16">
        <v>16.0</v>
      </c>
      <c r="C1080" s="6" t="s">
        <v>64</v>
      </c>
      <c r="D1080" s="6" t="s">
        <v>529</v>
      </c>
      <c r="E1080" s="6" t="s">
        <v>4645</v>
      </c>
      <c r="F1080" s="6" t="s">
        <v>25</v>
      </c>
      <c r="G1080" s="6" t="s">
        <v>4646</v>
      </c>
      <c r="H1080" s="6" t="s">
        <v>4647</v>
      </c>
      <c r="I1080" s="6" t="s">
        <v>801</v>
      </c>
      <c r="J1080" s="6" t="s">
        <v>78</v>
      </c>
      <c r="K1080" s="6" t="s">
        <v>791</v>
      </c>
      <c r="L1080" s="10"/>
      <c r="M1080" s="9" t="s">
        <v>4648</v>
      </c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</row>
    <row r="1081">
      <c r="A1081" s="14" t="s">
        <v>4576</v>
      </c>
      <c r="B1081" s="16">
        <v>16.0</v>
      </c>
      <c r="C1081" s="6" t="s">
        <v>64</v>
      </c>
      <c r="D1081" s="6" t="s">
        <v>529</v>
      </c>
      <c r="E1081" s="6" t="s">
        <v>4649</v>
      </c>
      <c r="F1081" s="6" t="s">
        <v>25</v>
      </c>
      <c r="G1081" s="6" t="s">
        <v>4650</v>
      </c>
      <c r="H1081" s="6" t="s">
        <v>4651</v>
      </c>
      <c r="I1081" s="6" t="s">
        <v>28</v>
      </c>
      <c r="J1081" s="6" t="s">
        <v>2966</v>
      </c>
      <c r="K1081" s="6" t="s">
        <v>4652</v>
      </c>
      <c r="L1081" s="10"/>
      <c r="M1081" s="9" t="s">
        <v>4653</v>
      </c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</row>
    <row r="1082">
      <c r="A1082" s="14" t="s">
        <v>4576</v>
      </c>
      <c r="B1082" s="16">
        <v>16.0</v>
      </c>
      <c r="C1082" s="6" t="s">
        <v>72</v>
      </c>
      <c r="D1082" s="6" t="s">
        <v>247</v>
      </c>
      <c r="E1082" s="6" t="s">
        <v>4654</v>
      </c>
      <c r="F1082" s="6" t="s">
        <v>274</v>
      </c>
      <c r="G1082" s="6" t="s">
        <v>4655</v>
      </c>
      <c r="H1082" s="6" t="s">
        <v>77</v>
      </c>
      <c r="I1082" s="6" t="s">
        <v>435</v>
      </c>
      <c r="J1082" s="6" t="s">
        <v>47</v>
      </c>
      <c r="K1082" s="6" t="s">
        <v>47</v>
      </c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</row>
    <row r="1083">
      <c r="A1083" s="14" t="s">
        <v>4576</v>
      </c>
      <c r="B1083" s="16">
        <v>16.0</v>
      </c>
      <c r="C1083" s="6" t="s">
        <v>72</v>
      </c>
      <c r="D1083" s="6" t="s">
        <v>247</v>
      </c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</row>
    <row r="1084">
      <c r="A1084" s="48"/>
      <c r="B1084" s="51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</row>
    <row r="1085">
      <c r="A1085" s="48"/>
      <c r="B1085" s="51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</row>
    <row r="1086">
      <c r="A1086" s="48"/>
      <c r="B1086" s="51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</row>
    <row r="1087">
      <c r="A1087" s="48"/>
      <c r="B1087" s="51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</row>
    <row r="1088">
      <c r="A1088" s="48"/>
      <c r="B1088" s="51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</row>
    <row r="1089">
      <c r="A1089" s="48"/>
      <c r="B1089" s="51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</row>
    <row r="1090">
      <c r="A1090" s="48"/>
      <c r="B1090" s="51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</row>
    <row r="1091">
      <c r="A1091" s="48"/>
      <c r="B1091" s="51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</row>
    <row r="1092">
      <c r="A1092" s="48"/>
      <c r="B1092" s="51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</row>
    <row r="1093">
      <c r="A1093" s="48"/>
      <c r="B1093" s="51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</row>
    <row r="1094">
      <c r="A1094" s="48"/>
      <c r="B1094" s="51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</row>
    <row r="1095">
      <c r="A1095" s="48"/>
      <c r="B1095" s="51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</row>
    <row r="1096">
      <c r="A1096" s="48"/>
      <c r="B1096" s="51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</row>
    <row r="1097">
      <c r="A1097" s="48"/>
      <c r="B1097" s="51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</row>
    <row r="1098">
      <c r="A1098" s="48"/>
      <c r="B1098" s="51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</row>
    <row r="1099">
      <c r="A1099" s="48"/>
      <c r="B1099" s="51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</row>
    <row r="1100">
      <c r="A1100" s="48"/>
      <c r="B1100" s="51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</row>
    <row r="1101">
      <c r="A1101" s="48"/>
      <c r="B1101" s="51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</row>
    <row r="1102">
      <c r="A1102" s="48"/>
      <c r="B1102" s="51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</row>
    <row r="1103">
      <c r="A1103" s="48"/>
      <c r="B1103" s="51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</row>
    <row r="1104">
      <c r="A1104" s="48"/>
      <c r="B1104" s="51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</row>
    <row r="1105">
      <c r="A1105" s="48"/>
      <c r="B1105" s="51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</row>
    <row r="1106">
      <c r="A1106" s="48"/>
      <c r="B1106" s="51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</row>
    <row r="1107">
      <c r="A1107" s="48"/>
      <c r="B1107" s="51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</row>
    <row r="1108">
      <c r="A1108" s="48"/>
      <c r="B1108" s="51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</row>
    <row r="1109">
      <c r="A1109" s="48"/>
      <c r="B1109" s="51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</row>
    <row r="1110">
      <c r="A1110" s="48"/>
      <c r="B1110" s="51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</row>
    <row r="1111">
      <c r="A1111" s="48"/>
      <c r="B1111" s="51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</row>
    <row r="1112">
      <c r="A1112" s="48"/>
      <c r="B1112" s="51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</row>
    <row r="1113">
      <c r="A1113" s="48"/>
      <c r="B1113" s="51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</row>
    <row r="1114">
      <c r="A1114" s="48"/>
      <c r="B1114" s="51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</row>
    <row r="1115">
      <c r="A1115" s="48"/>
      <c r="B1115" s="51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</row>
    <row r="1116">
      <c r="A1116" s="48"/>
      <c r="B1116" s="51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  <c r="AC1116" s="10"/>
    </row>
    <row r="1117">
      <c r="A1117" s="48"/>
      <c r="B1117" s="51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  <c r="AC1117" s="10"/>
    </row>
    <row r="1118">
      <c r="A1118" s="48"/>
      <c r="B1118" s="51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C1118" s="10"/>
    </row>
    <row r="1119">
      <c r="A1119" s="48"/>
      <c r="B1119" s="51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</row>
    <row r="1120">
      <c r="A1120" s="48"/>
      <c r="B1120" s="51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  <c r="AC1120" s="10"/>
    </row>
    <row r="1121">
      <c r="A1121" s="48"/>
      <c r="B1121" s="51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</row>
    <row r="1122">
      <c r="A1122" s="48"/>
      <c r="B1122" s="51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  <c r="AC1122" s="10"/>
    </row>
    <row r="1123">
      <c r="A1123" s="48"/>
      <c r="B1123" s="51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  <c r="AC1123" s="10"/>
    </row>
    <row r="1124">
      <c r="A1124" s="48"/>
      <c r="B1124" s="51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</row>
    <row r="1125">
      <c r="A1125" s="48"/>
      <c r="B1125" s="51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  <c r="AC1125" s="10"/>
    </row>
    <row r="1126">
      <c r="A1126" s="48"/>
      <c r="B1126" s="51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</row>
    <row r="1127">
      <c r="A1127" s="48"/>
      <c r="B1127" s="51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  <c r="AC1127" s="10"/>
    </row>
    <row r="1128">
      <c r="A1128" s="48"/>
      <c r="B1128" s="51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  <c r="AC1128" s="10"/>
    </row>
    <row r="1129">
      <c r="A1129" s="48"/>
      <c r="B1129" s="51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C1129" s="10"/>
    </row>
    <row r="1130">
      <c r="A1130" s="48"/>
      <c r="B1130" s="51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</row>
    <row r="1131">
      <c r="A1131" s="48"/>
      <c r="B1131" s="51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  <c r="AC1131" s="10"/>
    </row>
    <row r="1132">
      <c r="A1132" s="48"/>
      <c r="B1132" s="51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</row>
    <row r="1133">
      <c r="A1133" s="48"/>
      <c r="B1133" s="51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</row>
    <row r="1134">
      <c r="A1134" s="48"/>
      <c r="B1134" s="51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</row>
    <row r="1135">
      <c r="A1135" s="48"/>
      <c r="B1135" s="51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  <c r="AC1135" s="10"/>
    </row>
    <row r="1136">
      <c r="A1136" s="48"/>
      <c r="B1136" s="51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</row>
    <row r="1137">
      <c r="A1137" s="48"/>
      <c r="B1137" s="51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</row>
    <row r="1138">
      <c r="A1138" s="48"/>
      <c r="B1138" s="51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  <c r="AC1138" s="10"/>
    </row>
    <row r="1139">
      <c r="A1139" s="48"/>
      <c r="B1139" s="51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C1139" s="10"/>
    </row>
    <row r="1140">
      <c r="A1140" s="48"/>
      <c r="B1140" s="51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  <c r="AC1140" s="10"/>
    </row>
    <row r="1141">
      <c r="A1141" s="48"/>
      <c r="B1141" s="51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</row>
    <row r="1142">
      <c r="A1142" s="48"/>
      <c r="B1142" s="51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  <c r="AC1142" s="10"/>
    </row>
    <row r="1143">
      <c r="A1143" s="48"/>
      <c r="B1143" s="51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</row>
    <row r="1144">
      <c r="A1144" s="48"/>
      <c r="B1144" s="51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  <c r="AB1144" s="10"/>
      <c r="AC1144" s="10"/>
    </row>
    <row r="1145">
      <c r="A1145" s="48"/>
      <c r="B1145" s="51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</row>
    <row r="1146">
      <c r="A1146" s="48"/>
      <c r="B1146" s="51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  <c r="AC1146" s="10"/>
    </row>
    <row r="1147">
      <c r="A1147" s="48"/>
      <c r="B1147" s="51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</row>
    <row r="1148">
      <c r="A1148" s="48"/>
      <c r="B1148" s="51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</row>
    <row r="1149">
      <c r="A1149" s="48"/>
      <c r="B1149" s="51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</row>
    <row r="1150">
      <c r="A1150" s="48"/>
      <c r="B1150" s="51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  <c r="AC1150" s="10"/>
    </row>
    <row r="1151">
      <c r="A1151" s="48"/>
      <c r="B1151" s="51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</row>
    <row r="1152">
      <c r="A1152" s="48"/>
      <c r="B1152" s="51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</row>
    <row r="1153">
      <c r="A1153" s="48"/>
      <c r="B1153" s="51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</row>
    <row r="1154">
      <c r="A1154" s="48"/>
      <c r="B1154" s="51"/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</row>
    <row r="1155">
      <c r="A1155" s="48"/>
      <c r="B1155" s="51"/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  <c r="AC1155" s="10"/>
    </row>
    <row r="1156">
      <c r="A1156" s="48"/>
      <c r="B1156" s="51"/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</row>
    <row r="1157">
      <c r="A1157" s="48"/>
      <c r="B1157" s="51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</row>
    <row r="1158">
      <c r="A1158" s="48"/>
      <c r="B1158" s="51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</row>
    <row r="1159">
      <c r="A1159" s="48"/>
      <c r="B1159" s="51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</row>
    <row r="1160">
      <c r="A1160" s="48"/>
      <c r="B1160" s="51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C1160" s="10"/>
    </row>
    <row r="1161">
      <c r="A1161" s="48"/>
      <c r="B1161" s="51"/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</row>
    <row r="1162">
      <c r="A1162" s="48"/>
      <c r="B1162" s="51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  <c r="AC1162" s="10"/>
    </row>
    <row r="1163">
      <c r="A1163" s="48"/>
      <c r="B1163" s="51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</row>
    <row r="1164">
      <c r="A1164" s="48"/>
      <c r="B1164" s="51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  <c r="AB1164" s="10"/>
      <c r="AC1164" s="10"/>
    </row>
    <row r="1165">
      <c r="A1165" s="48"/>
      <c r="B1165" s="51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</row>
    <row r="1166">
      <c r="A1166" s="48"/>
      <c r="B1166" s="51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  <c r="AC1166" s="10"/>
    </row>
    <row r="1167">
      <c r="A1167" s="48"/>
      <c r="B1167" s="51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C1167" s="10"/>
    </row>
    <row r="1168">
      <c r="A1168" s="48"/>
      <c r="B1168" s="51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  <c r="AC1168" s="10"/>
    </row>
    <row r="1169">
      <c r="A1169" s="48"/>
      <c r="B1169" s="51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</row>
    <row r="1170">
      <c r="A1170" s="48"/>
      <c r="B1170" s="51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  <c r="AC1170" s="10"/>
    </row>
    <row r="1171">
      <c r="A1171" s="48"/>
      <c r="B1171" s="51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</row>
    <row r="1172">
      <c r="A1172" s="48"/>
      <c r="B1172" s="51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  <c r="AC1172" s="10"/>
    </row>
    <row r="1173">
      <c r="A1173" s="48"/>
      <c r="B1173" s="51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C1173" s="10"/>
    </row>
    <row r="1174">
      <c r="A1174" s="48"/>
      <c r="B1174" s="51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</row>
    <row r="1175">
      <c r="A1175" s="48"/>
      <c r="B1175" s="51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  <c r="AC1175" s="10"/>
    </row>
    <row r="1176">
      <c r="A1176" s="48"/>
      <c r="B1176" s="51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  <c r="AC1176" s="10"/>
    </row>
    <row r="1177">
      <c r="A1177" s="48"/>
      <c r="B1177" s="51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</row>
    <row r="1178">
      <c r="A1178" s="48"/>
      <c r="B1178" s="51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C1178" s="10"/>
    </row>
    <row r="1179">
      <c r="A1179" s="48"/>
      <c r="B1179" s="51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  <c r="AC1179" s="10"/>
    </row>
    <row r="1180">
      <c r="A1180" s="48"/>
      <c r="B1180" s="51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</row>
    <row r="1181">
      <c r="A1181" s="48"/>
      <c r="B1181" s="51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</row>
    <row r="1182">
      <c r="A1182" s="48"/>
      <c r="B1182" s="51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</row>
    <row r="1183">
      <c r="A1183" s="48"/>
      <c r="B1183" s="51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</row>
    <row r="1184">
      <c r="A1184" s="48"/>
      <c r="B1184" s="51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</row>
    <row r="1185">
      <c r="A1185" s="48"/>
      <c r="B1185" s="51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</row>
    <row r="1186">
      <c r="A1186" s="48"/>
      <c r="B1186" s="51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</row>
    <row r="1187">
      <c r="A1187" s="48"/>
      <c r="B1187" s="51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</row>
    <row r="1188">
      <c r="A1188" s="48"/>
      <c r="B1188" s="51"/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  <c r="AC1188" s="10"/>
    </row>
    <row r="1189">
      <c r="A1189" s="48"/>
      <c r="B1189" s="51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C1189" s="10"/>
    </row>
    <row r="1190">
      <c r="A1190" s="48"/>
      <c r="B1190" s="51"/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  <c r="AC1190" s="10"/>
    </row>
    <row r="1191">
      <c r="A1191" s="48"/>
      <c r="B1191" s="51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C1191" s="10"/>
    </row>
    <row r="1192">
      <c r="A1192" s="48"/>
      <c r="B1192" s="51"/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</row>
    <row r="1193">
      <c r="A1193" s="48"/>
      <c r="B1193" s="51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</row>
    <row r="1194">
      <c r="A1194" s="48"/>
      <c r="B1194" s="51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</row>
    <row r="1195">
      <c r="A1195" s="48"/>
      <c r="B1195" s="51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</row>
    <row r="1196">
      <c r="A1196" s="48"/>
      <c r="B1196" s="51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  <c r="AC1196" s="10"/>
    </row>
    <row r="1197">
      <c r="A1197" s="48"/>
      <c r="B1197" s="51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</row>
    <row r="1198">
      <c r="A1198" s="48"/>
      <c r="B1198" s="51"/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  <c r="AC1198" s="10"/>
    </row>
    <row r="1199">
      <c r="A1199" s="48"/>
      <c r="B1199" s="51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C1199" s="10"/>
    </row>
    <row r="1200">
      <c r="A1200" s="48"/>
      <c r="B1200" s="51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  <c r="AC1200" s="10"/>
    </row>
    <row r="1201">
      <c r="A1201" s="48"/>
      <c r="B1201" s="51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</row>
    <row r="1202">
      <c r="A1202" s="48"/>
      <c r="B1202" s="51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  <c r="AC1202" s="10"/>
    </row>
    <row r="1203">
      <c r="A1203" s="48"/>
      <c r="B1203" s="51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</row>
    <row r="1204">
      <c r="A1204" s="48"/>
      <c r="B1204" s="51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  <c r="AC1204" s="10"/>
    </row>
    <row r="1205">
      <c r="A1205" s="48"/>
      <c r="B1205" s="51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</row>
    <row r="1206">
      <c r="A1206" s="48"/>
      <c r="B1206" s="51"/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  <c r="AC1206" s="10"/>
    </row>
    <row r="1207">
      <c r="A1207" s="48"/>
      <c r="B1207" s="51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C1207" s="10"/>
    </row>
    <row r="1208">
      <c r="A1208" s="48"/>
      <c r="B1208" s="51"/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  <c r="AC1208" s="10"/>
    </row>
    <row r="1209">
      <c r="A1209" s="48"/>
      <c r="B1209" s="51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</row>
    <row r="1210">
      <c r="A1210" s="48"/>
      <c r="B1210" s="51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  <c r="AC1210" s="10"/>
    </row>
    <row r="1211">
      <c r="A1211" s="48"/>
      <c r="B1211" s="51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</row>
    <row r="1212">
      <c r="A1212" s="48"/>
      <c r="B1212" s="51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</row>
    <row r="1213">
      <c r="A1213" s="48"/>
      <c r="B1213" s="51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</row>
    <row r="1214">
      <c r="A1214" s="48"/>
      <c r="B1214" s="51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C1214" s="10"/>
    </row>
    <row r="1215">
      <c r="A1215" s="48"/>
      <c r="B1215" s="51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C1215" s="10"/>
    </row>
    <row r="1216">
      <c r="A1216" s="48"/>
      <c r="B1216" s="51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  <c r="AC1216" s="10"/>
    </row>
    <row r="1217">
      <c r="A1217" s="48"/>
      <c r="B1217" s="51"/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</row>
    <row r="1218">
      <c r="A1218" s="48"/>
      <c r="B1218" s="51"/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  <c r="AC1218" s="10"/>
    </row>
    <row r="1219">
      <c r="A1219" s="48"/>
      <c r="B1219" s="51"/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</row>
    <row r="1220">
      <c r="A1220" s="48"/>
      <c r="B1220" s="51"/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  <c r="AC1220" s="10"/>
    </row>
    <row r="1221">
      <c r="A1221" s="48"/>
      <c r="B1221" s="51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</row>
    <row r="1222">
      <c r="A1222" s="48"/>
      <c r="B1222" s="51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  <c r="AC1222" s="10"/>
    </row>
    <row r="1223">
      <c r="A1223" s="48"/>
      <c r="B1223" s="51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</row>
    <row r="1224">
      <c r="A1224" s="48"/>
      <c r="B1224" s="51"/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</row>
    <row r="1225">
      <c r="A1225" s="48"/>
      <c r="B1225" s="51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</row>
    <row r="1226">
      <c r="A1226" s="48"/>
      <c r="B1226" s="51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</row>
    <row r="1227">
      <c r="A1227" s="48"/>
      <c r="B1227" s="51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C1227" s="10"/>
    </row>
    <row r="1228">
      <c r="A1228" s="48"/>
      <c r="B1228" s="51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  <c r="AC1228" s="10"/>
    </row>
    <row r="1229">
      <c r="A1229" s="48"/>
      <c r="B1229" s="51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  <c r="AC1229" s="10"/>
    </row>
    <row r="1230">
      <c r="A1230" s="48"/>
      <c r="B1230" s="51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  <c r="AC1230" s="10"/>
    </row>
    <row r="1231">
      <c r="A1231" s="48"/>
      <c r="B1231" s="51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  <c r="AC1231" s="10"/>
    </row>
    <row r="1232">
      <c r="A1232" s="48"/>
      <c r="B1232" s="51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  <c r="AC1232" s="10"/>
    </row>
    <row r="1233">
      <c r="A1233" s="48"/>
      <c r="B1233" s="51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  <c r="AC1233" s="10"/>
    </row>
    <row r="1234">
      <c r="A1234" s="48"/>
      <c r="B1234" s="51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</row>
    <row r="1235">
      <c r="A1235" s="48"/>
      <c r="B1235" s="51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  <c r="AC1235" s="10"/>
    </row>
    <row r="1236">
      <c r="A1236" s="48"/>
      <c r="B1236" s="51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  <c r="AB1236" s="10"/>
      <c r="AC1236" s="10"/>
    </row>
    <row r="1237">
      <c r="A1237" s="48"/>
      <c r="B1237" s="51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  <c r="AC1237" s="10"/>
    </row>
    <row r="1238">
      <c r="A1238" s="48"/>
      <c r="B1238" s="51"/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  <c r="AB1238" s="10"/>
      <c r="AC1238" s="10"/>
    </row>
    <row r="1239">
      <c r="A1239" s="48"/>
      <c r="B1239" s="51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  <c r="AC1239" s="10"/>
    </row>
    <row r="1240">
      <c r="A1240" s="48"/>
      <c r="B1240" s="51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  <c r="AB1240" s="10"/>
      <c r="AC1240" s="10"/>
    </row>
    <row r="1241">
      <c r="A1241" s="48"/>
      <c r="B1241" s="51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  <c r="AB1241" s="10"/>
      <c r="AC1241" s="10"/>
    </row>
    <row r="1242">
      <c r="A1242" s="48"/>
      <c r="B1242" s="51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  <c r="AB1242" s="10"/>
      <c r="AC1242" s="10"/>
    </row>
    <row r="1243">
      <c r="A1243" s="48"/>
      <c r="B1243" s="51"/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  <c r="AB1243" s="10"/>
      <c r="AC1243" s="10"/>
    </row>
    <row r="1244">
      <c r="A1244" s="48"/>
      <c r="B1244" s="51"/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  <c r="AB1244" s="10"/>
      <c r="AC1244" s="10"/>
    </row>
    <row r="1245">
      <c r="A1245" s="48"/>
      <c r="B1245" s="51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  <c r="AB1245" s="10"/>
      <c r="AC1245" s="10"/>
    </row>
    <row r="1246">
      <c r="A1246" s="48"/>
      <c r="B1246" s="51"/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  <c r="AB1246" s="10"/>
      <c r="AC1246" s="10"/>
    </row>
    <row r="1247">
      <c r="A1247" s="48"/>
      <c r="B1247" s="51"/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  <c r="AB1247" s="10"/>
      <c r="AC1247" s="10"/>
    </row>
    <row r="1248">
      <c r="A1248" s="48"/>
      <c r="B1248" s="51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  <c r="AB1248" s="10"/>
      <c r="AC1248" s="10"/>
    </row>
    <row r="1249">
      <c r="A1249" s="48"/>
      <c r="B1249" s="51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  <c r="AB1249" s="10"/>
      <c r="AC1249" s="10"/>
    </row>
    <row r="1250">
      <c r="A1250" s="48"/>
      <c r="B1250" s="51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  <c r="AB1250" s="10"/>
      <c r="AC1250" s="10"/>
    </row>
    <row r="1251">
      <c r="A1251" s="48"/>
      <c r="B1251" s="51"/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  <c r="AB1251" s="10"/>
      <c r="AC1251" s="10"/>
    </row>
    <row r="1252">
      <c r="A1252" s="48"/>
      <c r="B1252" s="51"/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  <c r="AB1252" s="10"/>
      <c r="AC1252" s="10"/>
    </row>
    <row r="1253">
      <c r="A1253" s="48"/>
      <c r="B1253" s="51"/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  <c r="AB1253" s="10"/>
      <c r="AC1253" s="10"/>
    </row>
    <row r="1254">
      <c r="A1254" s="48"/>
      <c r="B1254" s="51"/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  <c r="AB1254" s="10"/>
      <c r="AC1254" s="10"/>
    </row>
    <row r="1255">
      <c r="A1255" s="48"/>
      <c r="B1255" s="51"/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  <c r="AB1255" s="10"/>
      <c r="AC1255" s="10"/>
    </row>
    <row r="1256">
      <c r="A1256" s="48"/>
      <c r="B1256" s="51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  <c r="AB1256" s="10"/>
      <c r="AC1256" s="10"/>
    </row>
    <row r="1257">
      <c r="A1257" s="48"/>
      <c r="B1257" s="51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  <c r="AB1257" s="10"/>
      <c r="AC1257" s="10"/>
    </row>
    <row r="1258">
      <c r="A1258" s="48"/>
      <c r="B1258" s="51"/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  <c r="AB1258" s="10"/>
      <c r="AC1258" s="10"/>
    </row>
    <row r="1259">
      <c r="A1259" s="48"/>
      <c r="B1259" s="51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  <c r="AB1259" s="10"/>
      <c r="AC1259" s="10"/>
    </row>
    <row r="1260">
      <c r="A1260" s="48"/>
      <c r="B1260" s="51"/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  <c r="AB1260" s="10"/>
      <c r="AC1260" s="10"/>
    </row>
    <row r="1261">
      <c r="A1261" s="48"/>
      <c r="B1261" s="51"/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  <c r="AB1261" s="10"/>
      <c r="AC1261" s="10"/>
    </row>
    <row r="1262">
      <c r="A1262" s="48"/>
      <c r="B1262" s="51"/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  <c r="AB1262" s="10"/>
      <c r="AC1262" s="10"/>
    </row>
    <row r="1263">
      <c r="A1263" s="48"/>
      <c r="B1263" s="51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  <c r="AB1263" s="10"/>
      <c r="AC1263" s="10"/>
    </row>
    <row r="1264">
      <c r="A1264" s="48"/>
      <c r="B1264" s="51"/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  <c r="AB1264" s="10"/>
      <c r="AC1264" s="10"/>
    </row>
    <row r="1265">
      <c r="A1265" s="48"/>
      <c r="B1265" s="51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  <c r="AB1265" s="10"/>
      <c r="AC1265" s="10"/>
    </row>
    <row r="1266">
      <c r="A1266" s="48"/>
      <c r="B1266" s="51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/>
      <c r="AB1266" s="10"/>
      <c r="AC1266" s="10"/>
    </row>
    <row r="1267">
      <c r="A1267" s="48"/>
      <c r="B1267" s="51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  <c r="AB1267" s="10"/>
      <c r="AC1267" s="10"/>
    </row>
    <row r="1268">
      <c r="A1268" s="48"/>
      <c r="B1268" s="51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/>
      <c r="AB1268" s="10"/>
      <c r="AC1268" s="10"/>
    </row>
    <row r="1269">
      <c r="A1269" s="48"/>
      <c r="B1269" s="51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  <c r="AB1269" s="10"/>
      <c r="AC1269" s="10"/>
    </row>
    <row r="1270">
      <c r="A1270" s="48"/>
      <c r="B1270" s="51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/>
      <c r="AB1270" s="10"/>
      <c r="AC1270" s="10"/>
    </row>
    <row r="1271">
      <c r="A1271" s="48"/>
      <c r="B1271" s="51"/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  <c r="AB1271" s="10"/>
      <c r="AC1271" s="10"/>
    </row>
    <row r="1272">
      <c r="A1272" s="48"/>
      <c r="B1272" s="51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/>
      <c r="AB1272" s="10"/>
      <c r="AC1272" s="10"/>
    </row>
    <row r="1273">
      <c r="A1273" s="48"/>
      <c r="B1273" s="51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/>
      <c r="AB1273" s="10"/>
      <c r="AC1273" s="10"/>
    </row>
    <row r="1274">
      <c r="A1274" s="48"/>
      <c r="B1274" s="51"/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/>
      <c r="AB1274" s="10"/>
      <c r="AC1274" s="10"/>
    </row>
    <row r="1275">
      <c r="A1275" s="48"/>
      <c r="B1275" s="51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10"/>
      <c r="AB1275" s="10"/>
      <c r="AC1275" s="10"/>
    </row>
    <row r="1276">
      <c r="A1276" s="48"/>
      <c r="B1276" s="51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/>
      <c r="AB1276" s="10"/>
      <c r="AC1276" s="10"/>
    </row>
    <row r="1277">
      <c r="A1277" s="48"/>
      <c r="B1277" s="51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  <c r="AB1277" s="10"/>
      <c r="AC1277" s="10"/>
    </row>
    <row r="1278">
      <c r="A1278" s="48"/>
      <c r="B1278" s="51"/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/>
      <c r="AB1278" s="10"/>
      <c r="AC1278" s="10"/>
    </row>
    <row r="1279">
      <c r="A1279" s="48"/>
      <c r="B1279" s="51"/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/>
      <c r="AB1279" s="10"/>
      <c r="AC1279" s="10"/>
    </row>
    <row r="1280">
      <c r="A1280" s="48"/>
      <c r="B1280" s="51"/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/>
      <c r="AB1280" s="10"/>
      <c r="AC1280" s="10"/>
    </row>
    <row r="1281">
      <c r="A1281" s="48"/>
      <c r="B1281" s="51"/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  <c r="AB1281" s="10"/>
      <c r="AC1281" s="10"/>
    </row>
    <row r="1282">
      <c r="A1282" s="48"/>
      <c r="B1282" s="51"/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10"/>
      <c r="AB1282" s="10"/>
      <c r="AC1282" s="10"/>
    </row>
    <row r="1283">
      <c r="A1283" s="48"/>
      <c r="B1283" s="51"/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10"/>
      <c r="AB1283" s="10"/>
      <c r="AC1283" s="10"/>
    </row>
    <row r="1284">
      <c r="A1284" s="48"/>
      <c r="B1284" s="51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  <c r="AA1284" s="10"/>
      <c r="AB1284" s="10"/>
      <c r="AC1284" s="10"/>
    </row>
    <row r="1285">
      <c r="A1285" s="48"/>
      <c r="B1285" s="51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/>
      <c r="AB1285" s="10"/>
      <c r="AC1285" s="10"/>
    </row>
    <row r="1286">
      <c r="A1286" s="48"/>
      <c r="B1286" s="51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/>
      <c r="AB1286" s="10"/>
      <c r="AC1286" s="10"/>
    </row>
    <row r="1287">
      <c r="A1287" s="48"/>
      <c r="B1287" s="51"/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/>
      <c r="AB1287" s="10"/>
      <c r="AC1287" s="10"/>
    </row>
    <row r="1288">
      <c r="A1288" s="48"/>
      <c r="B1288" s="51"/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/>
      <c r="AB1288" s="10"/>
      <c r="AC1288" s="10"/>
    </row>
    <row r="1289">
      <c r="A1289" s="48"/>
      <c r="B1289" s="51"/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/>
      <c r="AB1289" s="10"/>
      <c r="AC1289" s="10"/>
    </row>
    <row r="1290">
      <c r="A1290" s="48"/>
      <c r="B1290" s="51"/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  <c r="AA1290" s="10"/>
      <c r="AB1290" s="10"/>
      <c r="AC1290" s="10"/>
    </row>
    <row r="1291">
      <c r="A1291" s="48"/>
      <c r="B1291" s="51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10"/>
      <c r="AB1291" s="10"/>
      <c r="AC1291" s="10"/>
    </row>
    <row r="1292">
      <c r="A1292" s="48"/>
      <c r="B1292" s="51"/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10"/>
      <c r="AB1292" s="10"/>
      <c r="AC1292" s="10"/>
    </row>
    <row r="1293">
      <c r="A1293" s="48"/>
      <c r="B1293" s="51"/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10"/>
      <c r="AB1293" s="10"/>
      <c r="AC1293" s="10"/>
    </row>
    <row r="1294">
      <c r="A1294" s="48"/>
      <c r="B1294" s="51"/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10"/>
      <c r="AB1294" s="10"/>
      <c r="AC1294" s="10"/>
    </row>
    <row r="1295">
      <c r="A1295" s="48"/>
      <c r="B1295" s="51"/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  <c r="AB1295" s="10"/>
      <c r="AC1295" s="10"/>
    </row>
    <row r="1296">
      <c r="A1296" s="48"/>
      <c r="B1296" s="51"/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10"/>
      <c r="AB1296" s="10"/>
      <c r="AC1296" s="10"/>
    </row>
    <row r="1297">
      <c r="A1297" s="48"/>
      <c r="B1297" s="51"/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  <c r="AB1297" s="10"/>
      <c r="AC1297" s="10"/>
    </row>
    <row r="1298">
      <c r="A1298" s="48"/>
      <c r="B1298" s="51"/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10"/>
      <c r="AB1298" s="10"/>
      <c r="AC1298" s="10"/>
    </row>
    <row r="1299">
      <c r="A1299" s="48"/>
      <c r="B1299" s="51"/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  <c r="AB1299" s="10"/>
      <c r="AC1299" s="10"/>
    </row>
    <row r="1300">
      <c r="A1300" s="48"/>
      <c r="B1300" s="51"/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10"/>
      <c r="AB1300" s="10"/>
      <c r="AC1300" s="10"/>
    </row>
    <row r="1301">
      <c r="A1301" s="48"/>
      <c r="B1301" s="51"/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  <c r="AB1301" s="10"/>
      <c r="AC1301" s="10"/>
    </row>
    <row r="1302">
      <c r="A1302" s="48"/>
      <c r="B1302" s="51"/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  <c r="AA1302" s="10"/>
      <c r="AB1302" s="10"/>
      <c r="AC1302" s="10"/>
    </row>
    <row r="1303">
      <c r="A1303" s="48"/>
      <c r="B1303" s="51"/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10"/>
      <c r="AB1303" s="10"/>
      <c r="AC1303" s="10"/>
    </row>
    <row r="1304">
      <c r="A1304" s="48"/>
      <c r="B1304" s="51"/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10"/>
      <c r="AB1304" s="10"/>
      <c r="AC1304" s="10"/>
    </row>
    <row r="1305">
      <c r="A1305" s="48"/>
      <c r="B1305" s="51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10"/>
      <c r="AB1305" s="10"/>
      <c r="AC1305" s="10"/>
    </row>
    <row r="1306">
      <c r="A1306" s="48"/>
      <c r="B1306" s="51"/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  <c r="AA1306" s="10"/>
      <c r="AB1306" s="10"/>
      <c r="AC1306" s="10"/>
    </row>
    <row r="1307">
      <c r="A1307" s="48"/>
      <c r="B1307" s="51"/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  <c r="AB1307" s="10"/>
      <c r="AC1307" s="10"/>
    </row>
    <row r="1308">
      <c r="A1308" s="48"/>
      <c r="B1308" s="51"/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10"/>
      <c r="AB1308" s="10"/>
      <c r="AC1308" s="10"/>
    </row>
    <row r="1309">
      <c r="A1309" s="48"/>
      <c r="B1309" s="51"/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  <c r="AB1309" s="10"/>
      <c r="AC1309" s="10"/>
    </row>
    <row r="1310">
      <c r="A1310" s="48"/>
      <c r="B1310" s="51"/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  <c r="AB1310" s="10"/>
      <c r="AC1310" s="10"/>
    </row>
    <row r="1311">
      <c r="A1311" s="48"/>
      <c r="B1311" s="51"/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  <c r="AB1311" s="10"/>
      <c r="AC1311" s="10"/>
    </row>
    <row r="1312">
      <c r="A1312" s="48"/>
      <c r="B1312" s="51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10"/>
      <c r="AB1312" s="10"/>
      <c r="AC1312" s="10"/>
    </row>
    <row r="1313">
      <c r="A1313" s="48"/>
      <c r="B1313" s="51"/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  <c r="AB1313" s="10"/>
      <c r="AC1313" s="10"/>
    </row>
    <row r="1314">
      <c r="A1314" s="48"/>
      <c r="B1314" s="51"/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10"/>
      <c r="AB1314" s="10"/>
      <c r="AC1314" s="10"/>
    </row>
    <row r="1315">
      <c r="A1315" s="48"/>
      <c r="B1315" s="51"/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  <c r="AB1315" s="10"/>
      <c r="AC1315" s="10"/>
    </row>
    <row r="1316">
      <c r="A1316" s="48"/>
      <c r="B1316" s="51"/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  <c r="AB1316" s="10"/>
      <c r="AC1316" s="10"/>
    </row>
    <row r="1317">
      <c r="A1317" s="48"/>
      <c r="B1317" s="51"/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  <c r="AB1317" s="10"/>
      <c r="AC1317" s="10"/>
    </row>
    <row r="1318">
      <c r="A1318" s="48"/>
      <c r="B1318" s="51"/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10"/>
      <c r="AB1318" s="10"/>
      <c r="AC1318" s="10"/>
    </row>
    <row r="1319">
      <c r="A1319" s="48"/>
      <c r="B1319" s="51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  <c r="AB1319" s="10"/>
      <c r="AC1319" s="10"/>
    </row>
    <row r="1320">
      <c r="A1320" s="48"/>
      <c r="B1320" s="51"/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  <c r="AA1320" s="10"/>
      <c r="AB1320" s="10"/>
      <c r="AC1320" s="10"/>
    </row>
    <row r="1321">
      <c r="A1321" s="48"/>
      <c r="B1321" s="51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  <c r="AB1321" s="10"/>
      <c r="AC1321" s="10"/>
    </row>
    <row r="1322">
      <c r="A1322" s="48"/>
      <c r="B1322" s="51"/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  <c r="AB1322" s="10"/>
      <c r="AC1322" s="10"/>
    </row>
    <row r="1323">
      <c r="A1323" s="48"/>
      <c r="B1323" s="51"/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  <c r="AB1323" s="10"/>
      <c r="AC1323" s="10"/>
    </row>
    <row r="1324">
      <c r="A1324" s="48"/>
      <c r="B1324" s="51"/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  <c r="AB1324" s="10"/>
      <c r="AC1324" s="10"/>
    </row>
    <row r="1325">
      <c r="A1325" s="48"/>
      <c r="B1325" s="51"/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  <c r="AB1325" s="10"/>
      <c r="AC1325" s="10"/>
    </row>
    <row r="1326">
      <c r="A1326" s="48"/>
      <c r="B1326" s="51"/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  <c r="AB1326" s="10"/>
      <c r="AC1326" s="10"/>
    </row>
    <row r="1327">
      <c r="A1327" s="48"/>
      <c r="B1327" s="51"/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  <c r="AB1327" s="10"/>
      <c r="AC1327" s="10"/>
    </row>
    <row r="1328">
      <c r="A1328" s="48"/>
      <c r="B1328" s="51"/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  <c r="AB1328" s="10"/>
      <c r="AC1328" s="10"/>
    </row>
    <row r="1329">
      <c r="A1329" s="48"/>
      <c r="B1329" s="51"/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  <c r="AB1329" s="10"/>
      <c r="AC1329" s="10"/>
    </row>
    <row r="1330">
      <c r="A1330" s="48"/>
      <c r="B1330" s="51"/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10"/>
      <c r="AB1330" s="10"/>
      <c r="AC1330" s="10"/>
    </row>
    <row r="1331">
      <c r="A1331" s="48"/>
      <c r="B1331" s="51"/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  <c r="AB1331" s="10"/>
      <c r="AC1331" s="10"/>
    </row>
    <row r="1332">
      <c r="A1332" s="48"/>
      <c r="B1332" s="51"/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  <c r="AA1332" s="10"/>
      <c r="AB1332" s="10"/>
      <c r="AC1332" s="10"/>
    </row>
    <row r="1333">
      <c r="A1333" s="48"/>
      <c r="B1333" s="51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  <c r="AB1333" s="10"/>
      <c r="AC1333" s="10"/>
    </row>
    <row r="1334">
      <c r="A1334" s="48"/>
      <c r="B1334" s="51"/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  <c r="AA1334" s="10"/>
      <c r="AB1334" s="10"/>
      <c r="AC1334" s="10"/>
    </row>
    <row r="1335">
      <c r="A1335" s="48"/>
      <c r="B1335" s="51"/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  <c r="AB1335" s="10"/>
      <c r="AC1335" s="10"/>
    </row>
    <row r="1336">
      <c r="A1336" s="48"/>
      <c r="B1336" s="51"/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  <c r="AB1336" s="10"/>
      <c r="AC1336" s="10"/>
    </row>
    <row r="1337">
      <c r="A1337" s="48"/>
      <c r="B1337" s="51"/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  <c r="AB1337" s="10"/>
      <c r="AC1337" s="10"/>
    </row>
    <row r="1338">
      <c r="A1338" s="48"/>
      <c r="B1338" s="51"/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10"/>
      <c r="AB1338" s="10"/>
      <c r="AC1338" s="10"/>
    </row>
    <row r="1339">
      <c r="A1339" s="48"/>
      <c r="B1339" s="51"/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  <c r="AB1339" s="10"/>
      <c r="AC1339" s="10"/>
    </row>
    <row r="1340">
      <c r="A1340" s="48"/>
      <c r="B1340" s="51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10"/>
      <c r="AB1340" s="10"/>
      <c r="AC1340" s="10"/>
    </row>
    <row r="1341">
      <c r="A1341" s="48"/>
      <c r="B1341" s="51"/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  <c r="AB1341" s="10"/>
      <c r="AC1341" s="10"/>
    </row>
    <row r="1342">
      <c r="A1342" s="48"/>
      <c r="B1342" s="51"/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10"/>
      <c r="AB1342" s="10"/>
      <c r="AC1342" s="10"/>
    </row>
    <row r="1343">
      <c r="A1343" s="48"/>
      <c r="B1343" s="51"/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  <c r="AB1343" s="10"/>
      <c r="AC1343" s="10"/>
    </row>
    <row r="1344">
      <c r="A1344" s="48"/>
      <c r="B1344" s="51"/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  <c r="AB1344" s="10"/>
      <c r="AC1344" s="10"/>
    </row>
    <row r="1345">
      <c r="A1345" s="48"/>
      <c r="B1345" s="51"/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  <c r="AB1345" s="10"/>
      <c r="AC1345" s="10"/>
    </row>
    <row r="1346">
      <c r="A1346" s="48"/>
      <c r="B1346" s="51"/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10"/>
      <c r="AB1346" s="10"/>
      <c r="AC1346" s="10"/>
    </row>
    <row r="1347">
      <c r="A1347" s="48"/>
      <c r="B1347" s="51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10"/>
      <c r="AB1347" s="10"/>
      <c r="AC1347" s="10"/>
    </row>
    <row r="1348">
      <c r="A1348" s="48"/>
      <c r="B1348" s="51"/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10"/>
      <c r="AB1348" s="10"/>
      <c r="AC1348" s="10"/>
    </row>
    <row r="1349">
      <c r="A1349" s="48"/>
      <c r="B1349" s="51"/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10"/>
      <c r="AB1349" s="10"/>
      <c r="AC1349" s="10"/>
    </row>
    <row r="1350">
      <c r="A1350" s="48"/>
      <c r="B1350" s="51"/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  <c r="AA1350" s="10"/>
      <c r="AB1350" s="10"/>
      <c r="AC1350" s="10"/>
    </row>
    <row r="1351">
      <c r="A1351" s="48"/>
      <c r="B1351" s="51"/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10"/>
      <c r="AB1351" s="10"/>
      <c r="AC1351" s="10"/>
    </row>
    <row r="1352">
      <c r="A1352" s="48"/>
      <c r="B1352" s="51"/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10"/>
      <c r="AB1352" s="10"/>
      <c r="AC1352" s="10"/>
    </row>
    <row r="1353">
      <c r="A1353" s="48"/>
      <c r="B1353" s="51"/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  <c r="AA1353" s="10"/>
      <c r="AB1353" s="10"/>
      <c r="AC1353" s="10"/>
    </row>
    <row r="1354">
      <c r="A1354" s="48"/>
      <c r="B1354" s="51"/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  <c r="AA1354" s="10"/>
      <c r="AB1354" s="10"/>
      <c r="AC1354" s="10"/>
    </row>
    <row r="1355">
      <c r="A1355" s="48"/>
      <c r="B1355" s="51"/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  <c r="AA1355" s="10"/>
      <c r="AB1355" s="10"/>
      <c r="AC1355" s="10"/>
    </row>
    <row r="1356">
      <c r="A1356" s="48"/>
      <c r="B1356" s="51"/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  <c r="AA1356" s="10"/>
      <c r="AB1356" s="10"/>
      <c r="AC1356" s="10"/>
    </row>
    <row r="1357">
      <c r="A1357" s="48"/>
      <c r="B1357" s="51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  <c r="AA1357" s="10"/>
      <c r="AB1357" s="10"/>
      <c r="AC1357" s="10"/>
    </row>
    <row r="1358">
      <c r="A1358" s="48"/>
      <c r="B1358" s="51"/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  <c r="AA1358" s="10"/>
      <c r="AB1358" s="10"/>
      <c r="AC1358" s="10"/>
    </row>
    <row r="1359">
      <c r="A1359" s="48"/>
      <c r="B1359" s="51"/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  <c r="AA1359" s="10"/>
      <c r="AB1359" s="10"/>
      <c r="AC1359" s="10"/>
    </row>
    <row r="1360">
      <c r="A1360" s="48"/>
      <c r="B1360" s="51"/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  <c r="AA1360" s="10"/>
      <c r="AB1360" s="10"/>
      <c r="AC1360" s="10"/>
    </row>
    <row r="1361">
      <c r="A1361" s="48"/>
      <c r="B1361" s="51"/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  <c r="AA1361" s="10"/>
      <c r="AB1361" s="10"/>
      <c r="AC1361" s="10"/>
    </row>
    <row r="1362">
      <c r="A1362" s="48"/>
      <c r="B1362" s="51"/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  <c r="AA1362" s="10"/>
      <c r="AB1362" s="10"/>
      <c r="AC1362" s="10"/>
    </row>
    <row r="1363">
      <c r="A1363" s="48"/>
      <c r="B1363" s="51"/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  <c r="AA1363" s="10"/>
      <c r="AB1363" s="10"/>
      <c r="AC1363" s="10"/>
    </row>
    <row r="1364">
      <c r="A1364" s="48"/>
      <c r="B1364" s="51"/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  <c r="AA1364" s="10"/>
      <c r="AB1364" s="10"/>
      <c r="AC1364" s="10"/>
    </row>
    <row r="1365">
      <c r="A1365" s="48"/>
      <c r="B1365" s="51"/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  <c r="AA1365" s="10"/>
      <c r="AB1365" s="10"/>
      <c r="AC1365" s="10"/>
    </row>
    <row r="1366">
      <c r="A1366" s="48"/>
      <c r="B1366" s="51"/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  <c r="AA1366" s="10"/>
      <c r="AB1366" s="10"/>
      <c r="AC1366" s="10"/>
    </row>
    <row r="1367">
      <c r="A1367" s="48"/>
      <c r="B1367" s="51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  <c r="AA1367" s="10"/>
      <c r="AB1367" s="10"/>
      <c r="AC1367" s="10"/>
    </row>
    <row r="1368">
      <c r="A1368" s="48"/>
      <c r="B1368" s="51"/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  <c r="AA1368" s="10"/>
      <c r="AB1368" s="10"/>
      <c r="AC1368" s="10"/>
    </row>
    <row r="1369">
      <c r="A1369" s="48"/>
      <c r="B1369" s="51"/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  <c r="AA1369" s="10"/>
      <c r="AB1369" s="10"/>
      <c r="AC1369" s="10"/>
    </row>
    <row r="1370">
      <c r="A1370" s="48"/>
      <c r="B1370" s="51"/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  <c r="AA1370" s="10"/>
      <c r="AB1370" s="10"/>
      <c r="AC1370" s="10"/>
    </row>
    <row r="1371">
      <c r="A1371" s="48"/>
      <c r="B1371" s="51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  <c r="AA1371" s="10"/>
      <c r="AB1371" s="10"/>
      <c r="AC1371" s="10"/>
    </row>
    <row r="1372">
      <c r="A1372" s="48"/>
      <c r="B1372" s="51"/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  <c r="AA1372" s="10"/>
      <c r="AB1372" s="10"/>
      <c r="AC1372" s="10"/>
    </row>
    <row r="1373">
      <c r="A1373" s="48"/>
      <c r="B1373" s="51"/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  <c r="AA1373" s="10"/>
      <c r="AB1373" s="10"/>
      <c r="AC1373" s="10"/>
    </row>
    <row r="1374">
      <c r="A1374" s="48"/>
      <c r="B1374" s="51"/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  <c r="AA1374" s="10"/>
      <c r="AB1374" s="10"/>
      <c r="AC1374" s="10"/>
    </row>
    <row r="1375">
      <c r="A1375" s="48"/>
      <c r="B1375" s="51"/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  <c r="AA1375" s="10"/>
      <c r="AB1375" s="10"/>
      <c r="AC1375" s="10"/>
    </row>
    <row r="1376">
      <c r="A1376" s="48"/>
      <c r="B1376" s="51"/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10"/>
      <c r="AB1376" s="10"/>
      <c r="AC1376" s="10"/>
    </row>
    <row r="1377">
      <c r="A1377" s="48"/>
      <c r="B1377" s="51"/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  <c r="AA1377" s="10"/>
      <c r="AB1377" s="10"/>
      <c r="AC1377" s="10"/>
    </row>
    <row r="1378">
      <c r="A1378" s="48"/>
      <c r="B1378" s="51"/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  <c r="AA1378" s="10"/>
      <c r="AB1378" s="10"/>
      <c r="AC1378" s="10"/>
    </row>
    <row r="1379">
      <c r="A1379" s="48"/>
      <c r="B1379" s="51"/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  <c r="AA1379" s="10"/>
      <c r="AB1379" s="10"/>
      <c r="AC1379" s="10"/>
    </row>
    <row r="1380">
      <c r="A1380" s="48"/>
      <c r="B1380" s="51"/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  <c r="AA1380" s="10"/>
      <c r="AB1380" s="10"/>
      <c r="AC1380" s="10"/>
    </row>
    <row r="1381">
      <c r="A1381" s="48"/>
      <c r="B1381" s="51"/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  <c r="AA1381" s="10"/>
      <c r="AB1381" s="10"/>
      <c r="AC1381" s="10"/>
    </row>
    <row r="1382">
      <c r="A1382" s="48"/>
      <c r="B1382" s="51"/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  <c r="AA1382" s="10"/>
      <c r="AB1382" s="10"/>
      <c r="AC1382" s="10"/>
    </row>
    <row r="1383">
      <c r="A1383" s="48"/>
      <c r="B1383" s="51"/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  <c r="AA1383" s="10"/>
      <c r="AB1383" s="10"/>
      <c r="AC1383" s="10"/>
    </row>
    <row r="1384">
      <c r="A1384" s="48"/>
      <c r="B1384" s="51"/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  <c r="AA1384" s="10"/>
      <c r="AB1384" s="10"/>
      <c r="AC1384" s="10"/>
    </row>
    <row r="1385">
      <c r="A1385" s="48"/>
      <c r="B1385" s="51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  <c r="AA1385" s="10"/>
      <c r="AB1385" s="10"/>
      <c r="AC1385" s="10"/>
    </row>
    <row r="1386">
      <c r="A1386" s="48"/>
      <c r="B1386" s="51"/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  <c r="AA1386" s="10"/>
      <c r="AB1386" s="10"/>
      <c r="AC1386" s="10"/>
    </row>
    <row r="1387">
      <c r="A1387" s="48"/>
      <c r="B1387" s="51"/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  <c r="AA1387" s="10"/>
      <c r="AB1387" s="10"/>
      <c r="AC1387" s="10"/>
    </row>
    <row r="1388">
      <c r="A1388" s="48"/>
      <c r="B1388" s="51"/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  <c r="AA1388" s="10"/>
      <c r="AB1388" s="10"/>
      <c r="AC1388" s="10"/>
    </row>
    <row r="1389">
      <c r="A1389" s="48"/>
      <c r="B1389" s="51"/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  <c r="AA1389" s="10"/>
      <c r="AB1389" s="10"/>
      <c r="AC1389" s="10"/>
    </row>
    <row r="1390">
      <c r="A1390" s="48"/>
      <c r="B1390" s="51"/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  <c r="AA1390" s="10"/>
      <c r="AB1390" s="10"/>
      <c r="AC1390" s="10"/>
    </row>
    <row r="1391">
      <c r="A1391" s="48"/>
      <c r="B1391" s="51"/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  <c r="AA1391" s="10"/>
      <c r="AB1391" s="10"/>
      <c r="AC1391" s="10"/>
    </row>
    <row r="1392">
      <c r="A1392" s="48"/>
      <c r="B1392" s="51"/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  <c r="AA1392" s="10"/>
      <c r="AB1392" s="10"/>
      <c r="AC1392" s="10"/>
    </row>
    <row r="1393">
      <c r="A1393" s="48"/>
      <c r="B1393" s="51"/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10"/>
      <c r="AB1393" s="10"/>
      <c r="AC1393" s="10"/>
    </row>
    <row r="1394">
      <c r="A1394" s="48"/>
      <c r="B1394" s="51"/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  <c r="AA1394" s="10"/>
      <c r="AB1394" s="10"/>
      <c r="AC1394" s="10"/>
    </row>
    <row r="1395">
      <c r="A1395" s="48"/>
      <c r="B1395" s="51"/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  <c r="AA1395" s="10"/>
      <c r="AB1395" s="10"/>
      <c r="AC1395" s="10"/>
    </row>
    <row r="1396">
      <c r="A1396" s="48"/>
      <c r="B1396" s="51"/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10"/>
      <c r="AB1396" s="10"/>
      <c r="AC1396" s="10"/>
    </row>
    <row r="1397">
      <c r="A1397" s="48"/>
      <c r="B1397" s="51"/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10"/>
      <c r="AB1397" s="10"/>
      <c r="AC1397" s="10"/>
    </row>
    <row r="1398">
      <c r="A1398" s="48"/>
      <c r="B1398" s="51"/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  <c r="AA1398" s="10"/>
      <c r="AB1398" s="10"/>
      <c r="AC1398" s="10"/>
    </row>
    <row r="1399">
      <c r="A1399" s="48"/>
      <c r="B1399" s="51"/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  <c r="AA1399" s="10"/>
      <c r="AB1399" s="10"/>
      <c r="AC1399" s="10"/>
    </row>
    <row r="1400">
      <c r="A1400" s="48"/>
      <c r="B1400" s="51"/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  <c r="AA1400" s="10"/>
      <c r="AB1400" s="10"/>
      <c r="AC1400" s="10"/>
    </row>
    <row r="1401">
      <c r="A1401" s="48"/>
      <c r="B1401" s="51"/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  <c r="AA1401" s="10"/>
      <c r="AB1401" s="10"/>
      <c r="AC1401" s="10"/>
    </row>
    <row r="1402">
      <c r="A1402" s="48"/>
      <c r="B1402" s="51"/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  <c r="AA1402" s="10"/>
      <c r="AB1402" s="10"/>
      <c r="AC1402" s="10"/>
    </row>
    <row r="1403">
      <c r="A1403" s="48"/>
      <c r="B1403" s="51"/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  <c r="AA1403" s="10"/>
      <c r="AB1403" s="10"/>
      <c r="AC1403" s="10"/>
    </row>
    <row r="1404">
      <c r="A1404" s="48"/>
      <c r="B1404" s="51"/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  <c r="AA1404" s="10"/>
      <c r="AB1404" s="10"/>
      <c r="AC1404" s="10"/>
    </row>
    <row r="1405">
      <c r="A1405" s="48"/>
      <c r="B1405" s="51"/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10"/>
      <c r="AB1405" s="10"/>
      <c r="AC1405" s="10"/>
    </row>
    <row r="1406">
      <c r="A1406" s="48"/>
      <c r="B1406" s="51"/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  <c r="AA1406" s="10"/>
      <c r="AB1406" s="10"/>
      <c r="AC1406" s="10"/>
    </row>
    <row r="1407">
      <c r="A1407" s="48"/>
      <c r="B1407" s="51"/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  <c r="AA1407" s="10"/>
      <c r="AB1407" s="10"/>
      <c r="AC1407" s="10"/>
    </row>
    <row r="1408">
      <c r="A1408" s="48"/>
      <c r="B1408" s="51"/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  <c r="AA1408" s="10"/>
      <c r="AB1408" s="10"/>
      <c r="AC1408" s="10"/>
    </row>
    <row r="1409">
      <c r="A1409" s="48"/>
      <c r="B1409" s="51"/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10"/>
      <c r="AB1409" s="10"/>
      <c r="AC1409" s="10"/>
    </row>
    <row r="1410">
      <c r="A1410" s="48"/>
      <c r="B1410" s="51"/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10"/>
      <c r="AB1410" s="10"/>
      <c r="AC1410" s="10"/>
    </row>
    <row r="1411">
      <c r="A1411" s="48"/>
      <c r="B1411" s="51"/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10"/>
      <c r="AB1411" s="10"/>
      <c r="AC1411" s="10"/>
    </row>
    <row r="1412">
      <c r="A1412" s="48"/>
      <c r="B1412" s="51"/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10"/>
      <c r="AB1412" s="10"/>
      <c r="AC1412" s="10"/>
    </row>
    <row r="1413">
      <c r="A1413" s="48"/>
      <c r="B1413" s="51"/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10"/>
      <c r="AB1413" s="10"/>
      <c r="AC1413" s="10"/>
    </row>
    <row r="1414">
      <c r="A1414" s="48"/>
      <c r="B1414" s="51"/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10"/>
      <c r="AB1414" s="10"/>
      <c r="AC1414" s="10"/>
    </row>
    <row r="1415">
      <c r="A1415" s="48"/>
      <c r="B1415" s="51"/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10"/>
      <c r="AB1415" s="10"/>
      <c r="AC1415" s="10"/>
    </row>
    <row r="1416">
      <c r="A1416" s="48"/>
      <c r="B1416" s="51"/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10"/>
      <c r="AB1416" s="10"/>
      <c r="AC1416" s="10"/>
    </row>
    <row r="1417">
      <c r="A1417" s="48"/>
      <c r="B1417" s="51"/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10"/>
      <c r="AB1417" s="10"/>
      <c r="AC1417" s="10"/>
    </row>
    <row r="1418">
      <c r="A1418" s="48"/>
      <c r="B1418" s="51"/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10"/>
      <c r="AB1418" s="10"/>
      <c r="AC1418" s="10"/>
    </row>
    <row r="1419">
      <c r="A1419" s="48"/>
      <c r="B1419" s="51"/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10"/>
      <c r="AB1419" s="10"/>
      <c r="AC1419" s="10"/>
    </row>
    <row r="1420">
      <c r="A1420" s="48"/>
      <c r="B1420" s="51"/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10"/>
      <c r="AB1420" s="10"/>
      <c r="AC1420" s="10"/>
    </row>
    <row r="1421">
      <c r="A1421" s="48"/>
      <c r="B1421" s="51"/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10"/>
      <c r="AB1421" s="10"/>
      <c r="AC1421" s="10"/>
    </row>
    <row r="1422">
      <c r="A1422" s="48"/>
      <c r="B1422" s="51"/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10"/>
      <c r="AB1422" s="10"/>
      <c r="AC1422" s="10"/>
    </row>
    <row r="1423">
      <c r="A1423" s="48"/>
      <c r="B1423" s="51"/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  <c r="AA1423" s="10"/>
      <c r="AB1423" s="10"/>
      <c r="AC1423" s="10"/>
    </row>
    <row r="1424">
      <c r="A1424" s="48"/>
      <c r="B1424" s="51"/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  <c r="AA1424" s="10"/>
      <c r="AB1424" s="10"/>
      <c r="AC1424" s="10"/>
    </row>
    <row r="1425">
      <c r="A1425" s="48"/>
      <c r="B1425" s="51"/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  <c r="AA1425" s="10"/>
      <c r="AB1425" s="10"/>
      <c r="AC1425" s="10"/>
    </row>
    <row r="1426">
      <c r="A1426" s="48"/>
      <c r="B1426" s="51"/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  <c r="AA1426" s="10"/>
      <c r="AB1426" s="10"/>
      <c r="AC1426" s="10"/>
    </row>
    <row r="1427">
      <c r="A1427" s="48"/>
      <c r="B1427" s="51"/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  <c r="AA1427" s="10"/>
      <c r="AB1427" s="10"/>
      <c r="AC1427" s="10"/>
    </row>
    <row r="1428">
      <c r="A1428" s="48"/>
      <c r="B1428" s="51"/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10"/>
      <c r="AB1428" s="10"/>
      <c r="AC1428" s="10"/>
    </row>
    <row r="1429">
      <c r="A1429" s="48"/>
      <c r="B1429" s="51"/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10"/>
      <c r="AB1429" s="10"/>
      <c r="AC1429" s="10"/>
    </row>
    <row r="1430">
      <c r="A1430" s="48"/>
      <c r="B1430" s="51"/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10"/>
      <c r="AB1430" s="10"/>
      <c r="AC1430" s="10"/>
    </row>
    <row r="1431">
      <c r="A1431" s="48"/>
      <c r="B1431" s="51"/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10"/>
      <c r="AB1431" s="10"/>
      <c r="AC1431" s="10"/>
    </row>
    <row r="1432">
      <c r="A1432" s="48"/>
      <c r="B1432" s="51"/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10"/>
      <c r="AB1432" s="10"/>
      <c r="AC1432" s="10"/>
    </row>
    <row r="1433">
      <c r="A1433" s="48"/>
      <c r="B1433" s="51"/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  <c r="AA1433" s="10"/>
      <c r="AB1433" s="10"/>
      <c r="AC1433" s="10"/>
    </row>
    <row r="1434">
      <c r="A1434" s="48"/>
      <c r="B1434" s="51"/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10"/>
      <c r="AB1434" s="10"/>
      <c r="AC1434" s="10"/>
    </row>
    <row r="1435">
      <c r="A1435" s="48"/>
      <c r="B1435" s="51"/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10"/>
      <c r="AB1435" s="10"/>
      <c r="AC1435" s="10"/>
    </row>
    <row r="1436">
      <c r="A1436" s="48"/>
      <c r="B1436" s="51"/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10"/>
      <c r="AB1436" s="10"/>
      <c r="AC1436" s="10"/>
    </row>
    <row r="1437">
      <c r="A1437" s="48"/>
      <c r="B1437" s="51"/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10"/>
      <c r="AB1437" s="10"/>
      <c r="AC1437" s="10"/>
    </row>
    <row r="1438">
      <c r="A1438" s="48"/>
      <c r="B1438" s="51"/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  <c r="AA1438" s="10"/>
      <c r="AB1438" s="10"/>
      <c r="AC1438" s="10"/>
    </row>
    <row r="1439">
      <c r="A1439" s="48"/>
      <c r="B1439" s="51"/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  <c r="AA1439" s="10"/>
      <c r="AB1439" s="10"/>
      <c r="AC1439" s="10"/>
    </row>
    <row r="1440">
      <c r="A1440" s="48"/>
      <c r="B1440" s="51"/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  <c r="AA1440" s="10"/>
      <c r="AB1440" s="10"/>
      <c r="AC1440" s="10"/>
    </row>
    <row r="1441">
      <c r="A1441" s="48"/>
      <c r="B1441" s="51"/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  <c r="AA1441" s="10"/>
      <c r="AB1441" s="10"/>
      <c r="AC1441" s="10"/>
    </row>
    <row r="1442">
      <c r="A1442" s="48"/>
      <c r="B1442" s="51"/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  <c r="AA1442" s="10"/>
      <c r="AB1442" s="10"/>
      <c r="AC1442" s="10"/>
    </row>
    <row r="1443">
      <c r="A1443" s="48"/>
      <c r="B1443" s="51"/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  <c r="AA1443" s="10"/>
      <c r="AB1443" s="10"/>
      <c r="AC1443" s="10"/>
    </row>
    <row r="1444">
      <c r="A1444" s="48"/>
      <c r="B1444" s="51"/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  <c r="AA1444" s="10"/>
      <c r="AB1444" s="10"/>
      <c r="AC1444" s="10"/>
    </row>
    <row r="1445">
      <c r="A1445" s="48"/>
      <c r="B1445" s="51"/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  <c r="AA1445" s="10"/>
      <c r="AB1445" s="10"/>
      <c r="AC1445" s="10"/>
    </row>
    <row r="1446">
      <c r="A1446" s="48"/>
      <c r="B1446" s="51"/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  <c r="AA1446" s="10"/>
      <c r="AB1446" s="10"/>
      <c r="AC1446" s="10"/>
    </row>
    <row r="1447">
      <c r="A1447" s="48"/>
      <c r="B1447" s="51"/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  <c r="AA1447" s="10"/>
      <c r="AB1447" s="10"/>
      <c r="AC1447" s="10"/>
    </row>
    <row r="1448">
      <c r="A1448" s="48"/>
      <c r="B1448" s="51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  <c r="AA1448" s="10"/>
      <c r="AB1448" s="10"/>
      <c r="AC1448" s="10"/>
    </row>
    <row r="1449">
      <c r="A1449" s="48"/>
      <c r="B1449" s="51"/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  <c r="AA1449" s="10"/>
      <c r="AB1449" s="10"/>
      <c r="AC1449" s="10"/>
    </row>
    <row r="1450">
      <c r="A1450" s="48"/>
      <c r="B1450" s="51"/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10"/>
      <c r="AB1450" s="10"/>
      <c r="AC1450" s="10"/>
    </row>
    <row r="1451">
      <c r="A1451" s="48"/>
      <c r="B1451" s="51"/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10"/>
      <c r="AB1451" s="10"/>
      <c r="AC1451" s="10"/>
    </row>
    <row r="1452">
      <c r="A1452" s="48"/>
      <c r="B1452" s="51"/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10"/>
      <c r="AB1452" s="10"/>
      <c r="AC1452" s="10"/>
    </row>
    <row r="1453">
      <c r="A1453" s="48"/>
      <c r="B1453" s="51"/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10"/>
      <c r="AB1453" s="10"/>
      <c r="AC1453" s="10"/>
    </row>
    <row r="1454">
      <c r="A1454" s="48"/>
      <c r="B1454" s="51"/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10"/>
      <c r="AB1454" s="10"/>
      <c r="AC1454" s="10"/>
    </row>
    <row r="1455">
      <c r="A1455" s="48"/>
      <c r="B1455" s="51"/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10"/>
      <c r="AB1455" s="10"/>
      <c r="AC1455" s="10"/>
    </row>
    <row r="1456">
      <c r="A1456" s="48"/>
      <c r="B1456" s="51"/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10"/>
      <c r="AB1456" s="10"/>
      <c r="AC1456" s="10"/>
    </row>
    <row r="1457">
      <c r="A1457" s="48"/>
      <c r="B1457" s="51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10"/>
      <c r="AB1457" s="10"/>
      <c r="AC1457" s="10"/>
    </row>
    <row r="1458">
      <c r="A1458" s="48"/>
      <c r="B1458" s="51"/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  <c r="AA1458" s="10"/>
      <c r="AB1458" s="10"/>
      <c r="AC1458" s="10"/>
    </row>
    <row r="1459">
      <c r="A1459" s="48"/>
      <c r="B1459" s="51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  <c r="AA1459" s="10"/>
      <c r="AB1459" s="10"/>
      <c r="AC1459" s="10"/>
    </row>
    <row r="1460">
      <c r="A1460" s="48"/>
      <c r="B1460" s="51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  <c r="AA1460" s="10"/>
      <c r="AB1460" s="10"/>
      <c r="AC1460" s="10"/>
    </row>
    <row r="1461">
      <c r="A1461" s="48"/>
      <c r="B1461" s="51"/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  <c r="AA1461" s="10"/>
      <c r="AB1461" s="10"/>
      <c r="AC1461" s="10"/>
    </row>
    <row r="1462">
      <c r="A1462" s="48"/>
      <c r="B1462" s="51"/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10"/>
      <c r="AB1462" s="10"/>
      <c r="AC1462" s="10"/>
    </row>
    <row r="1463">
      <c r="A1463" s="48"/>
      <c r="B1463" s="51"/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  <c r="AA1463" s="10"/>
      <c r="AB1463" s="10"/>
      <c r="AC1463" s="10"/>
    </row>
    <row r="1464">
      <c r="A1464" s="48"/>
      <c r="B1464" s="51"/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  <c r="AA1464" s="10"/>
      <c r="AB1464" s="10"/>
      <c r="AC1464" s="10"/>
    </row>
    <row r="1465">
      <c r="A1465" s="48"/>
      <c r="B1465" s="51"/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  <c r="AA1465" s="10"/>
      <c r="AB1465" s="10"/>
      <c r="AC1465" s="10"/>
    </row>
    <row r="1466">
      <c r="A1466" s="48"/>
      <c r="B1466" s="51"/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  <c r="AA1466" s="10"/>
      <c r="AB1466" s="10"/>
      <c r="AC1466" s="10"/>
    </row>
    <row r="1467">
      <c r="A1467" s="48"/>
      <c r="B1467" s="51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  <c r="AA1467" s="10"/>
      <c r="AB1467" s="10"/>
      <c r="AC1467" s="10"/>
    </row>
    <row r="1468">
      <c r="A1468" s="48"/>
      <c r="B1468" s="51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  <c r="AA1468" s="10"/>
      <c r="AB1468" s="10"/>
      <c r="AC1468" s="10"/>
    </row>
    <row r="1469">
      <c r="A1469" s="48"/>
      <c r="B1469" s="51"/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  <c r="AA1469" s="10"/>
      <c r="AB1469" s="10"/>
      <c r="AC1469" s="10"/>
    </row>
    <row r="1470">
      <c r="A1470" s="48"/>
      <c r="B1470" s="51"/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  <c r="AA1470" s="10"/>
      <c r="AB1470" s="10"/>
      <c r="AC1470" s="10"/>
    </row>
    <row r="1471">
      <c r="A1471" s="48"/>
      <c r="B1471" s="51"/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  <c r="AA1471" s="10"/>
      <c r="AB1471" s="10"/>
      <c r="AC1471" s="10"/>
    </row>
    <row r="1472">
      <c r="A1472" s="48"/>
      <c r="B1472" s="51"/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  <c r="AA1472" s="10"/>
      <c r="AB1472" s="10"/>
      <c r="AC1472" s="10"/>
    </row>
    <row r="1473">
      <c r="A1473" s="48"/>
      <c r="B1473" s="51"/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  <c r="AA1473" s="10"/>
      <c r="AB1473" s="10"/>
      <c r="AC1473" s="10"/>
    </row>
    <row r="1474">
      <c r="A1474" s="48"/>
      <c r="B1474" s="51"/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  <c r="AA1474" s="10"/>
      <c r="AB1474" s="10"/>
      <c r="AC1474" s="10"/>
    </row>
    <row r="1475">
      <c r="A1475" s="48"/>
      <c r="B1475" s="51"/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  <c r="AA1475" s="10"/>
      <c r="AB1475" s="10"/>
      <c r="AC1475" s="10"/>
    </row>
    <row r="1476">
      <c r="A1476" s="48"/>
      <c r="B1476" s="51"/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  <c r="AA1476" s="10"/>
      <c r="AB1476" s="10"/>
      <c r="AC1476" s="10"/>
    </row>
    <row r="1477">
      <c r="A1477" s="48"/>
      <c r="B1477" s="51"/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10"/>
      <c r="AB1477" s="10"/>
      <c r="AC1477" s="10"/>
    </row>
    <row r="1478">
      <c r="A1478" s="48"/>
      <c r="B1478" s="51"/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10"/>
      <c r="AB1478" s="10"/>
      <c r="AC1478" s="10"/>
    </row>
    <row r="1479">
      <c r="A1479" s="48"/>
      <c r="B1479" s="51"/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10"/>
      <c r="AB1479" s="10"/>
      <c r="AC1479" s="10"/>
    </row>
    <row r="1480">
      <c r="A1480" s="48"/>
      <c r="B1480" s="51"/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10"/>
      <c r="AB1480" s="10"/>
      <c r="AC1480" s="10"/>
    </row>
    <row r="1481">
      <c r="A1481" s="48"/>
      <c r="B1481" s="51"/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10"/>
      <c r="AB1481" s="10"/>
      <c r="AC1481" s="10"/>
    </row>
    <row r="1482">
      <c r="A1482" s="48"/>
      <c r="B1482" s="51"/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10"/>
      <c r="AB1482" s="10"/>
      <c r="AC1482" s="10"/>
    </row>
    <row r="1483">
      <c r="A1483" s="48"/>
      <c r="B1483" s="51"/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10"/>
      <c r="AB1483" s="10"/>
      <c r="AC1483" s="10"/>
    </row>
    <row r="1484">
      <c r="A1484" s="48"/>
      <c r="B1484" s="51"/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10"/>
      <c r="AB1484" s="10"/>
      <c r="AC1484" s="10"/>
    </row>
    <row r="1485">
      <c r="A1485" s="48"/>
      <c r="B1485" s="51"/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  <c r="AA1485" s="10"/>
      <c r="AB1485" s="10"/>
      <c r="AC1485" s="10"/>
    </row>
    <row r="1486">
      <c r="A1486" s="48"/>
      <c r="B1486" s="51"/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10"/>
      <c r="AB1486" s="10"/>
      <c r="AC1486" s="10"/>
    </row>
    <row r="1487">
      <c r="A1487" s="48"/>
      <c r="B1487" s="51"/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10"/>
      <c r="AB1487" s="10"/>
      <c r="AC1487" s="10"/>
    </row>
    <row r="1488">
      <c r="A1488" s="48"/>
      <c r="B1488" s="51"/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10"/>
      <c r="AB1488" s="10"/>
      <c r="AC1488" s="10"/>
    </row>
    <row r="1489">
      <c r="A1489" s="48"/>
      <c r="B1489" s="51"/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10"/>
      <c r="AB1489" s="10"/>
      <c r="AC1489" s="10"/>
    </row>
    <row r="1490">
      <c r="A1490" s="48"/>
      <c r="B1490" s="51"/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10"/>
      <c r="AB1490" s="10"/>
      <c r="AC1490" s="10"/>
    </row>
    <row r="1491">
      <c r="A1491" s="48"/>
      <c r="B1491" s="51"/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10"/>
      <c r="AB1491" s="10"/>
      <c r="AC1491" s="10"/>
    </row>
    <row r="1492">
      <c r="A1492" s="48"/>
      <c r="B1492" s="51"/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10"/>
      <c r="AB1492" s="10"/>
      <c r="AC1492" s="10"/>
    </row>
    <row r="1493">
      <c r="A1493" s="48"/>
      <c r="B1493" s="51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10"/>
      <c r="AB1493" s="10"/>
      <c r="AC1493" s="10"/>
    </row>
    <row r="1494">
      <c r="A1494" s="48"/>
      <c r="B1494" s="51"/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10"/>
      <c r="AB1494" s="10"/>
      <c r="AC1494" s="10"/>
    </row>
    <row r="1495">
      <c r="A1495" s="48"/>
      <c r="B1495" s="51"/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  <c r="AA1495" s="10"/>
      <c r="AB1495" s="10"/>
      <c r="AC1495" s="10"/>
    </row>
    <row r="1496">
      <c r="A1496" s="48"/>
      <c r="B1496" s="51"/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10"/>
      <c r="AB1496" s="10"/>
      <c r="AC1496" s="10"/>
    </row>
    <row r="1497">
      <c r="A1497" s="48"/>
      <c r="B1497" s="51"/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</row>
    <row r="1498">
      <c r="A1498" s="48"/>
      <c r="B1498" s="51"/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</row>
    <row r="1499">
      <c r="A1499" s="48"/>
      <c r="B1499" s="51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10"/>
      <c r="AB1499" s="10"/>
      <c r="AC1499" s="10"/>
    </row>
    <row r="1500">
      <c r="A1500" s="48"/>
      <c r="B1500" s="51"/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10"/>
      <c r="AB1500" s="10"/>
      <c r="AC1500" s="10"/>
    </row>
    <row r="1501">
      <c r="A1501" s="48"/>
      <c r="B1501" s="51"/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10"/>
      <c r="AB1501" s="10"/>
      <c r="AC1501" s="10"/>
    </row>
    <row r="1502">
      <c r="A1502" s="48"/>
      <c r="B1502" s="51"/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10"/>
      <c r="AB1502" s="10"/>
      <c r="AC1502" s="10"/>
    </row>
    <row r="1503">
      <c r="A1503" s="48"/>
      <c r="B1503" s="51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  <c r="AA1503" s="10"/>
      <c r="AB1503" s="10"/>
      <c r="AC1503" s="10"/>
    </row>
    <row r="1504">
      <c r="A1504" s="48"/>
      <c r="B1504" s="51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10"/>
      <c r="AB1504" s="10"/>
      <c r="AC1504" s="10"/>
    </row>
    <row r="1505">
      <c r="A1505" s="48"/>
      <c r="B1505" s="51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  <c r="AA1505" s="10"/>
      <c r="AB1505" s="10"/>
      <c r="AC1505" s="10"/>
    </row>
    <row r="1506">
      <c r="A1506" s="48"/>
      <c r="B1506" s="51"/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  <c r="AA1506" s="10"/>
      <c r="AB1506" s="10"/>
      <c r="AC1506" s="10"/>
    </row>
    <row r="1507">
      <c r="A1507" s="48"/>
      <c r="B1507" s="51"/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  <c r="AA1507" s="10"/>
      <c r="AB1507" s="10"/>
      <c r="AC1507" s="10"/>
    </row>
    <row r="1508">
      <c r="A1508" s="48"/>
      <c r="B1508" s="51"/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  <c r="AA1508" s="10"/>
      <c r="AB1508" s="10"/>
      <c r="AC1508" s="10"/>
    </row>
    <row r="1509">
      <c r="A1509" s="48"/>
      <c r="B1509" s="51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  <c r="AA1509" s="10"/>
      <c r="AB1509" s="10"/>
      <c r="AC1509" s="10"/>
    </row>
    <row r="1510">
      <c r="A1510" s="48"/>
      <c r="B1510" s="51"/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10"/>
      <c r="AB1510" s="10"/>
      <c r="AC1510" s="10"/>
    </row>
    <row r="1511">
      <c r="A1511" s="48"/>
      <c r="B1511" s="51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  <c r="AA1511" s="10"/>
      <c r="AB1511" s="10"/>
      <c r="AC1511" s="10"/>
    </row>
    <row r="1512">
      <c r="A1512" s="48"/>
      <c r="B1512" s="51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10"/>
      <c r="AB1512" s="10"/>
      <c r="AC1512" s="10"/>
    </row>
    <row r="1513">
      <c r="A1513" s="48"/>
      <c r="B1513" s="51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10"/>
      <c r="AB1513" s="10"/>
      <c r="AC1513" s="10"/>
    </row>
    <row r="1514">
      <c r="A1514" s="48"/>
      <c r="B1514" s="51"/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  <c r="AA1514" s="10"/>
      <c r="AB1514" s="10"/>
      <c r="AC1514" s="10"/>
    </row>
    <row r="1515">
      <c r="A1515" s="48"/>
      <c r="B1515" s="51"/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  <c r="AA1515" s="10"/>
      <c r="AB1515" s="10"/>
      <c r="AC1515" s="10"/>
    </row>
    <row r="1516">
      <c r="A1516" s="48"/>
      <c r="B1516" s="51"/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  <c r="AA1516" s="10"/>
      <c r="AB1516" s="10"/>
      <c r="AC1516" s="10"/>
    </row>
    <row r="1517">
      <c r="A1517" s="48"/>
      <c r="B1517" s="51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  <c r="AA1517" s="10"/>
      <c r="AB1517" s="10"/>
      <c r="AC1517" s="10"/>
    </row>
    <row r="1518">
      <c r="A1518" s="48"/>
      <c r="B1518" s="51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10"/>
      <c r="AB1518" s="10"/>
      <c r="AC1518" s="10"/>
    </row>
    <row r="1519">
      <c r="A1519" s="48"/>
      <c r="B1519" s="51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10"/>
      <c r="AB1519" s="10"/>
      <c r="AC1519" s="10"/>
    </row>
    <row r="1520">
      <c r="A1520" s="48"/>
      <c r="B1520" s="51"/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10"/>
      <c r="AB1520" s="10"/>
      <c r="AC1520" s="10"/>
    </row>
    <row r="1521">
      <c r="A1521" s="48"/>
      <c r="B1521" s="51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  <c r="AA1521" s="10"/>
      <c r="AB1521" s="10"/>
      <c r="AC1521" s="10"/>
    </row>
    <row r="1522">
      <c r="A1522" s="48"/>
      <c r="B1522" s="51"/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10"/>
      <c r="AB1522" s="10"/>
      <c r="AC1522" s="10"/>
    </row>
    <row r="1523">
      <c r="A1523" s="48"/>
      <c r="B1523" s="51"/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10"/>
      <c r="AB1523" s="10"/>
      <c r="AC1523" s="10"/>
    </row>
    <row r="1524">
      <c r="A1524" s="48"/>
      <c r="B1524" s="51"/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  <c r="AA1524" s="10"/>
      <c r="AB1524" s="10"/>
      <c r="AC1524" s="10"/>
    </row>
    <row r="1525">
      <c r="A1525" s="48"/>
      <c r="B1525" s="51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  <c r="AA1525" s="10"/>
      <c r="AB1525" s="10"/>
      <c r="AC1525" s="10"/>
    </row>
    <row r="1526">
      <c r="A1526" s="48"/>
      <c r="B1526" s="51"/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  <c r="AA1526" s="10"/>
      <c r="AB1526" s="10"/>
      <c r="AC1526" s="10"/>
    </row>
    <row r="1527">
      <c r="A1527" s="48"/>
      <c r="B1527" s="51"/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  <c r="AA1527" s="10"/>
      <c r="AB1527" s="10"/>
      <c r="AC1527" s="10"/>
    </row>
    <row r="1528">
      <c r="A1528" s="48"/>
      <c r="B1528" s="51"/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10"/>
      <c r="AB1528" s="10"/>
      <c r="AC1528" s="10"/>
    </row>
    <row r="1529">
      <c r="A1529" s="48"/>
      <c r="B1529" s="51"/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  <c r="AA1529" s="10"/>
      <c r="AB1529" s="10"/>
      <c r="AC1529" s="10"/>
    </row>
    <row r="1530">
      <c r="A1530" s="48"/>
      <c r="B1530" s="51"/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10"/>
      <c r="AB1530" s="10"/>
      <c r="AC1530" s="10"/>
    </row>
    <row r="1531">
      <c r="A1531" s="48"/>
      <c r="B1531" s="51"/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10"/>
      <c r="AB1531" s="10"/>
      <c r="AC1531" s="10"/>
    </row>
    <row r="1532">
      <c r="A1532" s="48"/>
      <c r="B1532" s="51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10"/>
      <c r="AB1532" s="10"/>
      <c r="AC1532" s="10"/>
    </row>
    <row r="1533">
      <c r="A1533" s="48"/>
      <c r="B1533" s="51"/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10"/>
      <c r="AB1533" s="10"/>
      <c r="AC1533" s="10"/>
    </row>
    <row r="1534">
      <c r="A1534" s="48"/>
      <c r="B1534" s="51"/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10"/>
      <c r="AB1534" s="10"/>
      <c r="AC1534" s="10"/>
    </row>
    <row r="1535">
      <c r="A1535" s="48"/>
      <c r="B1535" s="51"/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10"/>
      <c r="AB1535" s="10"/>
      <c r="AC1535" s="10"/>
    </row>
    <row r="1536">
      <c r="A1536" s="48"/>
      <c r="B1536" s="51"/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10"/>
      <c r="AB1536" s="10"/>
      <c r="AC1536" s="10"/>
    </row>
    <row r="1537">
      <c r="A1537" s="48"/>
      <c r="B1537" s="51"/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10"/>
      <c r="AB1537" s="10"/>
      <c r="AC1537" s="10"/>
    </row>
    <row r="1538">
      <c r="A1538" s="48"/>
      <c r="B1538" s="51"/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  <c r="AA1538" s="10"/>
      <c r="AB1538" s="10"/>
      <c r="AC1538" s="10"/>
    </row>
    <row r="1539">
      <c r="A1539" s="48"/>
      <c r="B1539" s="51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  <c r="AA1539" s="10"/>
      <c r="AB1539" s="10"/>
      <c r="AC1539" s="10"/>
    </row>
    <row r="1540">
      <c r="A1540" s="48"/>
      <c r="B1540" s="51"/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10"/>
      <c r="AB1540" s="10"/>
      <c r="AC1540" s="10"/>
    </row>
    <row r="1541">
      <c r="A1541" s="48"/>
      <c r="B1541" s="51"/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10"/>
      <c r="AB1541" s="10"/>
      <c r="AC1541" s="10"/>
    </row>
    <row r="1542">
      <c r="A1542" s="48"/>
      <c r="B1542" s="51"/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10"/>
      <c r="AB1542" s="10"/>
      <c r="AC1542" s="10"/>
    </row>
    <row r="1543">
      <c r="A1543" s="48"/>
      <c r="B1543" s="51"/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10"/>
      <c r="AB1543" s="10"/>
      <c r="AC1543" s="10"/>
    </row>
    <row r="1544">
      <c r="A1544" s="48"/>
      <c r="B1544" s="51"/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10"/>
      <c r="P1544" s="10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10"/>
      <c r="AB1544" s="10"/>
      <c r="AC1544" s="10"/>
    </row>
    <row r="1545">
      <c r="A1545" s="48"/>
      <c r="B1545" s="51"/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10"/>
      <c r="AB1545" s="10"/>
      <c r="AC1545" s="10"/>
    </row>
    <row r="1546">
      <c r="A1546" s="48"/>
      <c r="B1546" s="51"/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T1546" s="10"/>
      <c r="U1546" s="10"/>
      <c r="V1546" s="10"/>
      <c r="W1546" s="10"/>
      <c r="X1546" s="10"/>
      <c r="Y1546" s="10"/>
      <c r="Z1546" s="10"/>
      <c r="AA1546" s="10"/>
      <c r="AB1546" s="10"/>
      <c r="AC1546" s="10"/>
    </row>
    <row r="1547">
      <c r="A1547" s="48"/>
      <c r="B1547" s="51"/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  <c r="AA1547" s="10"/>
      <c r="AB1547" s="10"/>
      <c r="AC1547" s="10"/>
    </row>
    <row r="1548">
      <c r="A1548" s="48"/>
      <c r="B1548" s="51"/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10"/>
      <c r="AB1548" s="10"/>
      <c r="AC1548" s="10"/>
    </row>
    <row r="1549">
      <c r="A1549" s="48"/>
      <c r="B1549" s="51"/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10"/>
      <c r="AB1549" s="10"/>
      <c r="AC1549" s="10"/>
    </row>
    <row r="1550">
      <c r="A1550" s="48"/>
      <c r="B1550" s="51"/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  <c r="AA1550" s="10"/>
      <c r="AB1550" s="10"/>
      <c r="AC1550" s="10"/>
    </row>
    <row r="1551">
      <c r="A1551" s="48"/>
      <c r="B1551" s="51"/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  <c r="AA1551" s="10"/>
      <c r="AB1551" s="10"/>
      <c r="AC1551" s="10"/>
    </row>
    <row r="1552">
      <c r="A1552" s="48"/>
      <c r="B1552" s="51"/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10"/>
      <c r="AB1552" s="10"/>
      <c r="AC1552" s="10"/>
    </row>
    <row r="1553">
      <c r="A1553" s="48"/>
      <c r="B1553" s="51"/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10"/>
      <c r="AB1553" s="10"/>
      <c r="AC1553" s="10"/>
    </row>
    <row r="1554">
      <c r="A1554" s="48"/>
      <c r="B1554" s="51"/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10"/>
      <c r="AB1554" s="10"/>
      <c r="AC1554" s="10"/>
    </row>
    <row r="1555">
      <c r="A1555" s="48"/>
      <c r="B1555" s="51"/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  <c r="AA1555" s="10"/>
      <c r="AB1555" s="10"/>
      <c r="AC1555" s="10"/>
    </row>
    <row r="1556">
      <c r="A1556" s="48"/>
      <c r="B1556" s="51"/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  <c r="AA1556" s="10"/>
      <c r="AB1556" s="10"/>
      <c r="AC1556" s="10"/>
    </row>
    <row r="1557">
      <c r="A1557" s="48"/>
      <c r="B1557" s="51"/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10"/>
      <c r="AB1557" s="10"/>
      <c r="AC1557" s="10"/>
    </row>
    <row r="1558">
      <c r="A1558" s="48"/>
      <c r="B1558" s="51"/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10"/>
      <c r="AB1558" s="10"/>
      <c r="AC1558" s="10"/>
    </row>
    <row r="1559">
      <c r="A1559" s="48"/>
      <c r="B1559" s="51"/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  <c r="AA1559" s="10"/>
      <c r="AB1559" s="10"/>
      <c r="AC1559" s="10"/>
    </row>
    <row r="1560">
      <c r="A1560" s="48"/>
      <c r="B1560" s="51"/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  <c r="AA1560" s="10"/>
      <c r="AB1560" s="10"/>
      <c r="AC1560" s="10"/>
    </row>
    <row r="1561">
      <c r="A1561" s="48"/>
      <c r="B1561" s="51"/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  <c r="AA1561" s="10"/>
      <c r="AB1561" s="10"/>
      <c r="AC1561" s="10"/>
    </row>
    <row r="1562">
      <c r="A1562" s="48"/>
      <c r="B1562" s="51"/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  <c r="P1562" s="10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  <c r="AA1562" s="10"/>
      <c r="AB1562" s="10"/>
      <c r="AC1562" s="10"/>
    </row>
    <row r="1563">
      <c r="A1563" s="48"/>
      <c r="B1563" s="51"/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10"/>
      <c r="AB1563" s="10"/>
      <c r="AC1563" s="10"/>
    </row>
    <row r="1564">
      <c r="A1564" s="48"/>
      <c r="B1564" s="51"/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10"/>
      <c r="AB1564" s="10"/>
      <c r="AC1564" s="10"/>
    </row>
    <row r="1565">
      <c r="A1565" s="48"/>
      <c r="B1565" s="51"/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10"/>
      <c r="AB1565" s="10"/>
      <c r="AC1565" s="10"/>
    </row>
    <row r="1566">
      <c r="A1566" s="48"/>
      <c r="B1566" s="51"/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10"/>
      <c r="P1566" s="10"/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10"/>
      <c r="AB1566" s="10"/>
      <c r="AC1566" s="10"/>
    </row>
    <row r="1567">
      <c r="A1567" s="48"/>
      <c r="B1567" s="51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10"/>
      <c r="AB1567" s="10"/>
      <c r="AC1567" s="10"/>
    </row>
    <row r="1568">
      <c r="A1568" s="48"/>
      <c r="B1568" s="51"/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  <c r="M1568" s="10"/>
      <c r="N1568" s="10"/>
      <c r="O1568" s="10"/>
      <c r="P1568" s="10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  <c r="AA1568" s="10"/>
      <c r="AB1568" s="10"/>
      <c r="AC1568" s="10"/>
    </row>
    <row r="1569">
      <c r="A1569" s="48"/>
      <c r="B1569" s="51"/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  <c r="AA1569" s="10"/>
      <c r="AB1569" s="10"/>
      <c r="AC1569" s="10"/>
    </row>
    <row r="1570">
      <c r="A1570" s="48"/>
      <c r="B1570" s="51"/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  <c r="AA1570" s="10"/>
      <c r="AB1570" s="10"/>
      <c r="AC1570" s="10"/>
    </row>
    <row r="1571">
      <c r="A1571" s="48"/>
      <c r="B1571" s="51"/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10"/>
      <c r="AB1571" s="10"/>
      <c r="AC1571" s="10"/>
    </row>
    <row r="1572">
      <c r="A1572" s="48"/>
      <c r="B1572" s="51"/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  <c r="M1572" s="10"/>
      <c r="N1572" s="10"/>
      <c r="O1572" s="10"/>
      <c r="P1572" s="10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  <c r="AA1572" s="10"/>
      <c r="AB1572" s="10"/>
      <c r="AC1572" s="10"/>
    </row>
    <row r="1573">
      <c r="A1573" s="48"/>
      <c r="B1573" s="51"/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  <c r="AA1573" s="10"/>
      <c r="AB1573" s="10"/>
      <c r="AC1573" s="10"/>
    </row>
    <row r="1574">
      <c r="A1574" s="48"/>
      <c r="B1574" s="51"/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10"/>
      <c r="AB1574" s="10"/>
      <c r="AC1574" s="10"/>
    </row>
    <row r="1575">
      <c r="A1575" s="48"/>
      <c r="B1575" s="51"/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  <c r="AA1575" s="10"/>
      <c r="AB1575" s="10"/>
      <c r="AC1575" s="10"/>
    </row>
    <row r="1576">
      <c r="A1576" s="48"/>
      <c r="B1576" s="51"/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  <c r="AA1576" s="10"/>
      <c r="AB1576" s="10"/>
      <c r="AC1576" s="10"/>
    </row>
    <row r="1577">
      <c r="A1577" s="48"/>
      <c r="B1577" s="51"/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  <c r="AA1577" s="10"/>
      <c r="AB1577" s="10"/>
      <c r="AC1577" s="10"/>
    </row>
    <row r="1578">
      <c r="A1578" s="48"/>
      <c r="B1578" s="51"/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  <c r="P1578" s="10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  <c r="AA1578" s="10"/>
      <c r="AB1578" s="10"/>
      <c r="AC1578" s="10"/>
    </row>
    <row r="1579">
      <c r="A1579" s="48"/>
      <c r="B1579" s="51"/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10"/>
      <c r="AB1579" s="10"/>
      <c r="AC1579" s="10"/>
    </row>
    <row r="1580">
      <c r="A1580" s="48"/>
      <c r="B1580" s="51"/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  <c r="AA1580" s="10"/>
      <c r="AB1580" s="10"/>
      <c r="AC1580" s="10"/>
    </row>
    <row r="1581">
      <c r="A1581" s="48"/>
      <c r="B1581" s="51"/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10"/>
      <c r="AB1581" s="10"/>
      <c r="AC1581" s="10"/>
    </row>
    <row r="1582">
      <c r="A1582" s="48"/>
      <c r="B1582" s="51"/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10"/>
      <c r="AB1582" s="10"/>
      <c r="AC1582" s="10"/>
    </row>
    <row r="1583">
      <c r="A1583" s="48"/>
      <c r="B1583" s="51"/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10"/>
      <c r="AB1583" s="10"/>
      <c r="AC1583" s="10"/>
    </row>
    <row r="1584">
      <c r="A1584" s="48"/>
      <c r="B1584" s="51"/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  <c r="AA1584" s="10"/>
      <c r="AB1584" s="10"/>
      <c r="AC1584" s="10"/>
    </row>
    <row r="1585">
      <c r="A1585" s="48"/>
      <c r="B1585" s="51"/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10"/>
      <c r="AB1585" s="10"/>
      <c r="AC1585" s="10"/>
    </row>
    <row r="1586">
      <c r="A1586" s="48"/>
      <c r="B1586" s="51"/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  <c r="AA1586" s="10"/>
      <c r="AB1586" s="10"/>
      <c r="AC1586" s="10"/>
    </row>
    <row r="1587">
      <c r="A1587" s="48"/>
      <c r="B1587" s="51"/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  <c r="AA1587" s="10"/>
      <c r="AB1587" s="10"/>
      <c r="AC1587" s="10"/>
    </row>
    <row r="1588">
      <c r="A1588" s="48"/>
      <c r="B1588" s="51"/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  <c r="AA1588" s="10"/>
      <c r="AB1588" s="10"/>
      <c r="AC1588" s="10"/>
    </row>
    <row r="1589">
      <c r="A1589" s="48"/>
      <c r="B1589" s="51"/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10"/>
      <c r="AB1589" s="10"/>
      <c r="AC1589" s="10"/>
    </row>
    <row r="1590">
      <c r="A1590" s="48"/>
      <c r="B1590" s="51"/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10"/>
      <c r="P1590" s="10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10"/>
      <c r="AB1590" s="10"/>
      <c r="AC1590" s="10"/>
    </row>
    <row r="1591">
      <c r="A1591" s="48"/>
      <c r="B1591" s="51"/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10"/>
      <c r="AB1591" s="10"/>
      <c r="AC1591" s="10"/>
    </row>
    <row r="1592">
      <c r="A1592" s="48"/>
      <c r="B1592" s="51"/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10"/>
      <c r="P1592" s="10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10"/>
      <c r="AB1592" s="10"/>
      <c r="AC1592" s="10"/>
    </row>
    <row r="1593">
      <c r="A1593" s="48"/>
      <c r="B1593" s="51"/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10"/>
      <c r="AB1593" s="10"/>
      <c r="AC1593" s="10"/>
    </row>
    <row r="1594">
      <c r="A1594" s="48"/>
      <c r="B1594" s="51"/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  <c r="AA1594" s="10"/>
      <c r="AB1594" s="10"/>
      <c r="AC1594" s="10"/>
    </row>
    <row r="1595">
      <c r="A1595" s="48"/>
      <c r="B1595" s="51"/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  <c r="AA1595" s="10"/>
      <c r="AB1595" s="10"/>
      <c r="AC1595" s="10"/>
    </row>
    <row r="1596">
      <c r="A1596" s="48"/>
      <c r="B1596" s="51"/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10"/>
      <c r="P1596" s="10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  <c r="AA1596" s="10"/>
      <c r="AB1596" s="10"/>
      <c r="AC1596" s="10"/>
    </row>
    <row r="1597">
      <c r="A1597" s="48"/>
      <c r="B1597" s="51"/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10"/>
      <c r="AB1597" s="10"/>
      <c r="AC1597" s="10"/>
    </row>
    <row r="1598">
      <c r="A1598" s="48"/>
      <c r="B1598" s="51"/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10"/>
      <c r="P1598" s="10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10"/>
      <c r="AB1598" s="10"/>
      <c r="AC1598" s="10"/>
    </row>
    <row r="1599">
      <c r="A1599" s="48"/>
      <c r="B1599" s="51"/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10"/>
      <c r="AB1599" s="10"/>
      <c r="AC1599" s="10"/>
    </row>
    <row r="1600">
      <c r="A1600" s="48"/>
      <c r="B1600" s="51"/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  <c r="M1600" s="10"/>
      <c r="N1600" s="10"/>
      <c r="O1600" s="10"/>
      <c r="P1600" s="10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  <c r="AA1600" s="10"/>
      <c r="AB1600" s="10"/>
      <c r="AC1600" s="10"/>
    </row>
    <row r="1601">
      <c r="A1601" s="48"/>
      <c r="B1601" s="51"/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  <c r="AA1601" s="10"/>
      <c r="AB1601" s="10"/>
      <c r="AC1601" s="10"/>
    </row>
    <row r="1602">
      <c r="A1602" s="48"/>
      <c r="B1602" s="51"/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  <c r="AC1602" s="10"/>
    </row>
    <row r="1603">
      <c r="A1603" s="48"/>
      <c r="B1603" s="51"/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  <c r="AA1603" s="10"/>
      <c r="AB1603" s="10"/>
      <c r="AC1603" s="10"/>
    </row>
    <row r="1604">
      <c r="A1604" s="48"/>
      <c r="B1604" s="51"/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  <c r="P1604" s="10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  <c r="AA1604" s="10"/>
      <c r="AB1604" s="10"/>
      <c r="AC1604" s="10"/>
    </row>
    <row r="1605">
      <c r="A1605" s="48"/>
      <c r="B1605" s="51"/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  <c r="AA1605" s="10"/>
      <c r="AB1605" s="10"/>
      <c r="AC1605" s="10"/>
    </row>
    <row r="1606">
      <c r="A1606" s="48"/>
      <c r="B1606" s="51"/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  <c r="AA1606" s="10"/>
      <c r="AB1606" s="10"/>
      <c r="AC1606" s="10"/>
    </row>
    <row r="1607">
      <c r="A1607" s="48"/>
      <c r="B1607" s="51"/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10"/>
      <c r="AB1607" s="10"/>
      <c r="AC1607" s="10"/>
    </row>
    <row r="1608">
      <c r="A1608" s="48"/>
      <c r="B1608" s="51"/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  <c r="P1608" s="10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  <c r="AC1608" s="10"/>
    </row>
    <row r="1609">
      <c r="A1609" s="48"/>
      <c r="B1609" s="51"/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10"/>
      <c r="AB1609" s="10"/>
      <c r="AC1609" s="10"/>
    </row>
    <row r="1610">
      <c r="A1610" s="48"/>
      <c r="B1610" s="51"/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0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10"/>
      <c r="AB1610" s="10"/>
      <c r="AC1610" s="10"/>
    </row>
    <row r="1611">
      <c r="A1611" s="48"/>
      <c r="B1611" s="51"/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10"/>
      <c r="AB1611" s="10"/>
      <c r="AC1611" s="10"/>
    </row>
    <row r="1612">
      <c r="A1612" s="48"/>
      <c r="B1612" s="51"/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  <c r="P1612" s="10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10"/>
      <c r="AB1612" s="10"/>
      <c r="AC1612" s="10"/>
    </row>
    <row r="1613">
      <c r="A1613" s="48"/>
      <c r="B1613" s="51"/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  <c r="AA1613" s="10"/>
      <c r="AB1613" s="10"/>
      <c r="AC1613" s="10"/>
    </row>
    <row r="1614">
      <c r="A1614" s="48"/>
      <c r="B1614" s="51"/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  <c r="AA1614" s="10"/>
      <c r="AB1614" s="10"/>
      <c r="AC1614" s="10"/>
    </row>
    <row r="1615">
      <c r="A1615" s="48"/>
      <c r="B1615" s="51"/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10"/>
      <c r="AB1615" s="10"/>
      <c r="AC1615" s="10"/>
    </row>
    <row r="1616">
      <c r="A1616" s="48"/>
      <c r="B1616" s="51"/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  <c r="P1616" s="10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10"/>
      <c r="AB1616" s="10"/>
      <c r="AC1616" s="10"/>
    </row>
    <row r="1617">
      <c r="A1617" s="48"/>
      <c r="B1617" s="51"/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10"/>
      <c r="AB1617" s="10"/>
      <c r="AC1617" s="10"/>
    </row>
    <row r="1618">
      <c r="A1618" s="48"/>
      <c r="B1618" s="51"/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  <c r="P1618" s="10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10"/>
      <c r="AB1618" s="10"/>
      <c r="AC1618" s="10"/>
    </row>
    <row r="1619">
      <c r="A1619" s="48"/>
      <c r="B1619" s="51"/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  <c r="AA1619" s="10"/>
      <c r="AB1619" s="10"/>
      <c r="AC1619" s="10"/>
    </row>
    <row r="1620">
      <c r="A1620" s="48"/>
      <c r="B1620" s="51"/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  <c r="P1620" s="10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10"/>
      <c r="AB1620" s="10"/>
      <c r="AC1620" s="10"/>
    </row>
    <row r="1621">
      <c r="A1621" s="48"/>
      <c r="B1621" s="51"/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10"/>
      <c r="AB1621" s="10"/>
      <c r="AC1621" s="10"/>
    </row>
    <row r="1622">
      <c r="A1622" s="48"/>
      <c r="B1622" s="51"/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10"/>
      <c r="AB1622" s="10"/>
      <c r="AC1622" s="10"/>
    </row>
    <row r="1623">
      <c r="A1623" s="48"/>
      <c r="B1623" s="51"/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  <c r="AA1623" s="10"/>
      <c r="AB1623" s="10"/>
      <c r="AC1623" s="10"/>
    </row>
    <row r="1624">
      <c r="A1624" s="48"/>
      <c r="B1624" s="51"/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  <c r="M1624" s="10"/>
      <c r="N1624" s="10"/>
      <c r="O1624" s="10"/>
      <c r="P1624" s="10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  <c r="AA1624" s="10"/>
      <c r="AB1624" s="10"/>
      <c r="AC1624" s="10"/>
    </row>
    <row r="1625">
      <c r="A1625" s="48"/>
      <c r="B1625" s="51"/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10"/>
      <c r="AB1625" s="10"/>
      <c r="AC1625" s="10"/>
    </row>
    <row r="1626">
      <c r="A1626" s="48"/>
      <c r="B1626" s="51"/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  <c r="M1626" s="10"/>
      <c r="N1626" s="10"/>
      <c r="O1626" s="10"/>
      <c r="P1626" s="10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10"/>
      <c r="AB1626" s="10"/>
      <c r="AC1626" s="10"/>
    </row>
    <row r="1627">
      <c r="A1627" s="48"/>
      <c r="B1627" s="51"/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  <c r="AA1627" s="10"/>
      <c r="AB1627" s="10"/>
      <c r="AC1627" s="10"/>
    </row>
    <row r="1628">
      <c r="A1628" s="48"/>
      <c r="B1628" s="51"/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10"/>
      <c r="P1628" s="10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10"/>
      <c r="AB1628" s="10"/>
      <c r="AC1628" s="10"/>
    </row>
    <row r="1629">
      <c r="A1629" s="48"/>
      <c r="B1629" s="51"/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10"/>
      <c r="AB1629" s="10"/>
      <c r="AC1629" s="10"/>
    </row>
    <row r="1630">
      <c r="A1630" s="48"/>
      <c r="B1630" s="51"/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  <c r="M1630" s="10"/>
      <c r="N1630" s="10"/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  <c r="AA1630" s="10"/>
      <c r="AB1630" s="10"/>
      <c r="AC1630" s="10"/>
    </row>
    <row r="1631">
      <c r="A1631" s="48"/>
      <c r="B1631" s="51"/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  <c r="P1631" s="10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  <c r="AA1631" s="10"/>
      <c r="AB1631" s="10"/>
      <c r="AC1631" s="10"/>
    </row>
    <row r="1632">
      <c r="A1632" s="48"/>
      <c r="B1632" s="51"/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10"/>
      <c r="P1632" s="10"/>
      <c r="Q1632" s="10"/>
      <c r="R1632" s="10"/>
      <c r="S1632" s="10"/>
      <c r="T1632" s="10"/>
      <c r="U1632" s="10"/>
      <c r="V1632" s="10"/>
      <c r="W1632" s="10"/>
      <c r="X1632" s="10"/>
      <c r="Y1632" s="10"/>
      <c r="Z1632" s="10"/>
      <c r="AA1632" s="10"/>
      <c r="AB1632" s="10"/>
      <c r="AC1632" s="10"/>
    </row>
    <row r="1633">
      <c r="A1633" s="48"/>
      <c r="B1633" s="51"/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  <c r="AA1633" s="10"/>
      <c r="AB1633" s="10"/>
      <c r="AC1633" s="10"/>
    </row>
    <row r="1634">
      <c r="A1634" s="48"/>
      <c r="B1634" s="51"/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0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10"/>
      <c r="AB1634" s="10"/>
      <c r="AC1634" s="10"/>
    </row>
    <row r="1635">
      <c r="A1635" s="48"/>
      <c r="B1635" s="51"/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10"/>
      <c r="AB1635" s="10"/>
      <c r="AC1635" s="10"/>
    </row>
    <row r="1636">
      <c r="A1636" s="48"/>
      <c r="B1636" s="51"/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  <c r="P1636" s="10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  <c r="AA1636" s="10"/>
      <c r="AB1636" s="10"/>
      <c r="AC1636" s="10"/>
    </row>
    <row r="1637">
      <c r="A1637" s="48"/>
      <c r="B1637" s="51"/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  <c r="AA1637" s="10"/>
      <c r="AB1637" s="10"/>
      <c r="AC1637" s="10"/>
    </row>
    <row r="1638">
      <c r="A1638" s="48"/>
      <c r="B1638" s="51"/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10"/>
      <c r="P1638" s="10"/>
      <c r="Q1638" s="10"/>
      <c r="R1638" s="10"/>
      <c r="S1638" s="10"/>
      <c r="T1638" s="10"/>
      <c r="U1638" s="10"/>
      <c r="V1638" s="10"/>
      <c r="W1638" s="10"/>
      <c r="X1638" s="10"/>
      <c r="Y1638" s="10"/>
      <c r="Z1638" s="10"/>
      <c r="AA1638" s="10"/>
      <c r="AB1638" s="10"/>
      <c r="AC1638" s="10"/>
    </row>
    <row r="1639">
      <c r="A1639" s="48"/>
      <c r="B1639" s="51"/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  <c r="AA1639" s="10"/>
      <c r="AB1639" s="10"/>
      <c r="AC1639" s="10"/>
    </row>
    <row r="1640">
      <c r="A1640" s="48"/>
      <c r="B1640" s="51"/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10"/>
      <c r="P1640" s="10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10"/>
      <c r="AB1640" s="10"/>
      <c r="AC1640" s="10"/>
    </row>
    <row r="1641">
      <c r="A1641" s="48"/>
      <c r="B1641" s="51"/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10"/>
      <c r="AB1641" s="10"/>
      <c r="AC1641" s="10"/>
    </row>
    <row r="1642">
      <c r="A1642" s="48"/>
      <c r="B1642" s="51"/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10"/>
      <c r="P1642" s="10"/>
      <c r="Q1642" s="10"/>
      <c r="R1642" s="10"/>
      <c r="S1642" s="10"/>
      <c r="T1642" s="10"/>
      <c r="U1642" s="10"/>
      <c r="V1642" s="10"/>
      <c r="W1642" s="10"/>
      <c r="X1642" s="10"/>
      <c r="Y1642" s="10"/>
      <c r="Z1642" s="10"/>
      <c r="AA1642" s="10"/>
      <c r="AB1642" s="10"/>
      <c r="AC1642" s="10"/>
    </row>
    <row r="1643">
      <c r="A1643" s="48"/>
      <c r="B1643" s="51"/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  <c r="AA1643" s="10"/>
      <c r="AB1643" s="10"/>
      <c r="AC1643" s="10"/>
    </row>
    <row r="1644">
      <c r="A1644" s="48"/>
      <c r="B1644" s="51"/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10"/>
      <c r="P1644" s="10"/>
      <c r="Q1644" s="10"/>
      <c r="R1644" s="10"/>
      <c r="S1644" s="10"/>
      <c r="T1644" s="10"/>
      <c r="U1644" s="10"/>
      <c r="V1644" s="10"/>
      <c r="W1644" s="10"/>
      <c r="X1644" s="10"/>
      <c r="Y1644" s="10"/>
      <c r="Z1644" s="10"/>
      <c r="AA1644" s="10"/>
      <c r="AB1644" s="10"/>
      <c r="AC1644" s="10"/>
    </row>
    <row r="1645">
      <c r="A1645" s="48"/>
      <c r="B1645" s="51"/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  <c r="AA1645" s="10"/>
      <c r="AB1645" s="10"/>
      <c r="AC1645" s="10"/>
    </row>
    <row r="1646">
      <c r="A1646" s="48"/>
      <c r="B1646" s="51"/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  <c r="AA1646" s="10"/>
      <c r="AB1646" s="10"/>
      <c r="AC1646" s="10"/>
    </row>
    <row r="1647">
      <c r="A1647" s="48"/>
      <c r="B1647" s="51"/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  <c r="AA1647" s="10"/>
      <c r="AB1647" s="10"/>
      <c r="AC1647" s="10"/>
    </row>
    <row r="1648">
      <c r="A1648" s="48"/>
      <c r="B1648" s="51"/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  <c r="P1648" s="10"/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10"/>
      <c r="AB1648" s="10"/>
      <c r="AC1648" s="10"/>
    </row>
    <row r="1649">
      <c r="A1649" s="48"/>
      <c r="B1649" s="51"/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  <c r="AA1649" s="10"/>
      <c r="AB1649" s="10"/>
      <c r="AC1649" s="10"/>
    </row>
    <row r="1650">
      <c r="A1650" s="48"/>
      <c r="B1650" s="51"/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0"/>
      <c r="Q1650" s="10"/>
      <c r="R1650" s="10"/>
      <c r="S1650" s="10"/>
      <c r="T1650" s="10"/>
      <c r="U1650" s="10"/>
      <c r="V1650" s="10"/>
      <c r="W1650" s="10"/>
      <c r="X1650" s="10"/>
      <c r="Y1650" s="10"/>
      <c r="Z1650" s="10"/>
      <c r="AA1650" s="10"/>
      <c r="AB1650" s="10"/>
      <c r="AC1650" s="10"/>
    </row>
    <row r="1651">
      <c r="A1651" s="48"/>
      <c r="B1651" s="51"/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0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  <c r="AA1651" s="10"/>
      <c r="AB1651" s="10"/>
      <c r="AC1651" s="10"/>
    </row>
    <row r="1652">
      <c r="A1652" s="48"/>
      <c r="B1652" s="51"/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  <c r="M1652" s="10"/>
      <c r="N1652" s="10"/>
      <c r="O1652" s="10"/>
      <c r="P1652" s="10"/>
      <c r="Q1652" s="10"/>
      <c r="R1652" s="10"/>
      <c r="S1652" s="10"/>
      <c r="T1652" s="10"/>
      <c r="U1652" s="10"/>
      <c r="V1652" s="10"/>
      <c r="W1652" s="10"/>
      <c r="X1652" s="10"/>
      <c r="Y1652" s="10"/>
      <c r="Z1652" s="10"/>
      <c r="AA1652" s="10"/>
      <c r="AB1652" s="10"/>
      <c r="AC1652" s="10"/>
    </row>
    <row r="1653">
      <c r="A1653" s="48"/>
      <c r="B1653" s="51"/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  <c r="P1653" s="10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  <c r="AA1653" s="10"/>
      <c r="AB1653" s="10"/>
      <c r="AC1653" s="10"/>
    </row>
    <row r="1654">
      <c r="A1654" s="48"/>
      <c r="B1654" s="51"/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10"/>
      <c r="P1654" s="10"/>
      <c r="Q1654" s="10"/>
      <c r="R1654" s="10"/>
      <c r="S1654" s="10"/>
      <c r="T1654" s="10"/>
      <c r="U1654" s="10"/>
      <c r="V1654" s="10"/>
      <c r="W1654" s="10"/>
      <c r="X1654" s="10"/>
      <c r="Y1654" s="10"/>
      <c r="Z1654" s="10"/>
      <c r="AA1654" s="10"/>
      <c r="AB1654" s="10"/>
      <c r="AC1654" s="10"/>
    </row>
    <row r="1655">
      <c r="A1655" s="48"/>
      <c r="B1655" s="51"/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  <c r="P1655" s="10"/>
      <c r="Q1655" s="10"/>
      <c r="R1655" s="10"/>
      <c r="S1655" s="10"/>
      <c r="T1655" s="10"/>
      <c r="U1655" s="10"/>
      <c r="V1655" s="10"/>
      <c r="W1655" s="10"/>
      <c r="X1655" s="10"/>
      <c r="Y1655" s="10"/>
      <c r="Z1655" s="10"/>
      <c r="AA1655" s="10"/>
      <c r="AB1655" s="10"/>
      <c r="AC1655" s="10"/>
    </row>
    <row r="1656">
      <c r="A1656" s="48"/>
      <c r="B1656" s="51"/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10"/>
      <c r="P1656" s="10"/>
      <c r="Q1656" s="10"/>
      <c r="R1656" s="10"/>
      <c r="S1656" s="10"/>
      <c r="T1656" s="10"/>
      <c r="U1656" s="10"/>
      <c r="V1656" s="10"/>
      <c r="W1656" s="10"/>
      <c r="X1656" s="10"/>
      <c r="Y1656" s="10"/>
      <c r="Z1656" s="10"/>
      <c r="AA1656" s="10"/>
      <c r="AB1656" s="10"/>
      <c r="AC1656" s="10"/>
    </row>
    <row r="1657">
      <c r="A1657" s="48"/>
      <c r="B1657" s="51"/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  <c r="U1657" s="10"/>
      <c r="V1657" s="10"/>
      <c r="W1657" s="10"/>
      <c r="X1657" s="10"/>
      <c r="Y1657" s="10"/>
      <c r="Z1657" s="10"/>
      <c r="AA1657" s="10"/>
      <c r="AB1657" s="10"/>
      <c r="AC1657" s="10"/>
    </row>
    <row r="1658">
      <c r="A1658" s="48"/>
      <c r="B1658" s="51"/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  <c r="P1658" s="10"/>
      <c r="Q1658" s="10"/>
      <c r="R1658" s="10"/>
      <c r="S1658" s="10"/>
      <c r="T1658" s="10"/>
      <c r="U1658" s="10"/>
      <c r="V1658" s="10"/>
      <c r="W1658" s="10"/>
      <c r="X1658" s="10"/>
      <c r="Y1658" s="10"/>
      <c r="Z1658" s="10"/>
      <c r="AA1658" s="10"/>
      <c r="AB1658" s="10"/>
      <c r="AC1658" s="10"/>
    </row>
    <row r="1659">
      <c r="A1659" s="48"/>
      <c r="B1659" s="51"/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10"/>
      <c r="AB1659" s="10"/>
      <c r="AC1659" s="10"/>
    </row>
    <row r="1660">
      <c r="A1660" s="48"/>
      <c r="B1660" s="51"/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  <c r="M1660" s="10"/>
      <c r="N1660" s="10"/>
      <c r="O1660" s="10"/>
      <c r="P1660" s="10"/>
      <c r="Q1660" s="10"/>
      <c r="R1660" s="10"/>
      <c r="S1660" s="10"/>
      <c r="T1660" s="10"/>
      <c r="U1660" s="10"/>
      <c r="V1660" s="10"/>
      <c r="W1660" s="10"/>
      <c r="X1660" s="10"/>
      <c r="Y1660" s="10"/>
      <c r="Z1660" s="10"/>
      <c r="AA1660" s="10"/>
      <c r="AB1660" s="10"/>
      <c r="AC1660" s="10"/>
    </row>
    <row r="1661">
      <c r="A1661" s="48"/>
      <c r="B1661" s="51"/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  <c r="P1661" s="10"/>
      <c r="Q1661" s="10"/>
      <c r="R1661" s="10"/>
      <c r="S1661" s="10"/>
      <c r="T1661" s="10"/>
      <c r="U1661" s="10"/>
      <c r="V1661" s="10"/>
      <c r="W1661" s="10"/>
      <c r="X1661" s="10"/>
      <c r="Y1661" s="10"/>
      <c r="Z1661" s="10"/>
      <c r="AA1661" s="10"/>
      <c r="AB1661" s="10"/>
      <c r="AC1661" s="10"/>
    </row>
    <row r="1662">
      <c r="A1662" s="48"/>
      <c r="B1662" s="51"/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  <c r="M1662" s="10"/>
      <c r="N1662" s="10"/>
      <c r="O1662" s="10"/>
      <c r="P1662" s="10"/>
      <c r="Q1662" s="10"/>
      <c r="R1662" s="10"/>
      <c r="S1662" s="10"/>
      <c r="T1662" s="10"/>
      <c r="U1662" s="10"/>
      <c r="V1662" s="10"/>
      <c r="W1662" s="10"/>
      <c r="X1662" s="10"/>
      <c r="Y1662" s="10"/>
      <c r="Z1662" s="10"/>
      <c r="AA1662" s="10"/>
      <c r="AB1662" s="10"/>
      <c r="AC1662" s="10"/>
    </row>
    <row r="1663">
      <c r="A1663" s="48"/>
      <c r="B1663" s="51"/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  <c r="P1663" s="10"/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10"/>
      <c r="AB1663" s="10"/>
      <c r="AC1663" s="10"/>
    </row>
    <row r="1664">
      <c r="A1664" s="48"/>
      <c r="B1664" s="51"/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  <c r="O1664" s="10"/>
      <c r="P1664" s="10"/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10"/>
      <c r="AB1664" s="10"/>
      <c r="AC1664" s="10"/>
    </row>
    <row r="1665">
      <c r="A1665" s="48"/>
      <c r="B1665" s="51"/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  <c r="P1665" s="10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  <c r="AA1665" s="10"/>
      <c r="AB1665" s="10"/>
      <c r="AC1665" s="10"/>
    </row>
    <row r="1666">
      <c r="A1666" s="48"/>
      <c r="B1666" s="51"/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  <c r="P1666" s="10"/>
      <c r="Q1666" s="10"/>
      <c r="R1666" s="10"/>
      <c r="S1666" s="10"/>
      <c r="T1666" s="10"/>
      <c r="U1666" s="10"/>
      <c r="V1666" s="10"/>
      <c r="W1666" s="10"/>
      <c r="X1666" s="10"/>
      <c r="Y1666" s="10"/>
      <c r="Z1666" s="10"/>
      <c r="AA1666" s="10"/>
      <c r="AB1666" s="10"/>
      <c r="AC1666" s="10"/>
    </row>
    <row r="1667">
      <c r="A1667" s="48"/>
      <c r="B1667" s="51"/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10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  <c r="AA1667" s="10"/>
      <c r="AB1667" s="10"/>
      <c r="AC1667" s="10"/>
    </row>
    <row r="1668">
      <c r="A1668" s="48"/>
      <c r="B1668" s="51"/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  <c r="M1668" s="10"/>
      <c r="N1668" s="10"/>
      <c r="O1668" s="10"/>
      <c r="P1668" s="10"/>
      <c r="Q1668" s="10"/>
      <c r="R1668" s="10"/>
      <c r="S1668" s="10"/>
      <c r="T1668" s="10"/>
      <c r="U1668" s="10"/>
      <c r="V1668" s="10"/>
      <c r="W1668" s="10"/>
      <c r="X1668" s="10"/>
      <c r="Y1668" s="10"/>
      <c r="Z1668" s="10"/>
      <c r="AA1668" s="10"/>
      <c r="AB1668" s="10"/>
      <c r="AC1668" s="10"/>
    </row>
    <row r="1669">
      <c r="A1669" s="48"/>
      <c r="B1669" s="51"/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  <c r="P1669" s="10"/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10"/>
      <c r="AB1669" s="10"/>
      <c r="AC1669" s="10"/>
    </row>
    <row r="1670">
      <c r="A1670" s="48"/>
      <c r="B1670" s="51"/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  <c r="M1670" s="10"/>
      <c r="N1670" s="10"/>
      <c r="O1670" s="10"/>
      <c r="P1670" s="10"/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10"/>
      <c r="AB1670" s="10"/>
      <c r="AC1670" s="10"/>
    </row>
    <row r="1671">
      <c r="A1671" s="48"/>
      <c r="B1671" s="51"/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  <c r="P1671" s="10"/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10"/>
      <c r="AB1671" s="10"/>
      <c r="AC1671" s="10"/>
    </row>
    <row r="1672">
      <c r="A1672" s="48"/>
      <c r="B1672" s="51"/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  <c r="M1672" s="10"/>
      <c r="N1672" s="10"/>
      <c r="O1672" s="10"/>
      <c r="P1672" s="10"/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10"/>
      <c r="AB1672" s="10"/>
      <c r="AC1672" s="10"/>
    </row>
    <row r="1673">
      <c r="A1673" s="48"/>
      <c r="B1673" s="51"/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  <c r="P1673" s="10"/>
      <c r="Q1673" s="10"/>
      <c r="R1673" s="10"/>
      <c r="S1673" s="10"/>
      <c r="T1673" s="10"/>
      <c r="U1673" s="10"/>
      <c r="V1673" s="10"/>
      <c r="W1673" s="10"/>
      <c r="X1673" s="10"/>
      <c r="Y1673" s="10"/>
      <c r="Z1673" s="10"/>
      <c r="AA1673" s="10"/>
      <c r="AB1673" s="10"/>
      <c r="AC1673" s="10"/>
    </row>
    <row r="1674">
      <c r="A1674" s="48"/>
      <c r="B1674" s="51"/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  <c r="O1674" s="10"/>
      <c r="P1674" s="10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/>
      <c r="AA1674" s="10"/>
      <c r="AB1674" s="10"/>
      <c r="AC1674" s="10"/>
    </row>
    <row r="1675">
      <c r="A1675" s="48"/>
      <c r="B1675" s="51"/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  <c r="P1675" s="10"/>
      <c r="Q1675" s="10"/>
      <c r="R1675" s="10"/>
      <c r="S1675" s="10"/>
      <c r="T1675" s="10"/>
      <c r="U1675" s="10"/>
      <c r="V1675" s="10"/>
      <c r="W1675" s="10"/>
      <c r="X1675" s="10"/>
      <c r="Y1675" s="10"/>
      <c r="Z1675" s="10"/>
      <c r="AA1675" s="10"/>
      <c r="AB1675" s="10"/>
      <c r="AC1675" s="10"/>
    </row>
    <row r="1676">
      <c r="A1676" s="48"/>
      <c r="B1676" s="51"/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10"/>
      <c r="P1676" s="10"/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10"/>
      <c r="AB1676" s="10"/>
      <c r="AC1676" s="10"/>
    </row>
    <row r="1677">
      <c r="A1677" s="48"/>
      <c r="B1677" s="51"/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  <c r="P1677" s="10"/>
      <c r="Q1677" s="10"/>
      <c r="R1677" s="10"/>
      <c r="S1677" s="10"/>
      <c r="T1677" s="10"/>
      <c r="U1677" s="10"/>
      <c r="V1677" s="10"/>
      <c r="W1677" s="10"/>
      <c r="X1677" s="10"/>
      <c r="Y1677" s="10"/>
      <c r="Z1677" s="10"/>
      <c r="AA1677" s="10"/>
      <c r="AB1677" s="10"/>
      <c r="AC1677" s="10"/>
    </row>
    <row r="1678">
      <c r="A1678" s="48"/>
      <c r="B1678" s="51"/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  <c r="M1678" s="10"/>
      <c r="N1678" s="10"/>
      <c r="O1678" s="10"/>
      <c r="P1678" s="10"/>
      <c r="Q1678" s="10"/>
      <c r="R1678" s="10"/>
      <c r="S1678" s="10"/>
      <c r="T1678" s="10"/>
      <c r="U1678" s="10"/>
      <c r="V1678" s="10"/>
      <c r="W1678" s="10"/>
      <c r="X1678" s="10"/>
      <c r="Y1678" s="10"/>
      <c r="Z1678" s="10"/>
      <c r="AA1678" s="10"/>
      <c r="AB1678" s="10"/>
      <c r="AC1678" s="10"/>
    </row>
    <row r="1679">
      <c r="A1679" s="48"/>
      <c r="B1679" s="51"/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10"/>
      <c r="AB1679" s="10"/>
      <c r="AC1679" s="10"/>
    </row>
    <row r="1680">
      <c r="A1680" s="48"/>
      <c r="B1680" s="51"/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  <c r="M1680" s="10"/>
      <c r="N1680" s="10"/>
      <c r="O1680" s="10"/>
      <c r="P1680" s="10"/>
      <c r="Q1680" s="10"/>
      <c r="R1680" s="10"/>
      <c r="S1680" s="10"/>
      <c r="T1680" s="10"/>
      <c r="U1680" s="10"/>
      <c r="V1680" s="10"/>
      <c r="W1680" s="10"/>
      <c r="X1680" s="10"/>
      <c r="Y1680" s="10"/>
      <c r="Z1680" s="10"/>
      <c r="AA1680" s="10"/>
      <c r="AB1680" s="10"/>
      <c r="AC1680" s="10"/>
    </row>
    <row r="1681">
      <c r="A1681" s="48"/>
      <c r="B1681" s="51"/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0"/>
      <c r="Q1681" s="10"/>
      <c r="R1681" s="10"/>
      <c r="S1681" s="10"/>
      <c r="T1681" s="10"/>
      <c r="U1681" s="10"/>
      <c r="V1681" s="10"/>
      <c r="W1681" s="10"/>
      <c r="X1681" s="10"/>
      <c r="Y1681" s="10"/>
      <c r="Z1681" s="10"/>
      <c r="AA1681" s="10"/>
      <c r="AB1681" s="10"/>
      <c r="AC1681" s="10"/>
    </row>
    <row r="1682">
      <c r="A1682" s="48"/>
      <c r="B1682" s="51"/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10"/>
      <c r="P1682" s="10"/>
      <c r="Q1682" s="10"/>
      <c r="R1682" s="10"/>
      <c r="S1682" s="10"/>
      <c r="T1682" s="10"/>
      <c r="U1682" s="10"/>
      <c r="V1682" s="10"/>
      <c r="W1682" s="10"/>
      <c r="X1682" s="10"/>
      <c r="Y1682" s="10"/>
      <c r="Z1682" s="10"/>
      <c r="AA1682" s="10"/>
      <c r="AB1682" s="10"/>
      <c r="AC1682" s="10"/>
    </row>
    <row r="1683">
      <c r="A1683" s="48"/>
      <c r="B1683" s="51"/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  <c r="P1683" s="10"/>
      <c r="Q1683" s="10"/>
      <c r="R1683" s="10"/>
      <c r="S1683" s="10"/>
      <c r="T1683" s="10"/>
      <c r="U1683" s="10"/>
      <c r="V1683" s="10"/>
      <c r="W1683" s="10"/>
      <c r="X1683" s="10"/>
      <c r="Y1683" s="10"/>
      <c r="Z1683" s="10"/>
      <c r="AA1683" s="10"/>
      <c r="AB1683" s="10"/>
      <c r="AC1683" s="10"/>
    </row>
    <row r="1684">
      <c r="A1684" s="48"/>
      <c r="B1684" s="51"/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10"/>
      <c r="P1684" s="10"/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10"/>
      <c r="AB1684" s="10"/>
      <c r="AC1684" s="10"/>
    </row>
    <row r="1685">
      <c r="A1685" s="48"/>
      <c r="B1685" s="51"/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0"/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10"/>
      <c r="AB1685" s="10"/>
      <c r="AC1685" s="10"/>
    </row>
    <row r="1686">
      <c r="A1686" s="48"/>
      <c r="B1686" s="51"/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10"/>
      <c r="P1686" s="10"/>
      <c r="Q1686" s="10"/>
      <c r="R1686" s="10"/>
      <c r="S1686" s="10"/>
      <c r="T1686" s="10"/>
      <c r="U1686" s="10"/>
      <c r="V1686" s="10"/>
      <c r="W1686" s="10"/>
      <c r="X1686" s="10"/>
      <c r="Y1686" s="10"/>
      <c r="Z1686" s="10"/>
      <c r="AA1686" s="10"/>
      <c r="AB1686" s="10"/>
      <c r="AC1686" s="10"/>
    </row>
    <row r="1687">
      <c r="A1687" s="48"/>
      <c r="B1687" s="51"/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  <c r="P1687" s="10"/>
      <c r="Q1687" s="10"/>
      <c r="R1687" s="10"/>
      <c r="S1687" s="10"/>
      <c r="T1687" s="10"/>
      <c r="U1687" s="10"/>
      <c r="V1687" s="10"/>
      <c r="W1687" s="10"/>
      <c r="X1687" s="10"/>
      <c r="Y1687" s="10"/>
      <c r="Z1687" s="10"/>
      <c r="AA1687" s="10"/>
      <c r="AB1687" s="10"/>
      <c r="AC1687" s="10"/>
    </row>
    <row r="1688">
      <c r="A1688" s="48"/>
      <c r="B1688" s="51"/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10"/>
      <c r="P1688" s="10"/>
      <c r="Q1688" s="10"/>
      <c r="R1688" s="10"/>
      <c r="S1688" s="10"/>
      <c r="T1688" s="10"/>
      <c r="U1688" s="10"/>
      <c r="V1688" s="10"/>
      <c r="W1688" s="10"/>
      <c r="X1688" s="10"/>
      <c r="Y1688" s="10"/>
      <c r="Z1688" s="10"/>
      <c r="AA1688" s="10"/>
      <c r="AB1688" s="10"/>
      <c r="AC1688" s="10"/>
    </row>
    <row r="1689">
      <c r="A1689" s="48"/>
      <c r="B1689" s="51"/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  <c r="P1689" s="10"/>
      <c r="Q1689" s="10"/>
      <c r="R1689" s="10"/>
      <c r="S1689" s="10"/>
      <c r="T1689" s="10"/>
      <c r="U1689" s="10"/>
      <c r="V1689" s="10"/>
      <c r="W1689" s="10"/>
      <c r="X1689" s="10"/>
      <c r="Y1689" s="10"/>
      <c r="Z1689" s="10"/>
      <c r="AA1689" s="10"/>
      <c r="AB1689" s="10"/>
      <c r="AC1689" s="10"/>
    </row>
    <row r="1690">
      <c r="A1690" s="48"/>
      <c r="B1690" s="51"/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10"/>
      <c r="P1690" s="10"/>
      <c r="Q1690" s="10"/>
      <c r="R1690" s="10"/>
      <c r="S1690" s="10"/>
      <c r="T1690" s="10"/>
      <c r="U1690" s="10"/>
      <c r="V1690" s="10"/>
      <c r="W1690" s="10"/>
      <c r="X1690" s="10"/>
      <c r="Y1690" s="10"/>
      <c r="Z1690" s="10"/>
      <c r="AA1690" s="10"/>
      <c r="AB1690" s="10"/>
      <c r="AC1690" s="10"/>
    </row>
    <row r="1691">
      <c r="A1691" s="48"/>
      <c r="B1691" s="51"/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10"/>
      <c r="Q1691" s="10"/>
      <c r="R1691" s="10"/>
      <c r="S1691" s="10"/>
      <c r="T1691" s="10"/>
      <c r="U1691" s="10"/>
      <c r="V1691" s="10"/>
      <c r="W1691" s="10"/>
      <c r="X1691" s="10"/>
      <c r="Y1691" s="10"/>
      <c r="Z1691" s="10"/>
      <c r="AA1691" s="10"/>
      <c r="AB1691" s="10"/>
      <c r="AC1691" s="10"/>
    </row>
    <row r="1692">
      <c r="A1692" s="48"/>
      <c r="B1692" s="51"/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10"/>
      <c r="P1692" s="10"/>
      <c r="Q1692" s="10"/>
      <c r="R1692" s="10"/>
      <c r="S1692" s="10"/>
      <c r="T1692" s="10"/>
      <c r="U1692" s="10"/>
      <c r="V1692" s="10"/>
      <c r="W1692" s="10"/>
      <c r="X1692" s="10"/>
      <c r="Y1692" s="10"/>
      <c r="Z1692" s="10"/>
      <c r="AA1692" s="10"/>
      <c r="AB1692" s="10"/>
      <c r="AC1692" s="10"/>
    </row>
    <row r="1693">
      <c r="A1693" s="48"/>
      <c r="B1693" s="51"/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  <c r="P1693" s="10"/>
      <c r="Q1693" s="10"/>
      <c r="R1693" s="10"/>
      <c r="S1693" s="10"/>
      <c r="T1693" s="10"/>
      <c r="U1693" s="10"/>
      <c r="V1693" s="10"/>
      <c r="W1693" s="10"/>
      <c r="X1693" s="10"/>
      <c r="Y1693" s="10"/>
      <c r="Z1693" s="10"/>
      <c r="AA1693" s="10"/>
      <c r="AB1693" s="10"/>
      <c r="AC1693" s="10"/>
    </row>
    <row r="1694">
      <c r="A1694" s="48"/>
      <c r="B1694" s="51"/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10"/>
      <c r="P1694" s="10"/>
      <c r="Q1694" s="10"/>
      <c r="R1694" s="10"/>
      <c r="S1694" s="10"/>
      <c r="T1694" s="10"/>
      <c r="U1694" s="10"/>
      <c r="V1694" s="10"/>
      <c r="W1694" s="10"/>
      <c r="X1694" s="10"/>
      <c r="Y1694" s="10"/>
      <c r="Z1694" s="10"/>
      <c r="AA1694" s="10"/>
      <c r="AB1694" s="10"/>
      <c r="AC1694" s="10"/>
    </row>
    <row r="1695">
      <c r="A1695" s="48"/>
      <c r="B1695" s="51"/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  <c r="P1695" s="10"/>
      <c r="Q1695" s="10"/>
      <c r="R1695" s="10"/>
      <c r="S1695" s="10"/>
      <c r="T1695" s="10"/>
      <c r="U1695" s="10"/>
      <c r="V1695" s="10"/>
      <c r="W1695" s="10"/>
      <c r="X1695" s="10"/>
      <c r="Y1695" s="10"/>
      <c r="Z1695" s="10"/>
      <c r="AA1695" s="10"/>
      <c r="AB1695" s="10"/>
      <c r="AC1695" s="10"/>
    </row>
    <row r="1696">
      <c r="A1696" s="48"/>
      <c r="B1696" s="51"/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10"/>
      <c r="P1696" s="10"/>
      <c r="Q1696" s="10"/>
      <c r="R1696" s="10"/>
      <c r="S1696" s="10"/>
      <c r="T1696" s="10"/>
      <c r="U1696" s="10"/>
      <c r="V1696" s="10"/>
      <c r="W1696" s="10"/>
      <c r="X1696" s="10"/>
      <c r="Y1696" s="10"/>
      <c r="Z1696" s="10"/>
      <c r="AA1696" s="10"/>
      <c r="AB1696" s="10"/>
      <c r="AC1696" s="10"/>
    </row>
    <row r="1697">
      <c r="A1697" s="48"/>
      <c r="B1697" s="51"/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0"/>
      <c r="Q1697" s="10"/>
      <c r="R1697" s="10"/>
      <c r="S1697" s="10"/>
      <c r="T1697" s="10"/>
      <c r="U1697" s="10"/>
      <c r="V1697" s="10"/>
      <c r="W1697" s="10"/>
      <c r="X1697" s="10"/>
      <c r="Y1697" s="10"/>
      <c r="Z1697" s="10"/>
      <c r="AA1697" s="10"/>
      <c r="AB1697" s="10"/>
      <c r="AC1697" s="10"/>
    </row>
    <row r="1698">
      <c r="A1698" s="48"/>
      <c r="B1698" s="51"/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  <c r="P1698" s="10"/>
      <c r="Q1698" s="10"/>
      <c r="R1698" s="10"/>
      <c r="S1698" s="10"/>
      <c r="T1698" s="10"/>
      <c r="U1698" s="10"/>
      <c r="V1698" s="10"/>
      <c r="W1698" s="10"/>
      <c r="X1698" s="10"/>
      <c r="Y1698" s="10"/>
      <c r="Z1698" s="10"/>
      <c r="AA1698" s="10"/>
      <c r="AB1698" s="10"/>
      <c r="AC1698" s="10"/>
    </row>
    <row r="1699">
      <c r="A1699" s="48"/>
      <c r="B1699" s="51"/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  <c r="P1699" s="10"/>
      <c r="Q1699" s="10"/>
      <c r="R1699" s="10"/>
      <c r="S1699" s="10"/>
      <c r="T1699" s="10"/>
      <c r="U1699" s="10"/>
      <c r="V1699" s="10"/>
      <c r="W1699" s="10"/>
      <c r="X1699" s="10"/>
      <c r="Y1699" s="10"/>
      <c r="Z1699" s="10"/>
      <c r="AA1699" s="10"/>
      <c r="AB1699" s="10"/>
      <c r="AC1699" s="10"/>
    </row>
    <row r="1700">
      <c r="A1700" s="48"/>
      <c r="B1700" s="51"/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  <c r="O1700" s="10"/>
      <c r="P1700" s="10"/>
      <c r="Q1700" s="10"/>
      <c r="R1700" s="10"/>
      <c r="S1700" s="10"/>
      <c r="T1700" s="10"/>
      <c r="U1700" s="10"/>
      <c r="V1700" s="10"/>
      <c r="W1700" s="10"/>
      <c r="X1700" s="10"/>
      <c r="Y1700" s="10"/>
      <c r="Z1700" s="10"/>
      <c r="AA1700" s="10"/>
      <c r="AB1700" s="10"/>
      <c r="AC1700" s="10"/>
    </row>
    <row r="1701">
      <c r="A1701" s="48"/>
      <c r="B1701" s="51"/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  <c r="O1701" s="10"/>
      <c r="P1701" s="10"/>
      <c r="Q1701" s="10"/>
      <c r="R1701" s="10"/>
      <c r="S1701" s="10"/>
      <c r="T1701" s="10"/>
      <c r="U1701" s="10"/>
      <c r="V1701" s="10"/>
      <c r="W1701" s="10"/>
      <c r="X1701" s="10"/>
      <c r="Y1701" s="10"/>
      <c r="Z1701" s="10"/>
      <c r="AA1701" s="10"/>
      <c r="AB1701" s="10"/>
      <c r="AC1701" s="10"/>
    </row>
    <row r="1702">
      <c r="A1702" s="48"/>
      <c r="B1702" s="51"/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  <c r="M1702" s="10"/>
      <c r="N1702" s="10"/>
      <c r="O1702" s="10"/>
      <c r="P1702" s="10"/>
      <c r="Q1702" s="10"/>
      <c r="R1702" s="10"/>
      <c r="S1702" s="10"/>
      <c r="T1702" s="10"/>
      <c r="U1702" s="10"/>
      <c r="V1702" s="10"/>
      <c r="W1702" s="10"/>
      <c r="X1702" s="10"/>
      <c r="Y1702" s="10"/>
      <c r="Z1702" s="10"/>
      <c r="AA1702" s="10"/>
      <c r="AB1702" s="10"/>
      <c r="AC1702" s="10"/>
    </row>
    <row r="1703">
      <c r="A1703" s="48"/>
      <c r="B1703" s="51"/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  <c r="M1703" s="10"/>
      <c r="N1703" s="10"/>
      <c r="O1703" s="10"/>
      <c r="P1703" s="10"/>
      <c r="Q1703" s="10"/>
      <c r="R1703" s="10"/>
      <c r="S1703" s="10"/>
      <c r="T1703" s="10"/>
      <c r="U1703" s="10"/>
      <c r="V1703" s="10"/>
      <c r="W1703" s="10"/>
      <c r="X1703" s="10"/>
      <c r="Y1703" s="10"/>
      <c r="Z1703" s="10"/>
      <c r="AA1703" s="10"/>
      <c r="AB1703" s="10"/>
      <c r="AC1703" s="10"/>
    </row>
    <row r="1704">
      <c r="A1704" s="48"/>
      <c r="B1704" s="51"/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  <c r="M1704" s="10"/>
      <c r="N1704" s="10"/>
      <c r="O1704" s="10"/>
      <c r="P1704" s="10"/>
      <c r="Q1704" s="10"/>
      <c r="R1704" s="10"/>
      <c r="S1704" s="10"/>
      <c r="T1704" s="10"/>
      <c r="U1704" s="10"/>
      <c r="V1704" s="10"/>
      <c r="W1704" s="10"/>
      <c r="X1704" s="10"/>
      <c r="Y1704" s="10"/>
      <c r="Z1704" s="10"/>
      <c r="AA1704" s="10"/>
      <c r="AB1704" s="10"/>
      <c r="AC1704" s="10"/>
    </row>
    <row r="1705">
      <c r="A1705" s="48"/>
      <c r="B1705" s="51"/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  <c r="M1705" s="10"/>
      <c r="N1705" s="10"/>
      <c r="O1705" s="10"/>
      <c r="P1705" s="10"/>
      <c r="Q1705" s="10"/>
      <c r="R1705" s="10"/>
      <c r="S1705" s="10"/>
      <c r="T1705" s="10"/>
      <c r="U1705" s="10"/>
      <c r="V1705" s="10"/>
      <c r="W1705" s="10"/>
      <c r="X1705" s="10"/>
      <c r="Y1705" s="10"/>
      <c r="Z1705" s="10"/>
      <c r="AA1705" s="10"/>
      <c r="AB1705" s="10"/>
      <c r="AC1705" s="10"/>
    </row>
    <row r="1706">
      <c r="A1706" s="48"/>
      <c r="B1706" s="51"/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  <c r="M1706" s="10"/>
      <c r="N1706" s="10"/>
      <c r="O1706" s="10"/>
      <c r="P1706" s="10"/>
      <c r="Q1706" s="10"/>
      <c r="R1706" s="10"/>
      <c r="S1706" s="10"/>
      <c r="T1706" s="10"/>
      <c r="U1706" s="10"/>
      <c r="V1706" s="10"/>
      <c r="W1706" s="10"/>
      <c r="X1706" s="10"/>
      <c r="Y1706" s="10"/>
      <c r="Z1706" s="10"/>
      <c r="AA1706" s="10"/>
      <c r="AB1706" s="10"/>
      <c r="AC1706" s="10"/>
    </row>
    <row r="1707">
      <c r="A1707" s="48"/>
      <c r="B1707" s="51"/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  <c r="M1707" s="10"/>
      <c r="N1707" s="10"/>
      <c r="O1707" s="10"/>
      <c r="P1707" s="10"/>
      <c r="Q1707" s="10"/>
      <c r="R1707" s="10"/>
      <c r="S1707" s="10"/>
      <c r="T1707" s="10"/>
      <c r="U1707" s="10"/>
      <c r="V1707" s="10"/>
      <c r="W1707" s="10"/>
      <c r="X1707" s="10"/>
      <c r="Y1707" s="10"/>
      <c r="Z1707" s="10"/>
      <c r="AA1707" s="10"/>
      <c r="AB1707" s="10"/>
      <c r="AC1707" s="10"/>
    </row>
    <row r="1708">
      <c r="A1708" s="48"/>
      <c r="B1708" s="51"/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  <c r="M1708" s="10"/>
      <c r="N1708" s="10"/>
      <c r="O1708" s="10"/>
      <c r="P1708" s="10"/>
      <c r="Q1708" s="10"/>
      <c r="R1708" s="10"/>
      <c r="S1708" s="10"/>
      <c r="T1708" s="10"/>
      <c r="U1708" s="10"/>
      <c r="V1708" s="10"/>
      <c r="W1708" s="10"/>
      <c r="X1708" s="10"/>
      <c r="Y1708" s="10"/>
      <c r="Z1708" s="10"/>
      <c r="AA1708" s="10"/>
      <c r="AB1708" s="10"/>
      <c r="AC1708" s="10"/>
    </row>
    <row r="1709">
      <c r="A1709" s="48"/>
      <c r="B1709" s="51"/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  <c r="M1709" s="10"/>
      <c r="N1709" s="10"/>
      <c r="O1709" s="10"/>
      <c r="P1709" s="10"/>
      <c r="Q1709" s="10"/>
      <c r="R1709" s="10"/>
      <c r="S1709" s="10"/>
      <c r="T1709" s="10"/>
      <c r="U1709" s="10"/>
      <c r="V1709" s="10"/>
      <c r="W1709" s="10"/>
      <c r="X1709" s="10"/>
      <c r="Y1709" s="10"/>
      <c r="Z1709" s="10"/>
      <c r="AA1709" s="10"/>
      <c r="AB1709" s="10"/>
      <c r="AC1709" s="10"/>
    </row>
    <row r="1710">
      <c r="A1710" s="48"/>
      <c r="B1710" s="51"/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  <c r="M1710" s="10"/>
      <c r="N1710" s="10"/>
      <c r="O1710" s="10"/>
      <c r="P1710" s="10"/>
      <c r="Q1710" s="10"/>
      <c r="R1710" s="10"/>
      <c r="S1710" s="10"/>
      <c r="T1710" s="10"/>
      <c r="U1710" s="10"/>
      <c r="V1710" s="10"/>
      <c r="W1710" s="10"/>
      <c r="X1710" s="10"/>
      <c r="Y1710" s="10"/>
      <c r="Z1710" s="10"/>
      <c r="AA1710" s="10"/>
      <c r="AB1710" s="10"/>
      <c r="AC1710" s="10"/>
    </row>
    <row r="1711">
      <c r="A1711" s="48"/>
      <c r="B1711" s="51"/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  <c r="M1711" s="10"/>
      <c r="N1711" s="10"/>
      <c r="O1711" s="10"/>
      <c r="P1711" s="10"/>
      <c r="Q1711" s="10"/>
      <c r="R1711" s="10"/>
      <c r="S1711" s="10"/>
      <c r="T1711" s="10"/>
      <c r="U1711" s="10"/>
      <c r="V1711" s="10"/>
      <c r="W1711" s="10"/>
      <c r="X1711" s="10"/>
      <c r="Y1711" s="10"/>
      <c r="Z1711" s="10"/>
      <c r="AA1711" s="10"/>
      <c r="AB1711" s="10"/>
      <c r="AC1711" s="10"/>
    </row>
    <row r="1712">
      <c r="A1712" s="48"/>
      <c r="B1712" s="51"/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  <c r="M1712" s="10"/>
      <c r="N1712" s="10"/>
      <c r="O1712" s="10"/>
      <c r="P1712" s="10"/>
      <c r="Q1712" s="10"/>
      <c r="R1712" s="10"/>
      <c r="S1712" s="10"/>
      <c r="T1712" s="10"/>
      <c r="U1712" s="10"/>
      <c r="V1712" s="10"/>
      <c r="W1712" s="10"/>
      <c r="X1712" s="10"/>
      <c r="Y1712" s="10"/>
      <c r="Z1712" s="10"/>
      <c r="AA1712" s="10"/>
      <c r="AB1712" s="10"/>
      <c r="AC1712" s="10"/>
    </row>
    <row r="1713">
      <c r="A1713" s="48"/>
      <c r="B1713" s="51"/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  <c r="M1713" s="10"/>
      <c r="N1713" s="10"/>
      <c r="O1713" s="10"/>
      <c r="P1713" s="10"/>
      <c r="Q1713" s="10"/>
      <c r="R1713" s="10"/>
      <c r="S1713" s="10"/>
      <c r="T1713" s="10"/>
      <c r="U1713" s="10"/>
      <c r="V1713" s="10"/>
      <c r="W1713" s="10"/>
      <c r="X1713" s="10"/>
      <c r="Y1713" s="10"/>
      <c r="Z1713" s="10"/>
      <c r="AA1713" s="10"/>
      <c r="AB1713" s="10"/>
      <c r="AC1713" s="10"/>
    </row>
    <row r="1714">
      <c r="A1714" s="48"/>
      <c r="B1714" s="51"/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  <c r="M1714" s="10"/>
      <c r="N1714" s="10"/>
      <c r="O1714" s="10"/>
      <c r="P1714" s="10"/>
      <c r="Q1714" s="10"/>
      <c r="R1714" s="10"/>
      <c r="S1714" s="10"/>
      <c r="T1714" s="10"/>
      <c r="U1714" s="10"/>
      <c r="V1714" s="10"/>
      <c r="W1714" s="10"/>
      <c r="X1714" s="10"/>
      <c r="Y1714" s="10"/>
      <c r="Z1714" s="10"/>
      <c r="AA1714" s="10"/>
      <c r="AB1714" s="10"/>
      <c r="AC1714" s="10"/>
    </row>
    <row r="1715">
      <c r="A1715" s="48"/>
      <c r="B1715" s="51"/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  <c r="M1715" s="10"/>
      <c r="N1715" s="10"/>
      <c r="O1715" s="10"/>
      <c r="P1715" s="10"/>
      <c r="Q1715" s="10"/>
      <c r="R1715" s="10"/>
      <c r="S1715" s="10"/>
      <c r="T1715" s="10"/>
      <c r="U1715" s="10"/>
      <c r="V1715" s="10"/>
      <c r="W1715" s="10"/>
      <c r="X1715" s="10"/>
      <c r="Y1715" s="10"/>
      <c r="Z1715" s="10"/>
      <c r="AA1715" s="10"/>
      <c r="AB1715" s="10"/>
      <c r="AC1715" s="10"/>
    </row>
    <row r="1716">
      <c r="A1716" s="48"/>
      <c r="B1716" s="51"/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  <c r="M1716" s="10"/>
      <c r="N1716" s="10"/>
      <c r="O1716" s="10"/>
      <c r="P1716" s="10"/>
      <c r="Q1716" s="10"/>
      <c r="R1716" s="10"/>
      <c r="S1716" s="10"/>
      <c r="T1716" s="10"/>
      <c r="U1716" s="10"/>
      <c r="V1716" s="10"/>
      <c r="W1716" s="10"/>
      <c r="X1716" s="10"/>
      <c r="Y1716" s="10"/>
      <c r="Z1716" s="10"/>
      <c r="AA1716" s="10"/>
      <c r="AB1716" s="10"/>
      <c r="AC1716" s="10"/>
    </row>
    <row r="1717">
      <c r="A1717" s="48"/>
      <c r="B1717" s="51"/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  <c r="M1717" s="10"/>
      <c r="N1717" s="10"/>
      <c r="O1717" s="10"/>
      <c r="P1717" s="10"/>
      <c r="Q1717" s="10"/>
      <c r="R1717" s="10"/>
      <c r="S1717" s="10"/>
      <c r="T1717" s="10"/>
      <c r="U1717" s="10"/>
      <c r="V1717" s="10"/>
      <c r="W1717" s="10"/>
      <c r="X1717" s="10"/>
      <c r="Y1717" s="10"/>
      <c r="Z1717" s="10"/>
      <c r="AA1717" s="10"/>
      <c r="AB1717" s="10"/>
      <c r="AC1717" s="10"/>
    </row>
    <row r="1718">
      <c r="A1718" s="48"/>
      <c r="B1718" s="51"/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  <c r="M1718" s="10"/>
      <c r="N1718" s="10"/>
      <c r="O1718" s="10"/>
      <c r="P1718" s="10"/>
      <c r="Q1718" s="10"/>
      <c r="R1718" s="10"/>
      <c r="S1718" s="10"/>
      <c r="T1718" s="10"/>
      <c r="U1718" s="10"/>
      <c r="V1718" s="10"/>
      <c r="W1718" s="10"/>
      <c r="X1718" s="10"/>
      <c r="Y1718" s="10"/>
      <c r="Z1718" s="10"/>
      <c r="AA1718" s="10"/>
      <c r="AB1718" s="10"/>
      <c r="AC1718" s="10"/>
    </row>
    <row r="1719">
      <c r="A1719" s="48"/>
      <c r="B1719" s="51"/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  <c r="M1719" s="10"/>
      <c r="N1719" s="10"/>
      <c r="O1719" s="10"/>
      <c r="P1719" s="10"/>
      <c r="Q1719" s="10"/>
      <c r="R1719" s="10"/>
      <c r="S1719" s="10"/>
      <c r="T1719" s="10"/>
      <c r="U1719" s="10"/>
      <c r="V1719" s="10"/>
      <c r="W1719" s="10"/>
      <c r="X1719" s="10"/>
      <c r="Y1719" s="10"/>
      <c r="Z1719" s="10"/>
      <c r="AA1719" s="10"/>
      <c r="AB1719" s="10"/>
      <c r="AC1719" s="10"/>
    </row>
    <row r="1720">
      <c r="A1720" s="48"/>
      <c r="B1720" s="51"/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  <c r="M1720" s="10"/>
      <c r="N1720" s="10"/>
      <c r="O1720" s="10"/>
      <c r="P1720" s="10"/>
      <c r="Q1720" s="10"/>
      <c r="R1720" s="10"/>
      <c r="S1720" s="10"/>
      <c r="T1720" s="10"/>
      <c r="U1720" s="10"/>
      <c r="V1720" s="10"/>
      <c r="W1720" s="10"/>
      <c r="X1720" s="10"/>
      <c r="Y1720" s="10"/>
      <c r="Z1720" s="10"/>
      <c r="AA1720" s="10"/>
      <c r="AB1720" s="10"/>
      <c r="AC1720" s="10"/>
    </row>
    <row r="1721">
      <c r="A1721" s="48"/>
      <c r="B1721" s="51"/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  <c r="M1721" s="10"/>
      <c r="N1721" s="10"/>
      <c r="O1721" s="10"/>
      <c r="P1721" s="10"/>
      <c r="Q1721" s="10"/>
      <c r="R1721" s="10"/>
      <c r="S1721" s="10"/>
      <c r="T1721" s="10"/>
      <c r="U1721" s="10"/>
      <c r="V1721" s="10"/>
      <c r="W1721" s="10"/>
      <c r="X1721" s="10"/>
      <c r="Y1721" s="10"/>
      <c r="Z1721" s="10"/>
      <c r="AA1721" s="10"/>
      <c r="AB1721" s="10"/>
      <c r="AC1721" s="10"/>
    </row>
    <row r="1722">
      <c r="A1722" s="48"/>
      <c r="B1722" s="51"/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  <c r="M1722" s="10"/>
      <c r="N1722" s="10"/>
      <c r="O1722" s="10"/>
      <c r="P1722" s="10"/>
      <c r="Q1722" s="10"/>
      <c r="R1722" s="10"/>
      <c r="S1722" s="10"/>
      <c r="T1722" s="10"/>
      <c r="U1722" s="10"/>
      <c r="V1722" s="10"/>
      <c r="W1722" s="10"/>
      <c r="X1722" s="10"/>
      <c r="Y1722" s="10"/>
      <c r="Z1722" s="10"/>
      <c r="AA1722" s="10"/>
      <c r="AB1722" s="10"/>
      <c r="AC1722" s="10"/>
    </row>
    <row r="1723">
      <c r="A1723" s="48"/>
      <c r="B1723" s="51"/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  <c r="M1723" s="10"/>
      <c r="N1723" s="10"/>
      <c r="O1723" s="10"/>
      <c r="P1723" s="10"/>
      <c r="Q1723" s="10"/>
      <c r="R1723" s="10"/>
      <c r="S1723" s="10"/>
      <c r="T1723" s="10"/>
      <c r="U1723" s="10"/>
      <c r="V1723" s="10"/>
      <c r="W1723" s="10"/>
      <c r="X1723" s="10"/>
      <c r="Y1723" s="10"/>
      <c r="Z1723" s="10"/>
      <c r="AA1723" s="10"/>
      <c r="AB1723" s="10"/>
      <c r="AC1723" s="10"/>
    </row>
    <row r="1724">
      <c r="A1724" s="48"/>
      <c r="B1724" s="51"/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  <c r="M1724" s="10"/>
      <c r="N1724" s="10"/>
      <c r="O1724" s="10"/>
      <c r="P1724" s="10"/>
      <c r="Q1724" s="10"/>
      <c r="R1724" s="10"/>
      <c r="S1724" s="10"/>
      <c r="T1724" s="10"/>
      <c r="U1724" s="10"/>
      <c r="V1724" s="10"/>
      <c r="W1724" s="10"/>
      <c r="X1724" s="10"/>
      <c r="Y1724" s="10"/>
      <c r="Z1724" s="10"/>
      <c r="AA1724" s="10"/>
      <c r="AB1724" s="10"/>
      <c r="AC1724" s="10"/>
    </row>
    <row r="1725">
      <c r="A1725" s="48"/>
      <c r="B1725" s="51"/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  <c r="M1725" s="10"/>
      <c r="N1725" s="10"/>
      <c r="O1725" s="10"/>
      <c r="P1725" s="10"/>
      <c r="Q1725" s="10"/>
      <c r="R1725" s="10"/>
      <c r="S1725" s="10"/>
      <c r="T1725" s="10"/>
      <c r="U1725" s="10"/>
      <c r="V1725" s="10"/>
      <c r="W1725" s="10"/>
      <c r="X1725" s="10"/>
      <c r="Y1725" s="10"/>
      <c r="Z1725" s="10"/>
      <c r="AA1725" s="10"/>
      <c r="AB1725" s="10"/>
      <c r="AC1725" s="10"/>
    </row>
    <row r="1726">
      <c r="A1726" s="48"/>
      <c r="B1726" s="51"/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  <c r="M1726" s="10"/>
      <c r="N1726" s="10"/>
      <c r="O1726" s="10"/>
      <c r="P1726" s="10"/>
      <c r="Q1726" s="10"/>
      <c r="R1726" s="10"/>
      <c r="S1726" s="10"/>
      <c r="T1726" s="10"/>
      <c r="U1726" s="10"/>
      <c r="V1726" s="10"/>
      <c r="W1726" s="10"/>
      <c r="X1726" s="10"/>
      <c r="Y1726" s="10"/>
      <c r="Z1726" s="10"/>
      <c r="AA1726" s="10"/>
      <c r="AB1726" s="10"/>
      <c r="AC1726" s="10"/>
    </row>
    <row r="1727">
      <c r="A1727" s="48"/>
      <c r="B1727" s="51"/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  <c r="M1727" s="10"/>
      <c r="N1727" s="10"/>
      <c r="O1727" s="10"/>
      <c r="P1727" s="10"/>
      <c r="Q1727" s="10"/>
      <c r="R1727" s="10"/>
      <c r="S1727" s="10"/>
      <c r="T1727" s="10"/>
      <c r="U1727" s="10"/>
      <c r="V1727" s="10"/>
      <c r="W1727" s="10"/>
      <c r="X1727" s="10"/>
      <c r="Y1727" s="10"/>
      <c r="Z1727" s="10"/>
      <c r="AA1727" s="10"/>
      <c r="AB1727" s="10"/>
      <c r="AC1727" s="10"/>
    </row>
    <row r="1728">
      <c r="A1728" s="48"/>
      <c r="B1728" s="51"/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  <c r="M1728" s="10"/>
      <c r="N1728" s="10"/>
      <c r="O1728" s="10"/>
      <c r="P1728" s="10"/>
      <c r="Q1728" s="10"/>
      <c r="R1728" s="10"/>
      <c r="S1728" s="10"/>
      <c r="T1728" s="10"/>
      <c r="U1728" s="10"/>
      <c r="V1728" s="10"/>
      <c r="W1728" s="10"/>
      <c r="X1728" s="10"/>
      <c r="Y1728" s="10"/>
      <c r="Z1728" s="10"/>
      <c r="AA1728" s="10"/>
      <c r="AB1728" s="10"/>
      <c r="AC1728" s="10"/>
    </row>
    <row r="1729">
      <c r="A1729" s="48"/>
      <c r="B1729" s="51"/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  <c r="O1729" s="10"/>
      <c r="P1729" s="10"/>
      <c r="Q1729" s="10"/>
      <c r="R1729" s="10"/>
      <c r="S1729" s="10"/>
      <c r="T1729" s="10"/>
      <c r="U1729" s="10"/>
      <c r="V1729" s="10"/>
      <c r="W1729" s="10"/>
      <c r="X1729" s="10"/>
      <c r="Y1729" s="10"/>
      <c r="Z1729" s="10"/>
      <c r="AA1729" s="10"/>
      <c r="AB1729" s="10"/>
      <c r="AC1729" s="10"/>
    </row>
    <row r="1730">
      <c r="A1730" s="48"/>
      <c r="B1730" s="51"/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  <c r="M1730" s="10"/>
      <c r="N1730" s="10"/>
      <c r="O1730" s="10"/>
      <c r="P1730" s="10"/>
      <c r="Q1730" s="10"/>
      <c r="R1730" s="10"/>
      <c r="S1730" s="10"/>
      <c r="T1730" s="10"/>
      <c r="U1730" s="10"/>
      <c r="V1730" s="10"/>
      <c r="W1730" s="10"/>
      <c r="X1730" s="10"/>
      <c r="Y1730" s="10"/>
      <c r="Z1730" s="10"/>
      <c r="AA1730" s="10"/>
      <c r="AB1730" s="10"/>
      <c r="AC1730" s="10"/>
    </row>
    <row r="1731">
      <c r="A1731" s="48"/>
      <c r="B1731" s="51"/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  <c r="M1731" s="10"/>
      <c r="N1731" s="10"/>
      <c r="O1731" s="10"/>
      <c r="P1731" s="10"/>
      <c r="Q1731" s="10"/>
      <c r="R1731" s="10"/>
      <c r="S1731" s="10"/>
      <c r="T1731" s="10"/>
      <c r="U1731" s="10"/>
      <c r="V1731" s="10"/>
      <c r="W1731" s="10"/>
      <c r="X1731" s="10"/>
      <c r="Y1731" s="10"/>
      <c r="Z1731" s="10"/>
      <c r="AA1731" s="10"/>
      <c r="AB1731" s="10"/>
      <c r="AC1731" s="10"/>
    </row>
    <row r="1732">
      <c r="A1732" s="48"/>
      <c r="B1732" s="51"/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  <c r="M1732" s="10"/>
      <c r="N1732" s="10"/>
      <c r="O1732" s="10"/>
      <c r="P1732" s="10"/>
      <c r="Q1732" s="10"/>
      <c r="R1732" s="10"/>
      <c r="S1732" s="10"/>
      <c r="T1732" s="10"/>
      <c r="U1732" s="10"/>
      <c r="V1732" s="10"/>
      <c r="W1732" s="10"/>
      <c r="X1732" s="10"/>
      <c r="Y1732" s="10"/>
      <c r="Z1732" s="10"/>
      <c r="AA1732" s="10"/>
      <c r="AB1732" s="10"/>
      <c r="AC1732" s="10"/>
    </row>
    <row r="1733">
      <c r="A1733" s="48"/>
      <c r="B1733" s="51"/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  <c r="M1733" s="10"/>
      <c r="N1733" s="10"/>
      <c r="O1733" s="10"/>
      <c r="P1733" s="10"/>
      <c r="Q1733" s="10"/>
      <c r="R1733" s="10"/>
      <c r="S1733" s="10"/>
      <c r="T1733" s="10"/>
      <c r="U1733" s="10"/>
      <c r="V1733" s="10"/>
      <c r="W1733" s="10"/>
      <c r="X1733" s="10"/>
      <c r="Y1733" s="10"/>
      <c r="Z1733" s="10"/>
      <c r="AA1733" s="10"/>
      <c r="AB1733" s="10"/>
      <c r="AC1733" s="10"/>
    </row>
    <row r="1734">
      <c r="A1734" s="48"/>
      <c r="B1734" s="51"/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  <c r="M1734" s="10"/>
      <c r="N1734" s="10"/>
      <c r="O1734" s="10"/>
      <c r="P1734" s="10"/>
      <c r="Q1734" s="10"/>
      <c r="R1734" s="10"/>
      <c r="S1734" s="10"/>
      <c r="T1734" s="10"/>
      <c r="U1734" s="10"/>
      <c r="V1734" s="10"/>
      <c r="W1734" s="10"/>
      <c r="X1734" s="10"/>
      <c r="Y1734" s="10"/>
      <c r="Z1734" s="10"/>
      <c r="AA1734" s="10"/>
      <c r="AB1734" s="10"/>
      <c r="AC1734" s="10"/>
    </row>
    <row r="1735">
      <c r="A1735" s="48"/>
      <c r="B1735" s="51"/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  <c r="M1735" s="10"/>
      <c r="N1735" s="10"/>
      <c r="O1735" s="10"/>
      <c r="P1735" s="10"/>
      <c r="Q1735" s="10"/>
      <c r="R1735" s="10"/>
      <c r="S1735" s="10"/>
      <c r="T1735" s="10"/>
      <c r="U1735" s="10"/>
      <c r="V1735" s="10"/>
      <c r="W1735" s="10"/>
      <c r="X1735" s="10"/>
      <c r="Y1735" s="10"/>
      <c r="Z1735" s="10"/>
      <c r="AA1735" s="10"/>
      <c r="AB1735" s="10"/>
      <c r="AC1735" s="10"/>
    </row>
    <row r="1736">
      <c r="A1736" s="48"/>
      <c r="B1736" s="51"/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  <c r="M1736" s="10"/>
      <c r="N1736" s="10"/>
      <c r="O1736" s="10"/>
      <c r="P1736" s="10"/>
      <c r="Q1736" s="10"/>
      <c r="R1736" s="10"/>
      <c r="S1736" s="10"/>
      <c r="T1736" s="10"/>
      <c r="U1736" s="10"/>
      <c r="V1736" s="10"/>
      <c r="W1736" s="10"/>
      <c r="X1736" s="10"/>
      <c r="Y1736" s="10"/>
      <c r="Z1736" s="10"/>
      <c r="AA1736" s="10"/>
      <c r="AB1736" s="10"/>
      <c r="AC1736" s="10"/>
    </row>
    <row r="1737">
      <c r="A1737" s="48"/>
      <c r="B1737" s="51"/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  <c r="M1737" s="10"/>
      <c r="N1737" s="10"/>
      <c r="O1737" s="10"/>
      <c r="P1737" s="10"/>
      <c r="Q1737" s="10"/>
      <c r="R1737" s="10"/>
      <c r="S1737" s="10"/>
      <c r="T1737" s="10"/>
      <c r="U1737" s="10"/>
      <c r="V1737" s="10"/>
      <c r="W1737" s="10"/>
      <c r="X1737" s="10"/>
      <c r="Y1737" s="10"/>
      <c r="Z1737" s="10"/>
      <c r="AA1737" s="10"/>
      <c r="AB1737" s="10"/>
      <c r="AC1737" s="10"/>
    </row>
    <row r="1738">
      <c r="A1738" s="48"/>
      <c r="B1738" s="51"/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  <c r="O1738" s="10"/>
      <c r="P1738" s="10"/>
      <c r="Q1738" s="10"/>
      <c r="R1738" s="10"/>
      <c r="S1738" s="10"/>
      <c r="T1738" s="10"/>
      <c r="U1738" s="10"/>
      <c r="V1738" s="10"/>
      <c r="W1738" s="10"/>
      <c r="X1738" s="10"/>
      <c r="Y1738" s="10"/>
      <c r="Z1738" s="10"/>
      <c r="AA1738" s="10"/>
      <c r="AB1738" s="10"/>
      <c r="AC1738" s="10"/>
    </row>
    <row r="1739">
      <c r="A1739" s="48"/>
      <c r="B1739" s="51"/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  <c r="M1739" s="10"/>
      <c r="N1739" s="10"/>
      <c r="O1739" s="10"/>
      <c r="P1739" s="10"/>
      <c r="Q1739" s="10"/>
      <c r="R1739" s="10"/>
      <c r="S1739" s="10"/>
      <c r="T1739" s="10"/>
      <c r="U1739" s="10"/>
      <c r="V1739" s="10"/>
      <c r="W1739" s="10"/>
      <c r="X1739" s="10"/>
      <c r="Y1739" s="10"/>
      <c r="Z1739" s="10"/>
      <c r="AA1739" s="10"/>
      <c r="AB1739" s="10"/>
      <c r="AC1739" s="10"/>
    </row>
    <row r="1740">
      <c r="A1740" s="48"/>
      <c r="B1740" s="51"/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  <c r="M1740" s="10"/>
      <c r="N1740" s="10"/>
      <c r="O1740" s="10"/>
      <c r="P1740" s="10"/>
      <c r="Q1740" s="10"/>
      <c r="R1740" s="10"/>
      <c r="S1740" s="10"/>
      <c r="T1740" s="10"/>
      <c r="U1740" s="10"/>
      <c r="V1740" s="10"/>
      <c r="W1740" s="10"/>
      <c r="X1740" s="10"/>
      <c r="Y1740" s="10"/>
      <c r="Z1740" s="10"/>
      <c r="AA1740" s="10"/>
      <c r="AB1740" s="10"/>
      <c r="AC1740" s="10"/>
    </row>
    <row r="1741">
      <c r="A1741" s="48"/>
      <c r="B1741" s="51"/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  <c r="M1741" s="10"/>
      <c r="N1741" s="10"/>
      <c r="O1741" s="10"/>
      <c r="P1741" s="10"/>
      <c r="Q1741" s="10"/>
      <c r="R1741" s="10"/>
      <c r="S1741" s="10"/>
      <c r="T1741" s="10"/>
      <c r="U1741" s="10"/>
      <c r="V1741" s="10"/>
      <c r="W1741" s="10"/>
      <c r="X1741" s="10"/>
      <c r="Y1741" s="10"/>
      <c r="Z1741" s="10"/>
      <c r="AA1741" s="10"/>
      <c r="AB1741" s="10"/>
      <c r="AC1741" s="10"/>
    </row>
    <row r="1742">
      <c r="A1742" s="48"/>
      <c r="B1742" s="51"/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  <c r="M1742" s="10"/>
      <c r="N1742" s="10"/>
      <c r="O1742" s="10"/>
      <c r="P1742" s="10"/>
      <c r="Q1742" s="10"/>
      <c r="R1742" s="10"/>
      <c r="S1742" s="10"/>
      <c r="T1742" s="10"/>
      <c r="U1742" s="10"/>
      <c r="V1742" s="10"/>
      <c r="W1742" s="10"/>
      <c r="X1742" s="10"/>
      <c r="Y1742" s="10"/>
      <c r="Z1742" s="10"/>
      <c r="AA1742" s="10"/>
      <c r="AB1742" s="10"/>
      <c r="AC1742" s="10"/>
    </row>
    <row r="1743">
      <c r="A1743" s="48"/>
      <c r="B1743" s="51"/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  <c r="M1743" s="10"/>
      <c r="N1743" s="10"/>
      <c r="O1743" s="10"/>
      <c r="P1743" s="10"/>
      <c r="Q1743" s="10"/>
      <c r="R1743" s="10"/>
      <c r="S1743" s="10"/>
      <c r="T1743" s="10"/>
      <c r="U1743" s="10"/>
      <c r="V1743" s="10"/>
      <c r="W1743" s="10"/>
      <c r="X1743" s="10"/>
      <c r="Y1743" s="10"/>
      <c r="Z1743" s="10"/>
      <c r="AA1743" s="10"/>
      <c r="AB1743" s="10"/>
      <c r="AC1743" s="10"/>
    </row>
    <row r="1744">
      <c r="A1744" s="48"/>
      <c r="B1744" s="51"/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  <c r="M1744" s="10"/>
      <c r="N1744" s="10"/>
      <c r="O1744" s="10"/>
      <c r="P1744" s="10"/>
      <c r="Q1744" s="10"/>
      <c r="R1744" s="10"/>
      <c r="S1744" s="10"/>
      <c r="T1744" s="10"/>
      <c r="U1744" s="10"/>
      <c r="V1744" s="10"/>
      <c r="W1744" s="10"/>
      <c r="X1744" s="10"/>
      <c r="Y1744" s="10"/>
      <c r="Z1744" s="10"/>
      <c r="AA1744" s="10"/>
      <c r="AB1744" s="10"/>
      <c r="AC1744" s="10"/>
    </row>
    <row r="1745">
      <c r="A1745" s="48"/>
      <c r="B1745" s="51"/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  <c r="M1745" s="10"/>
      <c r="N1745" s="10"/>
      <c r="O1745" s="10"/>
      <c r="P1745" s="10"/>
      <c r="Q1745" s="10"/>
      <c r="R1745" s="10"/>
      <c r="S1745" s="10"/>
      <c r="T1745" s="10"/>
      <c r="U1745" s="10"/>
      <c r="V1745" s="10"/>
      <c r="W1745" s="10"/>
      <c r="X1745" s="10"/>
      <c r="Y1745" s="10"/>
      <c r="Z1745" s="10"/>
      <c r="AA1745" s="10"/>
      <c r="AB1745" s="10"/>
      <c r="AC1745" s="10"/>
    </row>
    <row r="1746">
      <c r="A1746" s="48"/>
      <c r="B1746" s="51"/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  <c r="M1746" s="10"/>
      <c r="N1746" s="10"/>
      <c r="O1746" s="10"/>
      <c r="P1746" s="10"/>
      <c r="Q1746" s="10"/>
      <c r="R1746" s="10"/>
      <c r="S1746" s="10"/>
      <c r="T1746" s="10"/>
      <c r="U1746" s="10"/>
      <c r="V1746" s="10"/>
      <c r="W1746" s="10"/>
      <c r="X1746" s="10"/>
      <c r="Y1746" s="10"/>
      <c r="Z1746" s="10"/>
      <c r="AA1746" s="10"/>
      <c r="AB1746" s="10"/>
      <c r="AC1746" s="10"/>
    </row>
    <row r="1747">
      <c r="A1747" s="48"/>
      <c r="B1747" s="51"/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  <c r="O1747" s="10"/>
      <c r="P1747" s="10"/>
      <c r="Q1747" s="10"/>
      <c r="R1747" s="10"/>
      <c r="S1747" s="10"/>
      <c r="T1747" s="10"/>
      <c r="U1747" s="10"/>
      <c r="V1747" s="10"/>
      <c r="W1747" s="10"/>
      <c r="X1747" s="10"/>
      <c r="Y1747" s="10"/>
      <c r="Z1747" s="10"/>
      <c r="AA1747" s="10"/>
      <c r="AB1747" s="10"/>
      <c r="AC1747" s="10"/>
    </row>
    <row r="1748">
      <c r="A1748" s="48"/>
      <c r="B1748" s="51"/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  <c r="M1748" s="10"/>
      <c r="N1748" s="10"/>
      <c r="O1748" s="10"/>
      <c r="P1748" s="10"/>
      <c r="Q1748" s="10"/>
      <c r="R1748" s="10"/>
      <c r="S1748" s="10"/>
      <c r="T1748" s="10"/>
      <c r="U1748" s="10"/>
      <c r="V1748" s="10"/>
      <c r="W1748" s="10"/>
      <c r="X1748" s="10"/>
      <c r="Y1748" s="10"/>
      <c r="Z1748" s="10"/>
      <c r="AA1748" s="10"/>
      <c r="AB1748" s="10"/>
      <c r="AC1748" s="10"/>
    </row>
    <row r="1749">
      <c r="A1749" s="48"/>
      <c r="B1749" s="51"/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  <c r="M1749" s="10"/>
      <c r="N1749" s="10"/>
      <c r="O1749" s="10"/>
      <c r="P1749" s="10"/>
      <c r="Q1749" s="10"/>
      <c r="R1749" s="10"/>
      <c r="S1749" s="10"/>
      <c r="T1749" s="10"/>
      <c r="U1749" s="10"/>
      <c r="V1749" s="10"/>
      <c r="W1749" s="10"/>
      <c r="X1749" s="10"/>
      <c r="Y1749" s="10"/>
      <c r="Z1749" s="10"/>
      <c r="AA1749" s="10"/>
      <c r="AB1749" s="10"/>
      <c r="AC1749" s="10"/>
    </row>
    <row r="1750">
      <c r="A1750" s="48"/>
      <c r="B1750" s="51"/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  <c r="M1750" s="10"/>
      <c r="N1750" s="10"/>
      <c r="O1750" s="10"/>
      <c r="P1750" s="10"/>
      <c r="Q1750" s="10"/>
      <c r="R1750" s="10"/>
      <c r="S1750" s="10"/>
      <c r="T1750" s="10"/>
      <c r="U1750" s="10"/>
      <c r="V1750" s="10"/>
      <c r="W1750" s="10"/>
      <c r="X1750" s="10"/>
      <c r="Y1750" s="10"/>
      <c r="Z1750" s="10"/>
      <c r="AA1750" s="10"/>
      <c r="AB1750" s="10"/>
      <c r="AC1750" s="10"/>
    </row>
    <row r="1751">
      <c r="A1751" s="48"/>
      <c r="B1751" s="51"/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  <c r="M1751" s="10"/>
      <c r="N1751" s="10"/>
      <c r="O1751" s="10"/>
      <c r="P1751" s="10"/>
      <c r="Q1751" s="10"/>
      <c r="R1751" s="10"/>
      <c r="S1751" s="10"/>
      <c r="T1751" s="10"/>
      <c r="U1751" s="10"/>
      <c r="V1751" s="10"/>
      <c r="W1751" s="10"/>
      <c r="X1751" s="10"/>
      <c r="Y1751" s="10"/>
      <c r="Z1751" s="10"/>
      <c r="AA1751" s="10"/>
      <c r="AB1751" s="10"/>
      <c r="AC1751" s="10"/>
    </row>
    <row r="1752">
      <c r="A1752" s="48"/>
      <c r="B1752" s="51"/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  <c r="M1752" s="10"/>
      <c r="N1752" s="10"/>
      <c r="O1752" s="10"/>
      <c r="P1752" s="10"/>
      <c r="Q1752" s="10"/>
      <c r="R1752" s="10"/>
      <c r="S1752" s="10"/>
      <c r="T1752" s="10"/>
      <c r="U1752" s="10"/>
      <c r="V1752" s="10"/>
      <c r="W1752" s="10"/>
      <c r="X1752" s="10"/>
      <c r="Y1752" s="10"/>
      <c r="Z1752" s="10"/>
      <c r="AA1752" s="10"/>
      <c r="AB1752" s="10"/>
      <c r="AC1752" s="10"/>
    </row>
    <row r="1753">
      <c r="A1753" s="48"/>
      <c r="B1753" s="51"/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  <c r="M1753" s="10"/>
      <c r="N1753" s="10"/>
      <c r="O1753" s="10"/>
      <c r="P1753" s="10"/>
      <c r="Q1753" s="10"/>
      <c r="R1753" s="10"/>
      <c r="S1753" s="10"/>
      <c r="T1753" s="10"/>
      <c r="U1753" s="10"/>
      <c r="V1753" s="10"/>
      <c r="W1753" s="10"/>
      <c r="X1753" s="10"/>
      <c r="Y1753" s="10"/>
      <c r="Z1753" s="10"/>
      <c r="AA1753" s="10"/>
      <c r="AB1753" s="10"/>
      <c r="AC1753" s="10"/>
    </row>
    <row r="1754">
      <c r="A1754" s="48"/>
      <c r="B1754" s="51"/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  <c r="M1754" s="10"/>
      <c r="N1754" s="10"/>
      <c r="O1754" s="10"/>
      <c r="P1754" s="10"/>
      <c r="Q1754" s="10"/>
      <c r="R1754" s="10"/>
      <c r="S1754" s="10"/>
      <c r="T1754" s="10"/>
      <c r="U1754" s="10"/>
      <c r="V1754" s="10"/>
      <c r="W1754" s="10"/>
      <c r="X1754" s="10"/>
      <c r="Y1754" s="10"/>
      <c r="Z1754" s="10"/>
      <c r="AA1754" s="10"/>
      <c r="AB1754" s="10"/>
      <c r="AC1754" s="10"/>
    </row>
    <row r="1755">
      <c r="A1755" s="48"/>
      <c r="B1755" s="51"/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  <c r="M1755" s="10"/>
      <c r="N1755" s="10"/>
      <c r="O1755" s="10"/>
      <c r="P1755" s="10"/>
      <c r="Q1755" s="10"/>
      <c r="R1755" s="10"/>
      <c r="S1755" s="10"/>
      <c r="T1755" s="10"/>
      <c r="U1755" s="10"/>
      <c r="V1755" s="10"/>
      <c r="W1755" s="10"/>
      <c r="X1755" s="10"/>
      <c r="Y1755" s="10"/>
      <c r="Z1755" s="10"/>
      <c r="AA1755" s="10"/>
      <c r="AB1755" s="10"/>
      <c r="AC1755" s="10"/>
    </row>
    <row r="1756">
      <c r="A1756" s="48"/>
      <c r="B1756" s="51"/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  <c r="M1756" s="10"/>
      <c r="N1756" s="10"/>
      <c r="O1756" s="10"/>
      <c r="P1756" s="10"/>
      <c r="Q1756" s="10"/>
      <c r="R1756" s="10"/>
      <c r="S1756" s="10"/>
      <c r="T1756" s="10"/>
      <c r="U1756" s="10"/>
      <c r="V1756" s="10"/>
      <c r="W1756" s="10"/>
      <c r="X1756" s="10"/>
      <c r="Y1756" s="10"/>
      <c r="Z1756" s="10"/>
      <c r="AA1756" s="10"/>
      <c r="AB1756" s="10"/>
      <c r="AC1756" s="10"/>
    </row>
    <row r="1757">
      <c r="A1757" s="48"/>
      <c r="B1757" s="51"/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  <c r="M1757" s="10"/>
      <c r="N1757" s="10"/>
      <c r="O1757" s="10"/>
      <c r="P1757" s="10"/>
      <c r="Q1757" s="10"/>
      <c r="R1757" s="10"/>
      <c r="S1757" s="10"/>
      <c r="T1757" s="10"/>
      <c r="U1757" s="10"/>
      <c r="V1757" s="10"/>
      <c r="W1757" s="10"/>
      <c r="X1757" s="10"/>
      <c r="Y1757" s="10"/>
      <c r="Z1757" s="10"/>
      <c r="AA1757" s="10"/>
      <c r="AB1757" s="10"/>
      <c r="AC1757" s="10"/>
    </row>
    <row r="1758">
      <c r="A1758" s="48"/>
      <c r="B1758" s="51"/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  <c r="M1758" s="10"/>
      <c r="N1758" s="10"/>
      <c r="O1758" s="10"/>
      <c r="P1758" s="10"/>
      <c r="Q1758" s="10"/>
      <c r="R1758" s="10"/>
      <c r="S1758" s="10"/>
      <c r="T1758" s="10"/>
      <c r="U1758" s="10"/>
      <c r="V1758" s="10"/>
      <c r="W1758" s="10"/>
      <c r="X1758" s="10"/>
      <c r="Y1758" s="10"/>
      <c r="Z1758" s="10"/>
      <c r="AA1758" s="10"/>
      <c r="AB1758" s="10"/>
      <c r="AC1758" s="10"/>
    </row>
    <row r="1759">
      <c r="A1759" s="48"/>
      <c r="B1759" s="51"/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  <c r="M1759" s="10"/>
      <c r="N1759" s="10"/>
      <c r="O1759" s="10"/>
      <c r="P1759" s="10"/>
      <c r="Q1759" s="10"/>
      <c r="R1759" s="10"/>
      <c r="S1759" s="10"/>
      <c r="T1759" s="10"/>
      <c r="U1759" s="10"/>
      <c r="V1759" s="10"/>
      <c r="W1759" s="10"/>
      <c r="X1759" s="10"/>
      <c r="Y1759" s="10"/>
      <c r="Z1759" s="10"/>
      <c r="AA1759" s="10"/>
      <c r="AB1759" s="10"/>
      <c r="AC1759" s="10"/>
    </row>
    <row r="1760">
      <c r="A1760" s="48"/>
      <c r="B1760" s="51"/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  <c r="M1760" s="10"/>
      <c r="N1760" s="10"/>
      <c r="O1760" s="10"/>
      <c r="P1760" s="10"/>
      <c r="Q1760" s="10"/>
      <c r="R1760" s="10"/>
      <c r="S1760" s="10"/>
      <c r="T1760" s="10"/>
      <c r="U1760" s="10"/>
      <c r="V1760" s="10"/>
      <c r="W1760" s="10"/>
      <c r="X1760" s="10"/>
      <c r="Y1760" s="10"/>
      <c r="Z1760" s="10"/>
      <c r="AA1760" s="10"/>
      <c r="AB1760" s="10"/>
      <c r="AC1760" s="10"/>
    </row>
    <row r="1761">
      <c r="A1761" s="48"/>
      <c r="B1761" s="51"/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  <c r="M1761" s="10"/>
      <c r="N1761" s="10"/>
      <c r="O1761" s="10"/>
      <c r="P1761" s="10"/>
      <c r="Q1761" s="10"/>
      <c r="R1761" s="10"/>
      <c r="S1761" s="10"/>
      <c r="T1761" s="10"/>
      <c r="U1761" s="10"/>
      <c r="V1761" s="10"/>
      <c r="W1761" s="10"/>
      <c r="X1761" s="10"/>
      <c r="Y1761" s="10"/>
      <c r="Z1761" s="10"/>
      <c r="AA1761" s="10"/>
      <c r="AB1761" s="10"/>
      <c r="AC1761" s="10"/>
    </row>
    <row r="1762">
      <c r="A1762" s="48"/>
      <c r="B1762" s="51"/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  <c r="M1762" s="10"/>
      <c r="N1762" s="10"/>
      <c r="O1762" s="10"/>
      <c r="P1762" s="10"/>
      <c r="Q1762" s="10"/>
      <c r="R1762" s="10"/>
      <c r="S1762" s="10"/>
      <c r="T1762" s="10"/>
      <c r="U1762" s="10"/>
      <c r="V1762" s="10"/>
      <c r="W1762" s="10"/>
      <c r="X1762" s="10"/>
      <c r="Y1762" s="10"/>
      <c r="Z1762" s="10"/>
      <c r="AA1762" s="10"/>
      <c r="AB1762" s="10"/>
      <c r="AC1762" s="10"/>
    </row>
    <row r="1763">
      <c r="A1763" s="48"/>
      <c r="B1763" s="51"/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  <c r="M1763" s="10"/>
      <c r="N1763" s="10"/>
      <c r="O1763" s="10"/>
      <c r="P1763" s="10"/>
      <c r="Q1763" s="10"/>
      <c r="R1763" s="10"/>
      <c r="S1763" s="10"/>
      <c r="T1763" s="10"/>
      <c r="U1763" s="10"/>
      <c r="V1763" s="10"/>
      <c r="W1763" s="10"/>
      <c r="X1763" s="10"/>
      <c r="Y1763" s="10"/>
      <c r="Z1763" s="10"/>
      <c r="AA1763" s="10"/>
      <c r="AB1763" s="10"/>
      <c r="AC1763" s="10"/>
    </row>
    <row r="1764">
      <c r="A1764" s="48"/>
      <c r="B1764" s="51"/>
      <c r="C1764" s="10"/>
      <c r="D1764" s="10"/>
      <c r="E1764" s="10"/>
      <c r="F1764" s="10"/>
      <c r="G1764" s="10"/>
      <c r="H1764" s="10"/>
      <c r="I1764" s="10"/>
      <c r="J1764" s="10"/>
      <c r="K1764" s="10"/>
      <c r="L1764" s="10"/>
      <c r="M1764" s="10"/>
      <c r="N1764" s="10"/>
      <c r="O1764" s="10"/>
      <c r="P1764" s="10"/>
      <c r="Q1764" s="10"/>
      <c r="R1764" s="10"/>
      <c r="S1764" s="10"/>
      <c r="T1764" s="10"/>
      <c r="U1764" s="10"/>
      <c r="V1764" s="10"/>
      <c r="W1764" s="10"/>
      <c r="X1764" s="10"/>
      <c r="Y1764" s="10"/>
      <c r="Z1764" s="10"/>
      <c r="AA1764" s="10"/>
      <c r="AB1764" s="10"/>
      <c r="AC1764" s="10"/>
    </row>
    <row r="1765">
      <c r="A1765" s="48"/>
      <c r="B1765" s="51"/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  <c r="M1765" s="10"/>
      <c r="N1765" s="10"/>
      <c r="O1765" s="10"/>
      <c r="P1765" s="10"/>
      <c r="Q1765" s="10"/>
      <c r="R1765" s="10"/>
      <c r="S1765" s="10"/>
      <c r="T1765" s="10"/>
      <c r="U1765" s="10"/>
      <c r="V1765" s="10"/>
      <c r="W1765" s="10"/>
      <c r="X1765" s="10"/>
      <c r="Y1765" s="10"/>
      <c r="Z1765" s="10"/>
      <c r="AA1765" s="10"/>
      <c r="AB1765" s="10"/>
      <c r="AC1765" s="10"/>
    </row>
    <row r="1766">
      <c r="A1766" s="48"/>
      <c r="B1766" s="51"/>
      <c r="C1766" s="10"/>
      <c r="D1766" s="10"/>
      <c r="E1766" s="10"/>
      <c r="F1766" s="10"/>
      <c r="G1766" s="10"/>
      <c r="H1766" s="10"/>
      <c r="I1766" s="10"/>
      <c r="J1766" s="10"/>
      <c r="K1766" s="10"/>
      <c r="L1766" s="10"/>
      <c r="M1766" s="10"/>
      <c r="N1766" s="10"/>
      <c r="O1766" s="10"/>
      <c r="P1766" s="10"/>
      <c r="Q1766" s="10"/>
      <c r="R1766" s="10"/>
      <c r="S1766" s="10"/>
      <c r="T1766" s="10"/>
      <c r="U1766" s="10"/>
      <c r="V1766" s="10"/>
      <c r="W1766" s="10"/>
      <c r="X1766" s="10"/>
      <c r="Y1766" s="10"/>
      <c r="Z1766" s="10"/>
      <c r="AA1766" s="10"/>
      <c r="AB1766" s="10"/>
      <c r="AC1766" s="10"/>
    </row>
    <row r="1767">
      <c r="A1767" s="48"/>
      <c r="B1767" s="51"/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  <c r="M1767" s="10"/>
      <c r="N1767" s="10"/>
      <c r="O1767" s="10"/>
      <c r="P1767" s="10"/>
      <c r="Q1767" s="10"/>
      <c r="R1767" s="10"/>
      <c r="S1767" s="10"/>
      <c r="T1767" s="10"/>
      <c r="U1767" s="10"/>
      <c r="V1767" s="10"/>
      <c r="W1767" s="10"/>
      <c r="X1767" s="10"/>
      <c r="Y1767" s="10"/>
      <c r="Z1767" s="10"/>
      <c r="AA1767" s="10"/>
      <c r="AB1767" s="10"/>
      <c r="AC1767" s="10"/>
    </row>
    <row r="1768">
      <c r="A1768" s="48"/>
      <c r="B1768" s="51"/>
      <c r="C1768" s="10"/>
      <c r="D1768" s="10"/>
      <c r="E1768" s="10"/>
      <c r="F1768" s="10"/>
      <c r="G1768" s="10"/>
      <c r="H1768" s="10"/>
      <c r="I1768" s="10"/>
      <c r="J1768" s="10"/>
      <c r="K1768" s="10"/>
      <c r="L1768" s="10"/>
      <c r="M1768" s="10"/>
      <c r="N1768" s="10"/>
      <c r="O1768" s="10"/>
      <c r="P1768" s="10"/>
      <c r="Q1768" s="10"/>
      <c r="R1768" s="10"/>
      <c r="S1768" s="10"/>
      <c r="T1768" s="10"/>
      <c r="U1768" s="10"/>
      <c r="V1768" s="10"/>
      <c r="W1768" s="10"/>
      <c r="X1768" s="10"/>
      <c r="Y1768" s="10"/>
      <c r="Z1768" s="10"/>
      <c r="AA1768" s="10"/>
      <c r="AB1768" s="10"/>
      <c r="AC1768" s="10"/>
    </row>
    <row r="1769">
      <c r="A1769" s="48"/>
      <c r="B1769" s="51"/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  <c r="M1769" s="10"/>
      <c r="N1769" s="10"/>
      <c r="O1769" s="10"/>
      <c r="P1769" s="10"/>
      <c r="Q1769" s="10"/>
      <c r="R1769" s="10"/>
      <c r="S1769" s="10"/>
      <c r="T1769" s="10"/>
      <c r="U1769" s="10"/>
      <c r="V1769" s="10"/>
      <c r="W1769" s="10"/>
      <c r="X1769" s="10"/>
      <c r="Y1769" s="10"/>
      <c r="Z1769" s="10"/>
      <c r="AA1769" s="10"/>
      <c r="AB1769" s="10"/>
      <c r="AC1769" s="10"/>
    </row>
    <row r="1770">
      <c r="A1770" s="48"/>
      <c r="B1770" s="51"/>
      <c r="C1770" s="10"/>
      <c r="D1770" s="10"/>
      <c r="E1770" s="10"/>
      <c r="F1770" s="10"/>
      <c r="G1770" s="10"/>
      <c r="H1770" s="10"/>
      <c r="I1770" s="10"/>
      <c r="J1770" s="10"/>
      <c r="K1770" s="10"/>
      <c r="L1770" s="10"/>
      <c r="M1770" s="10"/>
      <c r="N1770" s="10"/>
      <c r="O1770" s="10"/>
      <c r="P1770" s="10"/>
      <c r="Q1770" s="10"/>
      <c r="R1770" s="10"/>
      <c r="S1770" s="10"/>
      <c r="T1770" s="10"/>
      <c r="U1770" s="10"/>
      <c r="V1770" s="10"/>
      <c r="W1770" s="10"/>
      <c r="X1770" s="10"/>
      <c r="Y1770" s="10"/>
      <c r="Z1770" s="10"/>
      <c r="AA1770" s="10"/>
      <c r="AB1770" s="10"/>
      <c r="AC1770" s="10"/>
    </row>
    <row r="1771">
      <c r="A1771" s="48"/>
      <c r="B1771" s="51"/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  <c r="M1771" s="10"/>
      <c r="N1771" s="10"/>
      <c r="O1771" s="10"/>
      <c r="P1771" s="10"/>
      <c r="Q1771" s="10"/>
      <c r="R1771" s="10"/>
      <c r="S1771" s="10"/>
      <c r="T1771" s="10"/>
      <c r="U1771" s="10"/>
      <c r="V1771" s="10"/>
      <c r="W1771" s="10"/>
      <c r="X1771" s="10"/>
      <c r="Y1771" s="10"/>
      <c r="Z1771" s="10"/>
      <c r="AA1771" s="10"/>
      <c r="AB1771" s="10"/>
      <c r="AC1771" s="10"/>
    </row>
    <row r="1772">
      <c r="A1772" s="48"/>
      <c r="B1772" s="51"/>
      <c r="C1772" s="10"/>
      <c r="D1772" s="10"/>
      <c r="E1772" s="10"/>
      <c r="F1772" s="10"/>
      <c r="G1772" s="10"/>
      <c r="H1772" s="10"/>
      <c r="I1772" s="10"/>
      <c r="J1772" s="10"/>
      <c r="K1772" s="10"/>
      <c r="L1772" s="10"/>
      <c r="M1772" s="10"/>
      <c r="N1772" s="10"/>
      <c r="O1772" s="10"/>
      <c r="P1772" s="10"/>
      <c r="Q1772" s="10"/>
      <c r="R1772" s="10"/>
      <c r="S1772" s="10"/>
      <c r="T1772" s="10"/>
      <c r="U1772" s="10"/>
      <c r="V1772" s="10"/>
      <c r="W1772" s="10"/>
      <c r="X1772" s="10"/>
      <c r="Y1772" s="10"/>
      <c r="Z1772" s="10"/>
      <c r="AA1772" s="10"/>
      <c r="AB1772" s="10"/>
      <c r="AC1772" s="10"/>
    </row>
    <row r="1773">
      <c r="A1773" s="48"/>
      <c r="B1773" s="51"/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  <c r="M1773" s="10"/>
      <c r="N1773" s="10"/>
      <c r="O1773" s="10"/>
      <c r="P1773" s="10"/>
      <c r="Q1773" s="10"/>
      <c r="R1773" s="10"/>
      <c r="S1773" s="10"/>
      <c r="T1773" s="10"/>
      <c r="U1773" s="10"/>
      <c r="V1773" s="10"/>
      <c r="W1773" s="10"/>
      <c r="X1773" s="10"/>
      <c r="Y1773" s="10"/>
      <c r="Z1773" s="10"/>
      <c r="AA1773" s="10"/>
      <c r="AB1773" s="10"/>
      <c r="AC1773" s="10"/>
    </row>
    <row r="1774">
      <c r="A1774" s="48"/>
      <c r="B1774" s="51"/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  <c r="M1774" s="10"/>
      <c r="N1774" s="10"/>
      <c r="O1774" s="10"/>
      <c r="P1774" s="10"/>
      <c r="Q1774" s="10"/>
      <c r="R1774" s="10"/>
      <c r="S1774" s="10"/>
      <c r="T1774" s="10"/>
      <c r="U1774" s="10"/>
      <c r="V1774" s="10"/>
      <c r="W1774" s="10"/>
      <c r="X1774" s="10"/>
      <c r="Y1774" s="10"/>
      <c r="Z1774" s="10"/>
      <c r="AA1774" s="10"/>
      <c r="AB1774" s="10"/>
      <c r="AC1774" s="10"/>
    </row>
    <row r="1775">
      <c r="A1775" s="48"/>
      <c r="B1775" s="51"/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  <c r="M1775" s="10"/>
      <c r="N1775" s="10"/>
      <c r="O1775" s="10"/>
      <c r="P1775" s="10"/>
      <c r="Q1775" s="10"/>
      <c r="R1775" s="10"/>
      <c r="S1775" s="10"/>
      <c r="T1775" s="10"/>
      <c r="U1775" s="10"/>
      <c r="V1775" s="10"/>
      <c r="W1775" s="10"/>
      <c r="X1775" s="10"/>
      <c r="Y1775" s="10"/>
      <c r="Z1775" s="10"/>
      <c r="AA1775" s="10"/>
      <c r="AB1775" s="10"/>
      <c r="AC1775" s="10"/>
    </row>
    <row r="1776">
      <c r="A1776" s="48"/>
      <c r="B1776" s="51"/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  <c r="M1776" s="10"/>
      <c r="N1776" s="10"/>
      <c r="O1776" s="10"/>
      <c r="P1776" s="10"/>
      <c r="Q1776" s="10"/>
      <c r="R1776" s="10"/>
      <c r="S1776" s="10"/>
      <c r="T1776" s="10"/>
      <c r="U1776" s="10"/>
      <c r="V1776" s="10"/>
      <c r="W1776" s="10"/>
      <c r="X1776" s="10"/>
      <c r="Y1776" s="10"/>
      <c r="Z1776" s="10"/>
      <c r="AA1776" s="10"/>
      <c r="AB1776" s="10"/>
      <c r="AC1776" s="10"/>
    </row>
    <row r="1777">
      <c r="A1777" s="48"/>
      <c r="B1777" s="51"/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  <c r="M1777" s="10"/>
      <c r="N1777" s="10"/>
      <c r="O1777" s="10"/>
      <c r="P1777" s="10"/>
      <c r="Q1777" s="10"/>
      <c r="R1777" s="10"/>
      <c r="S1777" s="10"/>
      <c r="T1777" s="10"/>
      <c r="U1777" s="10"/>
      <c r="V1777" s="10"/>
      <c r="W1777" s="10"/>
      <c r="X1777" s="10"/>
      <c r="Y1777" s="10"/>
      <c r="Z1777" s="10"/>
      <c r="AA1777" s="10"/>
      <c r="AB1777" s="10"/>
      <c r="AC1777" s="10"/>
    </row>
    <row r="1778">
      <c r="A1778" s="48"/>
      <c r="B1778" s="51"/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  <c r="M1778" s="10"/>
      <c r="N1778" s="10"/>
      <c r="O1778" s="10"/>
      <c r="P1778" s="10"/>
      <c r="Q1778" s="10"/>
      <c r="R1778" s="10"/>
      <c r="S1778" s="10"/>
      <c r="T1778" s="10"/>
      <c r="U1778" s="10"/>
      <c r="V1778" s="10"/>
      <c r="W1778" s="10"/>
      <c r="X1778" s="10"/>
      <c r="Y1778" s="10"/>
      <c r="Z1778" s="10"/>
      <c r="AA1778" s="10"/>
      <c r="AB1778" s="10"/>
      <c r="AC1778" s="10"/>
    </row>
    <row r="1779">
      <c r="A1779" s="48"/>
      <c r="B1779" s="51"/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  <c r="M1779" s="10"/>
      <c r="N1779" s="10"/>
      <c r="O1779" s="10"/>
      <c r="P1779" s="10"/>
      <c r="Q1779" s="10"/>
      <c r="R1779" s="10"/>
      <c r="S1779" s="10"/>
      <c r="T1779" s="10"/>
      <c r="U1779" s="10"/>
      <c r="V1779" s="10"/>
      <c r="W1779" s="10"/>
      <c r="X1779" s="10"/>
      <c r="Y1779" s="10"/>
      <c r="Z1779" s="10"/>
      <c r="AA1779" s="10"/>
      <c r="AB1779" s="10"/>
      <c r="AC1779" s="10"/>
    </row>
    <row r="1780">
      <c r="A1780" s="48"/>
      <c r="B1780" s="51"/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  <c r="M1780" s="10"/>
      <c r="N1780" s="10"/>
      <c r="O1780" s="10"/>
      <c r="P1780" s="10"/>
      <c r="Q1780" s="10"/>
      <c r="R1780" s="10"/>
      <c r="S1780" s="10"/>
      <c r="T1780" s="10"/>
      <c r="U1780" s="10"/>
      <c r="V1780" s="10"/>
      <c r="W1780" s="10"/>
      <c r="X1780" s="10"/>
      <c r="Y1780" s="10"/>
      <c r="Z1780" s="10"/>
      <c r="AA1780" s="10"/>
      <c r="AB1780" s="10"/>
      <c r="AC1780" s="10"/>
    </row>
    <row r="1781">
      <c r="A1781" s="48"/>
      <c r="B1781" s="51"/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  <c r="M1781" s="10"/>
      <c r="N1781" s="10"/>
      <c r="O1781" s="10"/>
      <c r="P1781" s="10"/>
      <c r="Q1781" s="10"/>
      <c r="R1781" s="10"/>
      <c r="S1781" s="10"/>
      <c r="T1781" s="10"/>
      <c r="U1781" s="10"/>
      <c r="V1781" s="10"/>
      <c r="W1781" s="10"/>
      <c r="X1781" s="10"/>
      <c r="Y1781" s="10"/>
      <c r="Z1781" s="10"/>
      <c r="AA1781" s="10"/>
      <c r="AB1781" s="10"/>
      <c r="AC1781" s="10"/>
    </row>
    <row r="1782">
      <c r="A1782" s="48"/>
      <c r="B1782" s="51"/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  <c r="M1782" s="10"/>
      <c r="N1782" s="10"/>
      <c r="O1782" s="10"/>
      <c r="P1782" s="10"/>
      <c r="Q1782" s="10"/>
      <c r="R1782" s="10"/>
      <c r="S1782" s="10"/>
      <c r="T1782" s="10"/>
      <c r="U1782" s="10"/>
      <c r="V1782" s="10"/>
      <c r="W1782" s="10"/>
      <c r="X1782" s="10"/>
      <c r="Y1782" s="10"/>
      <c r="Z1782" s="10"/>
      <c r="AA1782" s="10"/>
      <c r="AB1782" s="10"/>
      <c r="AC1782" s="10"/>
    </row>
    <row r="1783">
      <c r="A1783" s="48"/>
      <c r="B1783" s="51"/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  <c r="M1783" s="10"/>
      <c r="N1783" s="10"/>
      <c r="O1783" s="10"/>
      <c r="P1783" s="10"/>
      <c r="Q1783" s="10"/>
      <c r="R1783" s="10"/>
      <c r="S1783" s="10"/>
      <c r="T1783" s="10"/>
      <c r="U1783" s="10"/>
      <c r="V1783" s="10"/>
      <c r="W1783" s="10"/>
      <c r="X1783" s="10"/>
      <c r="Y1783" s="10"/>
      <c r="Z1783" s="10"/>
      <c r="AA1783" s="10"/>
      <c r="AB1783" s="10"/>
      <c r="AC1783" s="10"/>
    </row>
    <row r="1784">
      <c r="A1784" s="48"/>
      <c r="B1784" s="51"/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  <c r="M1784" s="10"/>
      <c r="N1784" s="10"/>
      <c r="O1784" s="10"/>
      <c r="P1784" s="10"/>
      <c r="Q1784" s="10"/>
      <c r="R1784" s="10"/>
      <c r="S1784" s="10"/>
      <c r="T1784" s="10"/>
      <c r="U1784" s="10"/>
      <c r="V1784" s="10"/>
      <c r="W1784" s="10"/>
      <c r="X1784" s="10"/>
      <c r="Y1784" s="10"/>
      <c r="Z1784" s="10"/>
      <c r="AA1784" s="10"/>
      <c r="AB1784" s="10"/>
      <c r="AC1784" s="10"/>
    </row>
    <row r="1785">
      <c r="A1785" s="48"/>
      <c r="B1785" s="51"/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  <c r="M1785" s="10"/>
      <c r="N1785" s="10"/>
      <c r="O1785" s="10"/>
      <c r="P1785" s="10"/>
      <c r="Q1785" s="10"/>
      <c r="R1785" s="10"/>
      <c r="S1785" s="10"/>
      <c r="T1785" s="10"/>
      <c r="U1785" s="10"/>
      <c r="V1785" s="10"/>
      <c r="W1785" s="10"/>
      <c r="X1785" s="10"/>
      <c r="Y1785" s="10"/>
      <c r="Z1785" s="10"/>
      <c r="AA1785" s="10"/>
      <c r="AB1785" s="10"/>
      <c r="AC1785" s="10"/>
    </row>
    <row r="1786">
      <c r="A1786" s="48"/>
      <c r="B1786" s="51"/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  <c r="M1786" s="10"/>
      <c r="N1786" s="10"/>
      <c r="O1786" s="10"/>
      <c r="P1786" s="10"/>
      <c r="Q1786" s="10"/>
      <c r="R1786" s="10"/>
      <c r="S1786" s="10"/>
      <c r="T1786" s="10"/>
      <c r="U1786" s="10"/>
      <c r="V1786" s="10"/>
      <c r="W1786" s="10"/>
      <c r="X1786" s="10"/>
      <c r="Y1786" s="10"/>
      <c r="Z1786" s="10"/>
      <c r="AA1786" s="10"/>
      <c r="AB1786" s="10"/>
      <c r="AC1786" s="10"/>
    </row>
    <row r="1787">
      <c r="A1787" s="48"/>
      <c r="B1787" s="51"/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  <c r="M1787" s="10"/>
      <c r="N1787" s="10"/>
      <c r="O1787" s="10"/>
      <c r="P1787" s="10"/>
      <c r="Q1787" s="10"/>
      <c r="R1787" s="10"/>
      <c r="S1787" s="10"/>
      <c r="T1787" s="10"/>
      <c r="U1787" s="10"/>
      <c r="V1787" s="10"/>
      <c r="W1787" s="10"/>
      <c r="X1787" s="10"/>
      <c r="Y1787" s="10"/>
      <c r="Z1787" s="10"/>
      <c r="AA1787" s="10"/>
      <c r="AB1787" s="10"/>
      <c r="AC1787" s="10"/>
    </row>
    <row r="1788">
      <c r="A1788" s="48"/>
      <c r="B1788" s="51"/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  <c r="M1788" s="10"/>
      <c r="N1788" s="10"/>
      <c r="O1788" s="10"/>
      <c r="P1788" s="10"/>
      <c r="Q1788" s="10"/>
      <c r="R1788" s="10"/>
      <c r="S1788" s="10"/>
      <c r="T1788" s="10"/>
      <c r="U1788" s="10"/>
      <c r="V1788" s="10"/>
      <c r="W1788" s="10"/>
      <c r="X1788" s="10"/>
      <c r="Y1788" s="10"/>
      <c r="Z1788" s="10"/>
      <c r="AA1788" s="10"/>
      <c r="AB1788" s="10"/>
      <c r="AC1788" s="10"/>
    </row>
    <row r="1789">
      <c r="A1789" s="48"/>
      <c r="B1789" s="51"/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  <c r="M1789" s="10"/>
      <c r="N1789" s="10"/>
      <c r="O1789" s="10"/>
      <c r="P1789" s="10"/>
      <c r="Q1789" s="10"/>
      <c r="R1789" s="10"/>
      <c r="S1789" s="10"/>
      <c r="T1789" s="10"/>
      <c r="U1789" s="10"/>
      <c r="V1789" s="10"/>
      <c r="W1789" s="10"/>
      <c r="X1789" s="10"/>
      <c r="Y1789" s="10"/>
      <c r="Z1789" s="10"/>
      <c r="AA1789" s="10"/>
      <c r="AB1789" s="10"/>
      <c r="AC1789" s="10"/>
    </row>
    <row r="1790">
      <c r="A1790" s="48"/>
      <c r="B1790" s="51"/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  <c r="M1790" s="10"/>
      <c r="N1790" s="10"/>
      <c r="O1790" s="10"/>
      <c r="P1790" s="10"/>
      <c r="Q1790" s="10"/>
      <c r="R1790" s="10"/>
      <c r="S1790" s="10"/>
      <c r="T1790" s="10"/>
      <c r="U1790" s="10"/>
      <c r="V1790" s="10"/>
      <c r="W1790" s="10"/>
      <c r="X1790" s="10"/>
      <c r="Y1790" s="10"/>
      <c r="Z1790" s="10"/>
      <c r="AA1790" s="10"/>
      <c r="AB1790" s="10"/>
      <c r="AC1790" s="10"/>
    </row>
    <row r="1791">
      <c r="A1791" s="48"/>
      <c r="B1791" s="51"/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  <c r="M1791" s="10"/>
      <c r="N1791" s="10"/>
      <c r="O1791" s="10"/>
      <c r="P1791" s="10"/>
      <c r="Q1791" s="10"/>
      <c r="R1791" s="10"/>
      <c r="S1791" s="10"/>
      <c r="T1791" s="10"/>
      <c r="U1791" s="10"/>
      <c r="V1791" s="10"/>
      <c r="W1791" s="10"/>
      <c r="X1791" s="10"/>
      <c r="Y1791" s="10"/>
      <c r="Z1791" s="10"/>
      <c r="AA1791" s="10"/>
      <c r="AB1791" s="10"/>
      <c r="AC1791" s="10"/>
    </row>
    <row r="1792">
      <c r="A1792" s="48"/>
      <c r="B1792" s="51"/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  <c r="M1792" s="10"/>
      <c r="N1792" s="10"/>
      <c r="O1792" s="10"/>
      <c r="P1792" s="10"/>
      <c r="Q1792" s="10"/>
      <c r="R1792" s="10"/>
      <c r="S1792" s="10"/>
      <c r="T1792" s="10"/>
      <c r="U1792" s="10"/>
      <c r="V1792" s="10"/>
      <c r="W1792" s="10"/>
      <c r="X1792" s="10"/>
      <c r="Y1792" s="10"/>
      <c r="Z1792" s="10"/>
      <c r="AA1792" s="10"/>
      <c r="AB1792" s="10"/>
      <c r="AC1792" s="10"/>
    </row>
    <row r="1793">
      <c r="A1793" s="48"/>
      <c r="B1793" s="51"/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  <c r="M1793" s="10"/>
      <c r="N1793" s="10"/>
      <c r="O1793" s="10"/>
      <c r="P1793" s="10"/>
      <c r="Q1793" s="10"/>
      <c r="R1793" s="10"/>
      <c r="S1793" s="10"/>
      <c r="T1793" s="10"/>
      <c r="U1793" s="10"/>
      <c r="V1793" s="10"/>
      <c r="W1793" s="10"/>
      <c r="X1793" s="10"/>
      <c r="Y1793" s="10"/>
      <c r="Z1793" s="10"/>
      <c r="AA1793" s="10"/>
      <c r="AB1793" s="10"/>
      <c r="AC1793" s="10"/>
    </row>
    <row r="1794">
      <c r="A1794" s="48"/>
      <c r="B1794" s="51"/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  <c r="M1794" s="10"/>
      <c r="N1794" s="10"/>
      <c r="O1794" s="10"/>
      <c r="P1794" s="10"/>
      <c r="Q1794" s="10"/>
      <c r="R1794" s="10"/>
      <c r="S1794" s="10"/>
      <c r="T1794" s="10"/>
      <c r="U1794" s="10"/>
      <c r="V1794" s="10"/>
      <c r="W1794" s="10"/>
      <c r="X1794" s="10"/>
      <c r="Y1794" s="10"/>
      <c r="Z1794" s="10"/>
      <c r="AA1794" s="10"/>
      <c r="AB1794" s="10"/>
      <c r="AC1794" s="10"/>
    </row>
    <row r="1795">
      <c r="A1795" s="48"/>
      <c r="B1795" s="51"/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  <c r="M1795" s="10"/>
      <c r="N1795" s="10"/>
      <c r="O1795" s="10"/>
      <c r="P1795" s="10"/>
      <c r="Q1795" s="10"/>
      <c r="R1795" s="10"/>
      <c r="S1795" s="10"/>
      <c r="T1795" s="10"/>
      <c r="U1795" s="10"/>
      <c r="V1795" s="10"/>
      <c r="W1795" s="10"/>
      <c r="X1795" s="10"/>
      <c r="Y1795" s="10"/>
      <c r="Z1795" s="10"/>
      <c r="AA1795" s="10"/>
      <c r="AB1795" s="10"/>
      <c r="AC1795" s="10"/>
    </row>
    <row r="1796">
      <c r="A1796" s="48"/>
      <c r="B1796" s="51"/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  <c r="M1796" s="10"/>
      <c r="N1796" s="10"/>
      <c r="O1796" s="10"/>
      <c r="P1796" s="10"/>
      <c r="Q1796" s="10"/>
      <c r="R1796" s="10"/>
      <c r="S1796" s="10"/>
      <c r="T1796" s="10"/>
      <c r="U1796" s="10"/>
      <c r="V1796" s="10"/>
      <c r="W1796" s="10"/>
      <c r="X1796" s="10"/>
      <c r="Y1796" s="10"/>
      <c r="Z1796" s="10"/>
      <c r="AA1796" s="10"/>
      <c r="AB1796" s="10"/>
      <c r="AC1796" s="10"/>
    </row>
    <row r="1797">
      <c r="A1797" s="48"/>
      <c r="B1797" s="51"/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  <c r="M1797" s="10"/>
      <c r="N1797" s="10"/>
      <c r="O1797" s="10"/>
      <c r="P1797" s="10"/>
      <c r="Q1797" s="10"/>
      <c r="R1797" s="10"/>
      <c r="S1797" s="10"/>
      <c r="T1797" s="10"/>
      <c r="U1797" s="10"/>
      <c r="V1797" s="10"/>
      <c r="W1797" s="10"/>
      <c r="X1797" s="10"/>
      <c r="Y1797" s="10"/>
      <c r="Z1797" s="10"/>
      <c r="AA1797" s="10"/>
      <c r="AB1797" s="10"/>
      <c r="AC1797" s="10"/>
    </row>
    <row r="1798">
      <c r="A1798" s="48"/>
      <c r="B1798" s="51"/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10"/>
      <c r="P1798" s="10"/>
      <c r="Q1798" s="10"/>
      <c r="R1798" s="10"/>
      <c r="S1798" s="10"/>
      <c r="T1798" s="10"/>
      <c r="U1798" s="10"/>
      <c r="V1798" s="10"/>
      <c r="W1798" s="10"/>
      <c r="X1798" s="10"/>
      <c r="Y1798" s="10"/>
      <c r="Z1798" s="10"/>
      <c r="AA1798" s="10"/>
      <c r="AB1798" s="10"/>
      <c r="AC1798" s="10"/>
    </row>
    <row r="1799">
      <c r="A1799" s="48"/>
      <c r="B1799" s="51"/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  <c r="M1799" s="10"/>
      <c r="N1799" s="10"/>
      <c r="O1799" s="10"/>
      <c r="P1799" s="10"/>
      <c r="Q1799" s="10"/>
      <c r="R1799" s="10"/>
      <c r="S1799" s="10"/>
      <c r="T1799" s="10"/>
      <c r="U1799" s="10"/>
      <c r="V1799" s="10"/>
      <c r="W1799" s="10"/>
      <c r="X1799" s="10"/>
      <c r="Y1799" s="10"/>
      <c r="Z1799" s="10"/>
      <c r="AA1799" s="10"/>
      <c r="AB1799" s="10"/>
      <c r="AC1799" s="10"/>
    </row>
    <row r="1800">
      <c r="A1800" s="48"/>
      <c r="B1800" s="51"/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10"/>
      <c r="P1800" s="10"/>
      <c r="Q1800" s="10"/>
      <c r="R1800" s="10"/>
      <c r="S1800" s="10"/>
      <c r="T1800" s="10"/>
      <c r="U1800" s="10"/>
      <c r="V1800" s="10"/>
      <c r="W1800" s="10"/>
      <c r="X1800" s="10"/>
      <c r="Y1800" s="10"/>
      <c r="Z1800" s="10"/>
      <c r="AA1800" s="10"/>
      <c r="AB1800" s="10"/>
      <c r="AC1800" s="10"/>
    </row>
    <row r="1801">
      <c r="A1801" s="48"/>
      <c r="B1801" s="51"/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  <c r="O1801" s="10"/>
      <c r="P1801" s="10"/>
      <c r="Q1801" s="10"/>
      <c r="R1801" s="10"/>
      <c r="S1801" s="10"/>
      <c r="T1801" s="10"/>
      <c r="U1801" s="10"/>
      <c r="V1801" s="10"/>
      <c r="W1801" s="10"/>
      <c r="X1801" s="10"/>
      <c r="Y1801" s="10"/>
      <c r="Z1801" s="10"/>
      <c r="AA1801" s="10"/>
      <c r="AB1801" s="10"/>
      <c r="AC1801" s="10"/>
    </row>
    <row r="1802">
      <c r="A1802" s="48"/>
      <c r="B1802" s="51"/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10"/>
      <c r="P1802" s="10"/>
      <c r="Q1802" s="10"/>
      <c r="R1802" s="10"/>
      <c r="S1802" s="10"/>
      <c r="T1802" s="10"/>
      <c r="U1802" s="10"/>
      <c r="V1802" s="10"/>
      <c r="W1802" s="10"/>
      <c r="X1802" s="10"/>
      <c r="Y1802" s="10"/>
      <c r="Z1802" s="10"/>
      <c r="AA1802" s="10"/>
      <c r="AB1802" s="10"/>
      <c r="AC1802" s="10"/>
    </row>
    <row r="1803">
      <c r="A1803" s="48"/>
      <c r="B1803" s="51"/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  <c r="M1803" s="10"/>
      <c r="N1803" s="10"/>
      <c r="O1803" s="10"/>
      <c r="P1803" s="10"/>
      <c r="Q1803" s="10"/>
      <c r="R1803" s="10"/>
      <c r="S1803" s="10"/>
      <c r="T1803" s="10"/>
      <c r="U1803" s="10"/>
      <c r="V1803" s="10"/>
      <c r="W1803" s="10"/>
      <c r="X1803" s="10"/>
      <c r="Y1803" s="10"/>
      <c r="Z1803" s="10"/>
      <c r="AA1803" s="10"/>
      <c r="AB1803" s="10"/>
      <c r="AC1803" s="10"/>
    </row>
    <row r="1804">
      <c r="A1804" s="48"/>
      <c r="B1804" s="51"/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  <c r="M1804" s="10"/>
      <c r="N1804" s="10"/>
      <c r="O1804" s="10"/>
      <c r="P1804" s="10"/>
      <c r="Q1804" s="10"/>
      <c r="R1804" s="10"/>
      <c r="S1804" s="10"/>
      <c r="T1804" s="10"/>
      <c r="U1804" s="10"/>
      <c r="V1804" s="10"/>
      <c r="W1804" s="10"/>
      <c r="X1804" s="10"/>
      <c r="Y1804" s="10"/>
      <c r="Z1804" s="10"/>
      <c r="AA1804" s="10"/>
      <c r="AB1804" s="10"/>
      <c r="AC1804" s="10"/>
    </row>
    <row r="1805">
      <c r="A1805" s="48"/>
      <c r="B1805" s="51"/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  <c r="M1805" s="10"/>
      <c r="N1805" s="10"/>
      <c r="O1805" s="10"/>
      <c r="P1805" s="10"/>
      <c r="Q1805" s="10"/>
      <c r="R1805" s="10"/>
      <c r="S1805" s="10"/>
      <c r="T1805" s="10"/>
      <c r="U1805" s="10"/>
      <c r="V1805" s="10"/>
      <c r="W1805" s="10"/>
      <c r="X1805" s="10"/>
      <c r="Y1805" s="10"/>
      <c r="Z1805" s="10"/>
      <c r="AA1805" s="10"/>
      <c r="AB1805" s="10"/>
      <c r="AC1805" s="10"/>
    </row>
    <row r="1806">
      <c r="A1806" s="48"/>
      <c r="B1806" s="51"/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  <c r="M1806" s="10"/>
      <c r="N1806" s="10"/>
      <c r="O1806" s="10"/>
      <c r="P1806" s="10"/>
      <c r="Q1806" s="10"/>
      <c r="R1806" s="10"/>
      <c r="S1806" s="10"/>
      <c r="T1806" s="10"/>
      <c r="U1806" s="10"/>
      <c r="V1806" s="10"/>
      <c r="W1806" s="10"/>
      <c r="X1806" s="10"/>
      <c r="Y1806" s="10"/>
      <c r="Z1806" s="10"/>
      <c r="AA1806" s="10"/>
      <c r="AB1806" s="10"/>
      <c r="AC1806" s="10"/>
    </row>
    <row r="1807">
      <c r="A1807" s="48"/>
      <c r="B1807" s="51"/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  <c r="M1807" s="10"/>
      <c r="N1807" s="10"/>
      <c r="O1807" s="10"/>
      <c r="P1807" s="10"/>
      <c r="Q1807" s="10"/>
      <c r="R1807" s="10"/>
      <c r="S1807" s="10"/>
      <c r="T1807" s="10"/>
      <c r="U1807" s="10"/>
      <c r="V1807" s="10"/>
      <c r="W1807" s="10"/>
      <c r="X1807" s="10"/>
      <c r="Y1807" s="10"/>
      <c r="Z1807" s="10"/>
      <c r="AA1807" s="10"/>
      <c r="AB1807" s="10"/>
      <c r="AC1807" s="10"/>
    </row>
    <row r="1808">
      <c r="A1808" s="48"/>
      <c r="B1808" s="51"/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  <c r="M1808" s="10"/>
      <c r="N1808" s="10"/>
      <c r="O1808" s="10"/>
      <c r="P1808" s="10"/>
      <c r="Q1808" s="10"/>
      <c r="R1808" s="10"/>
      <c r="S1808" s="10"/>
      <c r="T1808" s="10"/>
      <c r="U1808" s="10"/>
      <c r="V1808" s="10"/>
      <c r="W1808" s="10"/>
      <c r="X1808" s="10"/>
      <c r="Y1808" s="10"/>
      <c r="Z1808" s="10"/>
      <c r="AA1808" s="10"/>
      <c r="AB1808" s="10"/>
      <c r="AC1808" s="10"/>
    </row>
    <row r="1809">
      <c r="A1809" s="48"/>
      <c r="B1809" s="51"/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  <c r="M1809" s="10"/>
      <c r="N1809" s="10"/>
      <c r="O1809" s="10"/>
      <c r="P1809" s="10"/>
      <c r="Q1809" s="10"/>
      <c r="R1809" s="10"/>
      <c r="S1809" s="10"/>
      <c r="T1809" s="10"/>
      <c r="U1809" s="10"/>
      <c r="V1809" s="10"/>
      <c r="W1809" s="10"/>
      <c r="X1809" s="10"/>
      <c r="Y1809" s="10"/>
      <c r="Z1809" s="10"/>
      <c r="AA1809" s="10"/>
      <c r="AB1809" s="10"/>
      <c r="AC1809" s="10"/>
    </row>
    <row r="1810">
      <c r="A1810" s="48"/>
      <c r="B1810" s="51"/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  <c r="M1810" s="10"/>
      <c r="N1810" s="10"/>
      <c r="O1810" s="10"/>
      <c r="P1810" s="10"/>
      <c r="Q1810" s="10"/>
      <c r="R1810" s="10"/>
      <c r="S1810" s="10"/>
      <c r="T1810" s="10"/>
      <c r="U1810" s="10"/>
      <c r="V1810" s="10"/>
      <c r="W1810" s="10"/>
      <c r="X1810" s="10"/>
      <c r="Y1810" s="10"/>
      <c r="Z1810" s="10"/>
      <c r="AA1810" s="10"/>
      <c r="AB1810" s="10"/>
      <c r="AC1810" s="10"/>
    </row>
    <row r="1811">
      <c r="A1811" s="48"/>
      <c r="B1811" s="51"/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  <c r="M1811" s="10"/>
      <c r="N1811" s="10"/>
      <c r="O1811" s="10"/>
      <c r="P1811" s="10"/>
      <c r="Q1811" s="10"/>
      <c r="R1811" s="10"/>
      <c r="S1811" s="10"/>
      <c r="T1811" s="10"/>
      <c r="U1811" s="10"/>
      <c r="V1811" s="10"/>
      <c r="W1811" s="10"/>
      <c r="X1811" s="10"/>
      <c r="Y1811" s="10"/>
      <c r="Z1811" s="10"/>
      <c r="AA1811" s="10"/>
      <c r="AB1811" s="10"/>
      <c r="AC1811" s="10"/>
    </row>
    <row r="1812">
      <c r="A1812" s="48"/>
      <c r="B1812" s="51"/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  <c r="M1812" s="10"/>
      <c r="N1812" s="10"/>
      <c r="O1812" s="10"/>
      <c r="P1812" s="10"/>
      <c r="Q1812" s="10"/>
      <c r="R1812" s="10"/>
      <c r="S1812" s="10"/>
      <c r="T1812" s="10"/>
      <c r="U1812" s="10"/>
      <c r="V1812" s="10"/>
      <c r="W1812" s="10"/>
      <c r="X1812" s="10"/>
      <c r="Y1812" s="10"/>
      <c r="Z1812" s="10"/>
      <c r="AA1812" s="10"/>
      <c r="AB1812" s="10"/>
      <c r="AC1812" s="10"/>
    </row>
    <row r="1813">
      <c r="A1813" s="48"/>
      <c r="B1813" s="51"/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  <c r="M1813" s="10"/>
      <c r="N1813" s="10"/>
      <c r="O1813" s="10"/>
      <c r="P1813" s="10"/>
      <c r="Q1813" s="10"/>
      <c r="R1813" s="10"/>
      <c r="S1813" s="10"/>
      <c r="T1813" s="10"/>
      <c r="U1813" s="10"/>
      <c r="V1813" s="10"/>
      <c r="W1813" s="10"/>
      <c r="X1813" s="10"/>
      <c r="Y1813" s="10"/>
      <c r="Z1813" s="10"/>
      <c r="AA1813" s="10"/>
      <c r="AB1813" s="10"/>
      <c r="AC1813" s="10"/>
    </row>
    <row r="1814">
      <c r="A1814" s="48"/>
      <c r="B1814" s="51"/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  <c r="M1814" s="10"/>
      <c r="N1814" s="10"/>
      <c r="O1814" s="10"/>
      <c r="P1814" s="10"/>
      <c r="Q1814" s="10"/>
      <c r="R1814" s="10"/>
      <c r="S1814" s="10"/>
      <c r="T1814" s="10"/>
      <c r="U1814" s="10"/>
      <c r="V1814" s="10"/>
      <c r="W1814" s="10"/>
      <c r="X1814" s="10"/>
      <c r="Y1814" s="10"/>
      <c r="Z1814" s="10"/>
      <c r="AA1814" s="10"/>
      <c r="AB1814" s="10"/>
      <c r="AC1814" s="10"/>
    </row>
    <row r="1815">
      <c r="A1815" s="48"/>
      <c r="B1815" s="51"/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  <c r="M1815" s="10"/>
      <c r="N1815" s="10"/>
      <c r="O1815" s="10"/>
      <c r="P1815" s="10"/>
      <c r="Q1815" s="10"/>
      <c r="R1815" s="10"/>
      <c r="S1815" s="10"/>
      <c r="T1815" s="10"/>
      <c r="U1815" s="10"/>
      <c r="V1815" s="10"/>
      <c r="W1815" s="10"/>
      <c r="X1815" s="10"/>
      <c r="Y1815" s="10"/>
      <c r="Z1815" s="10"/>
      <c r="AA1815" s="10"/>
      <c r="AB1815" s="10"/>
      <c r="AC1815" s="10"/>
    </row>
    <row r="1816">
      <c r="A1816" s="48"/>
      <c r="B1816" s="51"/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  <c r="M1816" s="10"/>
      <c r="N1816" s="10"/>
      <c r="O1816" s="10"/>
      <c r="P1816" s="10"/>
      <c r="Q1816" s="10"/>
      <c r="R1816" s="10"/>
      <c r="S1816" s="10"/>
      <c r="T1816" s="10"/>
      <c r="U1816" s="10"/>
      <c r="V1816" s="10"/>
      <c r="W1816" s="10"/>
      <c r="X1816" s="10"/>
      <c r="Y1816" s="10"/>
      <c r="Z1816" s="10"/>
      <c r="AA1816" s="10"/>
      <c r="AB1816" s="10"/>
      <c r="AC1816" s="10"/>
    </row>
    <row r="1817">
      <c r="A1817" s="48"/>
      <c r="B1817" s="51"/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  <c r="M1817" s="10"/>
      <c r="N1817" s="10"/>
      <c r="O1817" s="10"/>
      <c r="P1817" s="10"/>
      <c r="Q1817" s="10"/>
      <c r="R1817" s="10"/>
      <c r="S1817" s="10"/>
      <c r="T1817" s="10"/>
      <c r="U1817" s="10"/>
      <c r="V1817" s="10"/>
      <c r="W1817" s="10"/>
      <c r="X1817" s="10"/>
      <c r="Y1817" s="10"/>
      <c r="Z1817" s="10"/>
      <c r="AA1817" s="10"/>
      <c r="AB1817" s="10"/>
      <c r="AC1817" s="10"/>
    </row>
    <row r="1818">
      <c r="A1818" s="48"/>
      <c r="B1818" s="51"/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  <c r="M1818" s="10"/>
      <c r="N1818" s="10"/>
      <c r="O1818" s="10"/>
      <c r="P1818" s="10"/>
      <c r="Q1818" s="10"/>
      <c r="R1818" s="10"/>
      <c r="S1818" s="10"/>
      <c r="T1818" s="10"/>
      <c r="U1818" s="10"/>
      <c r="V1818" s="10"/>
      <c r="W1818" s="10"/>
      <c r="X1818" s="10"/>
      <c r="Y1818" s="10"/>
      <c r="Z1818" s="10"/>
      <c r="AA1818" s="10"/>
      <c r="AB1818" s="10"/>
      <c r="AC1818" s="10"/>
    </row>
    <row r="1819">
      <c r="A1819" s="48"/>
      <c r="B1819" s="51"/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  <c r="M1819" s="10"/>
      <c r="N1819" s="10"/>
      <c r="O1819" s="10"/>
      <c r="P1819" s="10"/>
      <c r="Q1819" s="10"/>
      <c r="R1819" s="10"/>
      <c r="S1819" s="10"/>
      <c r="T1819" s="10"/>
      <c r="U1819" s="10"/>
      <c r="V1819" s="10"/>
      <c r="W1819" s="10"/>
      <c r="X1819" s="10"/>
      <c r="Y1819" s="10"/>
      <c r="Z1819" s="10"/>
      <c r="AA1819" s="10"/>
      <c r="AB1819" s="10"/>
      <c r="AC1819" s="10"/>
    </row>
    <row r="1820">
      <c r="A1820" s="48"/>
      <c r="B1820" s="51"/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  <c r="M1820" s="10"/>
      <c r="N1820" s="10"/>
      <c r="O1820" s="10"/>
      <c r="P1820" s="10"/>
      <c r="Q1820" s="10"/>
      <c r="R1820" s="10"/>
      <c r="S1820" s="10"/>
      <c r="T1820" s="10"/>
      <c r="U1820" s="10"/>
      <c r="V1820" s="10"/>
      <c r="W1820" s="10"/>
      <c r="X1820" s="10"/>
      <c r="Y1820" s="10"/>
      <c r="Z1820" s="10"/>
      <c r="AA1820" s="10"/>
      <c r="AB1820" s="10"/>
      <c r="AC1820" s="10"/>
    </row>
    <row r="1821">
      <c r="A1821" s="48"/>
      <c r="B1821" s="51"/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  <c r="M1821" s="10"/>
      <c r="N1821" s="10"/>
      <c r="O1821" s="10"/>
      <c r="P1821" s="10"/>
      <c r="Q1821" s="10"/>
      <c r="R1821" s="10"/>
      <c r="S1821" s="10"/>
      <c r="T1821" s="10"/>
      <c r="U1821" s="10"/>
      <c r="V1821" s="10"/>
      <c r="W1821" s="10"/>
      <c r="X1821" s="10"/>
      <c r="Y1821" s="10"/>
      <c r="Z1821" s="10"/>
      <c r="AA1821" s="10"/>
      <c r="AB1821" s="10"/>
      <c r="AC1821" s="10"/>
    </row>
    <row r="1822">
      <c r="A1822" s="48"/>
      <c r="B1822" s="51"/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  <c r="M1822" s="10"/>
      <c r="N1822" s="10"/>
      <c r="O1822" s="10"/>
      <c r="P1822" s="10"/>
      <c r="Q1822" s="10"/>
      <c r="R1822" s="10"/>
      <c r="S1822" s="10"/>
      <c r="T1822" s="10"/>
      <c r="U1822" s="10"/>
      <c r="V1822" s="10"/>
      <c r="W1822" s="10"/>
      <c r="X1822" s="10"/>
      <c r="Y1822" s="10"/>
      <c r="Z1822" s="10"/>
      <c r="AA1822" s="10"/>
      <c r="AB1822" s="10"/>
      <c r="AC1822" s="10"/>
    </row>
    <row r="1823">
      <c r="A1823" s="48"/>
      <c r="B1823" s="51"/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  <c r="M1823" s="10"/>
      <c r="N1823" s="10"/>
      <c r="O1823" s="10"/>
      <c r="P1823" s="10"/>
      <c r="Q1823" s="10"/>
      <c r="R1823" s="10"/>
      <c r="S1823" s="10"/>
      <c r="T1823" s="10"/>
      <c r="U1823" s="10"/>
      <c r="V1823" s="10"/>
      <c r="W1823" s="10"/>
      <c r="X1823" s="10"/>
      <c r="Y1823" s="10"/>
      <c r="Z1823" s="10"/>
      <c r="AA1823" s="10"/>
      <c r="AB1823" s="10"/>
      <c r="AC1823" s="10"/>
    </row>
    <row r="1824">
      <c r="A1824" s="48"/>
      <c r="B1824" s="51"/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  <c r="M1824" s="10"/>
      <c r="N1824" s="10"/>
      <c r="O1824" s="10"/>
      <c r="P1824" s="10"/>
      <c r="Q1824" s="10"/>
      <c r="R1824" s="10"/>
      <c r="S1824" s="10"/>
      <c r="T1824" s="10"/>
      <c r="U1824" s="10"/>
      <c r="V1824" s="10"/>
      <c r="W1824" s="10"/>
      <c r="X1824" s="10"/>
      <c r="Y1824" s="10"/>
      <c r="Z1824" s="10"/>
      <c r="AA1824" s="10"/>
      <c r="AB1824" s="10"/>
      <c r="AC1824" s="10"/>
    </row>
    <row r="1825">
      <c r="A1825" s="48"/>
      <c r="B1825" s="51"/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  <c r="M1825" s="10"/>
      <c r="N1825" s="10"/>
      <c r="O1825" s="10"/>
      <c r="P1825" s="10"/>
      <c r="Q1825" s="10"/>
      <c r="R1825" s="10"/>
      <c r="S1825" s="10"/>
      <c r="T1825" s="10"/>
      <c r="U1825" s="10"/>
      <c r="V1825" s="10"/>
      <c r="W1825" s="10"/>
      <c r="X1825" s="10"/>
      <c r="Y1825" s="10"/>
      <c r="Z1825" s="10"/>
      <c r="AA1825" s="10"/>
      <c r="AB1825" s="10"/>
      <c r="AC1825" s="10"/>
    </row>
    <row r="1826">
      <c r="A1826" s="48"/>
      <c r="B1826" s="51"/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  <c r="M1826" s="10"/>
      <c r="N1826" s="10"/>
      <c r="O1826" s="10"/>
      <c r="P1826" s="10"/>
      <c r="Q1826" s="10"/>
      <c r="R1826" s="10"/>
      <c r="S1826" s="10"/>
      <c r="T1826" s="10"/>
      <c r="U1826" s="10"/>
      <c r="V1826" s="10"/>
      <c r="W1826" s="10"/>
      <c r="X1826" s="10"/>
      <c r="Y1826" s="10"/>
      <c r="Z1826" s="10"/>
      <c r="AA1826" s="10"/>
      <c r="AB1826" s="10"/>
      <c r="AC1826" s="10"/>
    </row>
    <row r="1827">
      <c r="A1827" s="48"/>
      <c r="B1827" s="51"/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  <c r="M1827" s="10"/>
      <c r="N1827" s="10"/>
      <c r="O1827" s="10"/>
      <c r="P1827" s="10"/>
      <c r="Q1827" s="10"/>
      <c r="R1827" s="10"/>
      <c r="S1827" s="10"/>
      <c r="T1827" s="10"/>
      <c r="U1827" s="10"/>
      <c r="V1827" s="10"/>
      <c r="W1827" s="10"/>
      <c r="X1827" s="10"/>
      <c r="Y1827" s="10"/>
      <c r="Z1827" s="10"/>
      <c r="AA1827" s="10"/>
      <c r="AB1827" s="10"/>
      <c r="AC1827" s="10"/>
    </row>
    <row r="1828">
      <c r="A1828" s="48"/>
      <c r="B1828" s="51"/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  <c r="O1828" s="10"/>
      <c r="P1828" s="10"/>
      <c r="Q1828" s="10"/>
      <c r="R1828" s="10"/>
      <c r="S1828" s="10"/>
      <c r="T1828" s="10"/>
      <c r="U1828" s="10"/>
      <c r="V1828" s="10"/>
      <c r="W1828" s="10"/>
      <c r="X1828" s="10"/>
      <c r="Y1828" s="10"/>
      <c r="Z1828" s="10"/>
      <c r="AA1828" s="10"/>
      <c r="AB1828" s="10"/>
      <c r="AC1828" s="10"/>
    </row>
    <row r="1829">
      <c r="A1829" s="48"/>
      <c r="B1829" s="51"/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  <c r="O1829" s="10"/>
      <c r="P1829" s="10"/>
      <c r="Q1829" s="10"/>
      <c r="R1829" s="10"/>
      <c r="S1829" s="10"/>
      <c r="T1829" s="10"/>
      <c r="U1829" s="10"/>
      <c r="V1829" s="10"/>
      <c r="W1829" s="10"/>
      <c r="X1829" s="10"/>
      <c r="Y1829" s="10"/>
      <c r="Z1829" s="10"/>
      <c r="AA1829" s="10"/>
      <c r="AB1829" s="10"/>
      <c r="AC1829" s="10"/>
    </row>
    <row r="1830">
      <c r="A1830" s="48"/>
      <c r="B1830" s="51"/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10"/>
      <c r="P1830" s="10"/>
      <c r="Q1830" s="10"/>
      <c r="R1830" s="10"/>
      <c r="S1830" s="10"/>
      <c r="T1830" s="10"/>
      <c r="U1830" s="10"/>
      <c r="V1830" s="10"/>
      <c r="W1830" s="10"/>
      <c r="X1830" s="10"/>
      <c r="Y1830" s="10"/>
      <c r="Z1830" s="10"/>
      <c r="AA1830" s="10"/>
      <c r="AB1830" s="10"/>
      <c r="AC1830" s="10"/>
    </row>
    <row r="1831">
      <c r="A1831" s="48"/>
      <c r="B1831" s="51"/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  <c r="O1831" s="10"/>
      <c r="P1831" s="10"/>
      <c r="Q1831" s="10"/>
      <c r="R1831" s="10"/>
      <c r="S1831" s="10"/>
      <c r="T1831" s="10"/>
      <c r="U1831" s="10"/>
      <c r="V1831" s="10"/>
      <c r="W1831" s="10"/>
      <c r="X1831" s="10"/>
      <c r="Y1831" s="10"/>
      <c r="Z1831" s="10"/>
      <c r="AA1831" s="10"/>
      <c r="AB1831" s="10"/>
      <c r="AC1831" s="10"/>
    </row>
    <row r="1832">
      <c r="A1832" s="48"/>
      <c r="B1832" s="51"/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  <c r="M1832" s="10"/>
      <c r="N1832" s="10"/>
      <c r="O1832" s="10"/>
      <c r="P1832" s="10"/>
      <c r="Q1832" s="10"/>
      <c r="R1832" s="10"/>
      <c r="S1832" s="10"/>
      <c r="T1832" s="10"/>
      <c r="U1832" s="10"/>
      <c r="V1832" s="10"/>
      <c r="W1832" s="10"/>
      <c r="X1832" s="10"/>
      <c r="Y1832" s="10"/>
      <c r="Z1832" s="10"/>
      <c r="AA1832" s="10"/>
      <c r="AB1832" s="10"/>
      <c r="AC1832" s="10"/>
    </row>
    <row r="1833">
      <c r="A1833" s="48"/>
      <c r="B1833" s="51"/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  <c r="M1833" s="10"/>
      <c r="N1833" s="10"/>
      <c r="O1833" s="10"/>
      <c r="P1833" s="10"/>
      <c r="Q1833" s="10"/>
      <c r="R1833" s="10"/>
      <c r="S1833" s="10"/>
      <c r="T1833" s="10"/>
      <c r="U1833" s="10"/>
      <c r="V1833" s="10"/>
      <c r="W1833" s="10"/>
      <c r="X1833" s="10"/>
      <c r="Y1833" s="10"/>
      <c r="Z1833" s="10"/>
      <c r="AA1833" s="10"/>
      <c r="AB1833" s="10"/>
      <c r="AC1833" s="10"/>
    </row>
    <row r="1834">
      <c r="A1834" s="48"/>
      <c r="B1834" s="51"/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  <c r="O1834" s="10"/>
      <c r="P1834" s="10"/>
      <c r="Q1834" s="10"/>
      <c r="R1834" s="10"/>
      <c r="S1834" s="10"/>
      <c r="T1834" s="10"/>
      <c r="U1834" s="10"/>
      <c r="V1834" s="10"/>
      <c r="W1834" s="10"/>
      <c r="X1834" s="10"/>
      <c r="Y1834" s="10"/>
      <c r="Z1834" s="10"/>
      <c r="AA1834" s="10"/>
      <c r="AB1834" s="10"/>
      <c r="AC1834" s="10"/>
    </row>
    <row r="1835">
      <c r="A1835" s="48"/>
      <c r="B1835" s="51"/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  <c r="M1835" s="10"/>
      <c r="N1835" s="10"/>
      <c r="O1835" s="10"/>
      <c r="P1835" s="10"/>
      <c r="Q1835" s="10"/>
      <c r="R1835" s="10"/>
      <c r="S1835" s="10"/>
      <c r="T1835" s="10"/>
      <c r="U1835" s="10"/>
      <c r="V1835" s="10"/>
      <c r="W1835" s="10"/>
      <c r="X1835" s="10"/>
      <c r="Y1835" s="10"/>
      <c r="Z1835" s="10"/>
      <c r="AA1835" s="10"/>
      <c r="AB1835" s="10"/>
      <c r="AC1835" s="10"/>
    </row>
    <row r="1836">
      <c r="A1836" s="48"/>
      <c r="B1836" s="51"/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  <c r="M1836" s="10"/>
      <c r="N1836" s="10"/>
      <c r="O1836" s="10"/>
      <c r="P1836" s="10"/>
      <c r="Q1836" s="10"/>
      <c r="R1836" s="10"/>
      <c r="S1836" s="10"/>
      <c r="T1836" s="10"/>
      <c r="U1836" s="10"/>
      <c r="V1836" s="10"/>
      <c r="W1836" s="10"/>
      <c r="X1836" s="10"/>
      <c r="Y1836" s="10"/>
      <c r="Z1836" s="10"/>
      <c r="AA1836" s="10"/>
      <c r="AB1836" s="10"/>
      <c r="AC1836" s="10"/>
    </row>
    <row r="1837">
      <c r="A1837" s="48"/>
      <c r="B1837" s="51"/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  <c r="O1837" s="10"/>
      <c r="P1837" s="10"/>
      <c r="Q1837" s="10"/>
      <c r="R1837" s="10"/>
      <c r="S1837" s="10"/>
      <c r="T1837" s="10"/>
      <c r="U1837" s="10"/>
      <c r="V1837" s="10"/>
      <c r="W1837" s="10"/>
      <c r="X1837" s="10"/>
      <c r="Y1837" s="10"/>
      <c r="Z1837" s="10"/>
      <c r="AA1837" s="10"/>
      <c r="AB1837" s="10"/>
      <c r="AC1837" s="10"/>
    </row>
    <row r="1838">
      <c r="A1838" s="48"/>
      <c r="B1838" s="51"/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  <c r="O1838" s="10"/>
      <c r="P1838" s="10"/>
      <c r="Q1838" s="10"/>
      <c r="R1838" s="10"/>
      <c r="S1838" s="10"/>
      <c r="T1838" s="10"/>
      <c r="U1838" s="10"/>
      <c r="V1838" s="10"/>
      <c r="W1838" s="10"/>
      <c r="X1838" s="10"/>
      <c r="Y1838" s="10"/>
      <c r="Z1838" s="10"/>
      <c r="AA1838" s="10"/>
      <c r="AB1838" s="10"/>
      <c r="AC1838" s="10"/>
    </row>
    <row r="1839">
      <c r="A1839" s="48"/>
      <c r="B1839" s="51"/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  <c r="O1839" s="10"/>
      <c r="P1839" s="10"/>
      <c r="Q1839" s="10"/>
      <c r="R1839" s="10"/>
      <c r="S1839" s="10"/>
      <c r="T1839" s="10"/>
      <c r="U1839" s="10"/>
      <c r="V1839" s="10"/>
      <c r="W1839" s="10"/>
      <c r="X1839" s="10"/>
      <c r="Y1839" s="10"/>
      <c r="Z1839" s="10"/>
      <c r="AA1839" s="10"/>
      <c r="AB1839" s="10"/>
      <c r="AC1839" s="10"/>
    </row>
    <row r="1840">
      <c r="A1840" s="48"/>
      <c r="B1840" s="51"/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  <c r="O1840" s="10"/>
      <c r="P1840" s="10"/>
      <c r="Q1840" s="10"/>
      <c r="R1840" s="10"/>
      <c r="S1840" s="10"/>
      <c r="T1840" s="10"/>
      <c r="U1840" s="10"/>
      <c r="V1840" s="10"/>
      <c r="W1840" s="10"/>
      <c r="X1840" s="10"/>
      <c r="Y1840" s="10"/>
      <c r="Z1840" s="10"/>
      <c r="AA1840" s="10"/>
      <c r="AB1840" s="10"/>
      <c r="AC1840" s="10"/>
    </row>
    <row r="1841">
      <c r="A1841" s="48"/>
      <c r="B1841" s="51"/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  <c r="O1841" s="10"/>
      <c r="P1841" s="10"/>
      <c r="Q1841" s="10"/>
      <c r="R1841" s="10"/>
      <c r="S1841" s="10"/>
      <c r="T1841" s="10"/>
      <c r="U1841" s="10"/>
      <c r="V1841" s="10"/>
      <c r="W1841" s="10"/>
      <c r="X1841" s="10"/>
      <c r="Y1841" s="10"/>
      <c r="Z1841" s="10"/>
      <c r="AA1841" s="10"/>
      <c r="AB1841" s="10"/>
      <c r="AC1841" s="10"/>
    </row>
    <row r="1842">
      <c r="A1842" s="48"/>
      <c r="B1842" s="51"/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  <c r="O1842" s="10"/>
      <c r="P1842" s="10"/>
      <c r="Q1842" s="10"/>
      <c r="R1842" s="10"/>
      <c r="S1842" s="10"/>
      <c r="T1842" s="10"/>
      <c r="U1842" s="10"/>
      <c r="V1842" s="10"/>
      <c r="W1842" s="10"/>
      <c r="X1842" s="10"/>
      <c r="Y1842" s="10"/>
      <c r="Z1842" s="10"/>
      <c r="AA1842" s="10"/>
      <c r="AB1842" s="10"/>
      <c r="AC1842" s="10"/>
    </row>
    <row r="1843">
      <c r="A1843" s="48"/>
      <c r="B1843" s="51"/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  <c r="O1843" s="10"/>
      <c r="P1843" s="10"/>
      <c r="Q1843" s="10"/>
      <c r="R1843" s="10"/>
      <c r="S1843" s="10"/>
      <c r="T1843" s="10"/>
      <c r="U1843" s="10"/>
      <c r="V1843" s="10"/>
      <c r="W1843" s="10"/>
      <c r="X1843" s="10"/>
      <c r="Y1843" s="10"/>
      <c r="Z1843" s="10"/>
      <c r="AA1843" s="10"/>
      <c r="AB1843" s="10"/>
      <c r="AC1843" s="10"/>
    </row>
    <row r="1844">
      <c r="A1844" s="48"/>
      <c r="B1844" s="51"/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  <c r="O1844" s="10"/>
      <c r="P1844" s="10"/>
      <c r="Q1844" s="10"/>
      <c r="R1844" s="10"/>
      <c r="S1844" s="10"/>
      <c r="T1844" s="10"/>
      <c r="U1844" s="10"/>
      <c r="V1844" s="10"/>
      <c r="W1844" s="10"/>
      <c r="X1844" s="10"/>
      <c r="Y1844" s="10"/>
      <c r="Z1844" s="10"/>
      <c r="AA1844" s="10"/>
      <c r="AB1844" s="10"/>
      <c r="AC1844" s="10"/>
    </row>
    <row r="1845">
      <c r="A1845" s="48"/>
      <c r="B1845" s="51"/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  <c r="O1845" s="10"/>
      <c r="P1845" s="10"/>
      <c r="Q1845" s="10"/>
      <c r="R1845" s="10"/>
      <c r="S1845" s="10"/>
      <c r="T1845" s="10"/>
      <c r="U1845" s="10"/>
      <c r="V1845" s="10"/>
      <c r="W1845" s="10"/>
      <c r="X1845" s="10"/>
      <c r="Y1845" s="10"/>
      <c r="Z1845" s="10"/>
      <c r="AA1845" s="10"/>
      <c r="AB1845" s="10"/>
      <c r="AC1845" s="10"/>
    </row>
    <row r="1846">
      <c r="A1846" s="48"/>
      <c r="B1846" s="51"/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  <c r="O1846" s="10"/>
      <c r="P1846" s="10"/>
      <c r="Q1846" s="10"/>
      <c r="R1846" s="10"/>
      <c r="S1846" s="10"/>
      <c r="T1846" s="10"/>
      <c r="U1846" s="10"/>
      <c r="V1846" s="10"/>
      <c r="W1846" s="10"/>
      <c r="X1846" s="10"/>
      <c r="Y1846" s="10"/>
      <c r="Z1846" s="10"/>
      <c r="AA1846" s="10"/>
      <c r="AB1846" s="10"/>
      <c r="AC1846" s="10"/>
    </row>
    <row r="1847">
      <c r="A1847" s="48"/>
      <c r="B1847" s="51"/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  <c r="O1847" s="10"/>
      <c r="P1847" s="10"/>
      <c r="Q1847" s="10"/>
      <c r="R1847" s="10"/>
      <c r="S1847" s="10"/>
      <c r="T1847" s="10"/>
      <c r="U1847" s="10"/>
      <c r="V1847" s="10"/>
      <c r="W1847" s="10"/>
      <c r="X1847" s="10"/>
      <c r="Y1847" s="10"/>
      <c r="Z1847" s="10"/>
      <c r="AA1847" s="10"/>
      <c r="AB1847" s="10"/>
      <c r="AC1847" s="10"/>
    </row>
    <row r="1848">
      <c r="A1848" s="48"/>
      <c r="B1848" s="51"/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  <c r="O1848" s="10"/>
      <c r="P1848" s="10"/>
      <c r="Q1848" s="10"/>
      <c r="R1848" s="10"/>
      <c r="S1848" s="10"/>
      <c r="T1848" s="10"/>
      <c r="U1848" s="10"/>
      <c r="V1848" s="10"/>
      <c r="W1848" s="10"/>
      <c r="X1848" s="10"/>
      <c r="Y1848" s="10"/>
      <c r="Z1848" s="10"/>
      <c r="AA1848" s="10"/>
      <c r="AB1848" s="10"/>
      <c r="AC1848" s="10"/>
    </row>
    <row r="1849">
      <c r="A1849" s="48"/>
      <c r="B1849" s="51"/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  <c r="M1849" s="10"/>
      <c r="N1849" s="10"/>
      <c r="O1849" s="10"/>
      <c r="P1849" s="10"/>
      <c r="Q1849" s="10"/>
      <c r="R1849" s="10"/>
      <c r="S1849" s="10"/>
      <c r="T1849" s="10"/>
      <c r="U1849" s="10"/>
      <c r="V1849" s="10"/>
      <c r="W1849" s="10"/>
      <c r="X1849" s="10"/>
      <c r="Y1849" s="10"/>
      <c r="Z1849" s="10"/>
      <c r="AA1849" s="10"/>
      <c r="AB1849" s="10"/>
      <c r="AC1849" s="10"/>
    </row>
    <row r="1850">
      <c r="A1850" s="48"/>
      <c r="B1850" s="51"/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10"/>
      <c r="P1850" s="10"/>
      <c r="Q1850" s="10"/>
      <c r="R1850" s="10"/>
      <c r="S1850" s="10"/>
      <c r="T1850" s="10"/>
      <c r="U1850" s="10"/>
      <c r="V1850" s="10"/>
      <c r="W1850" s="10"/>
      <c r="X1850" s="10"/>
      <c r="Y1850" s="10"/>
      <c r="Z1850" s="10"/>
      <c r="AA1850" s="10"/>
      <c r="AB1850" s="10"/>
      <c r="AC1850" s="10"/>
    </row>
    <row r="1851">
      <c r="A1851" s="48"/>
      <c r="B1851" s="51"/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  <c r="M1851" s="10"/>
      <c r="N1851" s="10"/>
      <c r="O1851" s="10"/>
      <c r="P1851" s="10"/>
      <c r="Q1851" s="10"/>
      <c r="R1851" s="10"/>
      <c r="S1851" s="10"/>
      <c r="T1851" s="10"/>
      <c r="U1851" s="10"/>
      <c r="V1851" s="10"/>
      <c r="W1851" s="10"/>
      <c r="X1851" s="10"/>
      <c r="Y1851" s="10"/>
      <c r="Z1851" s="10"/>
      <c r="AA1851" s="10"/>
      <c r="AB1851" s="10"/>
      <c r="AC1851" s="10"/>
    </row>
    <row r="1852">
      <c r="A1852" s="48"/>
      <c r="B1852" s="51"/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  <c r="M1852" s="10"/>
      <c r="N1852" s="10"/>
      <c r="O1852" s="10"/>
      <c r="P1852" s="10"/>
      <c r="Q1852" s="10"/>
      <c r="R1852" s="10"/>
      <c r="S1852" s="10"/>
      <c r="T1852" s="10"/>
      <c r="U1852" s="10"/>
      <c r="V1852" s="10"/>
      <c r="W1852" s="10"/>
      <c r="X1852" s="10"/>
      <c r="Y1852" s="10"/>
      <c r="Z1852" s="10"/>
      <c r="AA1852" s="10"/>
      <c r="AB1852" s="10"/>
      <c r="AC1852" s="10"/>
    </row>
    <row r="1853">
      <c r="A1853" s="48"/>
      <c r="B1853" s="51"/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  <c r="M1853" s="10"/>
      <c r="N1853" s="10"/>
      <c r="O1853" s="10"/>
      <c r="P1853" s="10"/>
      <c r="Q1853" s="10"/>
      <c r="R1853" s="10"/>
      <c r="S1853" s="10"/>
      <c r="T1853" s="10"/>
      <c r="U1853" s="10"/>
      <c r="V1853" s="10"/>
      <c r="W1853" s="10"/>
      <c r="X1853" s="10"/>
      <c r="Y1853" s="10"/>
      <c r="Z1853" s="10"/>
      <c r="AA1853" s="10"/>
      <c r="AB1853" s="10"/>
      <c r="AC1853" s="10"/>
    </row>
    <row r="1854">
      <c r="A1854" s="48"/>
      <c r="B1854" s="51"/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  <c r="M1854" s="10"/>
      <c r="N1854" s="10"/>
      <c r="O1854" s="10"/>
      <c r="P1854" s="10"/>
      <c r="Q1854" s="10"/>
      <c r="R1854" s="10"/>
      <c r="S1854" s="10"/>
      <c r="T1854" s="10"/>
      <c r="U1854" s="10"/>
      <c r="V1854" s="10"/>
      <c r="W1854" s="10"/>
      <c r="X1854" s="10"/>
      <c r="Y1854" s="10"/>
      <c r="Z1854" s="10"/>
      <c r="AA1854" s="10"/>
      <c r="AB1854" s="10"/>
      <c r="AC1854" s="10"/>
    </row>
    <row r="1855">
      <c r="A1855" s="48"/>
      <c r="B1855" s="51"/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10"/>
      <c r="P1855" s="10"/>
      <c r="Q1855" s="10"/>
      <c r="R1855" s="10"/>
      <c r="S1855" s="10"/>
      <c r="T1855" s="10"/>
      <c r="U1855" s="10"/>
      <c r="V1855" s="10"/>
      <c r="W1855" s="10"/>
      <c r="X1855" s="10"/>
      <c r="Y1855" s="10"/>
      <c r="Z1855" s="10"/>
      <c r="AA1855" s="10"/>
      <c r="AB1855" s="10"/>
      <c r="AC1855" s="10"/>
    </row>
    <row r="1856">
      <c r="A1856" s="48"/>
      <c r="B1856" s="51"/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  <c r="O1856" s="10"/>
      <c r="P1856" s="10"/>
      <c r="Q1856" s="10"/>
      <c r="R1856" s="10"/>
      <c r="S1856" s="10"/>
      <c r="T1856" s="10"/>
      <c r="U1856" s="10"/>
      <c r="V1856" s="10"/>
      <c r="W1856" s="10"/>
      <c r="X1856" s="10"/>
      <c r="Y1856" s="10"/>
      <c r="Z1856" s="10"/>
      <c r="AA1856" s="10"/>
      <c r="AB1856" s="10"/>
      <c r="AC1856" s="10"/>
    </row>
    <row r="1857">
      <c r="A1857" s="48"/>
      <c r="B1857" s="51"/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  <c r="O1857" s="10"/>
      <c r="P1857" s="10"/>
      <c r="Q1857" s="10"/>
      <c r="R1857" s="10"/>
      <c r="S1857" s="10"/>
      <c r="T1857" s="10"/>
      <c r="U1857" s="10"/>
      <c r="V1857" s="10"/>
      <c r="W1857" s="10"/>
      <c r="X1857" s="10"/>
      <c r="Y1857" s="10"/>
      <c r="Z1857" s="10"/>
      <c r="AA1857" s="10"/>
      <c r="AB1857" s="10"/>
      <c r="AC1857" s="10"/>
    </row>
    <row r="1858">
      <c r="A1858" s="48"/>
      <c r="B1858" s="51"/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  <c r="M1858" s="10"/>
      <c r="N1858" s="10"/>
      <c r="O1858" s="10"/>
      <c r="P1858" s="10"/>
      <c r="Q1858" s="10"/>
      <c r="R1858" s="10"/>
      <c r="S1858" s="10"/>
      <c r="T1858" s="10"/>
      <c r="U1858" s="10"/>
      <c r="V1858" s="10"/>
      <c r="W1858" s="10"/>
      <c r="X1858" s="10"/>
      <c r="Y1858" s="10"/>
      <c r="Z1858" s="10"/>
      <c r="AA1858" s="10"/>
      <c r="AB1858" s="10"/>
      <c r="AC1858" s="10"/>
    </row>
    <row r="1859">
      <c r="A1859" s="48"/>
      <c r="B1859" s="51"/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  <c r="M1859" s="10"/>
      <c r="N1859" s="10"/>
      <c r="O1859" s="10"/>
      <c r="P1859" s="10"/>
      <c r="Q1859" s="10"/>
      <c r="R1859" s="10"/>
      <c r="S1859" s="10"/>
      <c r="T1859" s="10"/>
      <c r="U1859" s="10"/>
      <c r="V1859" s="10"/>
      <c r="W1859" s="10"/>
      <c r="X1859" s="10"/>
      <c r="Y1859" s="10"/>
      <c r="Z1859" s="10"/>
      <c r="AA1859" s="10"/>
      <c r="AB1859" s="10"/>
      <c r="AC1859" s="10"/>
    </row>
    <row r="1860">
      <c r="A1860" s="48"/>
      <c r="B1860" s="51"/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  <c r="M1860" s="10"/>
      <c r="N1860" s="10"/>
      <c r="O1860" s="10"/>
      <c r="P1860" s="10"/>
      <c r="Q1860" s="10"/>
      <c r="R1860" s="10"/>
      <c r="S1860" s="10"/>
      <c r="T1860" s="10"/>
      <c r="U1860" s="10"/>
      <c r="V1860" s="10"/>
      <c r="W1860" s="10"/>
      <c r="X1860" s="10"/>
      <c r="Y1860" s="10"/>
      <c r="Z1860" s="10"/>
      <c r="AA1860" s="10"/>
      <c r="AB1860" s="10"/>
      <c r="AC1860" s="10"/>
    </row>
    <row r="1861">
      <c r="A1861" s="48"/>
      <c r="B1861" s="51"/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  <c r="M1861" s="10"/>
      <c r="N1861" s="10"/>
      <c r="O1861" s="10"/>
      <c r="P1861" s="10"/>
      <c r="Q1861" s="10"/>
      <c r="R1861" s="10"/>
      <c r="S1861" s="10"/>
      <c r="T1861" s="10"/>
      <c r="U1861" s="10"/>
      <c r="V1861" s="10"/>
      <c r="W1861" s="10"/>
      <c r="X1861" s="10"/>
      <c r="Y1861" s="10"/>
      <c r="Z1861" s="10"/>
      <c r="AA1861" s="10"/>
      <c r="AB1861" s="10"/>
      <c r="AC1861" s="10"/>
    </row>
    <row r="1862">
      <c r="A1862" s="48"/>
      <c r="B1862" s="51"/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  <c r="M1862" s="10"/>
      <c r="N1862" s="10"/>
      <c r="O1862" s="10"/>
      <c r="P1862" s="10"/>
      <c r="Q1862" s="10"/>
      <c r="R1862" s="10"/>
      <c r="S1862" s="10"/>
      <c r="T1862" s="10"/>
      <c r="U1862" s="10"/>
      <c r="V1862" s="10"/>
      <c r="W1862" s="10"/>
      <c r="X1862" s="10"/>
      <c r="Y1862" s="10"/>
      <c r="Z1862" s="10"/>
      <c r="AA1862" s="10"/>
      <c r="AB1862" s="10"/>
      <c r="AC1862" s="10"/>
    </row>
    <row r="1863">
      <c r="A1863" s="48"/>
      <c r="B1863" s="51"/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  <c r="M1863" s="10"/>
      <c r="N1863" s="10"/>
      <c r="O1863" s="10"/>
      <c r="P1863" s="10"/>
      <c r="Q1863" s="10"/>
      <c r="R1863" s="10"/>
      <c r="S1863" s="10"/>
      <c r="T1863" s="10"/>
      <c r="U1863" s="10"/>
      <c r="V1863" s="10"/>
      <c r="W1863" s="10"/>
      <c r="X1863" s="10"/>
      <c r="Y1863" s="10"/>
      <c r="Z1863" s="10"/>
      <c r="AA1863" s="10"/>
      <c r="AB1863" s="10"/>
      <c r="AC1863" s="10"/>
    </row>
    <row r="1864">
      <c r="A1864" s="48"/>
      <c r="B1864" s="51"/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  <c r="M1864" s="10"/>
      <c r="N1864" s="10"/>
      <c r="O1864" s="10"/>
      <c r="P1864" s="10"/>
      <c r="Q1864" s="10"/>
      <c r="R1864" s="10"/>
      <c r="S1864" s="10"/>
      <c r="T1864" s="10"/>
      <c r="U1864" s="10"/>
      <c r="V1864" s="10"/>
      <c r="W1864" s="10"/>
      <c r="X1864" s="10"/>
      <c r="Y1864" s="10"/>
      <c r="Z1864" s="10"/>
      <c r="AA1864" s="10"/>
      <c r="AB1864" s="10"/>
      <c r="AC1864" s="10"/>
    </row>
    <row r="1865">
      <c r="A1865" s="48"/>
      <c r="B1865" s="51"/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  <c r="M1865" s="10"/>
      <c r="N1865" s="10"/>
      <c r="O1865" s="10"/>
      <c r="P1865" s="10"/>
      <c r="Q1865" s="10"/>
      <c r="R1865" s="10"/>
      <c r="S1865" s="10"/>
      <c r="T1865" s="10"/>
      <c r="U1865" s="10"/>
      <c r="V1865" s="10"/>
      <c r="W1865" s="10"/>
      <c r="X1865" s="10"/>
      <c r="Y1865" s="10"/>
      <c r="Z1865" s="10"/>
      <c r="AA1865" s="10"/>
      <c r="AB1865" s="10"/>
      <c r="AC1865" s="10"/>
    </row>
    <row r="1866">
      <c r="A1866" s="48"/>
      <c r="B1866" s="51"/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  <c r="O1866" s="10"/>
      <c r="P1866" s="10"/>
      <c r="Q1866" s="10"/>
      <c r="R1866" s="10"/>
      <c r="S1866" s="10"/>
      <c r="T1866" s="10"/>
      <c r="U1866" s="10"/>
      <c r="V1866" s="10"/>
      <c r="W1866" s="10"/>
      <c r="X1866" s="10"/>
      <c r="Y1866" s="10"/>
      <c r="Z1866" s="10"/>
      <c r="AA1866" s="10"/>
      <c r="AB1866" s="10"/>
      <c r="AC1866" s="10"/>
    </row>
    <row r="1867">
      <c r="A1867" s="48"/>
      <c r="B1867" s="51"/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  <c r="M1867" s="10"/>
      <c r="N1867" s="10"/>
      <c r="O1867" s="10"/>
      <c r="P1867" s="10"/>
      <c r="Q1867" s="10"/>
      <c r="R1867" s="10"/>
      <c r="S1867" s="10"/>
      <c r="T1867" s="10"/>
      <c r="U1867" s="10"/>
      <c r="V1867" s="10"/>
      <c r="W1867" s="10"/>
      <c r="X1867" s="10"/>
      <c r="Y1867" s="10"/>
      <c r="Z1867" s="10"/>
      <c r="AA1867" s="10"/>
      <c r="AB1867" s="10"/>
      <c r="AC1867" s="10"/>
    </row>
    <row r="1868">
      <c r="A1868" s="48"/>
      <c r="B1868" s="51"/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  <c r="M1868" s="10"/>
      <c r="N1868" s="10"/>
      <c r="O1868" s="10"/>
      <c r="P1868" s="10"/>
      <c r="Q1868" s="10"/>
      <c r="R1868" s="10"/>
      <c r="S1868" s="10"/>
      <c r="T1868" s="10"/>
      <c r="U1868" s="10"/>
      <c r="V1868" s="10"/>
      <c r="W1868" s="10"/>
      <c r="X1868" s="10"/>
      <c r="Y1868" s="10"/>
      <c r="Z1868" s="10"/>
      <c r="AA1868" s="10"/>
      <c r="AB1868" s="10"/>
      <c r="AC1868" s="10"/>
    </row>
    <row r="1869">
      <c r="A1869" s="48"/>
      <c r="B1869" s="51"/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  <c r="M1869" s="10"/>
      <c r="N1869" s="10"/>
      <c r="O1869" s="10"/>
      <c r="P1869" s="10"/>
      <c r="Q1869" s="10"/>
      <c r="R1869" s="10"/>
      <c r="S1869" s="10"/>
      <c r="T1869" s="10"/>
      <c r="U1869" s="10"/>
      <c r="V1869" s="10"/>
      <c r="W1869" s="10"/>
      <c r="X1869" s="10"/>
      <c r="Y1869" s="10"/>
      <c r="Z1869" s="10"/>
      <c r="AA1869" s="10"/>
      <c r="AB1869" s="10"/>
      <c r="AC1869" s="10"/>
    </row>
    <row r="1870">
      <c r="A1870" s="48"/>
      <c r="B1870" s="51"/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  <c r="M1870" s="10"/>
      <c r="N1870" s="10"/>
      <c r="O1870" s="10"/>
      <c r="P1870" s="10"/>
      <c r="Q1870" s="10"/>
      <c r="R1870" s="10"/>
      <c r="S1870" s="10"/>
      <c r="T1870" s="10"/>
      <c r="U1870" s="10"/>
      <c r="V1870" s="10"/>
      <c r="W1870" s="10"/>
      <c r="X1870" s="10"/>
      <c r="Y1870" s="10"/>
      <c r="Z1870" s="10"/>
      <c r="AA1870" s="10"/>
      <c r="AB1870" s="10"/>
      <c r="AC1870" s="10"/>
    </row>
    <row r="1871">
      <c r="A1871" s="48"/>
      <c r="B1871" s="51"/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  <c r="M1871" s="10"/>
      <c r="N1871" s="10"/>
      <c r="O1871" s="10"/>
      <c r="P1871" s="10"/>
      <c r="Q1871" s="10"/>
      <c r="R1871" s="10"/>
      <c r="S1871" s="10"/>
      <c r="T1871" s="10"/>
      <c r="U1871" s="10"/>
      <c r="V1871" s="10"/>
      <c r="W1871" s="10"/>
      <c r="X1871" s="10"/>
      <c r="Y1871" s="10"/>
      <c r="Z1871" s="10"/>
      <c r="AA1871" s="10"/>
      <c r="AB1871" s="10"/>
      <c r="AC1871" s="10"/>
    </row>
    <row r="1872">
      <c r="A1872" s="48"/>
      <c r="B1872" s="51"/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  <c r="M1872" s="10"/>
      <c r="N1872" s="10"/>
      <c r="O1872" s="10"/>
      <c r="P1872" s="10"/>
      <c r="Q1872" s="10"/>
      <c r="R1872" s="10"/>
      <c r="S1872" s="10"/>
      <c r="T1872" s="10"/>
      <c r="U1872" s="10"/>
      <c r="V1872" s="10"/>
      <c r="W1872" s="10"/>
      <c r="X1872" s="10"/>
      <c r="Y1872" s="10"/>
      <c r="Z1872" s="10"/>
      <c r="AA1872" s="10"/>
      <c r="AB1872" s="10"/>
      <c r="AC1872" s="10"/>
    </row>
    <row r="1873">
      <c r="A1873" s="48"/>
      <c r="B1873" s="51"/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  <c r="M1873" s="10"/>
      <c r="N1873" s="10"/>
      <c r="O1873" s="10"/>
      <c r="P1873" s="10"/>
      <c r="Q1873" s="10"/>
      <c r="R1873" s="10"/>
      <c r="S1873" s="10"/>
      <c r="T1873" s="10"/>
      <c r="U1873" s="10"/>
      <c r="V1873" s="10"/>
      <c r="W1873" s="10"/>
      <c r="X1873" s="10"/>
      <c r="Y1873" s="10"/>
      <c r="Z1873" s="10"/>
      <c r="AA1873" s="10"/>
      <c r="AB1873" s="10"/>
      <c r="AC1873" s="10"/>
    </row>
    <row r="1874">
      <c r="A1874" s="48"/>
      <c r="B1874" s="51"/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  <c r="O1874" s="10"/>
      <c r="P1874" s="10"/>
      <c r="Q1874" s="10"/>
      <c r="R1874" s="10"/>
      <c r="S1874" s="10"/>
      <c r="T1874" s="10"/>
      <c r="U1874" s="10"/>
      <c r="V1874" s="10"/>
      <c r="W1874" s="10"/>
      <c r="X1874" s="10"/>
      <c r="Y1874" s="10"/>
      <c r="Z1874" s="10"/>
      <c r="AA1874" s="10"/>
      <c r="AB1874" s="10"/>
      <c r="AC1874" s="10"/>
    </row>
    <row r="1875">
      <c r="A1875" s="48"/>
      <c r="B1875" s="51"/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  <c r="M1875" s="10"/>
      <c r="N1875" s="10"/>
      <c r="O1875" s="10"/>
      <c r="P1875" s="10"/>
      <c r="Q1875" s="10"/>
      <c r="R1875" s="10"/>
      <c r="S1875" s="10"/>
      <c r="T1875" s="10"/>
      <c r="U1875" s="10"/>
      <c r="V1875" s="10"/>
      <c r="W1875" s="10"/>
      <c r="X1875" s="10"/>
      <c r="Y1875" s="10"/>
      <c r="Z1875" s="10"/>
      <c r="AA1875" s="10"/>
      <c r="AB1875" s="10"/>
      <c r="AC1875" s="10"/>
    </row>
    <row r="1876">
      <c r="A1876" s="48"/>
      <c r="B1876" s="51"/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  <c r="M1876" s="10"/>
      <c r="N1876" s="10"/>
      <c r="O1876" s="10"/>
      <c r="P1876" s="10"/>
      <c r="Q1876" s="10"/>
      <c r="R1876" s="10"/>
      <c r="S1876" s="10"/>
      <c r="T1876" s="10"/>
      <c r="U1876" s="10"/>
      <c r="V1876" s="10"/>
      <c r="W1876" s="10"/>
      <c r="X1876" s="10"/>
      <c r="Y1876" s="10"/>
      <c r="Z1876" s="10"/>
      <c r="AA1876" s="10"/>
      <c r="AB1876" s="10"/>
      <c r="AC1876" s="10"/>
    </row>
    <row r="1877">
      <c r="A1877" s="48"/>
      <c r="B1877" s="51"/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  <c r="M1877" s="10"/>
      <c r="N1877" s="10"/>
      <c r="O1877" s="10"/>
      <c r="P1877" s="10"/>
      <c r="Q1877" s="10"/>
      <c r="R1877" s="10"/>
      <c r="S1877" s="10"/>
      <c r="T1877" s="10"/>
      <c r="U1877" s="10"/>
      <c r="V1877" s="10"/>
      <c r="W1877" s="10"/>
      <c r="X1877" s="10"/>
      <c r="Y1877" s="10"/>
      <c r="Z1877" s="10"/>
      <c r="AA1877" s="10"/>
      <c r="AB1877" s="10"/>
      <c r="AC1877" s="10"/>
    </row>
    <row r="1878">
      <c r="A1878" s="48"/>
      <c r="B1878" s="51"/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  <c r="M1878" s="10"/>
      <c r="N1878" s="10"/>
      <c r="O1878" s="10"/>
      <c r="P1878" s="10"/>
      <c r="Q1878" s="10"/>
      <c r="R1878" s="10"/>
      <c r="S1878" s="10"/>
      <c r="T1878" s="10"/>
      <c r="U1878" s="10"/>
      <c r="V1878" s="10"/>
      <c r="W1878" s="10"/>
      <c r="X1878" s="10"/>
      <c r="Y1878" s="10"/>
      <c r="Z1878" s="10"/>
      <c r="AA1878" s="10"/>
      <c r="AB1878" s="10"/>
      <c r="AC1878" s="10"/>
    </row>
    <row r="1879">
      <c r="A1879" s="48"/>
      <c r="B1879" s="51"/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  <c r="M1879" s="10"/>
      <c r="N1879" s="10"/>
      <c r="O1879" s="10"/>
      <c r="P1879" s="10"/>
      <c r="Q1879" s="10"/>
      <c r="R1879" s="10"/>
      <c r="S1879" s="10"/>
      <c r="T1879" s="10"/>
      <c r="U1879" s="10"/>
      <c r="V1879" s="10"/>
      <c r="W1879" s="10"/>
      <c r="X1879" s="10"/>
      <c r="Y1879" s="10"/>
      <c r="Z1879" s="10"/>
      <c r="AA1879" s="10"/>
      <c r="AB1879" s="10"/>
      <c r="AC1879" s="10"/>
    </row>
    <row r="1880">
      <c r="A1880" s="48"/>
      <c r="B1880" s="51"/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  <c r="M1880" s="10"/>
      <c r="N1880" s="10"/>
      <c r="O1880" s="10"/>
      <c r="P1880" s="10"/>
      <c r="Q1880" s="10"/>
      <c r="R1880" s="10"/>
      <c r="S1880" s="10"/>
      <c r="T1880" s="10"/>
      <c r="U1880" s="10"/>
      <c r="V1880" s="10"/>
      <c r="W1880" s="10"/>
      <c r="X1880" s="10"/>
      <c r="Y1880" s="10"/>
      <c r="Z1880" s="10"/>
      <c r="AA1880" s="10"/>
      <c r="AB1880" s="10"/>
      <c r="AC1880" s="10"/>
    </row>
    <row r="1881">
      <c r="A1881" s="48"/>
      <c r="B1881" s="51"/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  <c r="M1881" s="10"/>
      <c r="N1881" s="10"/>
      <c r="O1881" s="10"/>
      <c r="P1881" s="10"/>
      <c r="Q1881" s="10"/>
      <c r="R1881" s="10"/>
      <c r="S1881" s="10"/>
      <c r="T1881" s="10"/>
      <c r="U1881" s="10"/>
      <c r="V1881" s="10"/>
      <c r="W1881" s="10"/>
      <c r="X1881" s="10"/>
      <c r="Y1881" s="10"/>
      <c r="Z1881" s="10"/>
      <c r="AA1881" s="10"/>
      <c r="AB1881" s="10"/>
      <c r="AC1881" s="10"/>
    </row>
    <row r="1882">
      <c r="A1882" s="48"/>
      <c r="B1882" s="51"/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  <c r="M1882" s="10"/>
      <c r="N1882" s="10"/>
      <c r="O1882" s="10"/>
      <c r="P1882" s="10"/>
      <c r="Q1882" s="10"/>
      <c r="R1882" s="10"/>
      <c r="S1882" s="10"/>
      <c r="T1882" s="10"/>
      <c r="U1882" s="10"/>
      <c r="V1882" s="10"/>
      <c r="W1882" s="10"/>
      <c r="X1882" s="10"/>
      <c r="Y1882" s="10"/>
      <c r="Z1882" s="10"/>
      <c r="AA1882" s="10"/>
      <c r="AB1882" s="10"/>
      <c r="AC1882" s="10"/>
    </row>
    <row r="1883">
      <c r="A1883" s="48"/>
      <c r="B1883" s="51"/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  <c r="M1883" s="10"/>
      <c r="N1883" s="10"/>
      <c r="O1883" s="10"/>
      <c r="P1883" s="10"/>
      <c r="Q1883" s="10"/>
      <c r="R1883" s="10"/>
      <c r="S1883" s="10"/>
      <c r="T1883" s="10"/>
      <c r="U1883" s="10"/>
      <c r="V1883" s="10"/>
      <c r="W1883" s="10"/>
      <c r="X1883" s="10"/>
      <c r="Y1883" s="10"/>
      <c r="Z1883" s="10"/>
      <c r="AA1883" s="10"/>
      <c r="AB1883" s="10"/>
      <c r="AC1883" s="10"/>
    </row>
    <row r="1884">
      <c r="A1884" s="48"/>
      <c r="B1884" s="51"/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  <c r="O1884" s="10"/>
      <c r="P1884" s="10"/>
      <c r="Q1884" s="10"/>
      <c r="R1884" s="10"/>
      <c r="S1884" s="10"/>
      <c r="T1884" s="10"/>
      <c r="U1884" s="10"/>
      <c r="V1884" s="10"/>
      <c r="W1884" s="10"/>
      <c r="X1884" s="10"/>
      <c r="Y1884" s="10"/>
      <c r="Z1884" s="10"/>
      <c r="AA1884" s="10"/>
      <c r="AB1884" s="10"/>
      <c r="AC1884" s="10"/>
    </row>
    <row r="1885">
      <c r="A1885" s="48"/>
      <c r="B1885" s="51"/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  <c r="M1885" s="10"/>
      <c r="N1885" s="10"/>
      <c r="O1885" s="10"/>
      <c r="P1885" s="10"/>
      <c r="Q1885" s="10"/>
      <c r="R1885" s="10"/>
      <c r="S1885" s="10"/>
      <c r="T1885" s="10"/>
      <c r="U1885" s="10"/>
      <c r="V1885" s="10"/>
      <c r="W1885" s="10"/>
      <c r="X1885" s="10"/>
      <c r="Y1885" s="10"/>
      <c r="Z1885" s="10"/>
      <c r="AA1885" s="10"/>
      <c r="AB1885" s="10"/>
      <c r="AC1885" s="10"/>
    </row>
    <row r="1886">
      <c r="A1886" s="48"/>
      <c r="B1886" s="51"/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  <c r="M1886" s="10"/>
      <c r="N1886" s="10"/>
      <c r="O1886" s="10"/>
      <c r="P1886" s="10"/>
      <c r="Q1886" s="10"/>
      <c r="R1886" s="10"/>
      <c r="S1886" s="10"/>
      <c r="T1886" s="10"/>
      <c r="U1886" s="10"/>
      <c r="V1886" s="10"/>
      <c r="W1886" s="10"/>
      <c r="X1886" s="10"/>
      <c r="Y1886" s="10"/>
      <c r="Z1886" s="10"/>
      <c r="AA1886" s="10"/>
      <c r="AB1886" s="10"/>
      <c r="AC1886" s="10"/>
    </row>
    <row r="1887">
      <c r="A1887" s="48"/>
      <c r="B1887" s="51"/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  <c r="M1887" s="10"/>
      <c r="N1887" s="10"/>
      <c r="O1887" s="10"/>
      <c r="P1887" s="10"/>
      <c r="Q1887" s="10"/>
      <c r="R1887" s="10"/>
      <c r="S1887" s="10"/>
      <c r="T1887" s="10"/>
      <c r="U1887" s="10"/>
      <c r="V1887" s="10"/>
      <c r="W1887" s="10"/>
      <c r="X1887" s="10"/>
      <c r="Y1887" s="10"/>
      <c r="Z1887" s="10"/>
      <c r="AA1887" s="10"/>
      <c r="AB1887" s="10"/>
      <c r="AC1887" s="10"/>
    </row>
    <row r="1888">
      <c r="A1888" s="48"/>
      <c r="B1888" s="51"/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  <c r="M1888" s="10"/>
      <c r="N1888" s="10"/>
      <c r="O1888" s="10"/>
      <c r="P1888" s="10"/>
      <c r="Q1888" s="10"/>
      <c r="R1888" s="10"/>
      <c r="S1888" s="10"/>
      <c r="T1888" s="10"/>
      <c r="U1888" s="10"/>
      <c r="V1888" s="10"/>
      <c r="W1888" s="10"/>
      <c r="X1888" s="10"/>
      <c r="Y1888" s="10"/>
      <c r="Z1888" s="10"/>
      <c r="AA1888" s="10"/>
      <c r="AB1888" s="10"/>
      <c r="AC1888" s="10"/>
    </row>
    <row r="1889">
      <c r="A1889" s="48"/>
      <c r="B1889" s="51"/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  <c r="M1889" s="10"/>
      <c r="N1889" s="10"/>
      <c r="O1889" s="10"/>
      <c r="P1889" s="10"/>
      <c r="Q1889" s="10"/>
      <c r="R1889" s="10"/>
      <c r="S1889" s="10"/>
      <c r="T1889" s="10"/>
      <c r="U1889" s="10"/>
      <c r="V1889" s="10"/>
      <c r="W1889" s="10"/>
      <c r="X1889" s="10"/>
      <c r="Y1889" s="10"/>
      <c r="Z1889" s="10"/>
      <c r="AA1889" s="10"/>
      <c r="AB1889" s="10"/>
      <c r="AC1889" s="10"/>
    </row>
    <row r="1890">
      <c r="A1890" s="48"/>
      <c r="B1890" s="51"/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  <c r="M1890" s="10"/>
      <c r="N1890" s="10"/>
      <c r="O1890" s="10"/>
      <c r="P1890" s="10"/>
      <c r="Q1890" s="10"/>
      <c r="R1890" s="10"/>
      <c r="S1890" s="10"/>
      <c r="T1890" s="10"/>
      <c r="U1890" s="10"/>
      <c r="V1890" s="10"/>
      <c r="W1890" s="10"/>
      <c r="X1890" s="10"/>
      <c r="Y1890" s="10"/>
      <c r="Z1890" s="10"/>
      <c r="AA1890" s="10"/>
      <c r="AB1890" s="10"/>
      <c r="AC1890" s="10"/>
    </row>
    <row r="1891">
      <c r="A1891" s="48"/>
      <c r="B1891" s="51"/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  <c r="M1891" s="10"/>
      <c r="N1891" s="10"/>
      <c r="O1891" s="10"/>
      <c r="P1891" s="10"/>
      <c r="Q1891" s="10"/>
      <c r="R1891" s="10"/>
      <c r="S1891" s="10"/>
      <c r="T1891" s="10"/>
      <c r="U1891" s="10"/>
      <c r="V1891" s="10"/>
      <c r="W1891" s="10"/>
      <c r="X1891" s="10"/>
      <c r="Y1891" s="10"/>
      <c r="Z1891" s="10"/>
      <c r="AA1891" s="10"/>
      <c r="AB1891" s="10"/>
      <c r="AC1891" s="10"/>
    </row>
    <row r="1892">
      <c r="A1892" s="48"/>
      <c r="B1892" s="51"/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  <c r="M1892" s="10"/>
      <c r="N1892" s="10"/>
      <c r="O1892" s="10"/>
      <c r="P1892" s="10"/>
      <c r="Q1892" s="10"/>
      <c r="R1892" s="10"/>
      <c r="S1892" s="10"/>
      <c r="T1892" s="10"/>
      <c r="U1892" s="10"/>
      <c r="V1892" s="10"/>
      <c r="W1892" s="10"/>
      <c r="X1892" s="10"/>
      <c r="Y1892" s="10"/>
      <c r="Z1892" s="10"/>
      <c r="AA1892" s="10"/>
      <c r="AB1892" s="10"/>
      <c r="AC1892" s="10"/>
    </row>
    <row r="1893">
      <c r="A1893" s="48"/>
      <c r="B1893" s="51"/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  <c r="M1893" s="10"/>
      <c r="N1893" s="10"/>
      <c r="O1893" s="10"/>
      <c r="P1893" s="10"/>
      <c r="Q1893" s="10"/>
      <c r="R1893" s="10"/>
      <c r="S1893" s="10"/>
      <c r="T1893" s="10"/>
      <c r="U1893" s="10"/>
      <c r="V1893" s="10"/>
      <c r="W1893" s="10"/>
      <c r="X1893" s="10"/>
      <c r="Y1893" s="10"/>
      <c r="Z1893" s="10"/>
      <c r="AA1893" s="10"/>
      <c r="AB1893" s="10"/>
      <c r="AC1893" s="10"/>
    </row>
    <row r="1894">
      <c r="A1894" s="48"/>
      <c r="B1894" s="51"/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  <c r="M1894" s="10"/>
      <c r="N1894" s="10"/>
      <c r="O1894" s="10"/>
      <c r="P1894" s="10"/>
      <c r="Q1894" s="10"/>
      <c r="R1894" s="10"/>
      <c r="S1894" s="10"/>
      <c r="T1894" s="10"/>
      <c r="U1894" s="10"/>
      <c r="V1894" s="10"/>
      <c r="W1894" s="10"/>
      <c r="X1894" s="10"/>
      <c r="Y1894" s="10"/>
      <c r="Z1894" s="10"/>
      <c r="AA1894" s="10"/>
      <c r="AB1894" s="10"/>
      <c r="AC1894" s="10"/>
    </row>
    <row r="1895">
      <c r="A1895" s="48"/>
      <c r="B1895" s="51"/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  <c r="M1895" s="10"/>
      <c r="N1895" s="10"/>
      <c r="O1895" s="10"/>
      <c r="P1895" s="10"/>
      <c r="Q1895" s="10"/>
      <c r="R1895" s="10"/>
      <c r="S1895" s="10"/>
      <c r="T1895" s="10"/>
      <c r="U1895" s="10"/>
      <c r="V1895" s="10"/>
      <c r="W1895" s="10"/>
      <c r="X1895" s="10"/>
      <c r="Y1895" s="10"/>
      <c r="Z1895" s="10"/>
      <c r="AA1895" s="10"/>
      <c r="AB1895" s="10"/>
      <c r="AC1895" s="10"/>
    </row>
    <row r="1896">
      <c r="A1896" s="48"/>
      <c r="B1896" s="51"/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  <c r="M1896" s="10"/>
      <c r="N1896" s="10"/>
      <c r="O1896" s="10"/>
      <c r="P1896" s="10"/>
      <c r="Q1896" s="10"/>
      <c r="R1896" s="10"/>
      <c r="S1896" s="10"/>
      <c r="T1896" s="10"/>
      <c r="U1896" s="10"/>
      <c r="V1896" s="10"/>
      <c r="W1896" s="10"/>
      <c r="X1896" s="10"/>
      <c r="Y1896" s="10"/>
      <c r="Z1896" s="10"/>
      <c r="AA1896" s="10"/>
      <c r="AB1896" s="10"/>
      <c r="AC1896" s="10"/>
    </row>
    <row r="1897">
      <c r="A1897" s="48"/>
      <c r="B1897" s="51"/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  <c r="M1897" s="10"/>
      <c r="N1897" s="10"/>
      <c r="O1897" s="10"/>
      <c r="P1897" s="10"/>
      <c r="Q1897" s="10"/>
      <c r="R1897" s="10"/>
      <c r="S1897" s="10"/>
      <c r="T1897" s="10"/>
      <c r="U1897" s="10"/>
      <c r="V1897" s="10"/>
      <c r="W1897" s="10"/>
      <c r="X1897" s="10"/>
      <c r="Y1897" s="10"/>
      <c r="Z1897" s="10"/>
      <c r="AA1897" s="10"/>
      <c r="AB1897" s="10"/>
      <c r="AC1897" s="10"/>
    </row>
    <row r="1898">
      <c r="A1898" s="48"/>
      <c r="B1898" s="51"/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  <c r="M1898" s="10"/>
      <c r="N1898" s="10"/>
      <c r="O1898" s="10"/>
      <c r="P1898" s="10"/>
      <c r="Q1898" s="10"/>
      <c r="R1898" s="10"/>
      <c r="S1898" s="10"/>
      <c r="T1898" s="10"/>
      <c r="U1898" s="10"/>
      <c r="V1898" s="10"/>
      <c r="W1898" s="10"/>
      <c r="X1898" s="10"/>
      <c r="Y1898" s="10"/>
      <c r="Z1898" s="10"/>
      <c r="AA1898" s="10"/>
      <c r="AB1898" s="10"/>
      <c r="AC1898" s="10"/>
    </row>
    <row r="1899">
      <c r="A1899" s="48"/>
      <c r="B1899" s="51"/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  <c r="M1899" s="10"/>
      <c r="N1899" s="10"/>
      <c r="O1899" s="10"/>
      <c r="P1899" s="10"/>
      <c r="Q1899" s="10"/>
      <c r="R1899" s="10"/>
      <c r="S1899" s="10"/>
      <c r="T1899" s="10"/>
      <c r="U1899" s="10"/>
      <c r="V1899" s="10"/>
      <c r="W1899" s="10"/>
      <c r="X1899" s="10"/>
      <c r="Y1899" s="10"/>
      <c r="Z1899" s="10"/>
      <c r="AA1899" s="10"/>
      <c r="AB1899" s="10"/>
      <c r="AC1899" s="10"/>
    </row>
    <row r="1900">
      <c r="A1900" s="48"/>
      <c r="B1900" s="51"/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  <c r="M1900" s="10"/>
      <c r="N1900" s="10"/>
      <c r="O1900" s="10"/>
      <c r="P1900" s="10"/>
      <c r="Q1900" s="10"/>
      <c r="R1900" s="10"/>
      <c r="S1900" s="10"/>
      <c r="T1900" s="10"/>
      <c r="U1900" s="10"/>
      <c r="V1900" s="10"/>
      <c r="W1900" s="10"/>
      <c r="X1900" s="10"/>
      <c r="Y1900" s="10"/>
      <c r="Z1900" s="10"/>
      <c r="AA1900" s="10"/>
      <c r="AB1900" s="10"/>
      <c r="AC1900" s="10"/>
    </row>
    <row r="1901">
      <c r="A1901" s="48"/>
      <c r="B1901" s="51"/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  <c r="O1901" s="10"/>
      <c r="P1901" s="10"/>
      <c r="Q1901" s="10"/>
      <c r="R1901" s="10"/>
      <c r="S1901" s="10"/>
      <c r="T1901" s="10"/>
      <c r="U1901" s="10"/>
      <c r="V1901" s="10"/>
      <c r="W1901" s="10"/>
      <c r="X1901" s="10"/>
      <c r="Y1901" s="10"/>
      <c r="Z1901" s="10"/>
      <c r="AA1901" s="10"/>
      <c r="AB1901" s="10"/>
      <c r="AC1901" s="10"/>
    </row>
    <row r="1902">
      <c r="A1902" s="48"/>
      <c r="B1902" s="51"/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  <c r="M1902" s="10"/>
      <c r="N1902" s="10"/>
      <c r="O1902" s="10"/>
      <c r="P1902" s="10"/>
      <c r="Q1902" s="10"/>
      <c r="R1902" s="10"/>
      <c r="S1902" s="10"/>
      <c r="T1902" s="10"/>
      <c r="U1902" s="10"/>
      <c r="V1902" s="10"/>
      <c r="W1902" s="10"/>
      <c r="X1902" s="10"/>
      <c r="Y1902" s="10"/>
      <c r="Z1902" s="10"/>
      <c r="AA1902" s="10"/>
      <c r="AB1902" s="10"/>
      <c r="AC1902" s="10"/>
    </row>
    <row r="1903">
      <c r="A1903" s="48"/>
      <c r="B1903" s="51"/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  <c r="M1903" s="10"/>
      <c r="N1903" s="10"/>
      <c r="O1903" s="10"/>
      <c r="P1903" s="10"/>
      <c r="Q1903" s="10"/>
      <c r="R1903" s="10"/>
      <c r="S1903" s="10"/>
      <c r="T1903" s="10"/>
      <c r="U1903" s="10"/>
      <c r="V1903" s="10"/>
      <c r="W1903" s="10"/>
      <c r="X1903" s="10"/>
      <c r="Y1903" s="10"/>
      <c r="Z1903" s="10"/>
      <c r="AA1903" s="10"/>
      <c r="AB1903" s="10"/>
      <c r="AC1903" s="10"/>
    </row>
    <row r="1904">
      <c r="A1904" s="48"/>
      <c r="B1904" s="51"/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  <c r="M1904" s="10"/>
      <c r="N1904" s="10"/>
      <c r="O1904" s="10"/>
      <c r="P1904" s="10"/>
      <c r="Q1904" s="10"/>
      <c r="R1904" s="10"/>
      <c r="S1904" s="10"/>
      <c r="T1904" s="10"/>
      <c r="U1904" s="10"/>
      <c r="V1904" s="10"/>
      <c r="W1904" s="10"/>
      <c r="X1904" s="10"/>
      <c r="Y1904" s="10"/>
      <c r="Z1904" s="10"/>
      <c r="AA1904" s="10"/>
      <c r="AB1904" s="10"/>
      <c r="AC1904" s="10"/>
    </row>
    <row r="1905">
      <c r="A1905" s="48"/>
      <c r="B1905" s="51"/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  <c r="M1905" s="10"/>
      <c r="N1905" s="10"/>
      <c r="O1905" s="10"/>
      <c r="P1905" s="10"/>
      <c r="Q1905" s="10"/>
      <c r="R1905" s="10"/>
      <c r="S1905" s="10"/>
      <c r="T1905" s="10"/>
      <c r="U1905" s="10"/>
      <c r="V1905" s="10"/>
      <c r="W1905" s="10"/>
      <c r="X1905" s="10"/>
      <c r="Y1905" s="10"/>
      <c r="Z1905" s="10"/>
      <c r="AA1905" s="10"/>
      <c r="AB1905" s="10"/>
      <c r="AC1905" s="10"/>
    </row>
    <row r="1906">
      <c r="A1906" s="48"/>
      <c r="B1906" s="51"/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  <c r="M1906" s="10"/>
      <c r="N1906" s="10"/>
      <c r="O1906" s="10"/>
      <c r="P1906" s="10"/>
      <c r="Q1906" s="10"/>
      <c r="R1906" s="10"/>
      <c r="S1906" s="10"/>
      <c r="T1906" s="10"/>
      <c r="U1906" s="10"/>
      <c r="V1906" s="10"/>
      <c r="W1906" s="10"/>
      <c r="X1906" s="10"/>
      <c r="Y1906" s="10"/>
      <c r="Z1906" s="10"/>
      <c r="AA1906" s="10"/>
      <c r="AB1906" s="10"/>
      <c r="AC1906" s="10"/>
    </row>
    <row r="1907">
      <c r="A1907" s="48"/>
      <c r="B1907" s="51"/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  <c r="M1907" s="10"/>
      <c r="N1907" s="10"/>
      <c r="O1907" s="10"/>
      <c r="P1907" s="10"/>
      <c r="Q1907" s="10"/>
      <c r="R1907" s="10"/>
      <c r="S1907" s="10"/>
      <c r="T1907" s="10"/>
      <c r="U1907" s="10"/>
      <c r="V1907" s="10"/>
      <c r="W1907" s="10"/>
      <c r="X1907" s="10"/>
      <c r="Y1907" s="10"/>
      <c r="Z1907" s="10"/>
      <c r="AA1907" s="10"/>
      <c r="AB1907" s="10"/>
      <c r="AC1907" s="10"/>
    </row>
    <row r="1908">
      <c r="A1908" s="48"/>
      <c r="B1908" s="51"/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  <c r="M1908" s="10"/>
      <c r="N1908" s="10"/>
      <c r="O1908" s="10"/>
      <c r="P1908" s="10"/>
      <c r="Q1908" s="10"/>
      <c r="R1908" s="10"/>
      <c r="S1908" s="10"/>
      <c r="T1908" s="10"/>
      <c r="U1908" s="10"/>
      <c r="V1908" s="10"/>
      <c r="W1908" s="10"/>
      <c r="X1908" s="10"/>
      <c r="Y1908" s="10"/>
      <c r="Z1908" s="10"/>
      <c r="AA1908" s="10"/>
      <c r="AB1908" s="10"/>
      <c r="AC1908" s="10"/>
    </row>
    <row r="1909">
      <c r="A1909" s="48"/>
      <c r="B1909" s="51"/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  <c r="M1909" s="10"/>
      <c r="N1909" s="10"/>
      <c r="O1909" s="10"/>
      <c r="P1909" s="10"/>
      <c r="Q1909" s="10"/>
      <c r="R1909" s="10"/>
      <c r="S1909" s="10"/>
      <c r="T1909" s="10"/>
      <c r="U1909" s="10"/>
      <c r="V1909" s="10"/>
      <c r="W1909" s="10"/>
      <c r="X1909" s="10"/>
      <c r="Y1909" s="10"/>
      <c r="Z1909" s="10"/>
      <c r="AA1909" s="10"/>
      <c r="AB1909" s="10"/>
      <c r="AC1909" s="10"/>
    </row>
    <row r="1910">
      <c r="A1910" s="48"/>
      <c r="B1910" s="51"/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  <c r="M1910" s="10"/>
      <c r="N1910" s="10"/>
      <c r="O1910" s="10"/>
      <c r="P1910" s="10"/>
      <c r="Q1910" s="10"/>
      <c r="R1910" s="10"/>
      <c r="S1910" s="10"/>
      <c r="T1910" s="10"/>
      <c r="U1910" s="10"/>
      <c r="V1910" s="10"/>
      <c r="W1910" s="10"/>
      <c r="X1910" s="10"/>
      <c r="Y1910" s="10"/>
      <c r="Z1910" s="10"/>
      <c r="AA1910" s="10"/>
      <c r="AB1910" s="10"/>
      <c r="AC1910" s="10"/>
    </row>
    <row r="1911">
      <c r="A1911" s="48"/>
      <c r="B1911" s="51"/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  <c r="M1911" s="10"/>
      <c r="N1911" s="10"/>
      <c r="O1911" s="10"/>
      <c r="P1911" s="10"/>
      <c r="Q1911" s="10"/>
      <c r="R1911" s="10"/>
      <c r="S1911" s="10"/>
      <c r="T1911" s="10"/>
      <c r="U1911" s="10"/>
      <c r="V1911" s="10"/>
      <c r="W1911" s="10"/>
      <c r="X1911" s="10"/>
      <c r="Y1911" s="10"/>
      <c r="Z1911" s="10"/>
      <c r="AA1911" s="10"/>
      <c r="AB1911" s="10"/>
      <c r="AC1911" s="10"/>
    </row>
    <row r="1912">
      <c r="A1912" s="48"/>
      <c r="B1912" s="51"/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  <c r="M1912" s="10"/>
      <c r="N1912" s="10"/>
      <c r="O1912" s="10"/>
      <c r="P1912" s="10"/>
      <c r="Q1912" s="10"/>
      <c r="R1912" s="10"/>
      <c r="S1912" s="10"/>
      <c r="T1912" s="10"/>
      <c r="U1912" s="10"/>
      <c r="V1912" s="10"/>
      <c r="W1912" s="10"/>
      <c r="X1912" s="10"/>
      <c r="Y1912" s="10"/>
      <c r="Z1912" s="10"/>
      <c r="AA1912" s="10"/>
      <c r="AB1912" s="10"/>
      <c r="AC1912" s="10"/>
    </row>
    <row r="1913">
      <c r="A1913" s="48"/>
      <c r="B1913" s="51"/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  <c r="M1913" s="10"/>
      <c r="N1913" s="10"/>
      <c r="O1913" s="10"/>
      <c r="P1913" s="10"/>
      <c r="Q1913" s="10"/>
      <c r="R1913" s="10"/>
      <c r="S1913" s="10"/>
      <c r="T1913" s="10"/>
      <c r="U1913" s="10"/>
      <c r="V1913" s="10"/>
      <c r="W1913" s="10"/>
      <c r="X1913" s="10"/>
      <c r="Y1913" s="10"/>
      <c r="Z1913" s="10"/>
      <c r="AA1913" s="10"/>
      <c r="AB1913" s="10"/>
      <c r="AC1913" s="10"/>
    </row>
    <row r="1914">
      <c r="A1914" s="48"/>
      <c r="B1914" s="51"/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  <c r="M1914" s="10"/>
      <c r="N1914" s="10"/>
      <c r="O1914" s="10"/>
      <c r="P1914" s="10"/>
      <c r="Q1914" s="10"/>
      <c r="R1914" s="10"/>
      <c r="S1914" s="10"/>
      <c r="T1914" s="10"/>
      <c r="U1914" s="10"/>
      <c r="V1914" s="10"/>
      <c r="W1914" s="10"/>
      <c r="X1914" s="10"/>
      <c r="Y1914" s="10"/>
      <c r="Z1914" s="10"/>
      <c r="AA1914" s="10"/>
      <c r="AB1914" s="10"/>
      <c r="AC1914" s="10"/>
    </row>
    <row r="1915">
      <c r="A1915" s="48"/>
      <c r="B1915" s="51"/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  <c r="M1915" s="10"/>
      <c r="N1915" s="10"/>
      <c r="O1915" s="10"/>
      <c r="P1915" s="10"/>
      <c r="Q1915" s="10"/>
      <c r="R1915" s="10"/>
      <c r="S1915" s="10"/>
      <c r="T1915" s="10"/>
      <c r="U1915" s="10"/>
      <c r="V1915" s="10"/>
      <c r="W1915" s="10"/>
      <c r="X1915" s="10"/>
      <c r="Y1915" s="10"/>
      <c r="Z1915" s="10"/>
      <c r="AA1915" s="10"/>
      <c r="AB1915" s="10"/>
      <c r="AC1915" s="10"/>
    </row>
    <row r="1916">
      <c r="A1916" s="48"/>
      <c r="B1916" s="51"/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  <c r="M1916" s="10"/>
      <c r="N1916" s="10"/>
      <c r="O1916" s="10"/>
      <c r="P1916" s="10"/>
      <c r="Q1916" s="10"/>
      <c r="R1916" s="10"/>
      <c r="S1916" s="10"/>
      <c r="T1916" s="10"/>
      <c r="U1916" s="10"/>
      <c r="V1916" s="10"/>
      <c r="W1916" s="10"/>
      <c r="X1916" s="10"/>
      <c r="Y1916" s="10"/>
      <c r="Z1916" s="10"/>
      <c r="AA1916" s="10"/>
      <c r="AB1916" s="10"/>
      <c r="AC1916" s="10"/>
    </row>
    <row r="1917">
      <c r="A1917" s="48"/>
      <c r="B1917" s="51"/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  <c r="M1917" s="10"/>
      <c r="N1917" s="10"/>
      <c r="O1917" s="10"/>
      <c r="P1917" s="10"/>
      <c r="Q1917" s="10"/>
      <c r="R1917" s="10"/>
      <c r="S1917" s="10"/>
      <c r="T1917" s="10"/>
      <c r="U1917" s="10"/>
      <c r="V1917" s="10"/>
      <c r="W1917" s="10"/>
      <c r="X1917" s="10"/>
      <c r="Y1917" s="10"/>
      <c r="Z1917" s="10"/>
      <c r="AA1917" s="10"/>
      <c r="AB1917" s="10"/>
      <c r="AC1917" s="10"/>
    </row>
    <row r="1918">
      <c r="A1918" s="48"/>
      <c r="B1918" s="51"/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  <c r="M1918" s="10"/>
      <c r="N1918" s="10"/>
      <c r="O1918" s="10"/>
      <c r="P1918" s="10"/>
      <c r="Q1918" s="10"/>
      <c r="R1918" s="10"/>
      <c r="S1918" s="10"/>
      <c r="T1918" s="10"/>
      <c r="U1918" s="10"/>
      <c r="V1918" s="10"/>
      <c r="W1918" s="10"/>
      <c r="X1918" s="10"/>
      <c r="Y1918" s="10"/>
      <c r="Z1918" s="10"/>
      <c r="AA1918" s="10"/>
      <c r="AB1918" s="10"/>
      <c r="AC1918" s="10"/>
    </row>
    <row r="1919">
      <c r="A1919" s="48"/>
      <c r="B1919" s="51"/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  <c r="M1919" s="10"/>
      <c r="N1919" s="10"/>
      <c r="O1919" s="10"/>
      <c r="P1919" s="10"/>
      <c r="Q1919" s="10"/>
      <c r="R1919" s="10"/>
      <c r="S1919" s="10"/>
      <c r="T1919" s="10"/>
      <c r="U1919" s="10"/>
      <c r="V1919" s="10"/>
      <c r="W1919" s="10"/>
      <c r="X1919" s="10"/>
      <c r="Y1919" s="10"/>
      <c r="Z1919" s="10"/>
      <c r="AA1919" s="10"/>
      <c r="AB1919" s="10"/>
      <c r="AC1919" s="10"/>
    </row>
    <row r="1920">
      <c r="A1920" s="48"/>
      <c r="B1920" s="51"/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  <c r="M1920" s="10"/>
      <c r="N1920" s="10"/>
      <c r="O1920" s="10"/>
      <c r="P1920" s="10"/>
      <c r="Q1920" s="10"/>
      <c r="R1920" s="10"/>
      <c r="S1920" s="10"/>
      <c r="T1920" s="10"/>
      <c r="U1920" s="10"/>
      <c r="V1920" s="10"/>
      <c r="W1920" s="10"/>
      <c r="X1920" s="10"/>
      <c r="Y1920" s="10"/>
      <c r="Z1920" s="10"/>
      <c r="AA1920" s="10"/>
      <c r="AB1920" s="10"/>
      <c r="AC1920" s="10"/>
    </row>
    <row r="1921">
      <c r="A1921" s="48"/>
      <c r="B1921" s="51"/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  <c r="M1921" s="10"/>
      <c r="N1921" s="10"/>
      <c r="O1921" s="10"/>
      <c r="P1921" s="10"/>
      <c r="Q1921" s="10"/>
      <c r="R1921" s="10"/>
      <c r="S1921" s="10"/>
      <c r="T1921" s="10"/>
      <c r="U1921" s="10"/>
      <c r="V1921" s="10"/>
      <c r="W1921" s="10"/>
      <c r="X1921" s="10"/>
      <c r="Y1921" s="10"/>
      <c r="Z1921" s="10"/>
      <c r="AA1921" s="10"/>
      <c r="AB1921" s="10"/>
      <c r="AC1921" s="10"/>
    </row>
    <row r="1922">
      <c r="A1922" s="48"/>
      <c r="B1922" s="51"/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  <c r="M1922" s="10"/>
      <c r="N1922" s="10"/>
      <c r="O1922" s="10"/>
      <c r="P1922" s="10"/>
      <c r="Q1922" s="10"/>
      <c r="R1922" s="10"/>
      <c r="S1922" s="10"/>
      <c r="T1922" s="10"/>
      <c r="U1922" s="10"/>
      <c r="V1922" s="10"/>
      <c r="W1922" s="10"/>
      <c r="X1922" s="10"/>
      <c r="Y1922" s="10"/>
      <c r="Z1922" s="10"/>
      <c r="AA1922" s="10"/>
      <c r="AB1922" s="10"/>
      <c r="AC1922" s="10"/>
    </row>
    <row r="1923">
      <c r="A1923" s="48"/>
      <c r="B1923" s="51"/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  <c r="M1923" s="10"/>
      <c r="N1923" s="10"/>
      <c r="O1923" s="10"/>
      <c r="P1923" s="10"/>
      <c r="Q1923" s="10"/>
      <c r="R1923" s="10"/>
      <c r="S1923" s="10"/>
      <c r="T1923" s="10"/>
      <c r="U1923" s="10"/>
      <c r="V1923" s="10"/>
      <c r="W1923" s="10"/>
      <c r="X1923" s="10"/>
      <c r="Y1923" s="10"/>
      <c r="Z1923" s="10"/>
      <c r="AA1923" s="10"/>
      <c r="AB1923" s="10"/>
      <c r="AC1923" s="10"/>
    </row>
    <row r="1924">
      <c r="A1924" s="48"/>
      <c r="B1924" s="51"/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  <c r="M1924" s="10"/>
      <c r="N1924" s="10"/>
      <c r="O1924" s="10"/>
      <c r="P1924" s="10"/>
      <c r="Q1924" s="10"/>
      <c r="R1924" s="10"/>
      <c r="S1924" s="10"/>
      <c r="T1924" s="10"/>
      <c r="U1924" s="10"/>
      <c r="V1924" s="10"/>
      <c r="W1924" s="10"/>
      <c r="X1924" s="10"/>
      <c r="Y1924" s="10"/>
      <c r="Z1924" s="10"/>
      <c r="AA1924" s="10"/>
      <c r="AB1924" s="10"/>
      <c r="AC1924" s="10"/>
    </row>
    <row r="1925">
      <c r="A1925" s="48"/>
      <c r="B1925" s="51"/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  <c r="M1925" s="10"/>
      <c r="N1925" s="10"/>
      <c r="O1925" s="10"/>
      <c r="P1925" s="10"/>
      <c r="Q1925" s="10"/>
      <c r="R1925" s="10"/>
      <c r="S1925" s="10"/>
      <c r="T1925" s="10"/>
      <c r="U1925" s="10"/>
      <c r="V1925" s="10"/>
      <c r="W1925" s="10"/>
      <c r="X1925" s="10"/>
      <c r="Y1925" s="10"/>
      <c r="Z1925" s="10"/>
      <c r="AA1925" s="10"/>
      <c r="AB1925" s="10"/>
      <c r="AC1925" s="10"/>
    </row>
    <row r="1926">
      <c r="A1926" s="48"/>
      <c r="B1926" s="51"/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  <c r="M1926" s="10"/>
      <c r="N1926" s="10"/>
      <c r="O1926" s="10"/>
      <c r="P1926" s="10"/>
      <c r="Q1926" s="10"/>
      <c r="R1926" s="10"/>
      <c r="S1926" s="10"/>
      <c r="T1926" s="10"/>
      <c r="U1926" s="10"/>
      <c r="V1926" s="10"/>
      <c r="W1926" s="10"/>
      <c r="X1926" s="10"/>
      <c r="Y1926" s="10"/>
      <c r="Z1926" s="10"/>
      <c r="AA1926" s="10"/>
      <c r="AB1926" s="10"/>
      <c r="AC1926" s="10"/>
    </row>
    <row r="1927">
      <c r="A1927" s="48"/>
      <c r="B1927" s="51"/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  <c r="M1927" s="10"/>
      <c r="N1927" s="10"/>
      <c r="O1927" s="10"/>
      <c r="P1927" s="10"/>
      <c r="Q1927" s="10"/>
      <c r="R1927" s="10"/>
      <c r="S1927" s="10"/>
      <c r="T1927" s="10"/>
      <c r="U1927" s="10"/>
      <c r="V1927" s="10"/>
      <c r="W1927" s="10"/>
      <c r="X1927" s="10"/>
      <c r="Y1927" s="10"/>
      <c r="Z1927" s="10"/>
      <c r="AA1927" s="10"/>
      <c r="AB1927" s="10"/>
      <c r="AC1927" s="10"/>
    </row>
    <row r="1928">
      <c r="A1928" s="48"/>
      <c r="B1928" s="51"/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  <c r="M1928" s="10"/>
      <c r="N1928" s="10"/>
      <c r="O1928" s="10"/>
      <c r="P1928" s="10"/>
      <c r="Q1928" s="10"/>
      <c r="R1928" s="10"/>
      <c r="S1928" s="10"/>
      <c r="T1928" s="10"/>
      <c r="U1928" s="10"/>
      <c r="V1928" s="10"/>
      <c r="W1928" s="10"/>
      <c r="X1928" s="10"/>
      <c r="Y1928" s="10"/>
      <c r="Z1928" s="10"/>
      <c r="AA1928" s="10"/>
      <c r="AB1928" s="10"/>
      <c r="AC1928" s="10"/>
    </row>
    <row r="1929">
      <c r="A1929" s="48"/>
      <c r="B1929" s="51"/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  <c r="M1929" s="10"/>
      <c r="N1929" s="10"/>
      <c r="O1929" s="10"/>
      <c r="P1929" s="10"/>
      <c r="Q1929" s="10"/>
      <c r="R1929" s="10"/>
      <c r="S1929" s="10"/>
      <c r="T1929" s="10"/>
      <c r="U1929" s="10"/>
      <c r="V1929" s="10"/>
      <c r="W1929" s="10"/>
      <c r="X1929" s="10"/>
      <c r="Y1929" s="10"/>
      <c r="Z1929" s="10"/>
      <c r="AA1929" s="10"/>
      <c r="AB1929" s="10"/>
      <c r="AC1929" s="10"/>
    </row>
    <row r="1930">
      <c r="A1930" s="48"/>
      <c r="B1930" s="51"/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  <c r="M1930" s="10"/>
      <c r="N1930" s="10"/>
      <c r="O1930" s="10"/>
      <c r="P1930" s="10"/>
      <c r="Q1930" s="10"/>
      <c r="R1930" s="10"/>
      <c r="S1930" s="10"/>
      <c r="T1930" s="10"/>
      <c r="U1930" s="10"/>
      <c r="V1930" s="10"/>
      <c r="W1930" s="10"/>
      <c r="X1930" s="10"/>
      <c r="Y1930" s="10"/>
      <c r="Z1930" s="10"/>
      <c r="AA1930" s="10"/>
      <c r="AB1930" s="10"/>
      <c r="AC1930" s="10"/>
    </row>
    <row r="1931">
      <c r="A1931" s="48"/>
      <c r="B1931" s="51"/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  <c r="M1931" s="10"/>
      <c r="N1931" s="10"/>
      <c r="O1931" s="10"/>
      <c r="P1931" s="10"/>
      <c r="Q1931" s="10"/>
      <c r="R1931" s="10"/>
      <c r="S1931" s="10"/>
      <c r="T1931" s="10"/>
      <c r="U1931" s="10"/>
      <c r="V1931" s="10"/>
      <c r="W1931" s="10"/>
      <c r="X1931" s="10"/>
      <c r="Y1931" s="10"/>
      <c r="Z1931" s="10"/>
      <c r="AA1931" s="10"/>
      <c r="AB1931" s="10"/>
      <c r="AC1931" s="10"/>
    </row>
    <row r="1932">
      <c r="A1932" s="48"/>
      <c r="B1932" s="51"/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  <c r="M1932" s="10"/>
      <c r="N1932" s="10"/>
      <c r="O1932" s="10"/>
      <c r="P1932" s="10"/>
      <c r="Q1932" s="10"/>
      <c r="R1932" s="10"/>
      <c r="S1932" s="10"/>
      <c r="T1932" s="10"/>
      <c r="U1932" s="10"/>
      <c r="V1932" s="10"/>
      <c r="W1932" s="10"/>
      <c r="X1932" s="10"/>
      <c r="Y1932" s="10"/>
      <c r="Z1932" s="10"/>
      <c r="AA1932" s="10"/>
      <c r="AB1932" s="10"/>
      <c r="AC1932" s="10"/>
    </row>
    <row r="1933">
      <c r="A1933" s="48"/>
      <c r="B1933" s="51"/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  <c r="M1933" s="10"/>
      <c r="N1933" s="10"/>
      <c r="O1933" s="10"/>
      <c r="P1933" s="10"/>
      <c r="Q1933" s="10"/>
      <c r="R1933" s="10"/>
      <c r="S1933" s="10"/>
      <c r="T1933" s="10"/>
      <c r="U1933" s="10"/>
      <c r="V1933" s="10"/>
      <c r="W1933" s="10"/>
      <c r="X1933" s="10"/>
      <c r="Y1933" s="10"/>
      <c r="Z1933" s="10"/>
      <c r="AA1933" s="10"/>
      <c r="AB1933" s="10"/>
      <c r="AC1933" s="10"/>
    </row>
    <row r="1934">
      <c r="A1934" s="48"/>
      <c r="B1934" s="51"/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  <c r="M1934" s="10"/>
      <c r="N1934" s="10"/>
      <c r="O1934" s="10"/>
      <c r="P1934" s="10"/>
      <c r="Q1934" s="10"/>
      <c r="R1934" s="10"/>
      <c r="S1934" s="10"/>
      <c r="T1934" s="10"/>
      <c r="U1934" s="10"/>
      <c r="V1934" s="10"/>
      <c r="W1934" s="10"/>
      <c r="X1934" s="10"/>
      <c r="Y1934" s="10"/>
      <c r="Z1934" s="10"/>
      <c r="AA1934" s="10"/>
      <c r="AB1934" s="10"/>
      <c r="AC1934" s="10"/>
    </row>
    <row r="1935">
      <c r="A1935" s="48"/>
      <c r="B1935" s="51"/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  <c r="M1935" s="10"/>
      <c r="N1935" s="10"/>
      <c r="O1935" s="10"/>
      <c r="P1935" s="10"/>
      <c r="Q1935" s="10"/>
      <c r="R1935" s="10"/>
      <c r="S1935" s="10"/>
      <c r="T1935" s="10"/>
      <c r="U1935" s="10"/>
      <c r="V1935" s="10"/>
      <c r="W1935" s="10"/>
      <c r="X1935" s="10"/>
      <c r="Y1935" s="10"/>
      <c r="Z1935" s="10"/>
      <c r="AA1935" s="10"/>
      <c r="AB1935" s="10"/>
      <c r="AC1935" s="10"/>
    </row>
    <row r="1936">
      <c r="A1936" s="48"/>
      <c r="B1936" s="51"/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  <c r="M1936" s="10"/>
      <c r="N1936" s="10"/>
      <c r="O1936" s="10"/>
      <c r="P1936" s="10"/>
      <c r="Q1936" s="10"/>
      <c r="R1936" s="10"/>
      <c r="S1936" s="10"/>
      <c r="T1936" s="10"/>
      <c r="U1936" s="10"/>
      <c r="V1936" s="10"/>
      <c r="W1936" s="10"/>
      <c r="X1936" s="10"/>
      <c r="Y1936" s="10"/>
      <c r="Z1936" s="10"/>
      <c r="AA1936" s="10"/>
      <c r="AB1936" s="10"/>
      <c r="AC1936" s="10"/>
    </row>
    <row r="1937">
      <c r="A1937" s="48"/>
      <c r="B1937" s="51"/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  <c r="M1937" s="10"/>
      <c r="N1937" s="10"/>
      <c r="O1937" s="10"/>
      <c r="P1937" s="10"/>
      <c r="Q1937" s="10"/>
      <c r="R1937" s="10"/>
      <c r="S1937" s="10"/>
      <c r="T1937" s="10"/>
      <c r="U1937" s="10"/>
      <c r="V1937" s="10"/>
      <c r="W1937" s="10"/>
      <c r="X1937" s="10"/>
      <c r="Y1937" s="10"/>
      <c r="Z1937" s="10"/>
      <c r="AA1937" s="10"/>
      <c r="AB1937" s="10"/>
      <c r="AC1937" s="10"/>
    </row>
    <row r="1938">
      <c r="A1938" s="48"/>
      <c r="B1938" s="51"/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  <c r="M1938" s="10"/>
      <c r="N1938" s="10"/>
      <c r="O1938" s="10"/>
      <c r="P1938" s="10"/>
      <c r="Q1938" s="10"/>
      <c r="R1938" s="10"/>
      <c r="S1938" s="10"/>
      <c r="T1938" s="10"/>
      <c r="U1938" s="10"/>
      <c r="V1938" s="10"/>
      <c r="W1938" s="10"/>
      <c r="X1938" s="10"/>
      <c r="Y1938" s="10"/>
      <c r="Z1938" s="10"/>
      <c r="AA1938" s="10"/>
      <c r="AB1938" s="10"/>
      <c r="AC1938" s="10"/>
    </row>
    <row r="1939">
      <c r="A1939" s="48"/>
      <c r="B1939" s="51"/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  <c r="M1939" s="10"/>
      <c r="N1939" s="10"/>
      <c r="O1939" s="10"/>
      <c r="P1939" s="10"/>
      <c r="Q1939" s="10"/>
      <c r="R1939" s="10"/>
      <c r="S1939" s="10"/>
      <c r="T1939" s="10"/>
      <c r="U1939" s="10"/>
      <c r="V1939" s="10"/>
      <c r="W1939" s="10"/>
      <c r="X1939" s="10"/>
      <c r="Y1939" s="10"/>
      <c r="Z1939" s="10"/>
      <c r="AA1939" s="10"/>
      <c r="AB1939" s="10"/>
      <c r="AC1939" s="10"/>
    </row>
    <row r="1940">
      <c r="A1940" s="48"/>
      <c r="B1940" s="51"/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  <c r="M1940" s="10"/>
      <c r="N1940" s="10"/>
      <c r="O1940" s="10"/>
      <c r="P1940" s="10"/>
      <c r="Q1940" s="10"/>
      <c r="R1940" s="10"/>
      <c r="S1940" s="10"/>
      <c r="T1940" s="10"/>
      <c r="U1940" s="10"/>
      <c r="V1940" s="10"/>
      <c r="W1940" s="10"/>
      <c r="X1940" s="10"/>
      <c r="Y1940" s="10"/>
      <c r="Z1940" s="10"/>
      <c r="AA1940" s="10"/>
      <c r="AB1940" s="10"/>
      <c r="AC1940" s="10"/>
    </row>
    <row r="1941">
      <c r="A1941" s="48"/>
      <c r="B1941" s="51"/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  <c r="M1941" s="10"/>
      <c r="N1941" s="10"/>
      <c r="O1941" s="10"/>
      <c r="P1941" s="10"/>
      <c r="Q1941" s="10"/>
      <c r="R1941" s="10"/>
      <c r="S1941" s="10"/>
      <c r="T1941" s="10"/>
      <c r="U1941" s="10"/>
      <c r="V1941" s="10"/>
      <c r="W1941" s="10"/>
      <c r="X1941" s="10"/>
      <c r="Y1941" s="10"/>
      <c r="Z1941" s="10"/>
      <c r="AA1941" s="10"/>
      <c r="AB1941" s="10"/>
      <c r="AC1941" s="10"/>
    </row>
    <row r="1942">
      <c r="A1942" s="48"/>
      <c r="B1942" s="51"/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  <c r="M1942" s="10"/>
      <c r="N1942" s="10"/>
      <c r="O1942" s="10"/>
      <c r="P1942" s="10"/>
      <c r="Q1942" s="10"/>
      <c r="R1942" s="10"/>
      <c r="S1942" s="10"/>
      <c r="T1942" s="10"/>
      <c r="U1942" s="10"/>
      <c r="V1942" s="10"/>
      <c r="W1942" s="10"/>
      <c r="X1942" s="10"/>
      <c r="Y1942" s="10"/>
      <c r="Z1942" s="10"/>
      <c r="AA1942" s="10"/>
      <c r="AB1942" s="10"/>
      <c r="AC1942" s="10"/>
    </row>
    <row r="1943">
      <c r="A1943" s="48"/>
      <c r="B1943" s="51"/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  <c r="M1943" s="10"/>
      <c r="N1943" s="10"/>
      <c r="O1943" s="10"/>
      <c r="P1943" s="10"/>
      <c r="Q1943" s="10"/>
      <c r="R1943" s="10"/>
      <c r="S1943" s="10"/>
      <c r="T1943" s="10"/>
      <c r="U1943" s="10"/>
      <c r="V1943" s="10"/>
      <c r="W1943" s="10"/>
      <c r="X1943" s="10"/>
      <c r="Y1943" s="10"/>
      <c r="Z1943" s="10"/>
      <c r="AA1943" s="10"/>
      <c r="AB1943" s="10"/>
      <c r="AC1943" s="10"/>
    </row>
    <row r="1944">
      <c r="A1944" s="48"/>
      <c r="B1944" s="51"/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  <c r="M1944" s="10"/>
      <c r="N1944" s="10"/>
      <c r="O1944" s="10"/>
      <c r="P1944" s="10"/>
      <c r="Q1944" s="10"/>
      <c r="R1944" s="10"/>
      <c r="S1944" s="10"/>
      <c r="T1944" s="10"/>
      <c r="U1944" s="10"/>
      <c r="V1944" s="10"/>
      <c r="W1944" s="10"/>
      <c r="X1944" s="10"/>
      <c r="Y1944" s="10"/>
      <c r="Z1944" s="10"/>
      <c r="AA1944" s="10"/>
      <c r="AB1944" s="10"/>
      <c r="AC1944" s="10"/>
    </row>
    <row r="1945">
      <c r="A1945" s="48"/>
      <c r="B1945" s="51"/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  <c r="M1945" s="10"/>
      <c r="N1945" s="10"/>
      <c r="O1945" s="10"/>
      <c r="P1945" s="10"/>
      <c r="Q1945" s="10"/>
      <c r="R1945" s="10"/>
      <c r="S1945" s="10"/>
      <c r="T1945" s="10"/>
      <c r="U1945" s="10"/>
      <c r="V1945" s="10"/>
      <c r="W1945" s="10"/>
      <c r="X1945" s="10"/>
      <c r="Y1945" s="10"/>
      <c r="Z1945" s="10"/>
      <c r="AA1945" s="10"/>
      <c r="AB1945" s="10"/>
      <c r="AC1945" s="10"/>
    </row>
    <row r="1946">
      <c r="A1946" s="48"/>
      <c r="B1946" s="51"/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  <c r="M1946" s="10"/>
      <c r="N1946" s="10"/>
      <c r="O1946" s="10"/>
      <c r="P1946" s="10"/>
      <c r="Q1946" s="10"/>
      <c r="R1946" s="10"/>
      <c r="S1946" s="10"/>
      <c r="T1946" s="10"/>
      <c r="U1946" s="10"/>
      <c r="V1946" s="10"/>
      <c r="W1946" s="10"/>
      <c r="X1946" s="10"/>
      <c r="Y1946" s="10"/>
      <c r="Z1946" s="10"/>
      <c r="AA1946" s="10"/>
      <c r="AB1946" s="10"/>
      <c r="AC1946" s="10"/>
    </row>
    <row r="1947">
      <c r="A1947" s="48"/>
      <c r="B1947" s="51"/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  <c r="M1947" s="10"/>
      <c r="N1947" s="10"/>
      <c r="O1947" s="10"/>
      <c r="P1947" s="10"/>
      <c r="Q1947" s="10"/>
      <c r="R1947" s="10"/>
      <c r="S1947" s="10"/>
      <c r="T1947" s="10"/>
      <c r="U1947" s="10"/>
      <c r="V1947" s="10"/>
      <c r="W1947" s="10"/>
      <c r="X1947" s="10"/>
      <c r="Y1947" s="10"/>
      <c r="Z1947" s="10"/>
      <c r="AA1947" s="10"/>
      <c r="AB1947" s="10"/>
      <c r="AC1947" s="10"/>
    </row>
    <row r="1948">
      <c r="A1948" s="48"/>
      <c r="B1948" s="51"/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  <c r="M1948" s="10"/>
      <c r="N1948" s="10"/>
      <c r="O1948" s="10"/>
      <c r="P1948" s="10"/>
      <c r="Q1948" s="10"/>
      <c r="R1948" s="10"/>
      <c r="S1948" s="10"/>
      <c r="T1948" s="10"/>
      <c r="U1948" s="10"/>
      <c r="V1948" s="10"/>
      <c r="W1948" s="10"/>
      <c r="X1948" s="10"/>
      <c r="Y1948" s="10"/>
      <c r="Z1948" s="10"/>
      <c r="AA1948" s="10"/>
      <c r="AB1948" s="10"/>
      <c r="AC1948" s="10"/>
    </row>
    <row r="1949">
      <c r="A1949" s="48"/>
      <c r="B1949" s="51"/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  <c r="M1949" s="10"/>
      <c r="N1949" s="10"/>
      <c r="O1949" s="10"/>
      <c r="P1949" s="10"/>
      <c r="Q1949" s="10"/>
      <c r="R1949" s="10"/>
      <c r="S1949" s="10"/>
      <c r="T1949" s="10"/>
      <c r="U1949" s="10"/>
      <c r="V1949" s="10"/>
      <c r="W1949" s="10"/>
      <c r="X1949" s="10"/>
      <c r="Y1949" s="10"/>
      <c r="Z1949" s="10"/>
      <c r="AA1949" s="10"/>
      <c r="AB1949" s="10"/>
      <c r="AC1949" s="10"/>
    </row>
    <row r="1950">
      <c r="A1950" s="48"/>
      <c r="B1950" s="51"/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  <c r="M1950" s="10"/>
      <c r="N1950" s="10"/>
      <c r="O1950" s="10"/>
      <c r="P1950" s="10"/>
      <c r="Q1950" s="10"/>
      <c r="R1950" s="10"/>
      <c r="S1950" s="10"/>
      <c r="T1950" s="10"/>
      <c r="U1950" s="10"/>
      <c r="V1950" s="10"/>
      <c r="W1950" s="10"/>
      <c r="X1950" s="10"/>
      <c r="Y1950" s="10"/>
      <c r="Z1950" s="10"/>
      <c r="AA1950" s="10"/>
      <c r="AB1950" s="10"/>
      <c r="AC1950" s="10"/>
    </row>
    <row r="1951">
      <c r="A1951" s="48"/>
      <c r="B1951" s="51"/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  <c r="M1951" s="10"/>
      <c r="N1951" s="10"/>
      <c r="O1951" s="10"/>
      <c r="P1951" s="10"/>
      <c r="Q1951" s="10"/>
      <c r="R1951" s="10"/>
      <c r="S1951" s="10"/>
      <c r="T1951" s="10"/>
      <c r="U1951" s="10"/>
      <c r="V1951" s="10"/>
      <c r="W1951" s="10"/>
      <c r="X1951" s="10"/>
      <c r="Y1951" s="10"/>
      <c r="Z1951" s="10"/>
      <c r="AA1951" s="10"/>
      <c r="AB1951" s="10"/>
      <c r="AC1951" s="10"/>
    </row>
    <row r="1952">
      <c r="A1952" s="48"/>
      <c r="B1952" s="51"/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  <c r="M1952" s="10"/>
      <c r="N1952" s="10"/>
      <c r="O1952" s="10"/>
      <c r="P1952" s="10"/>
      <c r="Q1952" s="10"/>
      <c r="R1952" s="10"/>
      <c r="S1952" s="10"/>
      <c r="T1952" s="10"/>
      <c r="U1952" s="10"/>
      <c r="V1952" s="10"/>
      <c r="W1952" s="10"/>
      <c r="X1952" s="10"/>
      <c r="Y1952" s="10"/>
      <c r="Z1952" s="10"/>
      <c r="AA1952" s="10"/>
      <c r="AB1952" s="10"/>
      <c r="AC1952" s="10"/>
    </row>
    <row r="1953">
      <c r="A1953" s="48"/>
      <c r="B1953" s="51"/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  <c r="M1953" s="10"/>
      <c r="N1953" s="10"/>
      <c r="O1953" s="10"/>
      <c r="P1953" s="10"/>
      <c r="Q1953" s="10"/>
      <c r="R1953" s="10"/>
      <c r="S1953" s="10"/>
      <c r="T1953" s="10"/>
      <c r="U1953" s="10"/>
      <c r="V1953" s="10"/>
      <c r="W1953" s="10"/>
      <c r="X1953" s="10"/>
      <c r="Y1953" s="10"/>
      <c r="Z1953" s="10"/>
      <c r="AA1953" s="10"/>
      <c r="AB1953" s="10"/>
      <c r="AC1953" s="10"/>
    </row>
    <row r="1954">
      <c r="A1954" s="48"/>
      <c r="B1954" s="51"/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  <c r="M1954" s="10"/>
      <c r="N1954" s="10"/>
      <c r="O1954" s="10"/>
      <c r="P1954" s="10"/>
      <c r="Q1954" s="10"/>
      <c r="R1954" s="10"/>
      <c r="S1954" s="10"/>
      <c r="T1954" s="10"/>
      <c r="U1954" s="10"/>
      <c r="V1954" s="10"/>
      <c r="W1954" s="10"/>
      <c r="X1954" s="10"/>
      <c r="Y1954" s="10"/>
      <c r="Z1954" s="10"/>
      <c r="AA1954" s="10"/>
      <c r="AB1954" s="10"/>
      <c r="AC1954" s="10"/>
    </row>
    <row r="1955">
      <c r="A1955" s="48"/>
      <c r="B1955" s="51"/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  <c r="M1955" s="10"/>
      <c r="N1955" s="10"/>
      <c r="O1955" s="10"/>
      <c r="P1955" s="10"/>
      <c r="Q1955" s="10"/>
      <c r="R1955" s="10"/>
      <c r="S1955" s="10"/>
      <c r="T1955" s="10"/>
      <c r="U1955" s="10"/>
      <c r="V1955" s="10"/>
      <c r="W1955" s="10"/>
      <c r="X1955" s="10"/>
      <c r="Y1955" s="10"/>
      <c r="Z1955" s="10"/>
      <c r="AA1955" s="10"/>
      <c r="AB1955" s="10"/>
      <c r="AC1955" s="10"/>
    </row>
    <row r="1956">
      <c r="A1956" s="48"/>
      <c r="B1956" s="51"/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  <c r="M1956" s="10"/>
      <c r="N1956" s="10"/>
      <c r="O1956" s="10"/>
      <c r="P1956" s="10"/>
      <c r="Q1956" s="10"/>
      <c r="R1956" s="10"/>
      <c r="S1956" s="10"/>
      <c r="T1956" s="10"/>
      <c r="U1956" s="10"/>
      <c r="V1956" s="10"/>
      <c r="W1956" s="10"/>
      <c r="X1956" s="10"/>
      <c r="Y1956" s="10"/>
      <c r="Z1956" s="10"/>
      <c r="AA1956" s="10"/>
      <c r="AB1956" s="10"/>
      <c r="AC1956" s="10"/>
    </row>
    <row r="1957">
      <c r="A1957" s="48"/>
      <c r="B1957" s="51"/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  <c r="M1957" s="10"/>
      <c r="N1957" s="10"/>
      <c r="O1957" s="10"/>
      <c r="P1957" s="10"/>
      <c r="Q1957" s="10"/>
      <c r="R1957" s="10"/>
      <c r="S1957" s="10"/>
      <c r="T1957" s="10"/>
      <c r="U1957" s="10"/>
      <c r="V1957" s="10"/>
      <c r="W1957" s="10"/>
      <c r="X1957" s="10"/>
      <c r="Y1957" s="10"/>
      <c r="Z1957" s="10"/>
      <c r="AA1957" s="10"/>
      <c r="AB1957" s="10"/>
      <c r="AC1957" s="10"/>
    </row>
    <row r="1958">
      <c r="A1958" s="48"/>
      <c r="B1958" s="51"/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  <c r="M1958" s="10"/>
      <c r="N1958" s="10"/>
      <c r="O1958" s="10"/>
      <c r="P1958" s="10"/>
      <c r="Q1958" s="10"/>
      <c r="R1958" s="10"/>
      <c r="S1958" s="10"/>
      <c r="T1958" s="10"/>
      <c r="U1958" s="10"/>
      <c r="V1958" s="10"/>
      <c r="W1958" s="10"/>
      <c r="X1958" s="10"/>
      <c r="Y1958" s="10"/>
      <c r="Z1958" s="10"/>
      <c r="AA1958" s="10"/>
      <c r="AB1958" s="10"/>
      <c r="AC1958" s="10"/>
    </row>
    <row r="1959">
      <c r="A1959" s="48"/>
      <c r="B1959" s="51"/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  <c r="M1959" s="10"/>
      <c r="N1959" s="10"/>
      <c r="O1959" s="10"/>
      <c r="P1959" s="10"/>
      <c r="Q1959" s="10"/>
      <c r="R1959" s="10"/>
      <c r="S1959" s="10"/>
      <c r="T1959" s="10"/>
      <c r="U1959" s="10"/>
      <c r="V1959" s="10"/>
      <c r="W1959" s="10"/>
      <c r="X1959" s="10"/>
      <c r="Y1959" s="10"/>
      <c r="Z1959" s="10"/>
      <c r="AA1959" s="10"/>
      <c r="AB1959" s="10"/>
      <c r="AC1959" s="10"/>
    </row>
    <row r="1960">
      <c r="A1960" s="48"/>
      <c r="B1960" s="51"/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  <c r="M1960" s="10"/>
      <c r="N1960" s="10"/>
      <c r="O1960" s="10"/>
      <c r="P1960" s="10"/>
      <c r="Q1960" s="10"/>
      <c r="R1960" s="10"/>
      <c r="S1960" s="10"/>
      <c r="T1960" s="10"/>
      <c r="U1960" s="10"/>
      <c r="V1960" s="10"/>
      <c r="W1960" s="10"/>
      <c r="X1960" s="10"/>
      <c r="Y1960" s="10"/>
      <c r="Z1960" s="10"/>
      <c r="AA1960" s="10"/>
      <c r="AB1960" s="10"/>
      <c r="AC1960" s="10"/>
    </row>
    <row r="1961">
      <c r="A1961" s="48"/>
      <c r="B1961" s="51"/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  <c r="M1961" s="10"/>
      <c r="N1961" s="10"/>
      <c r="O1961" s="10"/>
      <c r="P1961" s="10"/>
      <c r="Q1961" s="10"/>
      <c r="R1961" s="10"/>
      <c r="S1961" s="10"/>
      <c r="T1961" s="10"/>
      <c r="U1961" s="10"/>
      <c r="V1961" s="10"/>
      <c r="W1961" s="10"/>
      <c r="X1961" s="10"/>
      <c r="Y1961" s="10"/>
      <c r="Z1961" s="10"/>
      <c r="AA1961" s="10"/>
      <c r="AB1961" s="10"/>
      <c r="AC1961" s="10"/>
    </row>
    <row r="1962">
      <c r="A1962" s="48"/>
      <c r="B1962" s="51"/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  <c r="M1962" s="10"/>
      <c r="N1962" s="10"/>
      <c r="O1962" s="10"/>
      <c r="P1962" s="10"/>
      <c r="Q1962" s="10"/>
      <c r="R1962" s="10"/>
      <c r="S1962" s="10"/>
      <c r="T1962" s="10"/>
      <c r="U1962" s="10"/>
      <c r="V1962" s="10"/>
      <c r="W1962" s="10"/>
      <c r="X1962" s="10"/>
      <c r="Y1962" s="10"/>
      <c r="Z1962" s="10"/>
      <c r="AA1962" s="10"/>
      <c r="AB1962" s="10"/>
      <c r="AC1962" s="10"/>
    </row>
    <row r="1963">
      <c r="A1963" s="48"/>
      <c r="B1963" s="51"/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  <c r="M1963" s="10"/>
      <c r="N1963" s="10"/>
      <c r="O1963" s="10"/>
      <c r="P1963" s="10"/>
      <c r="Q1963" s="10"/>
      <c r="R1963" s="10"/>
      <c r="S1963" s="10"/>
      <c r="T1963" s="10"/>
      <c r="U1963" s="10"/>
      <c r="V1963" s="10"/>
      <c r="W1963" s="10"/>
      <c r="X1963" s="10"/>
      <c r="Y1963" s="10"/>
      <c r="Z1963" s="10"/>
      <c r="AA1963" s="10"/>
      <c r="AB1963" s="10"/>
      <c r="AC1963" s="10"/>
    </row>
    <row r="1964">
      <c r="A1964" s="48"/>
      <c r="B1964" s="51"/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  <c r="M1964" s="10"/>
      <c r="N1964" s="10"/>
      <c r="O1964" s="10"/>
      <c r="P1964" s="10"/>
      <c r="Q1964" s="10"/>
      <c r="R1964" s="10"/>
      <c r="S1964" s="10"/>
      <c r="T1964" s="10"/>
      <c r="U1964" s="10"/>
      <c r="V1964" s="10"/>
      <c r="W1964" s="10"/>
      <c r="X1964" s="10"/>
      <c r="Y1964" s="10"/>
      <c r="Z1964" s="10"/>
      <c r="AA1964" s="10"/>
      <c r="AB1964" s="10"/>
      <c r="AC1964" s="10"/>
    </row>
    <row r="1965">
      <c r="A1965" s="48"/>
      <c r="B1965" s="51"/>
      <c r="C1965" s="10"/>
      <c r="D1965" s="10"/>
      <c r="E1965" s="10"/>
      <c r="F1965" s="10"/>
      <c r="G1965" s="10"/>
      <c r="H1965" s="10"/>
      <c r="I1965" s="10"/>
      <c r="J1965" s="10"/>
      <c r="K1965" s="10"/>
      <c r="L1965" s="10"/>
      <c r="M1965" s="10"/>
      <c r="N1965" s="10"/>
      <c r="O1965" s="10"/>
      <c r="P1965" s="10"/>
      <c r="Q1965" s="10"/>
      <c r="R1965" s="10"/>
      <c r="S1965" s="10"/>
      <c r="T1965" s="10"/>
      <c r="U1965" s="10"/>
      <c r="V1965" s="10"/>
      <c r="W1965" s="10"/>
      <c r="X1965" s="10"/>
      <c r="Y1965" s="10"/>
      <c r="Z1965" s="10"/>
      <c r="AA1965" s="10"/>
      <c r="AB1965" s="10"/>
      <c r="AC1965" s="10"/>
    </row>
    <row r="1966">
      <c r="A1966" s="48"/>
      <c r="B1966" s="51"/>
      <c r="C1966" s="10"/>
      <c r="D1966" s="10"/>
      <c r="E1966" s="10"/>
      <c r="F1966" s="10"/>
      <c r="G1966" s="10"/>
      <c r="H1966" s="10"/>
      <c r="I1966" s="10"/>
      <c r="J1966" s="10"/>
      <c r="K1966" s="10"/>
      <c r="L1966" s="10"/>
      <c r="M1966" s="10"/>
      <c r="N1966" s="10"/>
      <c r="O1966" s="10"/>
      <c r="P1966" s="10"/>
      <c r="Q1966" s="10"/>
      <c r="R1966" s="10"/>
      <c r="S1966" s="10"/>
      <c r="T1966" s="10"/>
      <c r="U1966" s="10"/>
      <c r="V1966" s="10"/>
      <c r="W1966" s="10"/>
      <c r="X1966" s="10"/>
      <c r="Y1966" s="10"/>
      <c r="Z1966" s="10"/>
      <c r="AA1966" s="10"/>
      <c r="AB1966" s="10"/>
      <c r="AC1966" s="10"/>
    </row>
    <row r="1967">
      <c r="A1967" s="48"/>
      <c r="B1967" s="51"/>
      <c r="C1967" s="10"/>
      <c r="D1967" s="10"/>
      <c r="E1967" s="10"/>
      <c r="F1967" s="10"/>
      <c r="G1967" s="10"/>
      <c r="H1967" s="10"/>
      <c r="I1967" s="10"/>
      <c r="J1967" s="10"/>
      <c r="K1967" s="10"/>
      <c r="L1967" s="10"/>
      <c r="M1967" s="10"/>
      <c r="N1967" s="10"/>
      <c r="O1967" s="10"/>
      <c r="P1967" s="10"/>
      <c r="Q1967" s="10"/>
      <c r="R1967" s="10"/>
      <c r="S1967" s="10"/>
      <c r="T1967" s="10"/>
      <c r="U1967" s="10"/>
      <c r="V1967" s="10"/>
      <c r="W1967" s="10"/>
      <c r="X1967" s="10"/>
      <c r="Y1967" s="10"/>
      <c r="Z1967" s="10"/>
      <c r="AA1967" s="10"/>
      <c r="AB1967" s="10"/>
      <c r="AC1967" s="10"/>
    </row>
    <row r="1968">
      <c r="A1968" s="48"/>
      <c r="B1968" s="51"/>
      <c r="C1968" s="10"/>
      <c r="D1968" s="10"/>
      <c r="E1968" s="10"/>
      <c r="F1968" s="10"/>
      <c r="G1968" s="10"/>
      <c r="H1968" s="10"/>
      <c r="I1968" s="10"/>
      <c r="J1968" s="10"/>
      <c r="K1968" s="10"/>
      <c r="L1968" s="10"/>
      <c r="M1968" s="10"/>
      <c r="N1968" s="10"/>
      <c r="O1968" s="10"/>
      <c r="P1968" s="10"/>
      <c r="Q1968" s="10"/>
      <c r="R1968" s="10"/>
      <c r="S1968" s="10"/>
      <c r="T1968" s="10"/>
      <c r="U1968" s="10"/>
      <c r="V1968" s="10"/>
      <c r="W1968" s="10"/>
      <c r="X1968" s="10"/>
      <c r="Y1968" s="10"/>
      <c r="Z1968" s="10"/>
      <c r="AA1968" s="10"/>
      <c r="AB1968" s="10"/>
      <c r="AC1968" s="10"/>
    </row>
    <row r="1969">
      <c r="A1969" s="48"/>
      <c r="B1969" s="51"/>
      <c r="C1969" s="10"/>
      <c r="D1969" s="10"/>
      <c r="E1969" s="10"/>
      <c r="F1969" s="10"/>
      <c r="G1969" s="10"/>
      <c r="H1969" s="10"/>
      <c r="I1969" s="10"/>
      <c r="J1969" s="10"/>
      <c r="K1969" s="10"/>
      <c r="L1969" s="10"/>
      <c r="M1969" s="10"/>
      <c r="N1969" s="10"/>
      <c r="O1969" s="10"/>
      <c r="P1969" s="10"/>
      <c r="Q1969" s="10"/>
      <c r="R1969" s="10"/>
      <c r="S1969" s="10"/>
      <c r="T1969" s="10"/>
      <c r="U1969" s="10"/>
      <c r="V1969" s="10"/>
      <c r="W1969" s="10"/>
      <c r="X1969" s="10"/>
      <c r="Y1969" s="10"/>
      <c r="Z1969" s="10"/>
      <c r="AA1969" s="10"/>
      <c r="AB1969" s="10"/>
      <c r="AC1969" s="10"/>
    </row>
    <row r="1970">
      <c r="A1970" s="48"/>
      <c r="B1970" s="51"/>
      <c r="C1970" s="10"/>
      <c r="D1970" s="10"/>
      <c r="E1970" s="10"/>
      <c r="F1970" s="10"/>
      <c r="G1970" s="10"/>
      <c r="H1970" s="10"/>
      <c r="I1970" s="10"/>
      <c r="J1970" s="10"/>
      <c r="K1970" s="10"/>
      <c r="L1970" s="10"/>
      <c r="M1970" s="10"/>
      <c r="N1970" s="10"/>
      <c r="O1970" s="10"/>
      <c r="P1970" s="10"/>
      <c r="Q1970" s="10"/>
      <c r="R1970" s="10"/>
      <c r="S1970" s="10"/>
      <c r="T1970" s="10"/>
      <c r="U1970" s="10"/>
      <c r="V1970" s="10"/>
      <c r="W1970" s="10"/>
      <c r="X1970" s="10"/>
      <c r="Y1970" s="10"/>
      <c r="Z1970" s="10"/>
      <c r="AA1970" s="10"/>
      <c r="AB1970" s="10"/>
      <c r="AC1970" s="10"/>
    </row>
    <row r="1971">
      <c r="A1971" s="48"/>
      <c r="B1971" s="51"/>
      <c r="C1971" s="10"/>
      <c r="D1971" s="10"/>
      <c r="E1971" s="10"/>
      <c r="F1971" s="10"/>
      <c r="G1971" s="10"/>
      <c r="H1971" s="10"/>
      <c r="I1971" s="10"/>
      <c r="J1971" s="10"/>
      <c r="K1971" s="10"/>
      <c r="L1971" s="10"/>
      <c r="M1971" s="10"/>
      <c r="N1971" s="10"/>
      <c r="O1971" s="10"/>
      <c r="P1971" s="10"/>
      <c r="Q1971" s="10"/>
      <c r="R1971" s="10"/>
      <c r="S1971" s="10"/>
      <c r="T1971" s="10"/>
      <c r="U1971" s="10"/>
      <c r="V1971" s="10"/>
      <c r="W1971" s="10"/>
      <c r="X1971" s="10"/>
      <c r="Y1971" s="10"/>
      <c r="Z1971" s="10"/>
      <c r="AA1971" s="10"/>
      <c r="AB1971" s="10"/>
      <c r="AC1971" s="10"/>
    </row>
    <row r="1972">
      <c r="A1972" s="48"/>
      <c r="B1972" s="51"/>
      <c r="C1972" s="10"/>
      <c r="D1972" s="10"/>
      <c r="E1972" s="10"/>
      <c r="F1972" s="10"/>
      <c r="G1972" s="10"/>
      <c r="H1972" s="10"/>
      <c r="I1972" s="10"/>
      <c r="J1972" s="10"/>
      <c r="K1972" s="10"/>
      <c r="L1972" s="10"/>
      <c r="M1972" s="10"/>
      <c r="N1972" s="10"/>
      <c r="O1972" s="10"/>
      <c r="P1972" s="10"/>
      <c r="Q1972" s="10"/>
      <c r="R1972" s="10"/>
      <c r="S1972" s="10"/>
      <c r="T1972" s="10"/>
      <c r="U1972" s="10"/>
      <c r="V1972" s="10"/>
      <c r="W1972" s="10"/>
      <c r="X1972" s="10"/>
      <c r="Y1972" s="10"/>
      <c r="Z1972" s="10"/>
      <c r="AA1972" s="10"/>
      <c r="AB1972" s="10"/>
      <c r="AC1972" s="10"/>
    </row>
    <row r="1973">
      <c r="A1973" s="48"/>
      <c r="B1973" s="51"/>
      <c r="C1973" s="10"/>
      <c r="D1973" s="10"/>
      <c r="E1973" s="10"/>
      <c r="F1973" s="10"/>
      <c r="G1973" s="10"/>
      <c r="H1973" s="10"/>
      <c r="I1973" s="10"/>
      <c r="J1973" s="10"/>
      <c r="K1973" s="10"/>
      <c r="L1973" s="10"/>
      <c r="M1973" s="10"/>
      <c r="N1973" s="10"/>
      <c r="O1973" s="10"/>
      <c r="P1973" s="10"/>
      <c r="Q1973" s="10"/>
      <c r="R1973" s="10"/>
      <c r="S1973" s="10"/>
      <c r="T1973" s="10"/>
      <c r="U1973" s="10"/>
      <c r="V1973" s="10"/>
      <c r="W1973" s="10"/>
      <c r="X1973" s="10"/>
      <c r="Y1973" s="10"/>
      <c r="Z1973" s="10"/>
      <c r="AA1973" s="10"/>
      <c r="AB1973" s="10"/>
      <c r="AC1973" s="10"/>
    </row>
    <row r="1974">
      <c r="A1974" s="48"/>
      <c r="B1974" s="51"/>
      <c r="C1974" s="10"/>
      <c r="D1974" s="10"/>
      <c r="E1974" s="10"/>
      <c r="F1974" s="10"/>
      <c r="G1974" s="10"/>
      <c r="H1974" s="10"/>
      <c r="I1974" s="10"/>
      <c r="J1974" s="10"/>
      <c r="K1974" s="10"/>
      <c r="L1974" s="10"/>
      <c r="M1974" s="10"/>
      <c r="N1974" s="10"/>
      <c r="O1974" s="10"/>
      <c r="P1974" s="10"/>
      <c r="Q1974" s="10"/>
      <c r="R1974" s="10"/>
      <c r="S1974" s="10"/>
      <c r="T1974" s="10"/>
      <c r="U1974" s="10"/>
      <c r="V1974" s="10"/>
      <c r="W1974" s="10"/>
      <c r="X1974" s="10"/>
      <c r="Y1974" s="10"/>
      <c r="Z1974" s="10"/>
      <c r="AA1974" s="10"/>
      <c r="AB1974" s="10"/>
      <c r="AC1974" s="10"/>
    </row>
    <row r="1975">
      <c r="A1975" s="48"/>
      <c r="B1975" s="51"/>
      <c r="C1975" s="10"/>
      <c r="D1975" s="10"/>
      <c r="E1975" s="10"/>
      <c r="F1975" s="10"/>
      <c r="G1975" s="10"/>
      <c r="H1975" s="10"/>
      <c r="I1975" s="10"/>
      <c r="J1975" s="10"/>
      <c r="K1975" s="10"/>
      <c r="L1975" s="10"/>
      <c r="M1975" s="10"/>
      <c r="N1975" s="10"/>
      <c r="O1975" s="10"/>
      <c r="P1975" s="10"/>
      <c r="Q1975" s="10"/>
      <c r="R1975" s="10"/>
      <c r="S1975" s="10"/>
      <c r="T1975" s="10"/>
      <c r="U1975" s="10"/>
      <c r="V1975" s="10"/>
      <c r="W1975" s="10"/>
      <c r="X1975" s="10"/>
      <c r="Y1975" s="10"/>
      <c r="Z1975" s="10"/>
      <c r="AA1975" s="10"/>
      <c r="AB1975" s="10"/>
      <c r="AC1975" s="10"/>
    </row>
    <row r="1976">
      <c r="A1976" s="48"/>
      <c r="B1976" s="51"/>
      <c r="C1976" s="10"/>
      <c r="D1976" s="10"/>
      <c r="E1976" s="10"/>
      <c r="F1976" s="10"/>
      <c r="G1976" s="10"/>
      <c r="H1976" s="10"/>
      <c r="I1976" s="10"/>
      <c r="J1976" s="10"/>
      <c r="K1976" s="10"/>
      <c r="L1976" s="10"/>
      <c r="M1976" s="10"/>
      <c r="N1976" s="10"/>
      <c r="O1976" s="10"/>
      <c r="P1976" s="10"/>
      <c r="Q1976" s="10"/>
      <c r="R1976" s="10"/>
      <c r="S1976" s="10"/>
      <c r="T1976" s="10"/>
      <c r="U1976" s="10"/>
      <c r="V1976" s="10"/>
      <c r="W1976" s="10"/>
      <c r="X1976" s="10"/>
      <c r="Y1976" s="10"/>
      <c r="Z1976" s="10"/>
      <c r="AA1976" s="10"/>
      <c r="AB1976" s="10"/>
      <c r="AC1976" s="10"/>
    </row>
    <row r="1977">
      <c r="A1977" s="48"/>
      <c r="B1977" s="51"/>
      <c r="C1977" s="10"/>
      <c r="D1977" s="10"/>
      <c r="E1977" s="10"/>
      <c r="F1977" s="10"/>
      <c r="G1977" s="10"/>
      <c r="H1977" s="10"/>
      <c r="I1977" s="10"/>
      <c r="J1977" s="10"/>
      <c r="K1977" s="10"/>
      <c r="L1977" s="10"/>
      <c r="M1977" s="10"/>
      <c r="N1977" s="10"/>
      <c r="O1977" s="10"/>
      <c r="P1977" s="10"/>
      <c r="Q1977" s="10"/>
      <c r="R1977" s="10"/>
      <c r="S1977" s="10"/>
      <c r="T1977" s="10"/>
      <c r="U1977" s="10"/>
      <c r="V1977" s="10"/>
      <c r="W1977" s="10"/>
      <c r="X1977" s="10"/>
      <c r="Y1977" s="10"/>
      <c r="Z1977" s="10"/>
      <c r="AA1977" s="10"/>
      <c r="AB1977" s="10"/>
      <c r="AC1977" s="10"/>
    </row>
    <row r="1978">
      <c r="A1978" s="48"/>
      <c r="B1978" s="51"/>
      <c r="C1978" s="10"/>
      <c r="D1978" s="10"/>
      <c r="E1978" s="10"/>
      <c r="F1978" s="10"/>
      <c r="G1978" s="10"/>
      <c r="H1978" s="10"/>
      <c r="I1978" s="10"/>
      <c r="J1978" s="10"/>
      <c r="K1978" s="10"/>
      <c r="L1978" s="10"/>
      <c r="M1978" s="10"/>
      <c r="N1978" s="10"/>
      <c r="O1978" s="10"/>
      <c r="P1978" s="10"/>
      <c r="Q1978" s="10"/>
      <c r="R1978" s="10"/>
      <c r="S1978" s="10"/>
      <c r="T1978" s="10"/>
      <c r="U1978" s="10"/>
      <c r="V1978" s="10"/>
      <c r="W1978" s="10"/>
      <c r="X1978" s="10"/>
      <c r="Y1978" s="10"/>
      <c r="Z1978" s="10"/>
      <c r="AA1978" s="10"/>
      <c r="AB1978" s="10"/>
      <c r="AC1978" s="10"/>
    </row>
    <row r="1979">
      <c r="A1979" s="48"/>
      <c r="B1979" s="51"/>
      <c r="C1979" s="10"/>
      <c r="D1979" s="10"/>
      <c r="E1979" s="10"/>
      <c r="F1979" s="10"/>
      <c r="G1979" s="10"/>
      <c r="H1979" s="10"/>
      <c r="I1979" s="10"/>
      <c r="J1979" s="10"/>
      <c r="K1979" s="10"/>
      <c r="L1979" s="10"/>
      <c r="M1979" s="10"/>
      <c r="N1979" s="10"/>
      <c r="O1979" s="10"/>
      <c r="P1979" s="10"/>
      <c r="Q1979" s="10"/>
      <c r="R1979" s="10"/>
      <c r="S1979" s="10"/>
      <c r="T1979" s="10"/>
      <c r="U1979" s="10"/>
      <c r="V1979" s="10"/>
      <c r="W1979" s="10"/>
      <c r="X1979" s="10"/>
      <c r="Y1979" s="10"/>
      <c r="Z1979" s="10"/>
      <c r="AA1979" s="10"/>
      <c r="AB1979" s="10"/>
      <c r="AC1979" s="10"/>
    </row>
    <row r="1980">
      <c r="A1980" s="48"/>
      <c r="B1980" s="51"/>
      <c r="C1980" s="10"/>
      <c r="D1980" s="10"/>
      <c r="E1980" s="10"/>
      <c r="F1980" s="10"/>
      <c r="G1980" s="10"/>
      <c r="H1980" s="10"/>
      <c r="I1980" s="10"/>
      <c r="J1980" s="10"/>
      <c r="K1980" s="10"/>
      <c r="L1980" s="10"/>
      <c r="M1980" s="10"/>
      <c r="N1980" s="10"/>
      <c r="O1980" s="10"/>
      <c r="P1980" s="10"/>
      <c r="Q1980" s="10"/>
      <c r="R1980" s="10"/>
      <c r="S1980" s="10"/>
      <c r="T1980" s="10"/>
      <c r="U1980" s="10"/>
      <c r="V1980" s="10"/>
      <c r="W1980" s="10"/>
      <c r="X1980" s="10"/>
      <c r="Y1980" s="10"/>
      <c r="Z1980" s="10"/>
      <c r="AA1980" s="10"/>
      <c r="AB1980" s="10"/>
      <c r="AC1980" s="10"/>
    </row>
    <row r="1981">
      <c r="A1981" s="48"/>
      <c r="B1981" s="51"/>
      <c r="C1981" s="10"/>
      <c r="D1981" s="10"/>
      <c r="E1981" s="10"/>
      <c r="F1981" s="10"/>
      <c r="G1981" s="10"/>
      <c r="H1981" s="10"/>
      <c r="I1981" s="10"/>
      <c r="J1981" s="10"/>
      <c r="K1981" s="10"/>
      <c r="L1981" s="10"/>
      <c r="M1981" s="10"/>
      <c r="N1981" s="10"/>
      <c r="O1981" s="10"/>
      <c r="P1981" s="10"/>
      <c r="Q1981" s="10"/>
      <c r="R1981" s="10"/>
      <c r="S1981" s="10"/>
      <c r="T1981" s="10"/>
      <c r="U1981" s="10"/>
      <c r="V1981" s="10"/>
      <c r="W1981" s="10"/>
      <c r="X1981" s="10"/>
      <c r="Y1981" s="10"/>
      <c r="Z1981" s="10"/>
      <c r="AA1981" s="10"/>
      <c r="AB1981" s="10"/>
      <c r="AC1981" s="10"/>
    </row>
    <row r="1982">
      <c r="A1982" s="48"/>
      <c r="B1982" s="51"/>
      <c r="C1982" s="10"/>
      <c r="D1982" s="10"/>
      <c r="E1982" s="10"/>
      <c r="F1982" s="10"/>
      <c r="G1982" s="10"/>
      <c r="H1982" s="10"/>
      <c r="I1982" s="10"/>
      <c r="J1982" s="10"/>
      <c r="K1982" s="10"/>
      <c r="L1982" s="10"/>
      <c r="M1982" s="10"/>
      <c r="N1982" s="10"/>
      <c r="O1982" s="10"/>
      <c r="P1982" s="10"/>
      <c r="Q1982" s="10"/>
      <c r="R1982" s="10"/>
      <c r="S1982" s="10"/>
      <c r="T1982" s="10"/>
      <c r="U1982" s="10"/>
      <c r="V1982" s="10"/>
      <c r="W1982" s="10"/>
      <c r="X1982" s="10"/>
      <c r="Y1982" s="10"/>
      <c r="Z1982" s="10"/>
      <c r="AA1982" s="10"/>
      <c r="AB1982" s="10"/>
      <c r="AC1982" s="10"/>
    </row>
    <row r="1983">
      <c r="A1983" s="48"/>
      <c r="B1983" s="51"/>
      <c r="C1983" s="10"/>
      <c r="D1983" s="10"/>
      <c r="E1983" s="10"/>
      <c r="F1983" s="10"/>
      <c r="G1983" s="10"/>
      <c r="H1983" s="10"/>
      <c r="I1983" s="10"/>
      <c r="J1983" s="10"/>
      <c r="K1983" s="10"/>
      <c r="L1983" s="10"/>
      <c r="M1983" s="10"/>
      <c r="N1983" s="10"/>
      <c r="O1983" s="10"/>
      <c r="P1983" s="10"/>
      <c r="Q1983" s="10"/>
      <c r="R1983" s="10"/>
      <c r="S1983" s="10"/>
      <c r="T1983" s="10"/>
      <c r="U1983" s="10"/>
      <c r="V1983" s="10"/>
      <c r="W1983" s="10"/>
      <c r="X1983" s="10"/>
      <c r="Y1983" s="10"/>
      <c r="Z1983" s="10"/>
      <c r="AA1983" s="10"/>
      <c r="AB1983" s="10"/>
      <c r="AC1983" s="10"/>
    </row>
    <row r="1984">
      <c r="A1984" s="48"/>
      <c r="B1984" s="51"/>
      <c r="C1984" s="10"/>
      <c r="D1984" s="10"/>
      <c r="E1984" s="10"/>
      <c r="F1984" s="10"/>
      <c r="G1984" s="10"/>
      <c r="H1984" s="10"/>
      <c r="I1984" s="10"/>
      <c r="J1984" s="10"/>
      <c r="K1984" s="10"/>
      <c r="L1984" s="10"/>
      <c r="M1984" s="10"/>
      <c r="N1984" s="10"/>
      <c r="O1984" s="10"/>
      <c r="P1984" s="10"/>
      <c r="Q1984" s="10"/>
      <c r="R1984" s="10"/>
      <c r="S1984" s="10"/>
      <c r="T1984" s="10"/>
      <c r="U1984" s="10"/>
      <c r="V1984" s="10"/>
      <c r="W1984" s="10"/>
      <c r="X1984" s="10"/>
      <c r="Y1984" s="10"/>
      <c r="Z1984" s="10"/>
      <c r="AA1984" s="10"/>
      <c r="AB1984" s="10"/>
      <c r="AC1984" s="10"/>
    </row>
    <row r="1985">
      <c r="A1985" s="48"/>
      <c r="B1985" s="51"/>
      <c r="C1985" s="10"/>
      <c r="D1985" s="10"/>
      <c r="E1985" s="10"/>
      <c r="F1985" s="10"/>
      <c r="G1985" s="10"/>
      <c r="H1985" s="10"/>
      <c r="I1985" s="10"/>
      <c r="J1985" s="10"/>
      <c r="K1985" s="10"/>
      <c r="L1985" s="10"/>
      <c r="M1985" s="10"/>
      <c r="N1985" s="10"/>
      <c r="O1985" s="10"/>
      <c r="P1985" s="10"/>
      <c r="Q1985" s="10"/>
      <c r="R1985" s="10"/>
      <c r="S1985" s="10"/>
      <c r="T1985" s="10"/>
      <c r="U1985" s="10"/>
      <c r="V1985" s="10"/>
      <c r="W1985" s="10"/>
      <c r="X1985" s="10"/>
      <c r="Y1985" s="10"/>
      <c r="Z1985" s="10"/>
      <c r="AA1985" s="10"/>
      <c r="AB1985" s="10"/>
      <c r="AC1985" s="10"/>
    </row>
    <row r="1986">
      <c r="A1986" s="48"/>
      <c r="B1986" s="51"/>
      <c r="C1986" s="10"/>
      <c r="D1986" s="10"/>
      <c r="E1986" s="10"/>
      <c r="F1986" s="10"/>
      <c r="G1986" s="10"/>
      <c r="H1986" s="10"/>
      <c r="I1986" s="10"/>
      <c r="J1986" s="10"/>
      <c r="K1986" s="10"/>
      <c r="L1986" s="10"/>
      <c r="M1986" s="10"/>
      <c r="N1986" s="10"/>
      <c r="O1986" s="10"/>
      <c r="P1986" s="10"/>
      <c r="Q1986" s="10"/>
      <c r="R1986" s="10"/>
      <c r="S1986" s="10"/>
      <c r="T1986" s="10"/>
      <c r="U1986" s="10"/>
      <c r="V1986" s="10"/>
      <c r="W1986" s="10"/>
      <c r="X1986" s="10"/>
      <c r="Y1986" s="10"/>
      <c r="Z1986" s="10"/>
      <c r="AA1986" s="10"/>
      <c r="AB1986" s="10"/>
      <c r="AC1986" s="10"/>
    </row>
    <row r="1987">
      <c r="A1987" s="48"/>
      <c r="B1987" s="51"/>
      <c r="C1987" s="10"/>
      <c r="D1987" s="10"/>
      <c r="E1987" s="10"/>
      <c r="F1987" s="10"/>
      <c r="G1987" s="10"/>
      <c r="H1987" s="10"/>
      <c r="I1987" s="10"/>
      <c r="J1987" s="10"/>
      <c r="K1987" s="10"/>
      <c r="L1987" s="10"/>
      <c r="M1987" s="10"/>
      <c r="N1987" s="10"/>
      <c r="O1987" s="10"/>
      <c r="P1987" s="10"/>
      <c r="Q1987" s="10"/>
      <c r="R1987" s="10"/>
      <c r="S1987" s="10"/>
      <c r="T1987" s="10"/>
      <c r="U1987" s="10"/>
      <c r="V1987" s="10"/>
      <c r="W1987" s="10"/>
      <c r="X1987" s="10"/>
      <c r="Y1987" s="10"/>
      <c r="Z1987" s="10"/>
      <c r="AA1987" s="10"/>
      <c r="AB1987" s="10"/>
      <c r="AC1987" s="10"/>
    </row>
    <row r="1988">
      <c r="A1988" s="48"/>
      <c r="B1988" s="51"/>
      <c r="C1988" s="10"/>
      <c r="D1988" s="10"/>
      <c r="E1988" s="10"/>
      <c r="F1988" s="10"/>
      <c r="G1988" s="10"/>
      <c r="H1988" s="10"/>
      <c r="I1988" s="10"/>
      <c r="J1988" s="10"/>
      <c r="K1988" s="10"/>
      <c r="L1988" s="10"/>
      <c r="M1988" s="10"/>
      <c r="N1988" s="10"/>
      <c r="O1988" s="10"/>
      <c r="P1988" s="10"/>
      <c r="Q1988" s="10"/>
      <c r="R1988" s="10"/>
      <c r="S1988" s="10"/>
      <c r="T1988" s="10"/>
      <c r="U1988" s="10"/>
      <c r="V1988" s="10"/>
      <c r="W1988" s="10"/>
      <c r="X1988" s="10"/>
      <c r="Y1988" s="10"/>
      <c r="Z1988" s="10"/>
      <c r="AA1988" s="10"/>
      <c r="AB1988" s="10"/>
      <c r="AC1988" s="10"/>
    </row>
    <row r="1989">
      <c r="A1989" s="48"/>
      <c r="B1989" s="51"/>
      <c r="C1989" s="10"/>
      <c r="D1989" s="10"/>
      <c r="E1989" s="10"/>
      <c r="F1989" s="10"/>
      <c r="G1989" s="10"/>
      <c r="H1989" s="10"/>
      <c r="I1989" s="10"/>
      <c r="J1989" s="10"/>
      <c r="K1989" s="10"/>
      <c r="L1989" s="10"/>
      <c r="M1989" s="10"/>
      <c r="N1989" s="10"/>
      <c r="O1989" s="10"/>
      <c r="P1989" s="10"/>
      <c r="Q1989" s="10"/>
      <c r="R1989" s="10"/>
      <c r="S1989" s="10"/>
      <c r="T1989" s="10"/>
      <c r="U1989" s="10"/>
      <c r="V1989" s="10"/>
      <c r="W1989" s="10"/>
      <c r="X1989" s="10"/>
      <c r="Y1989" s="10"/>
      <c r="Z1989" s="10"/>
      <c r="AA1989" s="10"/>
      <c r="AB1989" s="10"/>
      <c r="AC1989" s="10"/>
    </row>
    <row r="1990">
      <c r="A1990" s="48"/>
      <c r="B1990" s="51"/>
      <c r="C1990" s="10"/>
      <c r="D1990" s="10"/>
      <c r="E1990" s="10"/>
      <c r="F1990" s="10"/>
      <c r="G1990" s="10"/>
      <c r="H1990" s="10"/>
      <c r="I1990" s="10"/>
      <c r="J1990" s="10"/>
      <c r="K1990" s="10"/>
      <c r="L1990" s="10"/>
      <c r="M1990" s="10"/>
      <c r="N1990" s="10"/>
      <c r="O1990" s="10"/>
      <c r="P1990" s="10"/>
      <c r="Q1990" s="10"/>
      <c r="R1990" s="10"/>
      <c r="S1990" s="10"/>
      <c r="T1990" s="10"/>
      <c r="U1990" s="10"/>
      <c r="V1990" s="10"/>
      <c r="W1990" s="10"/>
      <c r="X1990" s="10"/>
      <c r="Y1990" s="10"/>
      <c r="Z1990" s="10"/>
      <c r="AA1990" s="10"/>
      <c r="AB1990" s="10"/>
      <c r="AC1990" s="10"/>
    </row>
    <row r="1991">
      <c r="A1991" s="48"/>
      <c r="B1991" s="51"/>
      <c r="C1991" s="10"/>
      <c r="D1991" s="10"/>
      <c r="E1991" s="10"/>
      <c r="F1991" s="10"/>
      <c r="G1991" s="10"/>
      <c r="H1991" s="10"/>
      <c r="I1991" s="10"/>
      <c r="J1991" s="10"/>
      <c r="K1991" s="10"/>
      <c r="L1991" s="10"/>
      <c r="M1991" s="10"/>
      <c r="N1991" s="10"/>
      <c r="O1991" s="10"/>
      <c r="P1991" s="10"/>
      <c r="Q1991" s="10"/>
      <c r="R1991" s="10"/>
      <c r="S1991" s="10"/>
      <c r="T1991" s="10"/>
      <c r="U1991" s="10"/>
      <c r="V1991" s="10"/>
      <c r="W1991" s="10"/>
      <c r="X1991" s="10"/>
      <c r="Y1991" s="10"/>
      <c r="Z1991" s="10"/>
      <c r="AA1991" s="10"/>
      <c r="AB1991" s="10"/>
      <c r="AC1991" s="10"/>
    </row>
    <row r="1992">
      <c r="A1992" s="48"/>
      <c r="B1992" s="51"/>
      <c r="C1992" s="10"/>
      <c r="D1992" s="10"/>
      <c r="E1992" s="10"/>
      <c r="F1992" s="10"/>
      <c r="G1992" s="10"/>
      <c r="H1992" s="10"/>
      <c r="I1992" s="10"/>
      <c r="J1992" s="10"/>
      <c r="K1992" s="10"/>
      <c r="L1992" s="10"/>
      <c r="M1992" s="10"/>
      <c r="N1992" s="10"/>
      <c r="O1992" s="10"/>
      <c r="P1992" s="10"/>
      <c r="Q1992" s="10"/>
      <c r="R1992" s="10"/>
      <c r="S1992" s="10"/>
      <c r="T1992" s="10"/>
      <c r="U1992" s="10"/>
      <c r="V1992" s="10"/>
      <c r="W1992" s="10"/>
      <c r="X1992" s="10"/>
      <c r="Y1992" s="10"/>
      <c r="Z1992" s="10"/>
      <c r="AA1992" s="10"/>
      <c r="AB1992" s="10"/>
      <c r="AC1992" s="10"/>
    </row>
    <row r="1993">
      <c r="A1993" s="48"/>
      <c r="B1993" s="51"/>
      <c r="C1993" s="10"/>
      <c r="D1993" s="10"/>
      <c r="E1993" s="10"/>
      <c r="F1993" s="10"/>
      <c r="G1993" s="10"/>
      <c r="H1993" s="10"/>
      <c r="I1993" s="10"/>
      <c r="J1993" s="10"/>
      <c r="K1993" s="10"/>
      <c r="L1993" s="10"/>
      <c r="M1993" s="10"/>
      <c r="N1993" s="10"/>
      <c r="O1993" s="10"/>
      <c r="P1993" s="10"/>
      <c r="Q1993" s="10"/>
      <c r="R1993" s="10"/>
      <c r="S1993" s="10"/>
      <c r="T1993" s="10"/>
      <c r="U1993" s="10"/>
      <c r="V1993" s="10"/>
      <c r="W1993" s="10"/>
      <c r="X1993" s="10"/>
      <c r="Y1993" s="10"/>
      <c r="Z1993" s="10"/>
      <c r="AA1993" s="10"/>
      <c r="AB1993" s="10"/>
      <c r="AC1993" s="10"/>
    </row>
    <row r="1994">
      <c r="A1994" s="48"/>
      <c r="B1994" s="51"/>
      <c r="C1994" s="10"/>
      <c r="D1994" s="10"/>
      <c r="E1994" s="10"/>
      <c r="F1994" s="10"/>
      <c r="G1994" s="10"/>
      <c r="H1994" s="10"/>
      <c r="I1994" s="10"/>
      <c r="J1994" s="10"/>
      <c r="K1994" s="10"/>
      <c r="L1994" s="10"/>
      <c r="M1994" s="10"/>
      <c r="N1994" s="10"/>
      <c r="O1994" s="10"/>
      <c r="P1994" s="10"/>
      <c r="Q1994" s="10"/>
      <c r="R1994" s="10"/>
      <c r="S1994" s="10"/>
      <c r="T1994" s="10"/>
      <c r="U1994" s="10"/>
      <c r="V1994" s="10"/>
      <c r="W1994" s="10"/>
      <c r="X1994" s="10"/>
      <c r="Y1994" s="10"/>
      <c r="Z1994" s="10"/>
      <c r="AA1994" s="10"/>
      <c r="AB1994" s="10"/>
      <c r="AC1994" s="10"/>
    </row>
    <row r="1995">
      <c r="A1995" s="48"/>
      <c r="B1995" s="51"/>
      <c r="C1995" s="10"/>
      <c r="D1995" s="10"/>
      <c r="E1995" s="10"/>
      <c r="F1995" s="10"/>
      <c r="G1995" s="10"/>
      <c r="H1995" s="10"/>
      <c r="I1995" s="10"/>
      <c r="J1995" s="10"/>
      <c r="K1995" s="10"/>
      <c r="L1995" s="10"/>
      <c r="M1995" s="10"/>
      <c r="N1995" s="10"/>
      <c r="O1995" s="10"/>
      <c r="P1995" s="10"/>
      <c r="Q1995" s="10"/>
      <c r="R1995" s="10"/>
      <c r="S1995" s="10"/>
      <c r="T1995" s="10"/>
      <c r="U1995" s="10"/>
      <c r="V1995" s="10"/>
      <c r="W1995" s="10"/>
      <c r="X1995" s="10"/>
      <c r="Y1995" s="10"/>
      <c r="Z1995" s="10"/>
      <c r="AA1995" s="10"/>
      <c r="AB1995" s="10"/>
      <c r="AC1995" s="10"/>
    </row>
    <row r="1996">
      <c r="A1996" s="48"/>
      <c r="B1996" s="51"/>
      <c r="C1996" s="10"/>
      <c r="D1996" s="10"/>
      <c r="E1996" s="10"/>
      <c r="F1996" s="10"/>
      <c r="G1996" s="10"/>
      <c r="H1996" s="10"/>
      <c r="I1996" s="10"/>
      <c r="J1996" s="10"/>
      <c r="K1996" s="10"/>
      <c r="L1996" s="10"/>
      <c r="M1996" s="10"/>
      <c r="N1996" s="10"/>
      <c r="O1996" s="10"/>
      <c r="P1996" s="10"/>
      <c r="Q1996" s="10"/>
      <c r="R1996" s="10"/>
      <c r="S1996" s="10"/>
      <c r="T1996" s="10"/>
      <c r="U1996" s="10"/>
      <c r="V1996" s="10"/>
      <c r="W1996" s="10"/>
      <c r="X1996" s="10"/>
      <c r="Y1996" s="10"/>
      <c r="Z1996" s="10"/>
      <c r="AA1996" s="10"/>
      <c r="AB1996" s="10"/>
      <c r="AC1996" s="10"/>
    </row>
    <row r="1997">
      <c r="A1997" s="48"/>
      <c r="B1997" s="51"/>
      <c r="C1997" s="10"/>
      <c r="D1997" s="10"/>
      <c r="E1997" s="10"/>
      <c r="F1997" s="10"/>
      <c r="G1997" s="10"/>
      <c r="H1997" s="10"/>
      <c r="I1997" s="10"/>
      <c r="J1997" s="10"/>
      <c r="K1997" s="10"/>
      <c r="L1997" s="10"/>
      <c r="M1997" s="10"/>
      <c r="N1997" s="10"/>
      <c r="O1997" s="10"/>
      <c r="P1997" s="10"/>
      <c r="Q1997" s="10"/>
      <c r="R1997" s="10"/>
      <c r="S1997" s="10"/>
      <c r="T1997" s="10"/>
      <c r="U1997" s="10"/>
      <c r="V1997" s="10"/>
      <c r="W1997" s="10"/>
      <c r="X1997" s="10"/>
      <c r="Y1997" s="10"/>
      <c r="Z1997" s="10"/>
      <c r="AA1997" s="10"/>
      <c r="AB1997" s="10"/>
      <c r="AC1997" s="10"/>
    </row>
    <row r="1998">
      <c r="A1998" s="48"/>
      <c r="B1998" s="51"/>
      <c r="C1998" s="10"/>
      <c r="D1998" s="10"/>
      <c r="E1998" s="10"/>
      <c r="F1998" s="10"/>
      <c r="G1998" s="10"/>
      <c r="H1998" s="10"/>
      <c r="I1998" s="10"/>
      <c r="J1998" s="10"/>
      <c r="K1998" s="10"/>
      <c r="L1998" s="10"/>
      <c r="M1998" s="10"/>
      <c r="N1998" s="10"/>
      <c r="O1998" s="10"/>
      <c r="P1998" s="10"/>
      <c r="Q1998" s="10"/>
      <c r="R1998" s="10"/>
      <c r="S1998" s="10"/>
      <c r="T1998" s="10"/>
      <c r="U1998" s="10"/>
      <c r="V1998" s="10"/>
      <c r="W1998" s="10"/>
      <c r="X1998" s="10"/>
      <c r="Y1998" s="10"/>
      <c r="Z1998" s="10"/>
      <c r="AA1998" s="10"/>
      <c r="AB1998" s="10"/>
      <c r="AC1998" s="10"/>
    </row>
    <row r="1999">
      <c r="A1999" s="48"/>
      <c r="B1999" s="51"/>
      <c r="C1999" s="10"/>
      <c r="D1999" s="10"/>
      <c r="E1999" s="10"/>
      <c r="F1999" s="10"/>
      <c r="G1999" s="10"/>
      <c r="H1999" s="10"/>
      <c r="I1999" s="10"/>
      <c r="J1999" s="10"/>
      <c r="K1999" s="10"/>
      <c r="L1999" s="10"/>
      <c r="M1999" s="10"/>
      <c r="N1999" s="10"/>
      <c r="O1999" s="10"/>
      <c r="P1999" s="10"/>
      <c r="Q1999" s="10"/>
      <c r="R1999" s="10"/>
      <c r="S1999" s="10"/>
      <c r="T1999" s="10"/>
      <c r="U1999" s="10"/>
      <c r="V1999" s="10"/>
      <c r="W1999" s="10"/>
      <c r="X1999" s="10"/>
      <c r="Y1999" s="10"/>
      <c r="Z1999" s="10"/>
      <c r="AA1999" s="10"/>
      <c r="AB1999" s="10"/>
      <c r="AC1999" s="10"/>
    </row>
  </sheetData>
  <hyperlinks>
    <hyperlink r:id="rId1" ref="M2"/>
    <hyperlink r:id="rId2" ref="N2"/>
    <hyperlink r:id="rId3" ref="M3"/>
    <hyperlink r:id="rId4" ref="N3"/>
    <hyperlink r:id="rId5" ref="M4"/>
    <hyperlink r:id="rId6" ref="N4"/>
    <hyperlink r:id="rId7" ref="M5"/>
    <hyperlink r:id="rId8" ref="N5"/>
    <hyperlink r:id="rId9" ref="M6"/>
    <hyperlink r:id="rId10" ref="N6"/>
    <hyperlink r:id="rId11" ref="M7"/>
    <hyperlink r:id="rId12" ref="N7"/>
    <hyperlink r:id="rId13" ref="M8"/>
    <hyperlink r:id="rId14" ref="N8"/>
    <hyperlink r:id="rId15" ref="M9"/>
    <hyperlink r:id="rId16" ref="N9"/>
    <hyperlink r:id="rId17" ref="M10"/>
    <hyperlink r:id="rId18" ref="N10"/>
    <hyperlink r:id="rId19" ref="M11"/>
    <hyperlink r:id="rId20" ref="N11"/>
    <hyperlink r:id="rId21" ref="M12"/>
    <hyperlink r:id="rId22" ref="N12"/>
    <hyperlink r:id="rId23" ref="M13"/>
    <hyperlink r:id="rId24" ref="N13"/>
    <hyperlink r:id="rId25" ref="M14"/>
    <hyperlink r:id="rId26" ref="N14"/>
    <hyperlink r:id="rId27" ref="M15"/>
    <hyperlink r:id="rId28" ref="N15"/>
    <hyperlink r:id="rId29" ref="M16"/>
    <hyperlink r:id="rId30" ref="N16"/>
    <hyperlink r:id="rId31" ref="M17"/>
    <hyperlink r:id="rId32" ref="N17"/>
    <hyperlink r:id="rId33" ref="M18"/>
    <hyperlink r:id="rId34" ref="N18"/>
    <hyperlink r:id="rId35" ref="M19"/>
    <hyperlink r:id="rId36" ref="N19"/>
    <hyperlink r:id="rId37" ref="M20"/>
    <hyperlink r:id="rId38" ref="N20"/>
    <hyperlink r:id="rId39" ref="M21"/>
    <hyperlink r:id="rId40" ref="N21"/>
    <hyperlink r:id="rId41" ref="M22"/>
    <hyperlink r:id="rId42" ref="N22"/>
    <hyperlink r:id="rId43" ref="M23"/>
    <hyperlink r:id="rId44" ref="N23"/>
    <hyperlink r:id="rId45" ref="M24"/>
    <hyperlink r:id="rId46" ref="N24"/>
    <hyperlink r:id="rId47" ref="M25"/>
    <hyperlink r:id="rId48" ref="N25"/>
    <hyperlink r:id="rId49" ref="M26"/>
    <hyperlink r:id="rId50" ref="N26"/>
    <hyperlink r:id="rId51" ref="M27"/>
    <hyperlink r:id="rId52" ref="N27"/>
    <hyperlink r:id="rId53" ref="M28"/>
    <hyperlink r:id="rId54" ref="N28"/>
    <hyperlink r:id="rId55" ref="M29"/>
    <hyperlink r:id="rId56" ref="N29"/>
    <hyperlink r:id="rId57" ref="M30"/>
    <hyperlink r:id="rId58" ref="N30"/>
    <hyperlink r:id="rId59" ref="M31"/>
    <hyperlink r:id="rId60" ref="N31"/>
    <hyperlink r:id="rId61" ref="M32"/>
    <hyperlink r:id="rId62" ref="N32"/>
    <hyperlink r:id="rId63" ref="M33"/>
    <hyperlink r:id="rId64" ref="N33"/>
    <hyperlink r:id="rId65" ref="M34"/>
    <hyperlink r:id="rId66" ref="N34"/>
    <hyperlink r:id="rId67" ref="M35"/>
    <hyperlink r:id="rId68" ref="N35"/>
    <hyperlink r:id="rId69" ref="M36"/>
    <hyperlink r:id="rId70" ref="N36"/>
    <hyperlink r:id="rId71" ref="M37"/>
    <hyperlink r:id="rId72" ref="N37"/>
    <hyperlink r:id="rId73" ref="M38"/>
    <hyperlink r:id="rId74" ref="N38"/>
    <hyperlink r:id="rId75" ref="M39"/>
    <hyperlink r:id="rId76" ref="N39"/>
    <hyperlink r:id="rId77" ref="M40"/>
    <hyperlink r:id="rId78" ref="N40"/>
    <hyperlink r:id="rId79" ref="M41"/>
    <hyperlink r:id="rId80" ref="N41"/>
    <hyperlink r:id="rId81" ref="M42"/>
    <hyperlink r:id="rId82" ref="N42"/>
    <hyperlink r:id="rId83" ref="M43"/>
    <hyperlink r:id="rId84" ref="N43"/>
    <hyperlink r:id="rId85" ref="M44"/>
    <hyperlink r:id="rId86" ref="N44"/>
    <hyperlink r:id="rId87" ref="M45"/>
    <hyperlink r:id="rId88" ref="N45"/>
    <hyperlink r:id="rId89" ref="M46"/>
    <hyperlink r:id="rId90" ref="N46"/>
    <hyperlink r:id="rId91" ref="M47"/>
    <hyperlink r:id="rId92" ref="N47"/>
    <hyperlink r:id="rId93" ref="M48"/>
    <hyperlink r:id="rId94" ref="N48"/>
    <hyperlink r:id="rId95" ref="M49"/>
    <hyperlink r:id="rId96" ref="N49"/>
    <hyperlink r:id="rId97" ref="M50"/>
    <hyperlink r:id="rId98" ref="N50"/>
    <hyperlink r:id="rId99" ref="M51"/>
    <hyperlink r:id="rId100" ref="N51"/>
    <hyperlink r:id="rId101" ref="M52"/>
    <hyperlink r:id="rId102" ref="N52"/>
    <hyperlink r:id="rId103" ref="M53"/>
    <hyperlink r:id="rId104" ref="N53"/>
    <hyperlink r:id="rId105" ref="M54"/>
    <hyperlink r:id="rId106" ref="N54"/>
    <hyperlink r:id="rId107" ref="M55"/>
    <hyperlink r:id="rId108" ref="N55"/>
    <hyperlink r:id="rId109" ref="M56"/>
    <hyperlink r:id="rId110" ref="N56"/>
    <hyperlink r:id="rId111" ref="M57"/>
    <hyperlink r:id="rId112" ref="N57"/>
    <hyperlink r:id="rId113" ref="M58"/>
    <hyperlink r:id="rId114" ref="N58"/>
    <hyperlink r:id="rId115" ref="M59"/>
    <hyperlink r:id="rId116" ref="N59"/>
    <hyperlink r:id="rId117" ref="M60"/>
    <hyperlink r:id="rId118" ref="N60"/>
    <hyperlink r:id="rId119" ref="M61"/>
    <hyperlink r:id="rId120" ref="N61"/>
    <hyperlink r:id="rId121" ref="M62"/>
    <hyperlink r:id="rId122" ref="N62"/>
    <hyperlink r:id="rId123" ref="M63"/>
    <hyperlink r:id="rId124" ref="N63"/>
    <hyperlink r:id="rId125" ref="M64"/>
    <hyperlink r:id="rId126" ref="N64"/>
    <hyperlink r:id="rId127" ref="M65"/>
    <hyperlink r:id="rId128" ref="N65"/>
    <hyperlink r:id="rId129" ref="M66"/>
    <hyperlink r:id="rId130" ref="N66"/>
    <hyperlink r:id="rId131" ref="M67"/>
    <hyperlink r:id="rId132" ref="N67"/>
    <hyperlink r:id="rId133" ref="M68"/>
    <hyperlink r:id="rId134" ref="N68"/>
    <hyperlink r:id="rId135" ref="M69"/>
    <hyperlink r:id="rId136" ref="N69"/>
    <hyperlink r:id="rId137" ref="M70"/>
    <hyperlink r:id="rId138" ref="N70"/>
    <hyperlink r:id="rId139" ref="M71"/>
    <hyperlink r:id="rId140" ref="N71"/>
    <hyperlink r:id="rId141" ref="M72"/>
    <hyperlink r:id="rId142" ref="N72"/>
    <hyperlink r:id="rId143" ref="M73"/>
    <hyperlink r:id="rId144" ref="N73"/>
    <hyperlink r:id="rId145" ref="M74"/>
    <hyperlink r:id="rId146" ref="N74"/>
    <hyperlink r:id="rId147" ref="M75"/>
    <hyperlink r:id="rId148" ref="N75"/>
    <hyperlink r:id="rId149" ref="M76"/>
    <hyperlink r:id="rId150" ref="N76"/>
    <hyperlink r:id="rId151" ref="M77"/>
    <hyperlink r:id="rId152" ref="N77"/>
    <hyperlink r:id="rId153" ref="M78"/>
    <hyperlink r:id="rId154" ref="N78"/>
    <hyperlink r:id="rId155" ref="M79"/>
    <hyperlink r:id="rId156" ref="N79"/>
    <hyperlink r:id="rId157" ref="M80"/>
    <hyperlink r:id="rId158" ref="N80"/>
    <hyperlink r:id="rId159" ref="M81"/>
    <hyperlink r:id="rId160" ref="N81"/>
    <hyperlink r:id="rId161" ref="M82"/>
    <hyperlink r:id="rId162" ref="N82"/>
    <hyperlink r:id="rId163" ref="M83"/>
    <hyperlink r:id="rId164" ref="N83"/>
    <hyperlink r:id="rId165" ref="M84"/>
    <hyperlink r:id="rId166" ref="N84"/>
    <hyperlink r:id="rId167" ref="M85"/>
    <hyperlink r:id="rId168" ref="N85"/>
    <hyperlink r:id="rId169" ref="M86"/>
    <hyperlink r:id="rId170" ref="M87"/>
    <hyperlink r:id="rId171" ref="N87"/>
    <hyperlink r:id="rId172" ref="M88"/>
    <hyperlink r:id="rId173" ref="N88"/>
    <hyperlink r:id="rId174" ref="M89"/>
    <hyperlink r:id="rId175" ref="N89"/>
    <hyperlink r:id="rId176" ref="M90"/>
    <hyperlink r:id="rId177" ref="N90"/>
    <hyperlink r:id="rId178" ref="M91"/>
    <hyperlink r:id="rId179" ref="N91"/>
    <hyperlink r:id="rId180" ref="M92"/>
    <hyperlink r:id="rId181" ref="N92"/>
    <hyperlink r:id="rId182" ref="M93"/>
    <hyperlink r:id="rId183" ref="N93"/>
    <hyperlink r:id="rId184" ref="M94"/>
    <hyperlink r:id="rId185" ref="N94"/>
    <hyperlink r:id="rId186" ref="M95"/>
    <hyperlink r:id="rId187" ref="N95"/>
    <hyperlink r:id="rId188" ref="M96"/>
    <hyperlink r:id="rId189" ref="N96"/>
    <hyperlink r:id="rId190" ref="M97"/>
    <hyperlink r:id="rId191" ref="N97"/>
    <hyperlink r:id="rId192" ref="M98"/>
    <hyperlink r:id="rId193" ref="N98"/>
    <hyperlink r:id="rId194" ref="M99"/>
    <hyperlink r:id="rId195" ref="N99"/>
    <hyperlink r:id="rId196" ref="M100"/>
    <hyperlink r:id="rId197" ref="N100"/>
    <hyperlink r:id="rId198" ref="M101"/>
    <hyperlink r:id="rId199" ref="N101"/>
    <hyperlink r:id="rId200" ref="M102"/>
    <hyperlink r:id="rId201" ref="N102"/>
    <hyperlink r:id="rId202" ref="M103"/>
    <hyperlink r:id="rId203" ref="N103"/>
    <hyperlink r:id="rId204" ref="M104"/>
    <hyperlink r:id="rId205" ref="N104"/>
    <hyperlink r:id="rId206" ref="M105"/>
    <hyperlink r:id="rId207" ref="N105"/>
    <hyperlink r:id="rId208" ref="M106"/>
    <hyperlink r:id="rId209" ref="N106"/>
    <hyperlink r:id="rId210" ref="M107"/>
    <hyperlink r:id="rId211" ref="N107"/>
    <hyperlink r:id="rId212" ref="M108"/>
    <hyperlink r:id="rId213" ref="N108"/>
    <hyperlink r:id="rId214" ref="M109"/>
    <hyperlink r:id="rId215" ref="N109"/>
    <hyperlink r:id="rId216" ref="M110"/>
    <hyperlink r:id="rId217" ref="N110"/>
    <hyperlink r:id="rId218" ref="M111"/>
    <hyperlink r:id="rId219" ref="N111"/>
    <hyperlink r:id="rId220" ref="M112"/>
    <hyperlink r:id="rId221" ref="N112"/>
    <hyperlink r:id="rId222" ref="M113"/>
    <hyperlink r:id="rId223" ref="N113"/>
    <hyperlink r:id="rId224" ref="M114"/>
    <hyperlink r:id="rId225" ref="N114"/>
    <hyperlink r:id="rId226" ref="M115"/>
    <hyperlink r:id="rId227" ref="N115"/>
    <hyperlink r:id="rId228" ref="M116"/>
    <hyperlink r:id="rId229" ref="N116"/>
    <hyperlink r:id="rId230" ref="M117"/>
    <hyperlink r:id="rId231" ref="N117"/>
    <hyperlink r:id="rId232" ref="M118"/>
    <hyperlink r:id="rId233" ref="N118"/>
    <hyperlink r:id="rId234" ref="M119"/>
    <hyperlink r:id="rId235" ref="M120"/>
    <hyperlink r:id="rId236" ref="N120"/>
    <hyperlink r:id="rId237" ref="M121"/>
    <hyperlink r:id="rId238" ref="N121"/>
    <hyperlink r:id="rId239" ref="M122"/>
    <hyperlink r:id="rId240" ref="N122"/>
    <hyperlink r:id="rId241" ref="M123"/>
    <hyperlink r:id="rId242" ref="N123"/>
    <hyperlink r:id="rId243" ref="M124"/>
    <hyperlink r:id="rId244" ref="N124"/>
    <hyperlink r:id="rId245" ref="M125"/>
    <hyperlink r:id="rId246" ref="N125"/>
    <hyperlink r:id="rId247" ref="M126"/>
    <hyperlink r:id="rId248" ref="N126"/>
    <hyperlink r:id="rId249" ref="M127"/>
    <hyperlink r:id="rId250" ref="N127"/>
    <hyperlink r:id="rId251" ref="M128"/>
    <hyperlink r:id="rId252" ref="N128"/>
    <hyperlink r:id="rId253" ref="M129"/>
    <hyperlink r:id="rId254" ref="N129"/>
    <hyperlink r:id="rId255" ref="M130"/>
    <hyperlink r:id="rId256" ref="N130"/>
    <hyperlink r:id="rId257" ref="M131"/>
    <hyperlink r:id="rId258" ref="N131"/>
    <hyperlink r:id="rId259" ref="M132"/>
    <hyperlink r:id="rId260" ref="N132"/>
    <hyperlink r:id="rId261" ref="M133"/>
    <hyperlink r:id="rId262" ref="N133"/>
    <hyperlink r:id="rId263" ref="M134"/>
    <hyperlink r:id="rId264" ref="N134"/>
    <hyperlink r:id="rId265" ref="M135"/>
    <hyperlink r:id="rId266" ref="N135"/>
    <hyperlink r:id="rId267" ref="M136"/>
    <hyperlink r:id="rId268" ref="N136"/>
    <hyperlink r:id="rId269" ref="M137"/>
    <hyperlink r:id="rId270" ref="M138"/>
    <hyperlink r:id="rId271" ref="N138"/>
    <hyperlink r:id="rId272" ref="M139"/>
    <hyperlink r:id="rId273" ref="N139"/>
    <hyperlink r:id="rId274" ref="M140"/>
    <hyperlink r:id="rId275" ref="N140"/>
    <hyperlink r:id="rId276" ref="M141"/>
    <hyperlink r:id="rId277" ref="N141"/>
    <hyperlink r:id="rId278" ref="M142"/>
    <hyperlink r:id="rId279" ref="N142"/>
    <hyperlink r:id="rId280" ref="M143"/>
    <hyperlink r:id="rId281" ref="N143"/>
    <hyperlink r:id="rId282" ref="M144"/>
    <hyperlink r:id="rId283" ref="N144"/>
    <hyperlink r:id="rId284" ref="M145"/>
    <hyperlink r:id="rId285" ref="N145"/>
    <hyperlink r:id="rId286" ref="M146"/>
    <hyperlink r:id="rId287" ref="N146"/>
    <hyperlink r:id="rId288" ref="M147"/>
    <hyperlink r:id="rId289" ref="N147"/>
    <hyperlink r:id="rId290" ref="M148"/>
    <hyperlink r:id="rId291" ref="N148"/>
    <hyperlink r:id="rId292" ref="M149"/>
    <hyperlink r:id="rId293" ref="N149"/>
    <hyperlink r:id="rId294" ref="M150"/>
    <hyperlink r:id="rId295" ref="N150"/>
    <hyperlink r:id="rId296" ref="M151"/>
    <hyperlink r:id="rId297" ref="N151"/>
    <hyperlink r:id="rId298" ref="M152"/>
    <hyperlink r:id="rId299" ref="N152"/>
    <hyperlink r:id="rId300" ref="M153"/>
    <hyperlink r:id="rId301" ref="N153"/>
    <hyperlink r:id="rId302" ref="M154"/>
    <hyperlink r:id="rId303" ref="N154"/>
    <hyperlink r:id="rId304" ref="M155"/>
    <hyperlink r:id="rId305" ref="N155"/>
    <hyperlink r:id="rId306" ref="M156"/>
    <hyperlink r:id="rId307" ref="N156"/>
    <hyperlink r:id="rId308" ref="M157"/>
    <hyperlink r:id="rId309" ref="N157"/>
    <hyperlink r:id="rId310" ref="M158"/>
    <hyperlink r:id="rId311" ref="N158"/>
    <hyperlink r:id="rId312" ref="M159"/>
    <hyperlink r:id="rId313" ref="N159"/>
    <hyperlink r:id="rId314" ref="M160"/>
    <hyperlink r:id="rId315" ref="N160"/>
    <hyperlink r:id="rId316" ref="M161"/>
    <hyperlink r:id="rId317" ref="N161"/>
    <hyperlink r:id="rId318" ref="M162"/>
    <hyperlink r:id="rId319" ref="N162"/>
    <hyperlink r:id="rId320" ref="M163"/>
    <hyperlink r:id="rId321" ref="N163"/>
    <hyperlink r:id="rId322" ref="M164"/>
    <hyperlink r:id="rId323" ref="N164"/>
    <hyperlink r:id="rId324" ref="M165"/>
    <hyperlink r:id="rId325" ref="N165"/>
    <hyperlink r:id="rId326" ref="M166"/>
    <hyperlink r:id="rId327" ref="N166"/>
    <hyperlink r:id="rId328" ref="M167"/>
    <hyperlink r:id="rId329" ref="N167"/>
    <hyperlink r:id="rId330" ref="M168"/>
    <hyperlink r:id="rId331" ref="N168"/>
    <hyperlink r:id="rId332" ref="M169"/>
    <hyperlink r:id="rId333" ref="N169"/>
    <hyperlink r:id="rId334" ref="M170"/>
    <hyperlink r:id="rId335" ref="N170"/>
    <hyperlink r:id="rId336" ref="M171"/>
    <hyperlink r:id="rId337" ref="N171"/>
    <hyperlink r:id="rId338" ref="M172"/>
    <hyperlink r:id="rId339" ref="N172"/>
    <hyperlink r:id="rId340" ref="M173"/>
    <hyperlink r:id="rId341" ref="N173"/>
    <hyperlink r:id="rId342" ref="M174"/>
    <hyperlink r:id="rId343" ref="N174"/>
    <hyperlink r:id="rId344" ref="M175"/>
    <hyperlink r:id="rId345" ref="N175"/>
    <hyperlink r:id="rId346" ref="M176"/>
    <hyperlink r:id="rId347" ref="N176"/>
    <hyperlink r:id="rId348" ref="M177"/>
    <hyperlink r:id="rId349" ref="N177"/>
    <hyperlink r:id="rId350" ref="M178"/>
    <hyperlink r:id="rId351" ref="N178"/>
    <hyperlink r:id="rId352" ref="M179"/>
    <hyperlink r:id="rId353" ref="N179"/>
    <hyperlink r:id="rId354" ref="M180"/>
    <hyperlink r:id="rId355" ref="N180"/>
    <hyperlink r:id="rId356" ref="M181"/>
    <hyperlink r:id="rId357" ref="N181"/>
    <hyperlink r:id="rId358" ref="M182"/>
    <hyperlink r:id="rId359" ref="N182"/>
    <hyperlink r:id="rId360" ref="M183"/>
    <hyperlink r:id="rId361" ref="N183"/>
    <hyperlink r:id="rId362" ref="M184"/>
    <hyperlink r:id="rId363" ref="N184"/>
    <hyperlink r:id="rId364" ref="M185"/>
    <hyperlink r:id="rId365" ref="N185"/>
    <hyperlink r:id="rId366" ref="M186"/>
    <hyperlink r:id="rId367" ref="N186"/>
    <hyperlink r:id="rId368" ref="M187"/>
    <hyperlink r:id="rId369" ref="N187"/>
    <hyperlink r:id="rId370" ref="M188"/>
    <hyperlink r:id="rId371" ref="N188"/>
    <hyperlink r:id="rId372" ref="M189"/>
    <hyperlink r:id="rId373" ref="N189"/>
    <hyperlink r:id="rId374" ref="M190"/>
    <hyperlink r:id="rId375" ref="N190"/>
    <hyperlink r:id="rId376" ref="M191"/>
    <hyperlink r:id="rId377" ref="N191"/>
    <hyperlink r:id="rId378" ref="M192"/>
    <hyperlink r:id="rId379" ref="N192"/>
    <hyperlink r:id="rId380" ref="M193"/>
    <hyperlink r:id="rId381" ref="N193"/>
    <hyperlink r:id="rId382" ref="M194"/>
    <hyperlink r:id="rId383" ref="N194"/>
    <hyperlink r:id="rId384" ref="M195"/>
    <hyperlink r:id="rId385" ref="N195"/>
    <hyperlink r:id="rId386" ref="M196"/>
    <hyperlink r:id="rId387" ref="N196"/>
    <hyperlink r:id="rId388" ref="M197"/>
    <hyperlink r:id="rId389" ref="N197"/>
    <hyperlink r:id="rId390" ref="M198"/>
    <hyperlink r:id="rId391" ref="N198"/>
    <hyperlink r:id="rId392" ref="M199"/>
    <hyperlink r:id="rId393" ref="N199"/>
    <hyperlink r:id="rId394" ref="M200"/>
    <hyperlink r:id="rId395" ref="N200"/>
    <hyperlink r:id="rId396" ref="M201"/>
    <hyperlink r:id="rId397" ref="N201"/>
    <hyperlink r:id="rId398" ref="M202"/>
    <hyperlink r:id="rId399" ref="N202"/>
    <hyperlink r:id="rId400" ref="M203"/>
    <hyperlink r:id="rId401" ref="N203"/>
    <hyperlink r:id="rId402" ref="M204"/>
    <hyperlink r:id="rId403" ref="N204"/>
    <hyperlink r:id="rId404" ref="M205"/>
    <hyperlink r:id="rId405" ref="N205"/>
    <hyperlink r:id="rId406" ref="M206"/>
    <hyperlink r:id="rId407" ref="N206"/>
    <hyperlink r:id="rId408" ref="M207"/>
    <hyperlink r:id="rId409" ref="N207"/>
    <hyperlink r:id="rId410" ref="M208"/>
    <hyperlink r:id="rId411" ref="N208"/>
    <hyperlink r:id="rId412" ref="M209"/>
    <hyperlink r:id="rId413" ref="N209"/>
    <hyperlink r:id="rId414" ref="M210"/>
    <hyperlink r:id="rId415" ref="N210"/>
    <hyperlink r:id="rId416" ref="M211"/>
    <hyperlink r:id="rId417" ref="N211"/>
    <hyperlink r:id="rId418" ref="M212"/>
    <hyperlink r:id="rId419" ref="N212"/>
    <hyperlink r:id="rId420" ref="M213"/>
    <hyperlink r:id="rId421" ref="N213"/>
    <hyperlink r:id="rId422" ref="M214"/>
    <hyperlink r:id="rId423" ref="N214"/>
    <hyperlink r:id="rId424" ref="M215"/>
    <hyperlink r:id="rId425" ref="N215"/>
    <hyperlink r:id="rId426" ref="M216"/>
    <hyperlink r:id="rId427" ref="N216"/>
    <hyperlink r:id="rId428" ref="M217"/>
    <hyperlink r:id="rId429" ref="N217"/>
    <hyperlink r:id="rId430" ref="M218"/>
    <hyperlink r:id="rId431" ref="N218"/>
    <hyperlink r:id="rId432" ref="M219"/>
    <hyperlink r:id="rId433" ref="N219"/>
    <hyperlink r:id="rId434" ref="M220"/>
    <hyperlink r:id="rId435" ref="N220"/>
    <hyperlink r:id="rId436" ref="M221"/>
    <hyperlink r:id="rId437" ref="N221"/>
    <hyperlink r:id="rId438" ref="M222"/>
    <hyperlink r:id="rId439" ref="N222"/>
    <hyperlink r:id="rId440" ref="M223"/>
    <hyperlink r:id="rId441" ref="N223"/>
    <hyperlink r:id="rId442" ref="M224"/>
    <hyperlink r:id="rId443" ref="N224"/>
    <hyperlink r:id="rId444" ref="M225"/>
    <hyperlink r:id="rId445" ref="N225"/>
    <hyperlink r:id="rId446" ref="M226"/>
    <hyperlink r:id="rId447" ref="N226"/>
    <hyperlink r:id="rId448" ref="M227"/>
    <hyperlink r:id="rId449" ref="N227"/>
    <hyperlink r:id="rId450" ref="M228"/>
    <hyperlink r:id="rId451" ref="N228"/>
    <hyperlink r:id="rId452" ref="M229"/>
    <hyperlink r:id="rId453" ref="N229"/>
    <hyperlink r:id="rId454" ref="M230"/>
    <hyperlink r:id="rId455" ref="N230"/>
    <hyperlink r:id="rId456" ref="M231"/>
    <hyperlink r:id="rId457" ref="N231"/>
    <hyperlink r:id="rId458" ref="M232"/>
    <hyperlink r:id="rId459" ref="N232"/>
    <hyperlink r:id="rId460" ref="M233"/>
    <hyperlink r:id="rId461" ref="N233"/>
    <hyperlink r:id="rId462" ref="M234"/>
    <hyperlink r:id="rId463" ref="N234"/>
    <hyperlink r:id="rId464" ref="M235"/>
    <hyperlink r:id="rId465" ref="N235"/>
    <hyperlink r:id="rId466" ref="M236"/>
    <hyperlink r:id="rId467" ref="N236"/>
    <hyperlink r:id="rId468" ref="M237"/>
    <hyperlink r:id="rId469" ref="N237"/>
    <hyperlink r:id="rId470" ref="M238"/>
    <hyperlink r:id="rId471" ref="N238"/>
    <hyperlink r:id="rId472" ref="M239"/>
    <hyperlink r:id="rId473" ref="N239"/>
    <hyperlink r:id="rId474" ref="M240"/>
    <hyperlink r:id="rId475" ref="N240"/>
    <hyperlink r:id="rId476" ref="M241"/>
    <hyperlink r:id="rId477" ref="N241"/>
    <hyperlink r:id="rId478" ref="M242"/>
    <hyperlink r:id="rId479" ref="N242"/>
    <hyperlink r:id="rId480" ref="M243"/>
    <hyperlink r:id="rId481" ref="N243"/>
    <hyperlink r:id="rId482" ref="M244"/>
    <hyperlink r:id="rId483" ref="N244"/>
    <hyperlink r:id="rId484" ref="M245"/>
    <hyperlink r:id="rId485" ref="N245"/>
    <hyperlink r:id="rId486" ref="M246"/>
    <hyperlink r:id="rId487" ref="N246"/>
    <hyperlink r:id="rId488" ref="M247"/>
    <hyperlink r:id="rId489" ref="N247"/>
    <hyperlink r:id="rId490" ref="M248"/>
    <hyperlink r:id="rId491" ref="M249"/>
    <hyperlink r:id="rId492" ref="N249"/>
    <hyperlink r:id="rId493" ref="M250"/>
    <hyperlink r:id="rId494" ref="N250"/>
    <hyperlink r:id="rId495" ref="M251"/>
    <hyperlink r:id="rId496" ref="N251"/>
    <hyperlink r:id="rId497" ref="M252"/>
    <hyperlink r:id="rId498" ref="N252"/>
    <hyperlink r:id="rId499" ref="M253"/>
    <hyperlink r:id="rId500" ref="N253"/>
    <hyperlink r:id="rId501" ref="M254"/>
    <hyperlink r:id="rId502" ref="N254"/>
    <hyperlink r:id="rId503" ref="M255"/>
    <hyperlink r:id="rId504" ref="N255"/>
    <hyperlink r:id="rId505" ref="M256"/>
    <hyperlink r:id="rId506" ref="N256"/>
    <hyperlink r:id="rId507" ref="M257"/>
    <hyperlink r:id="rId508" ref="N257"/>
    <hyperlink r:id="rId509" ref="M258"/>
    <hyperlink r:id="rId510" ref="N258"/>
    <hyperlink r:id="rId511" ref="M259"/>
    <hyperlink r:id="rId512" ref="N259"/>
    <hyperlink r:id="rId513" ref="M260"/>
    <hyperlink r:id="rId514" ref="N260"/>
    <hyperlink r:id="rId515" ref="M261"/>
    <hyperlink r:id="rId516" ref="N261"/>
    <hyperlink r:id="rId517" ref="M262"/>
    <hyperlink r:id="rId518" ref="N262"/>
    <hyperlink r:id="rId519" ref="M263"/>
    <hyperlink r:id="rId520" ref="N263"/>
    <hyperlink r:id="rId521" ref="M264"/>
    <hyperlink r:id="rId522" ref="N264"/>
    <hyperlink r:id="rId523" ref="M265"/>
    <hyperlink r:id="rId524" ref="N265"/>
    <hyperlink r:id="rId525" ref="M266"/>
    <hyperlink r:id="rId526" ref="N266"/>
    <hyperlink r:id="rId527" ref="M267"/>
    <hyperlink r:id="rId528" ref="N267"/>
    <hyperlink r:id="rId529" ref="M268"/>
    <hyperlink r:id="rId530" ref="N268"/>
    <hyperlink r:id="rId531" ref="M269"/>
    <hyperlink r:id="rId532" ref="N269"/>
    <hyperlink r:id="rId533" ref="M270"/>
    <hyperlink r:id="rId534" ref="N270"/>
    <hyperlink r:id="rId535" ref="M271"/>
    <hyperlink r:id="rId536" ref="N271"/>
    <hyperlink r:id="rId537" ref="M272"/>
    <hyperlink r:id="rId538" ref="N272"/>
    <hyperlink r:id="rId539" ref="M273"/>
    <hyperlink r:id="rId540" ref="N273"/>
    <hyperlink r:id="rId541" ref="M274"/>
    <hyperlink r:id="rId542" ref="N274"/>
    <hyperlink r:id="rId543" ref="M275"/>
    <hyperlink r:id="rId544" ref="N275"/>
    <hyperlink r:id="rId545" ref="M276"/>
    <hyperlink r:id="rId546" ref="N276"/>
    <hyperlink r:id="rId547" ref="M277"/>
    <hyperlink r:id="rId548" ref="N277"/>
    <hyperlink r:id="rId549" ref="M278"/>
    <hyperlink r:id="rId550" ref="N278"/>
    <hyperlink r:id="rId551" ref="M279"/>
    <hyperlink r:id="rId552" ref="N279"/>
    <hyperlink r:id="rId553" ref="M280"/>
    <hyperlink r:id="rId554" ref="N280"/>
    <hyperlink r:id="rId555" ref="M281"/>
    <hyperlink r:id="rId556" ref="N281"/>
    <hyperlink r:id="rId557" ref="M282"/>
    <hyperlink r:id="rId558" ref="N282"/>
    <hyperlink r:id="rId559" ref="M283"/>
    <hyperlink r:id="rId560" ref="N283"/>
    <hyperlink r:id="rId561" ref="M284"/>
    <hyperlink r:id="rId562" ref="N284"/>
    <hyperlink r:id="rId563" ref="M285"/>
    <hyperlink r:id="rId564" ref="N285"/>
    <hyperlink r:id="rId565" ref="M286"/>
    <hyperlink r:id="rId566" ref="N286"/>
    <hyperlink r:id="rId567" ref="M287"/>
    <hyperlink r:id="rId568" ref="N287"/>
    <hyperlink r:id="rId569" ref="M288"/>
    <hyperlink r:id="rId570" ref="N288"/>
    <hyperlink r:id="rId571" ref="M289"/>
    <hyperlink r:id="rId572" ref="N289"/>
    <hyperlink r:id="rId573" ref="M290"/>
    <hyperlink r:id="rId574" ref="N290"/>
    <hyperlink r:id="rId575" ref="M291"/>
    <hyperlink r:id="rId576" ref="N291"/>
    <hyperlink r:id="rId577" ref="M292"/>
    <hyperlink r:id="rId578" ref="N292"/>
    <hyperlink r:id="rId579" ref="M293"/>
    <hyperlink r:id="rId580" ref="N293"/>
    <hyperlink r:id="rId581" ref="M294"/>
    <hyperlink r:id="rId582" ref="N294"/>
    <hyperlink r:id="rId583" ref="M295"/>
    <hyperlink r:id="rId584" ref="N295"/>
    <hyperlink r:id="rId585" ref="M296"/>
    <hyperlink r:id="rId586" ref="N296"/>
    <hyperlink r:id="rId587" ref="M297"/>
    <hyperlink r:id="rId588" ref="N297"/>
    <hyperlink r:id="rId589" ref="M298"/>
    <hyperlink r:id="rId590" ref="N298"/>
    <hyperlink r:id="rId591" ref="M299"/>
    <hyperlink r:id="rId592" ref="N299"/>
    <hyperlink r:id="rId593" ref="M300"/>
    <hyperlink r:id="rId594" ref="N300"/>
    <hyperlink r:id="rId595" ref="M301"/>
    <hyperlink r:id="rId596" location="inbox/QgrcJHsNlSWXqRJWLvmGvBxtvKJGQbmjgXQ" ref="N301"/>
    <hyperlink r:id="rId597" ref="M302"/>
    <hyperlink r:id="rId598" ref="N302"/>
    <hyperlink r:id="rId599" ref="M303"/>
    <hyperlink r:id="rId600" ref="N303"/>
    <hyperlink r:id="rId601" ref="M304"/>
    <hyperlink r:id="rId602" ref="N304"/>
    <hyperlink r:id="rId603" ref="M305"/>
    <hyperlink r:id="rId604" ref="N305"/>
    <hyperlink r:id="rId605" ref="M306"/>
    <hyperlink r:id="rId606" ref="N306"/>
    <hyperlink r:id="rId607" ref="M307"/>
    <hyperlink r:id="rId608" ref="N307"/>
    <hyperlink r:id="rId609" ref="M308"/>
    <hyperlink r:id="rId610" ref="N308"/>
    <hyperlink r:id="rId611" ref="M309"/>
    <hyperlink r:id="rId612" ref="N309"/>
    <hyperlink r:id="rId613" ref="M310"/>
    <hyperlink r:id="rId614" ref="N310"/>
    <hyperlink r:id="rId615" ref="M311"/>
    <hyperlink r:id="rId616" ref="N311"/>
    <hyperlink r:id="rId617" ref="M312"/>
    <hyperlink r:id="rId618" ref="N312"/>
    <hyperlink r:id="rId619" ref="M313"/>
    <hyperlink r:id="rId620" ref="N313"/>
    <hyperlink r:id="rId621" ref="M314"/>
    <hyperlink r:id="rId622" ref="N314"/>
    <hyperlink r:id="rId623" ref="M315"/>
    <hyperlink r:id="rId624" ref="N315"/>
    <hyperlink r:id="rId625" ref="M316"/>
    <hyperlink r:id="rId626" ref="N316"/>
    <hyperlink r:id="rId627" ref="M317"/>
    <hyperlink r:id="rId628" ref="N317"/>
    <hyperlink r:id="rId629" ref="M318"/>
    <hyperlink r:id="rId630" ref="N318"/>
    <hyperlink r:id="rId631" ref="M319"/>
    <hyperlink r:id="rId632" ref="N319"/>
    <hyperlink r:id="rId633" ref="M320"/>
    <hyperlink r:id="rId634" ref="N320"/>
    <hyperlink r:id="rId635" ref="M321"/>
    <hyperlink r:id="rId636" ref="N321"/>
    <hyperlink r:id="rId637" ref="M322"/>
    <hyperlink r:id="rId638" ref="N322"/>
    <hyperlink r:id="rId639" ref="M323"/>
    <hyperlink r:id="rId640" ref="N323"/>
    <hyperlink r:id="rId641" ref="M324"/>
    <hyperlink r:id="rId642" ref="N324"/>
    <hyperlink r:id="rId643" ref="M325"/>
    <hyperlink r:id="rId644" ref="N325"/>
    <hyperlink r:id="rId645" ref="M326"/>
    <hyperlink r:id="rId646" ref="N326"/>
    <hyperlink r:id="rId647" ref="M327"/>
    <hyperlink r:id="rId648" ref="N327"/>
    <hyperlink r:id="rId649" ref="M328"/>
    <hyperlink r:id="rId650" ref="N328"/>
    <hyperlink r:id="rId651" ref="M329"/>
    <hyperlink r:id="rId652" ref="N329"/>
    <hyperlink r:id="rId653" ref="M330"/>
    <hyperlink r:id="rId654" ref="N330"/>
    <hyperlink r:id="rId655" ref="M331"/>
    <hyperlink r:id="rId656" ref="N331"/>
    <hyperlink r:id="rId657" ref="M332"/>
    <hyperlink r:id="rId658" ref="N332"/>
    <hyperlink r:id="rId659" ref="M333"/>
    <hyperlink r:id="rId660" ref="N333"/>
    <hyperlink r:id="rId661" ref="M334"/>
    <hyperlink r:id="rId662" ref="N334"/>
    <hyperlink r:id="rId663" ref="M335"/>
    <hyperlink r:id="rId664" ref="N335"/>
    <hyperlink r:id="rId665" ref="M336"/>
    <hyperlink r:id="rId666" ref="N336"/>
    <hyperlink r:id="rId667" ref="M337"/>
    <hyperlink r:id="rId668" ref="N337"/>
    <hyperlink r:id="rId669" ref="M338"/>
    <hyperlink r:id="rId670" ref="N338"/>
    <hyperlink r:id="rId671" ref="M339"/>
    <hyperlink r:id="rId672" ref="N339"/>
    <hyperlink r:id="rId673" ref="M340"/>
    <hyperlink r:id="rId674" ref="N340"/>
    <hyperlink r:id="rId675" ref="M341"/>
    <hyperlink r:id="rId676" ref="N341"/>
    <hyperlink r:id="rId677" ref="M342"/>
    <hyperlink r:id="rId678" ref="N342"/>
    <hyperlink r:id="rId679" ref="M343"/>
    <hyperlink r:id="rId680" ref="N343"/>
    <hyperlink r:id="rId681" ref="M344"/>
    <hyperlink r:id="rId682" ref="N344"/>
    <hyperlink r:id="rId683" ref="M345"/>
    <hyperlink r:id="rId684" ref="N345"/>
    <hyperlink r:id="rId685" ref="M346"/>
    <hyperlink r:id="rId686" ref="N346"/>
    <hyperlink r:id="rId687" ref="M347"/>
    <hyperlink r:id="rId688" ref="N347"/>
    <hyperlink r:id="rId689" ref="M348"/>
    <hyperlink r:id="rId690" ref="N348"/>
    <hyperlink r:id="rId691" ref="M349"/>
    <hyperlink r:id="rId692" ref="N349"/>
    <hyperlink r:id="rId693" ref="M350"/>
    <hyperlink r:id="rId694" ref="N350"/>
    <hyperlink r:id="rId695" ref="M351"/>
    <hyperlink r:id="rId696" ref="N351"/>
    <hyperlink r:id="rId697" ref="M352"/>
    <hyperlink r:id="rId698" ref="N352"/>
    <hyperlink r:id="rId699" ref="M353"/>
    <hyperlink r:id="rId700" ref="N353"/>
    <hyperlink r:id="rId701" ref="M354"/>
    <hyperlink r:id="rId702" ref="N354"/>
    <hyperlink r:id="rId703" ref="M355"/>
    <hyperlink r:id="rId704" ref="N355"/>
    <hyperlink r:id="rId705" ref="M356"/>
    <hyperlink r:id="rId706" ref="N356"/>
    <hyperlink r:id="rId707" ref="M357"/>
    <hyperlink r:id="rId708" ref="N357"/>
    <hyperlink r:id="rId709" ref="M358"/>
    <hyperlink r:id="rId710" ref="N358"/>
    <hyperlink r:id="rId711" ref="M359"/>
    <hyperlink r:id="rId712" ref="N359"/>
    <hyperlink r:id="rId713" ref="M360"/>
    <hyperlink r:id="rId714" ref="N360"/>
    <hyperlink r:id="rId715" ref="M361"/>
    <hyperlink r:id="rId716" ref="N361"/>
    <hyperlink r:id="rId717" ref="M362"/>
    <hyperlink r:id="rId718" ref="N362"/>
    <hyperlink r:id="rId719" ref="M363"/>
    <hyperlink r:id="rId720" ref="N363"/>
    <hyperlink r:id="rId721" ref="M364"/>
    <hyperlink r:id="rId722" ref="N364"/>
    <hyperlink r:id="rId723" ref="M365"/>
    <hyperlink r:id="rId724" ref="N365"/>
    <hyperlink r:id="rId725" ref="M366"/>
    <hyperlink r:id="rId726" ref="N366"/>
    <hyperlink r:id="rId727" ref="M367"/>
    <hyperlink r:id="rId728" ref="N367"/>
    <hyperlink r:id="rId729" ref="M368"/>
    <hyperlink r:id="rId730" ref="N368"/>
    <hyperlink r:id="rId731" ref="M369"/>
    <hyperlink r:id="rId732" ref="N369"/>
    <hyperlink r:id="rId733" ref="M370"/>
    <hyperlink r:id="rId734" ref="N370"/>
    <hyperlink r:id="rId735" ref="M371"/>
    <hyperlink r:id="rId736" ref="N371"/>
    <hyperlink r:id="rId737" ref="M372"/>
    <hyperlink r:id="rId738" ref="N372"/>
    <hyperlink r:id="rId739" ref="M373"/>
    <hyperlink r:id="rId740" ref="N373"/>
    <hyperlink r:id="rId741" ref="M374"/>
    <hyperlink r:id="rId742" ref="N374"/>
    <hyperlink r:id="rId743" ref="M375"/>
    <hyperlink r:id="rId744" ref="N375"/>
    <hyperlink r:id="rId745" ref="M376"/>
    <hyperlink r:id="rId746" ref="N376"/>
    <hyperlink r:id="rId747" ref="M377"/>
    <hyperlink r:id="rId748" ref="N377"/>
    <hyperlink r:id="rId749" ref="M378"/>
    <hyperlink r:id="rId750" ref="N378"/>
    <hyperlink r:id="rId751" ref="M379"/>
    <hyperlink r:id="rId752" ref="N379"/>
    <hyperlink r:id="rId753" ref="M380"/>
    <hyperlink r:id="rId754" ref="N380"/>
    <hyperlink r:id="rId755" ref="M381"/>
    <hyperlink r:id="rId756" ref="N381"/>
    <hyperlink r:id="rId757" ref="M382"/>
    <hyperlink r:id="rId758" ref="N382"/>
    <hyperlink r:id="rId759" ref="M383"/>
    <hyperlink r:id="rId760" ref="N383"/>
    <hyperlink r:id="rId761" ref="M384"/>
    <hyperlink r:id="rId762" ref="N384"/>
    <hyperlink r:id="rId763" ref="M385"/>
    <hyperlink r:id="rId764" ref="N385"/>
    <hyperlink r:id="rId765" ref="M386"/>
    <hyperlink r:id="rId766" ref="N386"/>
    <hyperlink r:id="rId767" ref="M387"/>
    <hyperlink r:id="rId768" ref="N387"/>
    <hyperlink r:id="rId769" ref="M388"/>
    <hyperlink r:id="rId770" ref="N388"/>
    <hyperlink r:id="rId771" ref="M389"/>
    <hyperlink r:id="rId772" ref="N389"/>
    <hyperlink r:id="rId773" ref="M390"/>
    <hyperlink r:id="rId774" ref="N390"/>
    <hyperlink r:id="rId775" ref="M391"/>
    <hyperlink r:id="rId776" ref="N391"/>
    <hyperlink r:id="rId777" ref="M392"/>
    <hyperlink r:id="rId778" ref="N392"/>
    <hyperlink r:id="rId779" ref="M393"/>
    <hyperlink r:id="rId780" ref="N393"/>
    <hyperlink r:id="rId781" ref="M394"/>
    <hyperlink r:id="rId782" ref="N394"/>
    <hyperlink r:id="rId783" ref="M395"/>
    <hyperlink r:id="rId784" ref="N395"/>
    <hyperlink r:id="rId785" ref="M396"/>
    <hyperlink r:id="rId786" ref="N396"/>
    <hyperlink r:id="rId787" ref="M397"/>
    <hyperlink r:id="rId788" ref="N397"/>
    <hyperlink r:id="rId789" ref="M398"/>
    <hyperlink r:id="rId790" ref="N398"/>
    <hyperlink r:id="rId791" ref="M399"/>
    <hyperlink r:id="rId792" ref="N399"/>
    <hyperlink r:id="rId793" ref="M400"/>
    <hyperlink r:id="rId794" ref="N400"/>
    <hyperlink r:id="rId795" ref="M401"/>
    <hyperlink r:id="rId796" ref="N401"/>
    <hyperlink r:id="rId797" ref="M402"/>
    <hyperlink r:id="rId798" ref="N402"/>
    <hyperlink r:id="rId799" ref="M403"/>
    <hyperlink r:id="rId800" ref="N403"/>
    <hyperlink r:id="rId801" ref="M404"/>
    <hyperlink r:id="rId802" ref="N404"/>
    <hyperlink r:id="rId803" ref="M405"/>
    <hyperlink r:id="rId804" ref="N405"/>
    <hyperlink r:id="rId805" ref="M406"/>
    <hyperlink r:id="rId806" ref="N406"/>
    <hyperlink r:id="rId807" ref="M407"/>
    <hyperlink r:id="rId808" ref="N407"/>
    <hyperlink r:id="rId809" ref="M408"/>
    <hyperlink r:id="rId810" ref="N408"/>
    <hyperlink r:id="rId811" ref="M409"/>
    <hyperlink r:id="rId812" ref="N409"/>
    <hyperlink r:id="rId813" ref="M410"/>
    <hyperlink r:id="rId814" ref="N410"/>
    <hyperlink r:id="rId815" ref="M411"/>
    <hyperlink r:id="rId816" ref="N411"/>
    <hyperlink r:id="rId817" ref="M412"/>
    <hyperlink r:id="rId818" ref="N412"/>
    <hyperlink r:id="rId819" ref="M413"/>
    <hyperlink r:id="rId820" ref="N413"/>
    <hyperlink r:id="rId821" ref="M414"/>
    <hyperlink r:id="rId822" ref="N414"/>
    <hyperlink r:id="rId823" ref="M415"/>
    <hyperlink r:id="rId824" ref="N415"/>
    <hyperlink r:id="rId825" ref="M416"/>
    <hyperlink r:id="rId826" ref="N416"/>
    <hyperlink r:id="rId827" ref="M417"/>
    <hyperlink r:id="rId828" ref="N417"/>
    <hyperlink r:id="rId829" ref="M418"/>
    <hyperlink r:id="rId830" ref="N418"/>
    <hyperlink r:id="rId831" ref="M419"/>
    <hyperlink r:id="rId832" ref="N419"/>
    <hyperlink r:id="rId833" ref="M420"/>
    <hyperlink r:id="rId834" ref="N420"/>
    <hyperlink r:id="rId835" ref="M421"/>
    <hyperlink r:id="rId836" ref="N421"/>
    <hyperlink r:id="rId837" ref="M422"/>
    <hyperlink r:id="rId838" ref="N422"/>
    <hyperlink r:id="rId839" ref="M423"/>
    <hyperlink r:id="rId840" ref="N423"/>
    <hyperlink r:id="rId841" ref="M424"/>
    <hyperlink r:id="rId842" ref="N424"/>
    <hyperlink r:id="rId843" ref="M425"/>
    <hyperlink r:id="rId844" ref="N425"/>
    <hyperlink r:id="rId845" ref="M426"/>
    <hyperlink r:id="rId846" ref="N426"/>
    <hyperlink r:id="rId847" ref="M427"/>
    <hyperlink r:id="rId848" ref="N427"/>
    <hyperlink r:id="rId849" ref="M428"/>
    <hyperlink r:id="rId850" ref="N428"/>
    <hyperlink r:id="rId851" ref="M429"/>
    <hyperlink r:id="rId852" ref="N429"/>
    <hyperlink r:id="rId853" ref="M430"/>
    <hyperlink r:id="rId854" ref="N430"/>
    <hyperlink r:id="rId855" ref="M431"/>
    <hyperlink r:id="rId856" ref="N431"/>
    <hyperlink r:id="rId857" ref="M432"/>
    <hyperlink r:id="rId858" ref="N432"/>
    <hyperlink r:id="rId859" ref="M433"/>
    <hyperlink r:id="rId860" ref="N433"/>
    <hyperlink r:id="rId861" ref="M434"/>
    <hyperlink r:id="rId862" ref="N434"/>
    <hyperlink r:id="rId863" ref="M435"/>
    <hyperlink r:id="rId864" ref="N435"/>
    <hyperlink r:id="rId865" ref="M436"/>
    <hyperlink r:id="rId866" ref="N436"/>
    <hyperlink r:id="rId867" ref="M437"/>
    <hyperlink r:id="rId868" ref="N437"/>
    <hyperlink r:id="rId869" ref="M438"/>
    <hyperlink r:id="rId870" ref="N438"/>
    <hyperlink r:id="rId871" ref="M439"/>
    <hyperlink r:id="rId872" ref="N439"/>
    <hyperlink r:id="rId873" ref="M440"/>
    <hyperlink r:id="rId874" ref="N440"/>
    <hyperlink r:id="rId875" ref="M441"/>
    <hyperlink r:id="rId876" ref="N441"/>
    <hyperlink r:id="rId877" ref="M442"/>
    <hyperlink r:id="rId878" ref="N442"/>
    <hyperlink r:id="rId879" ref="M443"/>
    <hyperlink r:id="rId880" ref="N443"/>
    <hyperlink r:id="rId881" ref="M444"/>
    <hyperlink r:id="rId882" ref="N444"/>
    <hyperlink r:id="rId883" ref="M445"/>
    <hyperlink r:id="rId884" ref="N445"/>
    <hyperlink r:id="rId885" ref="M446"/>
    <hyperlink r:id="rId886" ref="N446"/>
    <hyperlink r:id="rId887" ref="M447"/>
    <hyperlink r:id="rId888" ref="N447"/>
    <hyperlink r:id="rId889" ref="M448"/>
    <hyperlink r:id="rId890" ref="N448"/>
    <hyperlink r:id="rId891" ref="M449"/>
    <hyperlink r:id="rId892" ref="N449"/>
    <hyperlink r:id="rId893" ref="M450"/>
    <hyperlink r:id="rId894" ref="N450"/>
    <hyperlink r:id="rId895" ref="M451"/>
    <hyperlink r:id="rId896" ref="N451"/>
    <hyperlink r:id="rId897" ref="M452"/>
    <hyperlink r:id="rId898" ref="N452"/>
    <hyperlink r:id="rId899" ref="M453"/>
    <hyperlink r:id="rId900" ref="N453"/>
    <hyperlink r:id="rId901" ref="M454"/>
    <hyperlink r:id="rId902" ref="N454"/>
    <hyperlink r:id="rId903" ref="M455"/>
    <hyperlink r:id="rId904" ref="N455"/>
    <hyperlink r:id="rId905" ref="M456"/>
    <hyperlink r:id="rId906" ref="N456"/>
    <hyperlink r:id="rId907" ref="M457"/>
    <hyperlink r:id="rId908" ref="N457"/>
    <hyperlink r:id="rId909" ref="M458"/>
    <hyperlink r:id="rId910" ref="N458"/>
    <hyperlink r:id="rId911" ref="M459"/>
    <hyperlink r:id="rId912" ref="N459"/>
    <hyperlink r:id="rId913" ref="M460"/>
    <hyperlink r:id="rId914" ref="N460"/>
    <hyperlink r:id="rId915" ref="M461"/>
    <hyperlink r:id="rId916" ref="N461"/>
    <hyperlink r:id="rId917" ref="M462"/>
    <hyperlink r:id="rId918" ref="N462"/>
    <hyperlink r:id="rId919" ref="M463"/>
    <hyperlink r:id="rId920" ref="N463"/>
    <hyperlink r:id="rId921" ref="M464"/>
    <hyperlink r:id="rId922" ref="N464"/>
    <hyperlink r:id="rId923" ref="M465"/>
    <hyperlink r:id="rId924" ref="N465"/>
    <hyperlink r:id="rId925" ref="M466"/>
    <hyperlink r:id="rId926" ref="N466"/>
    <hyperlink r:id="rId927" ref="M467"/>
    <hyperlink r:id="rId928" ref="N467"/>
    <hyperlink r:id="rId929" ref="M468"/>
    <hyperlink r:id="rId930" ref="M469"/>
    <hyperlink r:id="rId931" ref="N469"/>
    <hyperlink r:id="rId932" ref="M470"/>
    <hyperlink r:id="rId933" ref="N470"/>
    <hyperlink r:id="rId934" ref="M471"/>
    <hyperlink r:id="rId935" ref="N471"/>
    <hyperlink r:id="rId936" ref="M472"/>
    <hyperlink r:id="rId937" ref="N472"/>
    <hyperlink r:id="rId938" ref="M473"/>
    <hyperlink r:id="rId939" ref="N473"/>
    <hyperlink r:id="rId940" ref="M474"/>
    <hyperlink r:id="rId941" ref="N474"/>
    <hyperlink r:id="rId942" ref="M475"/>
    <hyperlink r:id="rId943" ref="N475"/>
    <hyperlink r:id="rId944" ref="M476"/>
    <hyperlink r:id="rId945" ref="N476"/>
    <hyperlink r:id="rId946" ref="M477"/>
    <hyperlink r:id="rId947" ref="N477"/>
    <hyperlink r:id="rId948" ref="M478"/>
    <hyperlink r:id="rId949" ref="N478"/>
    <hyperlink r:id="rId950" ref="M479"/>
    <hyperlink r:id="rId951" ref="N479"/>
    <hyperlink r:id="rId952" ref="M480"/>
    <hyperlink r:id="rId953" ref="N480"/>
    <hyperlink r:id="rId954" ref="M481"/>
    <hyperlink r:id="rId955" ref="N481"/>
    <hyperlink r:id="rId956" ref="M482"/>
    <hyperlink r:id="rId957" ref="N482"/>
    <hyperlink r:id="rId958" ref="M483"/>
    <hyperlink r:id="rId959" ref="N483"/>
    <hyperlink r:id="rId960" ref="M484"/>
    <hyperlink r:id="rId961" ref="N484"/>
    <hyperlink r:id="rId962" ref="M485"/>
    <hyperlink r:id="rId963" ref="N485"/>
    <hyperlink r:id="rId964" ref="M486"/>
    <hyperlink r:id="rId965" ref="N486"/>
    <hyperlink r:id="rId966" ref="M487"/>
    <hyperlink r:id="rId967" ref="N487"/>
    <hyperlink r:id="rId968" ref="M488"/>
    <hyperlink r:id="rId969" ref="N488"/>
    <hyperlink r:id="rId970" ref="M489"/>
    <hyperlink r:id="rId971" ref="N489"/>
    <hyperlink r:id="rId972" ref="M490"/>
    <hyperlink r:id="rId973" ref="N490"/>
    <hyperlink r:id="rId974" ref="M491"/>
    <hyperlink r:id="rId975" ref="N491"/>
    <hyperlink r:id="rId976" ref="M492"/>
    <hyperlink r:id="rId977" ref="N492"/>
    <hyperlink r:id="rId978" ref="M493"/>
    <hyperlink r:id="rId979" ref="N493"/>
    <hyperlink r:id="rId980" ref="M494"/>
    <hyperlink r:id="rId981" ref="N494"/>
    <hyperlink r:id="rId982" ref="M495"/>
    <hyperlink r:id="rId983" ref="N495"/>
    <hyperlink r:id="rId984" ref="M496"/>
    <hyperlink r:id="rId985" ref="N496"/>
    <hyperlink r:id="rId986" ref="M497"/>
    <hyperlink r:id="rId987" ref="N497"/>
    <hyperlink r:id="rId988" ref="M498"/>
    <hyperlink r:id="rId989" ref="N498"/>
    <hyperlink r:id="rId990" ref="M499"/>
    <hyperlink r:id="rId991" ref="N499"/>
    <hyperlink r:id="rId992" ref="M500"/>
    <hyperlink r:id="rId993" ref="N500"/>
    <hyperlink r:id="rId994" ref="M501"/>
    <hyperlink r:id="rId995" ref="N501"/>
    <hyperlink r:id="rId996" ref="M502"/>
    <hyperlink r:id="rId997" ref="N502"/>
    <hyperlink r:id="rId998" ref="M503"/>
    <hyperlink r:id="rId999" ref="N503"/>
    <hyperlink r:id="rId1000" ref="M504"/>
    <hyperlink r:id="rId1001" ref="N504"/>
    <hyperlink r:id="rId1002" ref="M505"/>
    <hyperlink r:id="rId1003" ref="N505"/>
    <hyperlink r:id="rId1004" ref="M506"/>
    <hyperlink r:id="rId1005" ref="N506"/>
    <hyperlink r:id="rId1006" ref="M507"/>
    <hyperlink r:id="rId1007" ref="N507"/>
    <hyperlink r:id="rId1008" ref="M508"/>
    <hyperlink r:id="rId1009" ref="N508"/>
    <hyperlink r:id="rId1010" ref="M509"/>
    <hyperlink r:id="rId1011" ref="N509"/>
    <hyperlink r:id="rId1012" ref="M510"/>
    <hyperlink r:id="rId1013" ref="N510"/>
    <hyperlink r:id="rId1014" ref="M511"/>
    <hyperlink r:id="rId1015" ref="N511"/>
    <hyperlink r:id="rId1016" ref="M512"/>
    <hyperlink r:id="rId1017" ref="N512"/>
    <hyperlink r:id="rId1018" ref="M513"/>
    <hyperlink r:id="rId1019" ref="N513"/>
    <hyperlink r:id="rId1020" ref="M514"/>
    <hyperlink r:id="rId1021" ref="N514"/>
    <hyperlink r:id="rId1022" ref="M515"/>
    <hyperlink r:id="rId1023" ref="N515"/>
    <hyperlink r:id="rId1024" ref="M516"/>
    <hyperlink r:id="rId1025" ref="N516"/>
    <hyperlink r:id="rId1026" ref="M517"/>
    <hyperlink r:id="rId1027" ref="N517"/>
    <hyperlink r:id="rId1028" ref="M518"/>
    <hyperlink r:id="rId1029" ref="N518"/>
    <hyperlink r:id="rId1030" ref="M519"/>
    <hyperlink r:id="rId1031" ref="N519"/>
    <hyperlink r:id="rId1032" ref="M520"/>
    <hyperlink r:id="rId1033" ref="N520"/>
    <hyperlink r:id="rId1034" ref="M521"/>
    <hyperlink r:id="rId1035" ref="N521"/>
    <hyperlink r:id="rId1036" ref="M522"/>
    <hyperlink r:id="rId1037" ref="N522"/>
    <hyperlink r:id="rId1038" ref="M523"/>
    <hyperlink r:id="rId1039" ref="N523"/>
    <hyperlink r:id="rId1040" ref="M524"/>
    <hyperlink r:id="rId1041" ref="N524"/>
    <hyperlink r:id="rId1042" ref="M525"/>
    <hyperlink r:id="rId1043" ref="N525"/>
    <hyperlink r:id="rId1044" ref="M526"/>
    <hyperlink r:id="rId1045" ref="N526"/>
    <hyperlink r:id="rId1046" ref="M527"/>
    <hyperlink r:id="rId1047" ref="N527"/>
    <hyperlink r:id="rId1048" ref="M528"/>
    <hyperlink r:id="rId1049" ref="N528"/>
    <hyperlink r:id="rId1050" ref="M529"/>
    <hyperlink r:id="rId1051" ref="N529"/>
    <hyperlink r:id="rId1052" ref="M530"/>
    <hyperlink r:id="rId1053" ref="N530"/>
    <hyperlink r:id="rId1054" ref="M531"/>
    <hyperlink r:id="rId1055" ref="N531"/>
    <hyperlink r:id="rId1056" ref="M532"/>
    <hyperlink r:id="rId1057" ref="N532"/>
    <hyperlink r:id="rId1058" ref="M533"/>
    <hyperlink r:id="rId1059" ref="N533"/>
    <hyperlink r:id="rId1060" ref="M534"/>
    <hyperlink r:id="rId1061" ref="N534"/>
    <hyperlink r:id="rId1062" ref="M535"/>
    <hyperlink r:id="rId1063" ref="N535"/>
    <hyperlink r:id="rId1064" ref="M536"/>
    <hyperlink r:id="rId1065" ref="N536"/>
    <hyperlink r:id="rId1066" ref="M537"/>
    <hyperlink r:id="rId1067" ref="N537"/>
    <hyperlink r:id="rId1068" ref="M538"/>
    <hyperlink r:id="rId1069" ref="N538"/>
    <hyperlink r:id="rId1070" ref="M539"/>
    <hyperlink r:id="rId1071" ref="N539"/>
    <hyperlink r:id="rId1072" ref="M540"/>
    <hyperlink r:id="rId1073" ref="N540"/>
    <hyperlink r:id="rId1074" ref="M541"/>
    <hyperlink r:id="rId1075" ref="N541"/>
    <hyperlink r:id="rId1076" ref="M542"/>
    <hyperlink r:id="rId1077" ref="N542"/>
    <hyperlink r:id="rId1078" ref="M543"/>
    <hyperlink r:id="rId1079" ref="N543"/>
    <hyperlink r:id="rId1080" ref="M544"/>
    <hyperlink r:id="rId1081" ref="N544"/>
    <hyperlink r:id="rId1082" ref="M545"/>
    <hyperlink r:id="rId1083" ref="N545"/>
    <hyperlink r:id="rId1084" ref="M546"/>
    <hyperlink r:id="rId1085" ref="N546"/>
    <hyperlink r:id="rId1086" ref="M547"/>
    <hyperlink r:id="rId1087" ref="N547"/>
    <hyperlink r:id="rId1088" ref="M548"/>
    <hyperlink r:id="rId1089" ref="N548"/>
    <hyperlink r:id="rId1090" ref="M549"/>
    <hyperlink r:id="rId1091" ref="N549"/>
    <hyperlink r:id="rId1092" ref="M550"/>
    <hyperlink r:id="rId1093" ref="N550"/>
    <hyperlink r:id="rId1094" ref="M551"/>
    <hyperlink r:id="rId1095" ref="N551"/>
    <hyperlink r:id="rId1096" ref="M552"/>
    <hyperlink r:id="rId1097" ref="N552"/>
    <hyperlink r:id="rId1098" ref="M553"/>
    <hyperlink r:id="rId1099" ref="N553"/>
    <hyperlink r:id="rId1100" ref="M554"/>
    <hyperlink r:id="rId1101" ref="N554"/>
    <hyperlink r:id="rId1102" ref="M555"/>
    <hyperlink r:id="rId1103" ref="N555"/>
    <hyperlink r:id="rId1104" ref="M556"/>
    <hyperlink r:id="rId1105" ref="N556"/>
    <hyperlink r:id="rId1106" ref="M557"/>
    <hyperlink r:id="rId1107" ref="N557"/>
    <hyperlink r:id="rId1108" ref="M558"/>
    <hyperlink r:id="rId1109" ref="N558"/>
    <hyperlink r:id="rId1110" ref="M559"/>
    <hyperlink r:id="rId1111" ref="N559"/>
    <hyperlink r:id="rId1112" ref="M560"/>
    <hyperlink r:id="rId1113" ref="N560"/>
    <hyperlink r:id="rId1114" ref="M561"/>
    <hyperlink r:id="rId1115" ref="N561"/>
    <hyperlink r:id="rId1116" ref="M562"/>
    <hyperlink r:id="rId1117" ref="N562"/>
    <hyperlink r:id="rId1118" ref="M563"/>
    <hyperlink r:id="rId1119" ref="N563"/>
    <hyperlink r:id="rId1120" ref="M564"/>
    <hyperlink r:id="rId1121" ref="N564"/>
    <hyperlink r:id="rId1122" ref="M565"/>
    <hyperlink r:id="rId1123" ref="N565"/>
    <hyperlink r:id="rId1124" ref="M566"/>
    <hyperlink r:id="rId1125" ref="N566"/>
    <hyperlink r:id="rId1126" ref="M567"/>
    <hyperlink r:id="rId1127" ref="N567"/>
    <hyperlink r:id="rId1128" ref="M568"/>
    <hyperlink r:id="rId1129" ref="N568"/>
    <hyperlink r:id="rId1130" ref="M569"/>
    <hyperlink r:id="rId1131" ref="N569"/>
    <hyperlink r:id="rId1132" ref="M570"/>
    <hyperlink r:id="rId1133" ref="N570"/>
    <hyperlink r:id="rId1134" ref="M571"/>
    <hyperlink r:id="rId1135" ref="N571"/>
    <hyperlink r:id="rId1136" ref="M572"/>
    <hyperlink r:id="rId1137" ref="N572"/>
    <hyperlink r:id="rId1138" ref="M573"/>
    <hyperlink r:id="rId1139" ref="N573"/>
    <hyperlink r:id="rId1140" ref="M574"/>
    <hyperlink r:id="rId1141" ref="N574"/>
    <hyperlink r:id="rId1142" ref="M575"/>
    <hyperlink r:id="rId1143" ref="N575"/>
    <hyperlink r:id="rId1144" ref="M576"/>
    <hyperlink r:id="rId1145" ref="N576"/>
    <hyperlink r:id="rId1146" ref="M577"/>
    <hyperlink r:id="rId1147" ref="N577"/>
    <hyperlink r:id="rId1148" ref="M578"/>
    <hyperlink r:id="rId1149" ref="N578"/>
    <hyperlink r:id="rId1150" ref="M579"/>
    <hyperlink r:id="rId1151" ref="N579"/>
    <hyperlink r:id="rId1152" ref="M580"/>
    <hyperlink r:id="rId1153" ref="N580"/>
    <hyperlink r:id="rId1154" ref="M581"/>
    <hyperlink r:id="rId1155" ref="N581"/>
    <hyperlink r:id="rId1156" ref="M582"/>
    <hyperlink r:id="rId1157" ref="N582"/>
    <hyperlink r:id="rId1158" ref="M583"/>
    <hyperlink r:id="rId1159" ref="N583"/>
    <hyperlink r:id="rId1160" ref="M584"/>
    <hyperlink r:id="rId1161" ref="N584"/>
    <hyperlink r:id="rId1162" ref="M585"/>
    <hyperlink r:id="rId1163" ref="N585"/>
    <hyperlink r:id="rId1164" ref="M586"/>
    <hyperlink r:id="rId1165" ref="N586"/>
    <hyperlink r:id="rId1166" ref="M587"/>
    <hyperlink r:id="rId1167" ref="N587"/>
    <hyperlink r:id="rId1168" ref="M588"/>
    <hyperlink r:id="rId1169" ref="N588"/>
    <hyperlink r:id="rId1170" ref="M589"/>
    <hyperlink r:id="rId1171" ref="N589"/>
    <hyperlink r:id="rId1172" ref="M590"/>
    <hyperlink r:id="rId1173" ref="N590"/>
    <hyperlink r:id="rId1174" ref="M591"/>
    <hyperlink r:id="rId1175" ref="N591"/>
    <hyperlink r:id="rId1176" ref="M592"/>
    <hyperlink r:id="rId1177" ref="N592"/>
    <hyperlink r:id="rId1178" ref="M593"/>
    <hyperlink r:id="rId1179" ref="N593"/>
    <hyperlink r:id="rId1180" ref="M594"/>
    <hyperlink r:id="rId1181" ref="N594"/>
    <hyperlink r:id="rId1182" ref="M595"/>
    <hyperlink r:id="rId1183" ref="N595"/>
    <hyperlink r:id="rId1184" ref="M596"/>
    <hyperlink r:id="rId1185" ref="N596"/>
    <hyperlink r:id="rId1186" ref="M597"/>
    <hyperlink r:id="rId1187" ref="N597"/>
    <hyperlink r:id="rId1188" ref="M598"/>
    <hyperlink r:id="rId1189" ref="N598"/>
    <hyperlink r:id="rId1190" ref="M599"/>
    <hyperlink r:id="rId1191" ref="N599"/>
    <hyperlink r:id="rId1192" ref="M600"/>
    <hyperlink r:id="rId1193" ref="N600"/>
    <hyperlink r:id="rId1194" ref="M601"/>
    <hyperlink r:id="rId1195" ref="N601"/>
    <hyperlink r:id="rId1196" ref="M602"/>
    <hyperlink r:id="rId1197" ref="N602"/>
    <hyperlink r:id="rId1198" ref="M603"/>
    <hyperlink r:id="rId1199" ref="N603"/>
    <hyperlink r:id="rId1200" ref="M604"/>
    <hyperlink r:id="rId1201" ref="N604"/>
    <hyperlink r:id="rId1202" ref="M605"/>
    <hyperlink r:id="rId1203" ref="N605"/>
    <hyperlink r:id="rId1204" ref="M606"/>
    <hyperlink r:id="rId1205" ref="N606"/>
    <hyperlink r:id="rId1206" ref="M607"/>
    <hyperlink r:id="rId1207" ref="N607"/>
    <hyperlink r:id="rId1208" ref="M608"/>
    <hyperlink r:id="rId1209" ref="N608"/>
    <hyperlink r:id="rId1210" ref="M609"/>
    <hyperlink r:id="rId1211" ref="N609"/>
    <hyperlink r:id="rId1212" ref="M610"/>
    <hyperlink r:id="rId1213" ref="N610"/>
    <hyperlink r:id="rId1214" ref="M611"/>
    <hyperlink r:id="rId1215" ref="N611"/>
    <hyperlink r:id="rId1216" ref="M612"/>
    <hyperlink r:id="rId1217" ref="N612"/>
    <hyperlink r:id="rId1218" ref="M613"/>
    <hyperlink r:id="rId1219" ref="N613"/>
    <hyperlink r:id="rId1220" ref="M614"/>
    <hyperlink r:id="rId1221" ref="N614"/>
    <hyperlink r:id="rId1222" ref="M615"/>
    <hyperlink r:id="rId1223" ref="N615"/>
    <hyperlink r:id="rId1224" ref="M616"/>
    <hyperlink r:id="rId1225" ref="N616"/>
    <hyperlink r:id="rId1226" ref="M617"/>
    <hyperlink r:id="rId1227" ref="N617"/>
    <hyperlink r:id="rId1228" ref="M618"/>
    <hyperlink r:id="rId1229" ref="N618"/>
    <hyperlink r:id="rId1230" ref="M619"/>
    <hyperlink r:id="rId1231" ref="N619"/>
    <hyperlink r:id="rId1232" ref="M620"/>
    <hyperlink r:id="rId1233" ref="N620"/>
    <hyperlink r:id="rId1234" ref="M621"/>
    <hyperlink r:id="rId1235" ref="N621"/>
    <hyperlink r:id="rId1236" ref="M622"/>
    <hyperlink r:id="rId1237" ref="N622"/>
    <hyperlink r:id="rId1238" ref="M623"/>
    <hyperlink r:id="rId1239" ref="N623"/>
    <hyperlink r:id="rId1240" ref="M624"/>
    <hyperlink r:id="rId1241" ref="N624"/>
    <hyperlink r:id="rId1242" ref="M625"/>
    <hyperlink r:id="rId1243" ref="N625"/>
    <hyperlink r:id="rId1244" ref="M626"/>
    <hyperlink r:id="rId1245" ref="N626"/>
    <hyperlink r:id="rId1246" ref="M627"/>
    <hyperlink r:id="rId1247" ref="N627"/>
    <hyperlink r:id="rId1248" ref="M628"/>
    <hyperlink r:id="rId1249" ref="N628"/>
    <hyperlink r:id="rId1250" ref="M629"/>
    <hyperlink r:id="rId1251" ref="N629"/>
    <hyperlink r:id="rId1252" ref="M630"/>
    <hyperlink r:id="rId1253" ref="N630"/>
    <hyperlink r:id="rId1254" ref="M631"/>
    <hyperlink r:id="rId1255" ref="N631"/>
    <hyperlink r:id="rId1256" ref="M632"/>
    <hyperlink r:id="rId1257" ref="N632"/>
    <hyperlink r:id="rId1258" ref="M633"/>
    <hyperlink r:id="rId1259" ref="N633"/>
    <hyperlink r:id="rId1260" ref="M634"/>
    <hyperlink r:id="rId1261" ref="N634"/>
    <hyperlink r:id="rId1262" ref="M635"/>
    <hyperlink r:id="rId1263" ref="N635"/>
    <hyperlink r:id="rId1264" ref="M636"/>
    <hyperlink r:id="rId1265" ref="N636"/>
    <hyperlink r:id="rId1266" ref="M637"/>
    <hyperlink r:id="rId1267" ref="N637"/>
    <hyperlink r:id="rId1268" ref="M638"/>
    <hyperlink r:id="rId1269" ref="N638"/>
    <hyperlink r:id="rId1270" ref="M639"/>
    <hyperlink r:id="rId1271" ref="N639"/>
    <hyperlink r:id="rId1272" ref="M640"/>
    <hyperlink r:id="rId1273" ref="N640"/>
    <hyperlink r:id="rId1274" ref="M641"/>
    <hyperlink r:id="rId1275" ref="N641"/>
    <hyperlink r:id="rId1276" ref="M642"/>
    <hyperlink r:id="rId1277" ref="N642"/>
    <hyperlink r:id="rId1278" ref="M643"/>
    <hyperlink r:id="rId1279" ref="N643"/>
    <hyperlink r:id="rId1280" ref="M644"/>
    <hyperlink r:id="rId1281" ref="N644"/>
    <hyperlink r:id="rId1282" ref="M645"/>
    <hyperlink r:id="rId1283" ref="N645"/>
    <hyperlink r:id="rId1284" ref="M646"/>
    <hyperlink r:id="rId1285" ref="N646"/>
    <hyperlink r:id="rId1286" ref="M647"/>
    <hyperlink r:id="rId1287" ref="N647"/>
    <hyperlink r:id="rId1288" ref="M648"/>
    <hyperlink r:id="rId1289" ref="N648"/>
    <hyperlink r:id="rId1290" ref="M649"/>
    <hyperlink r:id="rId1291" ref="N649"/>
    <hyperlink r:id="rId1292" ref="M650"/>
    <hyperlink r:id="rId1293" ref="N650"/>
    <hyperlink r:id="rId1294" ref="M651"/>
    <hyperlink r:id="rId1295" ref="N651"/>
    <hyperlink r:id="rId1296" ref="M652"/>
    <hyperlink r:id="rId1297" ref="N652"/>
    <hyperlink r:id="rId1298" ref="M653"/>
    <hyperlink r:id="rId1299" ref="N653"/>
    <hyperlink r:id="rId1300" ref="M654"/>
    <hyperlink r:id="rId1301" ref="N654"/>
    <hyperlink r:id="rId1302" ref="M655"/>
    <hyperlink r:id="rId1303" ref="N655"/>
    <hyperlink r:id="rId1304" ref="M656"/>
    <hyperlink r:id="rId1305" ref="N656"/>
    <hyperlink r:id="rId1306" ref="M657"/>
    <hyperlink r:id="rId1307" ref="N657"/>
    <hyperlink r:id="rId1308" ref="M658"/>
    <hyperlink r:id="rId1309" ref="N658"/>
    <hyperlink r:id="rId1310" ref="M659"/>
    <hyperlink r:id="rId1311" ref="N659"/>
    <hyperlink r:id="rId1312" ref="M660"/>
    <hyperlink r:id="rId1313" ref="N660"/>
    <hyperlink r:id="rId1314" ref="M661"/>
    <hyperlink r:id="rId1315" ref="N661"/>
    <hyperlink r:id="rId1316" ref="M662"/>
    <hyperlink r:id="rId1317" ref="N662"/>
    <hyperlink r:id="rId1318" ref="M663"/>
    <hyperlink r:id="rId1319" ref="N663"/>
    <hyperlink r:id="rId1320" ref="M664"/>
    <hyperlink r:id="rId1321" ref="N664"/>
    <hyperlink r:id="rId1322" ref="M665"/>
    <hyperlink r:id="rId1323" ref="N665"/>
    <hyperlink r:id="rId1324" ref="M666"/>
    <hyperlink r:id="rId1325" ref="N666"/>
    <hyperlink r:id="rId1326" ref="M667"/>
    <hyperlink r:id="rId1327" ref="N667"/>
    <hyperlink r:id="rId1328" ref="M668"/>
    <hyperlink r:id="rId1329" ref="N668"/>
    <hyperlink r:id="rId1330" ref="M669"/>
    <hyperlink r:id="rId1331" ref="N669"/>
    <hyperlink r:id="rId1332" ref="M670"/>
    <hyperlink r:id="rId1333" ref="N670"/>
    <hyperlink r:id="rId1334" ref="M671"/>
    <hyperlink r:id="rId1335" ref="N671"/>
    <hyperlink r:id="rId1336" ref="M672"/>
    <hyperlink r:id="rId1337" ref="N672"/>
    <hyperlink r:id="rId1338" ref="M673"/>
    <hyperlink r:id="rId1339" ref="N673"/>
    <hyperlink r:id="rId1340" ref="M674"/>
    <hyperlink r:id="rId1341" ref="N674"/>
    <hyperlink r:id="rId1342" ref="M675"/>
    <hyperlink r:id="rId1343" ref="N675"/>
    <hyperlink r:id="rId1344" ref="M676"/>
    <hyperlink r:id="rId1345" ref="N676"/>
    <hyperlink r:id="rId1346" ref="M677"/>
    <hyperlink r:id="rId1347" ref="N677"/>
    <hyperlink r:id="rId1348" ref="M678"/>
    <hyperlink r:id="rId1349" ref="N678"/>
    <hyperlink r:id="rId1350" ref="M679"/>
    <hyperlink r:id="rId1351" ref="N679"/>
    <hyperlink r:id="rId1352" ref="M680"/>
    <hyperlink r:id="rId1353" ref="N680"/>
    <hyperlink r:id="rId1354" ref="M681"/>
    <hyperlink r:id="rId1355" ref="N681"/>
    <hyperlink r:id="rId1356" ref="M682"/>
    <hyperlink r:id="rId1357" ref="N682"/>
    <hyperlink r:id="rId1358" ref="M683"/>
    <hyperlink r:id="rId1359" ref="N683"/>
    <hyperlink r:id="rId1360" ref="M684"/>
    <hyperlink r:id="rId1361" ref="N684"/>
    <hyperlink r:id="rId1362" ref="M685"/>
    <hyperlink r:id="rId1363" ref="N685"/>
    <hyperlink r:id="rId1364" ref="M686"/>
    <hyperlink r:id="rId1365" ref="N686"/>
    <hyperlink r:id="rId1366" ref="M687"/>
    <hyperlink r:id="rId1367" ref="N687"/>
    <hyperlink r:id="rId1368" ref="M688"/>
    <hyperlink r:id="rId1369" ref="N688"/>
    <hyperlink r:id="rId1370" ref="M689"/>
    <hyperlink r:id="rId1371" ref="N689"/>
    <hyperlink r:id="rId1372" ref="M690"/>
    <hyperlink r:id="rId1373" ref="N690"/>
    <hyperlink r:id="rId1374" ref="M691"/>
    <hyperlink r:id="rId1375" ref="N691"/>
    <hyperlink r:id="rId1376" ref="M692"/>
    <hyperlink r:id="rId1377" ref="N692"/>
    <hyperlink r:id="rId1378" ref="M693"/>
    <hyperlink r:id="rId1379" ref="N693"/>
    <hyperlink r:id="rId1380" ref="M694"/>
    <hyperlink r:id="rId1381" ref="N694"/>
    <hyperlink r:id="rId1382" ref="M695"/>
    <hyperlink r:id="rId1383" ref="N695"/>
    <hyperlink r:id="rId1384" ref="M696"/>
    <hyperlink r:id="rId1385" ref="N696"/>
    <hyperlink r:id="rId1386" ref="M697"/>
    <hyperlink r:id="rId1387" ref="N697"/>
    <hyperlink r:id="rId1388" ref="M698"/>
    <hyperlink r:id="rId1389" ref="N698"/>
    <hyperlink r:id="rId1390" ref="M699"/>
    <hyperlink r:id="rId1391" ref="N699"/>
    <hyperlink r:id="rId1392" ref="M700"/>
    <hyperlink r:id="rId1393" ref="N700"/>
    <hyperlink r:id="rId1394" ref="M701"/>
    <hyperlink r:id="rId1395" ref="N701"/>
    <hyperlink r:id="rId1396" ref="M702"/>
    <hyperlink r:id="rId1397" ref="N702"/>
    <hyperlink r:id="rId1398" ref="M703"/>
    <hyperlink r:id="rId1399" ref="N703"/>
    <hyperlink r:id="rId1400" ref="M704"/>
    <hyperlink r:id="rId1401" ref="N704"/>
    <hyperlink r:id="rId1402" ref="M705"/>
    <hyperlink r:id="rId1403" ref="N705"/>
    <hyperlink r:id="rId1404" ref="M706"/>
    <hyperlink r:id="rId1405" ref="N706"/>
    <hyperlink r:id="rId1406" ref="M707"/>
    <hyperlink r:id="rId1407" ref="N707"/>
    <hyperlink r:id="rId1408" ref="M708"/>
    <hyperlink r:id="rId1409" ref="N708"/>
    <hyperlink r:id="rId1410" ref="M709"/>
    <hyperlink r:id="rId1411" ref="M710"/>
    <hyperlink r:id="rId1412" ref="N710"/>
    <hyperlink r:id="rId1413" ref="M711"/>
    <hyperlink r:id="rId1414" ref="N711"/>
    <hyperlink r:id="rId1415" ref="M712"/>
    <hyperlink r:id="rId1416" ref="N712"/>
    <hyperlink r:id="rId1417" ref="M713"/>
    <hyperlink r:id="rId1418" ref="N713"/>
    <hyperlink r:id="rId1419" ref="M714"/>
    <hyperlink r:id="rId1420" ref="N714"/>
    <hyperlink r:id="rId1421" ref="M715"/>
    <hyperlink r:id="rId1422" ref="N715"/>
    <hyperlink r:id="rId1423" ref="M716"/>
    <hyperlink r:id="rId1424" ref="N716"/>
    <hyperlink r:id="rId1425" ref="M717"/>
    <hyperlink r:id="rId1426" ref="N717"/>
    <hyperlink r:id="rId1427" ref="M718"/>
    <hyperlink r:id="rId1428" ref="N718"/>
    <hyperlink r:id="rId1429" ref="M719"/>
    <hyperlink r:id="rId1430" ref="N719"/>
    <hyperlink r:id="rId1431" ref="M720"/>
    <hyperlink r:id="rId1432" ref="N720"/>
    <hyperlink r:id="rId1433" ref="M721"/>
    <hyperlink r:id="rId1434" ref="N721"/>
    <hyperlink r:id="rId1435" ref="M722"/>
    <hyperlink r:id="rId1436" ref="N722"/>
    <hyperlink r:id="rId1437" ref="M723"/>
    <hyperlink r:id="rId1438" ref="N723"/>
    <hyperlink r:id="rId1439" ref="M724"/>
    <hyperlink r:id="rId1440" ref="N724"/>
    <hyperlink r:id="rId1441" ref="M725"/>
    <hyperlink r:id="rId1442" ref="N725"/>
    <hyperlink r:id="rId1443" ref="M726"/>
    <hyperlink r:id="rId1444" ref="N726"/>
    <hyperlink r:id="rId1445" ref="M727"/>
    <hyperlink r:id="rId1446" ref="N727"/>
    <hyperlink r:id="rId1447" ref="M728"/>
    <hyperlink r:id="rId1448" ref="N728"/>
    <hyperlink r:id="rId1449" ref="M729"/>
    <hyperlink r:id="rId1450" ref="N729"/>
    <hyperlink r:id="rId1451" ref="M730"/>
    <hyperlink r:id="rId1452" ref="N730"/>
    <hyperlink r:id="rId1453" ref="M731"/>
    <hyperlink r:id="rId1454" ref="N731"/>
    <hyperlink r:id="rId1455" ref="M732"/>
    <hyperlink r:id="rId1456" ref="N732"/>
    <hyperlink r:id="rId1457" ref="M733"/>
    <hyperlink r:id="rId1458" ref="N733"/>
    <hyperlink r:id="rId1459" ref="M734"/>
    <hyperlink r:id="rId1460" ref="N734"/>
    <hyperlink r:id="rId1461" ref="M735"/>
    <hyperlink r:id="rId1462" ref="N735"/>
    <hyperlink r:id="rId1463" ref="M736"/>
    <hyperlink r:id="rId1464" ref="N736"/>
    <hyperlink r:id="rId1465" ref="M737"/>
    <hyperlink r:id="rId1466" ref="N737"/>
    <hyperlink r:id="rId1467" ref="M738"/>
    <hyperlink r:id="rId1468" ref="N738"/>
    <hyperlink r:id="rId1469" ref="M739"/>
    <hyperlink r:id="rId1470" ref="N739"/>
    <hyperlink r:id="rId1471" ref="M740"/>
    <hyperlink r:id="rId1472" ref="N740"/>
    <hyperlink r:id="rId1473" ref="M741"/>
    <hyperlink r:id="rId1474" ref="N741"/>
    <hyperlink r:id="rId1475" ref="M742"/>
    <hyperlink r:id="rId1476" ref="N742"/>
    <hyperlink r:id="rId1477" ref="M743"/>
    <hyperlink r:id="rId1478" ref="N743"/>
    <hyperlink r:id="rId1479" ref="M744"/>
    <hyperlink r:id="rId1480" ref="N744"/>
    <hyperlink r:id="rId1481" ref="M745"/>
    <hyperlink r:id="rId1482" ref="N745"/>
    <hyperlink r:id="rId1483" ref="M746"/>
    <hyperlink r:id="rId1484" ref="N746"/>
    <hyperlink r:id="rId1485" ref="M747"/>
    <hyperlink r:id="rId1486" ref="N747"/>
    <hyperlink r:id="rId1487" ref="M748"/>
    <hyperlink r:id="rId1488" ref="N748"/>
    <hyperlink r:id="rId1489" ref="M749"/>
    <hyperlink r:id="rId1490" ref="N749"/>
    <hyperlink r:id="rId1491" ref="M750"/>
    <hyperlink r:id="rId1492" ref="N750"/>
    <hyperlink r:id="rId1493" ref="M751"/>
    <hyperlink r:id="rId1494" ref="N751"/>
    <hyperlink r:id="rId1495" ref="M752"/>
    <hyperlink r:id="rId1496" ref="N752"/>
    <hyperlink r:id="rId1497" ref="M753"/>
    <hyperlink r:id="rId1498" ref="N753"/>
    <hyperlink r:id="rId1499" ref="M754"/>
    <hyperlink r:id="rId1500" ref="N754"/>
    <hyperlink r:id="rId1501" ref="M755"/>
    <hyperlink r:id="rId1502" ref="N755"/>
    <hyperlink r:id="rId1503" ref="M756"/>
    <hyperlink r:id="rId1504" ref="N756"/>
    <hyperlink r:id="rId1505" ref="M757"/>
    <hyperlink r:id="rId1506" ref="N757"/>
    <hyperlink r:id="rId1507" ref="M758"/>
    <hyperlink r:id="rId1508" ref="N758"/>
    <hyperlink r:id="rId1509" ref="M759"/>
    <hyperlink r:id="rId1510" ref="N759"/>
    <hyperlink r:id="rId1511" ref="M760"/>
    <hyperlink r:id="rId1512" ref="N760"/>
    <hyperlink r:id="rId1513" ref="M761"/>
    <hyperlink r:id="rId1514" ref="N761"/>
    <hyperlink r:id="rId1515" ref="M762"/>
    <hyperlink r:id="rId1516" ref="N762"/>
    <hyperlink r:id="rId1517" ref="M763"/>
    <hyperlink r:id="rId1518" ref="N763"/>
    <hyperlink r:id="rId1519" ref="M764"/>
    <hyperlink r:id="rId1520" ref="N764"/>
    <hyperlink r:id="rId1521" ref="M765"/>
    <hyperlink r:id="rId1522" ref="N765"/>
    <hyperlink r:id="rId1523" ref="M766"/>
    <hyperlink r:id="rId1524" ref="N766"/>
    <hyperlink r:id="rId1525" ref="M767"/>
    <hyperlink r:id="rId1526" ref="N767"/>
    <hyperlink r:id="rId1527" ref="M768"/>
    <hyperlink r:id="rId1528" ref="N768"/>
    <hyperlink r:id="rId1529" ref="M769"/>
    <hyperlink r:id="rId1530" ref="N769"/>
    <hyperlink r:id="rId1531" ref="M770"/>
    <hyperlink r:id="rId1532" ref="N770"/>
    <hyperlink r:id="rId1533" ref="M771"/>
    <hyperlink r:id="rId1534" ref="N771"/>
    <hyperlink r:id="rId1535" ref="M772"/>
    <hyperlink r:id="rId1536" ref="N772"/>
    <hyperlink r:id="rId1537" ref="M773"/>
    <hyperlink r:id="rId1538" ref="N773"/>
    <hyperlink r:id="rId1539" ref="M774"/>
    <hyperlink r:id="rId1540" ref="N774"/>
    <hyperlink r:id="rId1541" ref="M775"/>
    <hyperlink r:id="rId1542" ref="N775"/>
    <hyperlink r:id="rId1543" ref="M776"/>
    <hyperlink r:id="rId1544" ref="N776"/>
    <hyperlink r:id="rId1545" ref="M777"/>
    <hyperlink r:id="rId1546" ref="N777"/>
    <hyperlink r:id="rId1547" ref="M778"/>
    <hyperlink r:id="rId1548" ref="N778"/>
    <hyperlink r:id="rId1549" ref="M779"/>
    <hyperlink r:id="rId1550" ref="N779"/>
    <hyperlink r:id="rId1551" ref="M780"/>
    <hyperlink r:id="rId1552" ref="N780"/>
    <hyperlink r:id="rId1553" ref="M781"/>
    <hyperlink r:id="rId1554" ref="N781"/>
    <hyperlink r:id="rId1555" ref="M782"/>
    <hyperlink r:id="rId1556" ref="N782"/>
    <hyperlink r:id="rId1557" ref="M783"/>
    <hyperlink r:id="rId1558" ref="N783"/>
    <hyperlink r:id="rId1559" ref="M784"/>
    <hyperlink r:id="rId1560" ref="N784"/>
    <hyperlink r:id="rId1561" ref="M785"/>
    <hyperlink r:id="rId1562" ref="N785"/>
    <hyperlink r:id="rId1563" ref="M786"/>
    <hyperlink r:id="rId1564" ref="N786"/>
    <hyperlink r:id="rId1565" ref="M787"/>
    <hyperlink r:id="rId1566" ref="N787"/>
    <hyperlink r:id="rId1567" ref="M788"/>
    <hyperlink r:id="rId1568" ref="N788"/>
    <hyperlink r:id="rId1569" ref="M789"/>
    <hyperlink r:id="rId1570" ref="N789"/>
    <hyperlink r:id="rId1571" ref="M790"/>
    <hyperlink r:id="rId1572" ref="N790"/>
    <hyperlink r:id="rId1573" ref="M791"/>
    <hyperlink r:id="rId1574" ref="N791"/>
    <hyperlink r:id="rId1575" ref="M792"/>
    <hyperlink r:id="rId1576" ref="N792"/>
    <hyperlink r:id="rId1577" ref="M793"/>
    <hyperlink r:id="rId1578" ref="N793"/>
    <hyperlink r:id="rId1579" ref="M794"/>
    <hyperlink r:id="rId1580" ref="N794"/>
    <hyperlink r:id="rId1581" ref="M795"/>
    <hyperlink r:id="rId1582" ref="N795"/>
    <hyperlink r:id="rId1583" ref="M796"/>
    <hyperlink r:id="rId1584" ref="N796"/>
    <hyperlink r:id="rId1585" ref="M797"/>
    <hyperlink r:id="rId1586" ref="N797"/>
    <hyperlink r:id="rId1587" ref="M798"/>
    <hyperlink r:id="rId1588" ref="N798"/>
    <hyperlink r:id="rId1589" ref="M799"/>
    <hyperlink r:id="rId1590" ref="N799"/>
    <hyperlink r:id="rId1591" ref="M800"/>
    <hyperlink r:id="rId1592" ref="N800"/>
    <hyperlink r:id="rId1593" ref="M801"/>
    <hyperlink r:id="rId1594" ref="N801"/>
    <hyperlink r:id="rId1595" ref="M802"/>
    <hyperlink r:id="rId1596" ref="N802"/>
    <hyperlink r:id="rId1597" ref="M803"/>
    <hyperlink r:id="rId1598" ref="N803"/>
    <hyperlink r:id="rId1599" ref="M804"/>
    <hyperlink r:id="rId1600" ref="N804"/>
    <hyperlink r:id="rId1601" ref="M805"/>
    <hyperlink r:id="rId1602" ref="N805"/>
    <hyperlink r:id="rId1603" ref="M806"/>
    <hyperlink r:id="rId1604" ref="N806"/>
    <hyperlink r:id="rId1605" ref="M807"/>
    <hyperlink r:id="rId1606" ref="N807"/>
    <hyperlink r:id="rId1607" ref="M808"/>
    <hyperlink r:id="rId1608" ref="N808"/>
    <hyperlink r:id="rId1609" ref="M809"/>
    <hyperlink r:id="rId1610" ref="N809"/>
    <hyperlink r:id="rId1611" ref="M810"/>
    <hyperlink r:id="rId1612" ref="N810"/>
    <hyperlink r:id="rId1613" ref="M811"/>
    <hyperlink r:id="rId1614" ref="N811"/>
    <hyperlink r:id="rId1615" ref="M812"/>
    <hyperlink r:id="rId1616" ref="N812"/>
    <hyperlink r:id="rId1617" ref="M813"/>
    <hyperlink r:id="rId1618" ref="N813"/>
    <hyperlink r:id="rId1619" ref="M814"/>
    <hyperlink r:id="rId1620" ref="N814"/>
    <hyperlink r:id="rId1621" ref="M815"/>
    <hyperlink r:id="rId1622" ref="N815"/>
    <hyperlink r:id="rId1623" ref="M816"/>
    <hyperlink r:id="rId1624" ref="N816"/>
    <hyperlink r:id="rId1625" ref="M817"/>
    <hyperlink r:id="rId1626" ref="N817"/>
    <hyperlink r:id="rId1627" ref="M818"/>
    <hyperlink r:id="rId1628" ref="N818"/>
    <hyperlink r:id="rId1629" ref="M819"/>
    <hyperlink r:id="rId1630" ref="M820"/>
    <hyperlink r:id="rId1631" ref="N820"/>
    <hyperlink r:id="rId1632" ref="M821"/>
    <hyperlink r:id="rId1633" ref="N821"/>
    <hyperlink r:id="rId1634" ref="M822"/>
    <hyperlink r:id="rId1635" ref="N822"/>
    <hyperlink r:id="rId1636" ref="M823"/>
    <hyperlink r:id="rId1637" ref="N823"/>
    <hyperlink r:id="rId1638" ref="M824"/>
    <hyperlink r:id="rId1639" ref="N824"/>
    <hyperlink r:id="rId1640" ref="M825"/>
    <hyperlink r:id="rId1641" ref="N825"/>
    <hyperlink r:id="rId1642" ref="M826"/>
    <hyperlink r:id="rId1643" ref="N826"/>
    <hyperlink r:id="rId1644" ref="M827"/>
    <hyperlink r:id="rId1645" ref="N827"/>
    <hyperlink r:id="rId1646" ref="M828"/>
    <hyperlink r:id="rId1647" ref="N828"/>
    <hyperlink r:id="rId1648" ref="M829"/>
    <hyperlink r:id="rId1649" ref="N829"/>
    <hyperlink r:id="rId1650" ref="M830"/>
    <hyperlink r:id="rId1651" ref="N830"/>
    <hyperlink r:id="rId1652" ref="M831"/>
    <hyperlink r:id="rId1653" ref="N831"/>
    <hyperlink r:id="rId1654" ref="M832"/>
    <hyperlink r:id="rId1655" ref="N832"/>
    <hyperlink r:id="rId1656" ref="M833"/>
    <hyperlink r:id="rId1657" ref="N833"/>
    <hyperlink r:id="rId1658" ref="M834"/>
    <hyperlink r:id="rId1659" ref="N834"/>
    <hyperlink r:id="rId1660" ref="M835"/>
    <hyperlink r:id="rId1661" ref="N835"/>
    <hyperlink r:id="rId1662" ref="M836"/>
    <hyperlink r:id="rId1663" ref="N836"/>
    <hyperlink r:id="rId1664" ref="M837"/>
    <hyperlink r:id="rId1665" ref="N837"/>
    <hyperlink r:id="rId1666" ref="M838"/>
    <hyperlink r:id="rId1667" ref="N838"/>
    <hyperlink r:id="rId1668" ref="M839"/>
    <hyperlink r:id="rId1669" ref="N839"/>
    <hyperlink r:id="rId1670" ref="M840"/>
    <hyperlink r:id="rId1671" ref="N840"/>
    <hyperlink r:id="rId1672" ref="M841"/>
    <hyperlink r:id="rId1673" ref="N841"/>
    <hyperlink r:id="rId1674" ref="M842"/>
    <hyperlink r:id="rId1675" ref="N842"/>
    <hyperlink r:id="rId1676" ref="M843"/>
    <hyperlink r:id="rId1677" ref="N843"/>
    <hyperlink r:id="rId1678" ref="M844"/>
    <hyperlink r:id="rId1679" ref="N844"/>
    <hyperlink r:id="rId1680" ref="M845"/>
    <hyperlink r:id="rId1681" ref="N845"/>
    <hyperlink r:id="rId1682" ref="M846"/>
    <hyperlink r:id="rId1683" ref="N846"/>
    <hyperlink r:id="rId1684" ref="M847"/>
    <hyperlink r:id="rId1685" ref="N847"/>
    <hyperlink r:id="rId1686" ref="M848"/>
    <hyperlink r:id="rId1687" ref="N848"/>
    <hyperlink r:id="rId1688" ref="M849"/>
    <hyperlink r:id="rId1689" ref="N849"/>
    <hyperlink r:id="rId1690" ref="M850"/>
    <hyperlink r:id="rId1691" ref="N850"/>
    <hyperlink r:id="rId1692" ref="M851"/>
    <hyperlink r:id="rId1693" ref="N851"/>
    <hyperlink r:id="rId1694" ref="M852"/>
    <hyperlink r:id="rId1695" ref="N852"/>
    <hyperlink r:id="rId1696" ref="M853"/>
    <hyperlink r:id="rId1697" ref="N853"/>
    <hyperlink r:id="rId1698" ref="M854"/>
    <hyperlink r:id="rId1699" ref="N854"/>
    <hyperlink r:id="rId1700" ref="M855"/>
    <hyperlink r:id="rId1701" ref="N855"/>
    <hyperlink r:id="rId1702" ref="M856"/>
    <hyperlink r:id="rId1703" ref="N856"/>
    <hyperlink r:id="rId1704" ref="M857"/>
    <hyperlink r:id="rId1705" ref="N857"/>
    <hyperlink r:id="rId1706" ref="M858"/>
    <hyperlink r:id="rId1707" ref="N858"/>
    <hyperlink r:id="rId1708" ref="M859"/>
    <hyperlink r:id="rId1709" ref="N859"/>
    <hyperlink r:id="rId1710" ref="M860"/>
    <hyperlink r:id="rId1711" ref="N860"/>
    <hyperlink r:id="rId1712" ref="M861"/>
    <hyperlink r:id="rId1713" ref="N861"/>
    <hyperlink r:id="rId1714" ref="M862"/>
    <hyperlink r:id="rId1715" ref="N862"/>
    <hyperlink r:id="rId1716" ref="M863"/>
    <hyperlink r:id="rId1717" ref="N863"/>
    <hyperlink r:id="rId1718" ref="M864"/>
    <hyperlink r:id="rId1719" ref="N864"/>
    <hyperlink r:id="rId1720" ref="M865"/>
    <hyperlink r:id="rId1721" ref="N865"/>
    <hyperlink r:id="rId1722" ref="M866"/>
    <hyperlink r:id="rId1723" ref="N866"/>
    <hyperlink r:id="rId1724" ref="M867"/>
    <hyperlink r:id="rId1725" ref="N867"/>
    <hyperlink r:id="rId1726" ref="M868"/>
    <hyperlink r:id="rId1727" ref="N868"/>
    <hyperlink r:id="rId1728" ref="M869"/>
    <hyperlink r:id="rId1729" ref="N869"/>
    <hyperlink r:id="rId1730" ref="M870"/>
    <hyperlink r:id="rId1731" ref="N870"/>
    <hyperlink r:id="rId1732" ref="M871"/>
    <hyperlink r:id="rId1733" ref="N871"/>
    <hyperlink r:id="rId1734" ref="M872"/>
    <hyperlink r:id="rId1735" ref="N872"/>
    <hyperlink r:id="rId1736" ref="M873"/>
    <hyperlink r:id="rId1737" ref="N873"/>
    <hyperlink r:id="rId1738" ref="M874"/>
    <hyperlink r:id="rId1739" ref="N874"/>
    <hyperlink r:id="rId1740" ref="M875"/>
    <hyperlink r:id="rId1741" ref="N875"/>
    <hyperlink r:id="rId1742" ref="M876"/>
    <hyperlink r:id="rId1743" ref="N876"/>
    <hyperlink r:id="rId1744" ref="M877"/>
    <hyperlink r:id="rId1745" ref="N877"/>
    <hyperlink r:id="rId1746" ref="M878"/>
    <hyperlink r:id="rId1747" ref="N878"/>
    <hyperlink r:id="rId1748" ref="M879"/>
    <hyperlink r:id="rId1749" ref="N879"/>
    <hyperlink r:id="rId1750" ref="M880"/>
    <hyperlink r:id="rId1751" ref="N880"/>
    <hyperlink r:id="rId1752" ref="M881"/>
    <hyperlink r:id="rId1753" ref="N881"/>
    <hyperlink r:id="rId1754" ref="M882"/>
    <hyperlink r:id="rId1755" ref="N882"/>
    <hyperlink r:id="rId1756" ref="M883"/>
    <hyperlink r:id="rId1757" ref="N883"/>
    <hyperlink r:id="rId1758" ref="M884"/>
    <hyperlink r:id="rId1759" ref="N884"/>
    <hyperlink r:id="rId1760" ref="M885"/>
    <hyperlink r:id="rId1761" ref="N885"/>
    <hyperlink r:id="rId1762" ref="M886"/>
    <hyperlink r:id="rId1763" ref="N886"/>
    <hyperlink r:id="rId1764" ref="M887"/>
    <hyperlink r:id="rId1765" ref="N887"/>
    <hyperlink r:id="rId1766" ref="M888"/>
    <hyperlink r:id="rId1767" ref="N888"/>
    <hyperlink r:id="rId1768" ref="M889"/>
    <hyperlink r:id="rId1769" ref="N889"/>
    <hyperlink r:id="rId1770" ref="M890"/>
    <hyperlink r:id="rId1771" ref="N890"/>
    <hyperlink r:id="rId1772" ref="M891"/>
    <hyperlink r:id="rId1773" ref="N891"/>
    <hyperlink r:id="rId1774" ref="M892"/>
    <hyperlink r:id="rId1775" ref="N892"/>
    <hyperlink r:id="rId1776" ref="M893"/>
    <hyperlink r:id="rId1777" ref="N893"/>
    <hyperlink r:id="rId1778" ref="M894"/>
    <hyperlink r:id="rId1779" ref="N894"/>
    <hyperlink r:id="rId1780" ref="M895"/>
    <hyperlink r:id="rId1781" ref="N895"/>
    <hyperlink r:id="rId1782" ref="M896"/>
    <hyperlink r:id="rId1783" ref="N896"/>
    <hyperlink r:id="rId1784" ref="M897"/>
    <hyperlink r:id="rId1785" ref="N897"/>
    <hyperlink r:id="rId1786" ref="M898"/>
    <hyperlink r:id="rId1787" ref="N898"/>
    <hyperlink r:id="rId1788" ref="M899"/>
    <hyperlink r:id="rId1789" ref="N899"/>
    <hyperlink r:id="rId1790" ref="M900"/>
    <hyperlink r:id="rId1791" ref="N900"/>
    <hyperlink r:id="rId1792" ref="M901"/>
    <hyperlink r:id="rId1793" ref="N901"/>
    <hyperlink r:id="rId1794" ref="M902"/>
    <hyperlink r:id="rId1795" ref="N902"/>
    <hyperlink r:id="rId1796" ref="M903"/>
    <hyperlink r:id="rId1797" ref="N903"/>
    <hyperlink r:id="rId1798" ref="M904"/>
    <hyperlink r:id="rId1799" ref="N904"/>
    <hyperlink r:id="rId1800" ref="M905"/>
    <hyperlink r:id="rId1801" ref="N905"/>
    <hyperlink r:id="rId1802" ref="M906"/>
    <hyperlink r:id="rId1803" ref="N906"/>
    <hyperlink r:id="rId1804" ref="M907"/>
    <hyperlink r:id="rId1805" ref="N907"/>
    <hyperlink r:id="rId1806" ref="M908"/>
    <hyperlink r:id="rId1807" ref="N908"/>
    <hyperlink r:id="rId1808" ref="M909"/>
    <hyperlink r:id="rId1809" ref="N909"/>
    <hyperlink r:id="rId1810" ref="M910"/>
    <hyperlink r:id="rId1811" ref="N910"/>
    <hyperlink r:id="rId1812" ref="M911"/>
    <hyperlink r:id="rId1813" ref="M912"/>
    <hyperlink r:id="rId1814" ref="N912"/>
    <hyperlink r:id="rId1815" ref="M913"/>
    <hyperlink r:id="rId1816" ref="N913"/>
    <hyperlink r:id="rId1817" ref="M914"/>
    <hyperlink r:id="rId1818" ref="N914"/>
    <hyperlink r:id="rId1819" ref="M915"/>
    <hyperlink r:id="rId1820" ref="N915"/>
    <hyperlink r:id="rId1821" ref="M916"/>
    <hyperlink r:id="rId1822" ref="N916"/>
    <hyperlink r:id="rId1823" ref="M917"/>
    <hyperlink r:id="rId1824" ref="N917"/>
    <hyperlink r:id="rId1825" ref="M918"/>
    <hyperlink r:id="rId1826" ref="N918"/>
    <hyperlink r:id="rId1827" ref="M919"/>
    <hyperlink r:id="rId1828" ref="N919"/>
    <hyperlink r:id="rId1829" ref="M920"/>
    <hyperlink r:id="rId1830" ref="N920"/>
    <hyperlink r:id="rId1831" ref="M921"/>
    <hyperlink r:id="rId1832" ref="N921"/>
    <hyperlink r:id="rId1833" ref="M922"/>
    <hyperlink r:id="rId1834" ref="N922"/>
    <hyperlink r:id="rId1835" ref="M923"/>
    <hyperlink r:id="rId1836" ref="N923"/>
    <hyperlink r:id="rId1837" ref="M924"/>
    <hyperlink r:id="rId1838" ref="N924"/>
    <hyperlink r:id="rId1839" ref="M925"/>
    <hyperlink r:id="rId1840" ref="N925"/>
    <hyperlink r:id="rId1841" ref="M926"/>
    <hyperlink r:id="rId1842" ref="N926"/>
    <hyperlink r:id="rId1843" ref="M927"/>
    <hyperlink r:id="rId1844" ref="N927"/>
    <hyperlink r:id="rId1845" ref="M928"/>
    <hyperlink r:id="rId1846" ref="N928"/>
    <hyperlink r:id="rId1847" ref="M929"/>
    <hyperlink r:id="rId1848" ref="N929"/>
    <hyperlink r:id="rId1849" ref="M930"/>
    <hyperlink r:id="rId1850" ref="N930"/>
    <hyperlink r:id="rId1851" ref="M931"/>
    <hyperlink r:id="rId1852" ref="N931"/>
    <hyperlink r:id="rId1853" ref="M932"/>
    <hyperlink r:id="rId1854" ref="N932"/>
    <hyperlink r:id="rId1855" ref="M933"/>
    <hyperlink r:id="rId1856" ref="N933"/>
    <hyperlink r:id="rId1857" ref="M934"/>
    <hyperlink r:id="rId1858" ref="N934"/>
    <hyperlink r:id="rId1859" ref="M935"/>
    <hyperlink r:id="rId1860" ref="N935"/>
    <hyperlink r:id="rId1861" ref="M936"/>
    <hyperlink r:id="rId1862" ref="N936"/>
    <hyperlink r:id="rId1863" ref="M937"/>
    <hyperlink r:id="rId1864" ref="N937"/>
    <hyperlink r:id="rId1865" ref="M938"/>
    <hyperlink r:id="rId1866" ref="N938"/>
    <hyperlink r:id="rId1867" ref="M939"/>
    <hyperlink r:id="rId1868" ref="N939"/>
    <hyperlink r:id="rId1869" ref="M940"/>
    <hyperlink r:id="rId1870" ref="N940"/>
    <hyperlink r:id="rId1871" ref="M941"/>
    <hyperlink r:id="rId1872" ref="N941"/>
    <hyperlink r:id="rId1873" ref="M942"/>
    <hyperlink r:id="rId1874" ref="N942"/>
    <hyperlink r:id="rId1875" ref="M943"/>
    <hyperlink r:id="rId1876" ref="N943"/>
    <hyperlink r:id="rId1877" ref="M944"/>
    <hyperlink r:id="rId1878" ref="N944"/>
    <hyperlink r:id="rId1879" ref="M945"/>
    <hyperlink r:id="rId1880" ref="N945"/>
    <hyperlink r:id="rId1881" ref="M946"/>
    <hyperlink r:id="rId1882" ref="N946"/>
    <hyperlink r:id="rId1883" ref="M947"/>
    <hyperlink r:id="rId1884" ref="N947"/>
    <hyperlink r:id="rId1885" ref="M948"/>
    <hyperlink r:id="rId1886" ref="N948"/>
    <hyperlink r:id="rId1887" ref="M949"/>
    <hyperlink r:id="rId1888" ref="N949"/>
    <hyperlink r:id="rId1889" ref="M950"/>
    <hyperlink r:id="rId1890" ref="N950"/>
    <hyperlink r:id="rId1891" ref="M951"/>
    <hyperlink r:id="rId1892" ref="N951"/>
    <hyperlink r:id="rId1893" ref="M952"/>
    <hyperlink r:id="rId1894" ref="N952"/>
    <hyperlink r:id="rId1895" ref="M953"/>
    <hyperlink r:id="rId1896" ref="N953"/>
    <hyperlink r:id="rId1897" ref="M954"/>
    <hyperlink r:id="rId1898" ref="N954"/>
    <hyperlink r:id="rId1899" ref="M955"/>
    <hyperlink r:id="rId1900" ref="N955"/>
    <hyperlink r:id="rId1901" ref="M956"/>
    <hyperlink r:id="rId1902" ref="N956"/>
    <hyperlink r:id="rId1903" ref="M957"/>
    <hyperlink r:id="rId1904" ref="N957"/>
    <hyperlink r:id="rId1905" ref="M958"/>
    <hyperlink r:id="rId1906" ref="N958"/>
    <hyperlink r:id="rId1907" ref="M959"/>
    <hyperlink r:id="rId1908" ref="N959"/>
    <hyperlink r:id="rId1909" ref="M960"/>
    <hyperlink r:id="rId1910" ref="N960"/>
    <hyperlink r:id="rId1911" ref="M961"/>
    <hyperlink r:id="rId1912" ref="N961"/>
    <hyperlink r:id="rId1913" ref="M962"/>
    <hyperlink r:id="rId1914" ref="N962"/>
    <hyperlink r:id="rId1915" ref="M963"/>
    <hyperlink r:id="rId1916" ref="N963"/>
    <hyperlink r:id="rId1917" ref="M964"/>
    <hyperlink r:id="rId1918" ref="N964"/>
    <hyperlink r:id="rId1919" ref="M965"/>
    <hyperlink r:id="rId1920" ref="N965"/>
    <hyperlink r:id="rId1921" ref="M966"/>
    <hyperlink r:id="rId1922" ref="N966"/>
    <hyperlink r:id="rId1923" ref="M967"/>
    <hyperlink r:id="rId1924" ref="N967"/>
    <hyperlink r:id="rId1925" ref="M968"/>
    <hyperlink r:id="rId1926" ref="N968"/>
    <hyperlink r:id="rId1927" ref="M969"/>
    <hyperlink r:id="rId1928" ref="N969"/>
    <hyperlink r:id="rId1929" ref="M970"/>
    <hyperlink r:id="rId1930" ref="N970"/>
    <hyperlink r:id="rId1931" ref="M971"/>
    <hyperlink r:id="rId1932" ref="N971"/>
    <hyperlink r:id="rId1933" ref="M972"/>
    <hyperlink r:id="rId1934" ref="N972"/>
    <hyperlink r:id="rId1935" ref="M973"/>
    <hyperlink r:id="rId1936" ref="N973"/>
    <hyperlink r:id="rId1937" ref="M974"/>
    <hyperlink r:id="rId1938" ref="N974"/>
    <hyperlink r:id="rId1939" ref="M975"/>
    <hyperlink r:id="rId1940" ref="N975"/>
    <hyperlink r:id="rId1941" ref="M976"/>
    <hyperlink r:id="rId1942" ref="N976"/>
    <hyperlink r:id="rId1943" ref="M977"/>
    <hyperlink r:id="rId1944" ref="N977"/>
    <hyperlink r:id="rId1945" ref="M978"/>
    <hyperlink r:id="rId1946" ref="N978"/>
    <hyperlink r:id="rId1947" ref="M979"/>
    <hyperlink r:id="rId1948" ref="N979"/>
    <hyperlink r:id="rId1949" ref="M980"/>
    <hyperlink r:id="rId1950" ref="N980"/>
    <hyperlink r:id="rId1951" ref="M981"/>
    <hyperlink r:id="rId1952" ref="N981"/>
    <hyperlink r:id="rId1953" ref="M982"/>
    <hyperlink r:id="rId1954" ref="N982"/>
    <hyperlink r:id="rId1955" ref="M983"/>
    <hyperlink r:id="rId1956" ref="N983"/>
    <hyperlink r:id="rId1957" ref="M984"/>
    <hyperlink r:id="rId1958" ref="N984"/>
    <hyperlink r:id="rId1959" ref="M985"/>
    <hyperlink r:id="rId1960" ref="N985"/>
    <hyperlink r:id="rId1961" ref="M986"/>
    <hyperlink r:id="rId1962" ref="N986"/>
    <hyperlink r:id="rId1963" ref="M987"/>
    <hyperlink r:id="rId1964" ref="N987"/>
    <hyperlink r:id="rId1965" ref="M988"/>
    <hyperlink r:id="rId1966" ref="N988"/>
    <hyperlink r:id="rId1967" ref="M989"/>
    <hyperlink r:id="rId1968" ref="N989"/>
    <hyperlink r:id="rId1969" ref="M990"/>
    <hyperlink r:id="rId1970" ref="N990"/>
    <hyperlink r:id="rId1971" ref="M991"/>
    <hyperlink r:id="rId1972" ref="N991"/>
    <hyperlink r:id="rId1973" ref="M992"/>
    <hyperlink r:id="rId1974" ref="N992"/>
    <hyperlink r:id="rId1975" ref="M993"/>
    <hyperlink r:id="rId1976" ref="N993"/>
    <hyperlink r:id="rId1977" ref="M994"/>
    <hyperlink r:id="rId1978" ref="N994"/>
    <hyperlink r:id="rId1979" ref="M995"/>
    <hyperlink r:id="rId1980" ref="N995"/>
    <hyperlink r:id="rId1981" ref="M996"/>
    <hyperlink r:id="rId1982" ref="N996"/>
    <hyperlink r:id="rId1983" ref="M997"/>
    <hyperlink r:id="rId1984" ref="N997"/>
    <hyperlink r:id="rId1985" ref="M998"/>
    <hyperlink r:id="rId1986" ref="N998"/>
    <hyperlink r:id="rId1987" ref="M999"/>
    <hyperlink r:id="rId1988" ref="N999"/>
    <hyperlink r:id="rId1989" ref="M1000"/>
    <hyperlink r:id="rId1990" ref="N1000"/>
    <hyperlink r:id="rId1991" ref="M1001"/>
    <hyperlink r:id="rId1992" ref="N1001"/>
    <hyperlink r:id="rId1993" ref="M1002"/>
    <hyperlink r:id="rId1994" ref="N1002"/>
    <hyperlink r:id="rId1995" ref="M1003"/>
    <hyperlink r:id="rId1996" ref="N1003"/>
    <hyperlink r:id="rId1997" ref="M1004"/>
    <hyperlink r:id="rId1998" ref="N1004"/>
    <hyperlink r:id="rId1999" ref="M1005"/>
    <hyperlink r:id="rId2000" ref="N1005"/>
    <hyperlink r:id="rId2001" ref="M1006"/>
    <hyperlink r:id="rId2002" ref="N1006"/>
    <hyperlink r:id="rId2003" ref="M1007"/>
    <hyperlink r:id="rId2004" ref="N1007"/>
    <hyperlink r:id="rId2005" ref="M1008"/>
    <hyperlink r:id="rId2006" ref="N1008"/>
    <hyperlink r:id="rId2007" ref="M1009"/>
    <hyperlink r:id="rId2008" ref="N1009"/>
    <hyperlink r:id="rId2009" ref="M1010"/>
    <hyperlink r:id="rId2010" ref="N1010"/>
    <hyperlink r:id="rId2011" ref="M1011"/>
    <hyperlink r:id="rId2012" ref="N1011"/>
    <hyperlink r:id="rId2013" ref="M1012"/>
    <hyperlink r:id="rId2014" ref="N1012"/>
    <hyperlink r:id="rId2015" ref="M1013"/>
    <hyperlink r:id="rId2016" ref="N1013"/>
    <hyperlink r:id="rId2017" ref="M1014"/>
    <hyperlink r:id="rId2018" ref="N1014"/>
    <hyperlink r:id="rId2019" ref="M1015"/>
    <hyperlink r:id="rId2020" ref="N1015"/>
    <hyperlink r:id="rId2021" ref="M1016"/>
    <hyperlink r:id="rId2022" ref="N1016"/>
    <hyperlink r:id="rId2023" ref="M1017"/>
    <hyperlink r:id="rId2024" ref="N1017"/>
    <hyperlink r:id="rId2025" ref="M1018"/>
    <hyperlink r:id="rId2026" ref="N1018"/>
    <hyperlink r:id="rId2027" ref="M1019"/>
    <hyperlink r:id="rId2028" ref="N1019"/>
    <hyperlink r:id="rId2029" ref="M1020"/>
    <hyperlink r:id="rId2030" ref="N1020"/>
    <hyperlink r:id="rId2031" ref="M1021"/>
    <hyperlink r:id="rId2032" ref="N1021"/>
    <hyperlink r:id="rId2033" ref="M1022"/>
    <hyperlink r:id="rId2034" ref="N1022"/>
    <hyperlink r:id="rId2035" ref="M1023"/>
    <hyperlink r:id="rId2036" ref="N1023"/>
    <hyperlink r:id="rId2037" ref="M1024"/>
    <hyperlink r:id="rId2038" ref="N1024"/>
    <hyperlink r:id="rId2039" ref="M1025"/>
    <hyperlink r:id="rId2040" ref="N1025"/>
    <hyperlink r:id="rId2041" ref="M1026"/>
    <hyperlink r:id="rId2042" ref="N1026"/>
    <hyperlink r:id="rId2043" ref="M1027"/>
    <hyperlink r:id="rId2044" ref="N1027"/>
    <hyperlink r:id="rId2045" ref="M1028"/>
    <hyperlink r:id="rId2046" ref="N1028"/>
    <hyperlink r:id="rId2047" ref="M1029"/>
    <hyperlink r:id="rId2048" ref="N1029"/>
    <hyperlink r:id="rId2049" ref="M1030"/>
    <hyperlink r:id="rId2050" ref="N1030"/>
    <hyperlink r:id="rId2051" ref="M1031"/>
    <hyperlink r:id="rId2052" ref="M1032"/>
    <hyperlink r:id="rId2053" ref="N1032"/>
    <hyperlink r:id="rId2054" ref="M1033"/>
    <hyperlink r:id="rId2055" ref="N1033"/>
    <hyperlink r:id="rId2056" ref="M1034"/>
    <hyperlink r:id="rId2057" ref="N1034"/>
    <hyperlink r:id="rId2058" ref="M1035"/>
    <hyperlink r:id="rId2059" ref="N1035"/>
    <hyperlink r:id="rId2060" ref="M1036"/>
    <hyperlink r:id="rId2061" ref="N1036"/>
    <hyperlink r:id="rId2062" ref="M1037"/>
    <hyperlink r:id="rId2063" ref="N1037"/>
    <hyperlink r:id="rId2064" ref="M1038"/>
    <hyperlink r:id="rId2065" ref="N1038"/>
    <hyperlink r:id="rId2066" ref="M1039"/>
    <hyperlink r:id="rId2067" ref="N1039"/>
    <hyperlink r:id="rId2068" ref="M1040"/>
    <hyperlink r:id="rId2069" ref="N1040"/>
    <hyperlink r:id="rId2070" ref="M1041"/>
    <hyperlink r:id="rId2071" ref="N1041"/>
    <hyperlink r:id="rId2072" ref="M1042"/>
    <hyperlink r:id="rId2073" ref="N1042"/>
    <hyperlink r:id="rId2074" ref="M1043"/>
    <hyperlink r:id="rId2075" ref="N1043"/>
    <hyperlink r:id="rId2076" ref="M1044"/>
    <hyperlink r:id="rId2077" ref="N1044"/>
    <hyperlink r:id="rId2078" ref="M1045"/>
    <hyperlink r:id="rId2079" ref="N1045"/>
    <hyperlink r:id="rId2080" ref="M1046"/>
    <hyperlink r:id="rId2081" ref="N1046"/>
    <hyperlink r:id="rId2082" ref="M1047"/>
    <hyperlink r:id="rId2083" ref="N1047"/>
    <hyperlink r:id="rId2084" ref="M1048"/>
    <hyperlink r:id="rId2085" ref="N1048"/>
    <hyperlink r:id="rId2086" ref="M1049"/>
    <hyperlink r:id="rId2087" ref="N1049"/>
    <hyperlink r:id="rId2088" ref="M1050"/>
    <hyperlink r:id="rId2089" ref="N1050"/>
    <hyperlink r:id="rId2090" ref="M1051"/>
    <hyperlink r:id="rId2091" ref="N1051"/>
    <hyperlink r:id="rId2092" ref="M1052"/>
    <hyperlink r:id="rId2093" ref="N1052"/>
    <hyperlink r:id="rId2094" ref="M1053"/>
    <hyperlink r:id="rId2095" ref="N1053"/>
    <hyperlink r:id="rId2096" ref="M1054"/>
    <hyperlink r:id="rId2097" ref="N1054"/>
    <hyperlink r:id="rId2098" ref="M1055"/>
    <hyperlink r:id="rId2099" ref="N1055"/>
    <hyperlink r:id="rId2100" ref="M1056"/>
    <hyperlink r:id="rId2101" ref="N1056"/>
    <hyperlink r:id="rId2102" ref="M1057"/>
    <hyperlink r:id="rId2103" ref="N1057"/>
    <hyperlink r:id="rId2104" ref="M1058"/>
    <hyperlink r:id="rId2105" ref="N1058"/>
    <hyperlink r:id="rId2106" ref="M1059"/>
    <hyperlink r:id="rId2107" ref="N1059"/>
    <hyperlink r:id="rId2108" ref="M1060"/>
    <hyperlink r:id="rId2109" ref="M1061"/>
    <hyperlink r:id="rId2110" ref="N1061"/>
    <hyperlink r:id="rId2111" ref="M1062"/>
    <hyperlink r:id="rId2112" ref="N1062"/>
    <hyperlink r:id="rId2113" ref="M1063"/>
    <hyperlink r:id="rId2114" ref="N1063"/>
    <hyperlink r:id="rId2115" ref="M1064"/>
    <hyperlink r:id="rId2116" ref="N1064"/>
    <hyperlink r:id="rId2117" ref="M1065"/>
    <hyperlink r:id="rId2118" ref="N1065"/>
    <hyperlink r:id="rId2119" ref="M1066"/>
    <hyperlink r:id="rId2120" ref="N1066"/>
    <hyperlink r:id="rId2121" ref="M1067"/>
    <hyperlink r:id="rId2122" ref="N1067"/>
    <hyperlink r:id="rId2123" ref="M1068"/>
    <hyperlink r:id="rId2124" ref="N1068"/>
    <hyperlink r:id="rId2125" ref="M1069"/>
    <hyperlink r:id="rId2126" ref="N1069"/>
    <hyperlink r:id="rId2127" ref="M1070"/>
    <hyperlink r:id="rId2128" ref="N1070"/>
    <hyperlink r:id="rId2129" ref="M1071"/>
    <hyperlink r:id="rId2130" ref="N1071"/>
    <hyperlink r:id="rId2131" ref="M1072"/>
    <hyperlink r:id="rId2132" ref="N1072"/>
    <hyperlink r:id="rId2133" ref="M1073"/>
    <hyperlink r:id="rId2134" ref="N1073"/>
    <hyperlink r:id="rId2135" ref="M1074"/>
    <hyperlink r:id="rId2136" ref="N1074"/>
    <hyperlink r:id="rId2137" ref="M1075"/>
    <hyperlink r:id="rId2138" ref="N1075"/>
    <hyperlink r:id="rId2139" ref="M1076"/>
    <hyperlink r:id="rId2140" ref="N1076"/>
    <hyperlink r:id="rId2141" ref="M1077"/>
    <hyperlink r:id="rId2142" ref="N1077"/>
    <hyperlink r:id="rId2143" ref="M1078"/>
    <hyperlink r:id="rId2144" ref="N1078"/>
    <hyperlink r:id="rId2145" ref="M1079"/>
    <hyperlink r:id="rId2146" ref="N1079"/>
    <hyperlink r:id="rId2147" ref="M1080"/>
    <hyperlink r:id="rId2148" ref="M1081"/>
  </hyperlinks>
  <drawing r:id="rId214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12.38"/>
    <col customWidth="1" min="18" max="18" width="21.25"/>
    <col customWidth="1" min="19" max="19" width="25.88"/>
    <col customWidth="1" min="20" max="20" width="24.63"/>
    <col customWidth="1" min="25" max="25" width="23.0"/>
  </cols>
  <sheetData>
    <row r="1">
      <c r="A1" s="52" t="s">
        <v>0</v>
      </c>
      <c r="B1" s="53" t="s">
        <v>1</v>
      </c>
      <c r="C1" s="54" t="s">
        <v>4656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4657</v>
      </c>
      <c r="J1" s="54" t="s">
        <v>4658</v>
      </c>
      <c r="K1" s="54" t="s">
        <v>4659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4" t="s">
        <v>16</v>
      </c>
      <c r="R1" s="55" t="s">
        <v>17</v>
      </c>
      <c r="S1" s="54" t="s">
        <v>4660</v>
      </c>
      <c r="T1" s="54" t="s">
        <v>4661</v>
      </c>
      <c r="U1" s="54" t="s">
        <v>18</v>
      </c>
      <c r="V1" s="56" t="s">
        <v>19</v>
      </c>
      <c r="W1" s="54" t="s">
        <v>20</v>
      </c>
      <c r="X1" s="54" t="s">
        <v>21</v>
      </c>
      <c r="Y1" s="57" t="s">
        <v>4662</v>
      </c>
      <c r="Z1" s="57" t="s">
        <v>4663</v>
      </c>
      <c r="AA1" s="57"/>
      <c r="AB1" s="58"/>
      <c r="AC1" s="58"/>
      <c r="AD1" s="58"/>
      <c r="AE1" s="58"/>
    </row>
    <row r="2">
      <c r="A2" s="59">
        <v>45658.0</v>
      </c>
      <c r="B2" s="60">
        <f>IF(OR(ISBLANK(T2), T2=""), 0, T2-A2)</f>
        <v>94</v>
      </c>
      <c r="C2" s="61" t="s">
        <v>22</v>
      </c>
      <c r="D2" s="61" t="s">
        <v>23</v>
      </c>
      <c r="E2" s="62" t="s">
        <v>24</v>
      </c>
      <c r="F2" s="61" t="s">
        <v>25</v>
      </c>
      <c r="G2" s="63" t="s">
        <v>26</v>
      </c>
      <c r="H2" s="61" t="s">
        <v>27</v>
      </c>
      <c r="I2" s="61" t="s">
        <v>28</v>
      </c>
      <c r="J2" s="61" t="s">
        <v>28</v>
      </c>
      <c r="K2" s="61" t="s">
        <v>28</v>
      </c>
      <c r="L2" s="61" t="s">
        <v>29</v>
      </c>
      <c r="M2" s="25" t="s">
        <v>4664</v>
      </c>
      <c r="N2" s="25" t="s">
        <v>4665</v>
      </c>
      <c r="O2" s="61" t="s">
        <v>32</v>
      </c>
      <c r="P2" s="61" t="s">
        <v>33</v>
      </c>
      <c r="Q2" s="61" t="s">
        <v>34</v>
      </c>
      <c r="R2" s="64"/>
      <c r="S2" s="65">
        <f t="shared" ref="S2:S1133" si="1">IF(AND(P2="Submitted", ISBLANK(R2)), V2, R2)</f>
        <v>45781</v>
      </c>
      <c r="T2" s="66">
        <f>IFERROR(__xludf.DUMMYFUNCTION("IF(ISBLANK(S2), """", DATE(INDEX(SPLIT(S2,""/""),3), INDEX(SPLIT(S2,""/""),2), INDEX(SPLIT(S2,""/""),1)))"),45752.0)</f>
        <v>45752</v>
      </c>
      <c r="U2" s="67"/>
      <c r="V2" s="68">
        <v>45781.0</v>
      </c>
      <c r="W2" s="67"/>
      <c r="X2" s="67"/>
      <c r="Y2" s="69" t="str">
        <f t="shared" ref="Y2:Y1133" si="2">TEXT(T2, "YYYY-MM")</f>
        <v>2025-04</v>
      </c>
      <c r="Z2" s="70" t="str">
        <f t="shared" ref="Z2:Z1080" si="3">TEXT(T2, "MMM")</f>
        <v>Apr</v>
      </c>
      <c r="AA2" s="71">
        <f>IFERROR(__xludf.DUMMYFUNCTION("IF(OR(T2="""", NOT(ISDATE(T2))), """", EOMONTH(T2, -1) + 1)"),45748.0)</f>
        <v>45748</v>
      </c>
      <c r="AB2" s="65"/>
      <c r="AC2" s="67"/>
      <c r="AD2" s="67"/>
      <c r="AE2" s="67"/>
    </row>
    <row r="3">
      <c r="A3" s="59">
        <v>45658.0</v>
      </c>
      <c r="B3" s="60">
        <f t="shared" ref="B3:B1080" si="4">IF(OR(ISBLANK(T3), T3=""), TODAY()-A3, T3-A3)</f>
        <v>10</v>
      </c>
      <c r="C3" s="61" t="s">
        <v>22</v>
      </c>
      <c r="D3" s="61" t="s">
        <v>23</v>
      </c>
      <c r="E3" s="62" t="s">
        <v>37</v>
      </c>
      <c r="F3" s="61" t="s">
        <v>133</v>
      </c>
      <c r="G3" s="63" t="s">
        <v>38</v>
      </c>
      <c r="H3" s="61" t="s">
        <v>39</v>
      </c>
      <c r="I3" s="61" t="s">
        <v>40</v>
      </c>
      <c r="J3" s="61" t="s">
        <v>40</v>
      </c>
      <c r="K3" s="61" t="s">
        <v>40</v>
      </c>
      <c r="L3" s="61" t="s">
        <v>29</v>
      </c>
      <c r="M3" s="25" t="s">
        <v>4666</v>
      </c>
      <c r="N3" s="25" t="s">
        <v>4667</v>
      </c>
      <c r="O3" s="61" t="s">
        <v>32</v>
      </c>
      <c r="P3" s="61" t="s">
        <v>33</v>
      </c>
      <c r="Q3" s="67"/>
      <c r="R3" s="64"/>
      <c r="S3" s="65">
        <f t="shared" si="1"/>
        <v>45962</v>
      </c>
      <c r="T3" s="66">
        <f>IFERROR(__xludf.DUMMYFUNCTION("IF(ISBLANK(S3), """", DATE(INDEX(SPLIT(S3,""/""),3), INDEX(SPLIT(S3,""/""),2), INDEX(SPLIT(S3,""/""),1)))"),45668.0)</f>
        <v>45668</v>
      </c>
      <c r="U3" s="67"/>
      <c r="V3" s="68">
        <v>45962.0</v>
      </c>
      <c r="W3" s="61">
        <v>3420.0</v>
      </c>
      <c r="X3" s="61" t="s">
        <v>44</v>
      </c>
      <c r="Y3" s="69" t="str">
        <f t="shared" si="2"/>
        <v>2025-01</v>
      </c>
      <c r="Z3" s="70" t="str">
        <f t="shared" si="3"/>
        <v>Jan</v>
      </c>
      <c r="AA3" s="71">
        <f>IFERROR(__xludf.DUMMYFUNCTION("IF(OR(T3="""", NOT(ISDATE(T3))), """", EOMONTH(T3, -1) + 1)"),45658.0)</f>
        <v>45658</v>
      </c>
      <c r="AB3" s="65"/>
      <c r="AC3" s="67"/>
      <c r="AD3" s="67"/>
      <c r="AE3" s="67"/>
    </row>
    <row r="4">
      <c r="A4" s="59">
        <v>45658.0</v>
      </c>
      <c r="B4" s="60">
        <f t="shared" si="4"/>
        <v>10</v>
      </c>
      <c r="C4" s="61" t="s">
        <v>22</v>
      </c>
      <c r="D4" s="61" t="s">
        <v>23</v>
      </c>
      <c r="E4" s="62" t="s">
        <v>45</v>
      </c>
      <c r="F4" s="61" t="s">
        <v>46</v>
      </c>
      <c r="G4" s="63" t="s">
        <v>38</v>
      </c>
      <c r="H4" s="61" t="s">
        <v>39</v>
      </c>
      <c r="I4" s="61" t="s">
        <v>40</v>
      </c>
      <c r="J4" s="61" t="s">
        <v>47</v>
      </c>
      <c r="K4" s="61" t="s">
        <v>47</v>
      </c>
      <c r="L4" s="61" t="s">
        <v>29</v>
      </c>
      <c r="M4" s="25" t="s">
        <v>4668</v>
      </c>
      <c r="N4" s="25" t="s">
        <v>4669</v>
      </c>
      <c r="O4" s="61" t="s">
        <v>32</v>
      </c>
      <c r="P4" s="61" t="s">
        <v>33</v>
      </c>
      <c r="Q4" s="67"/>
      <c r="R4" s="64"/>
      <c r="S4" s="65">
        <f t="shared" si="1"/>
        <v>45962</v>
      </c>
      <c r="T4" s="66">
        <f>IFERROR(__xludf.DUMMYFUNCTION("IF(ISBLANK(S4), """", DATE(INDEX(SPLIT(S4,""/""),3), INDEX(SPLIT(S4,""/""),2), INDEX(SPLIT(S4,""/""),1)))"),45668.0)</f>
        <v>45668</v>
      </c>
      <c r="U4" s="67"/>
      <c r="V4" s="68">
        <v>45962.0</v>
      </c>
      <c r="W4" s="61">
        <v>1125.0</v>
      </c>
      <c r="X4" s="61" t="s">
        <v>44</v>
      </c>
      <c r="Y4" s="69" t="str">
        <f t="shared" si="2"/>
        <v>2025-01</v>
      </c>
      <c r="Z4" s="70" t="str">
        <f t="shared" si="3"/>
        <v>Jan</v>
      </c>
      <c r="AA4" s="71">
        <f>IFERROR(__xludf.DUMMYFUNCTION("IF(OR(T4="""", NOT(ISDATE(T4))), """", EOMONTH(T4, -1) + 1)"),45658.0)</f>
        <v>45658</v>
      </c>
      <c r="AB4" s="65"/>
      <c r="AC4" s="67"/>
      <c r="AD4" s="67"/>
      <c r="AE4" s="67"/>
    </row>
    <row r="5">
      <c r="A5" s="59">
        <v>45658.0</v>
      </c>
      <c r="B5" s="60">
        <f t="shared" si="4"/>
        <v>10</v>
      </c>
      <c r="C5" s="61" t="s">
        <v>50</v>
      </c>
      <c r="D5" s="72" t="s">
        <v>51</v>
      </c>
      <c r="E5" s="62" t="s">
        <v>52</v>
      </c>
      <c r="F5" s="61" t="s">
        <v>46</v>
      </c>
      <c r="G5" s="72" t="s">
        <v>53</v>
      </c>
      <c r="H5" s="61" t="s">
        <v>39</v>
      </c>
      <c r="I5" s="61" t="s">
        <v>54</v>
      </c>
      <c r="J5" s="61" t="s">
        <v>47</v>
      </c>
      <c r="K5" s="61" t="s">
        <v>47</v>
      </c>
      <c r="L5" s="61" t="s">
        <v>29</v>
      </c>
      <c r="M5" s="25" t="s">
        <v>4670</v>
      </c>
      <c r="N5" s="25" t="s">
        <v>4671</v>
      </c>
      <c r="O5" s="61" t="s">
        <v>32</v>
      </c>
      <c r="P5" s="61" t="s">
        <v>33</v>
      </c>
      <c r="Q5" s="67"/>
      <c r="R5" s="64"/>
      <c r="S5" s="65">
        <f t="shared" si="1"/>
        <v>45962</v>
      </c>
      <c r="T5" s="66">
        <f>IFERROR(__xludf.DUMMYFUNCTION("IF(ISBLANK(S5), """", DATE(INDEX(SPLIT(S5,""/""),3), INDEX(SPLIT(S5,""/""),2), INDEX(SPLIT(S5,""/""),1)))"),45668.0)</f>
        <v>45668</v>
      </c>
      <c r="U5" s="67"/>
      <c r="V5" s="68">
        <v>45962.0</v>
      </c>
      <c r="W5" s="67"/>
      <c r="X5" s="67"/>
      <c r="Y5" s="69" t="str">
        <f t="shared" si="2"/>
        <v>2025-01</v>
      </c>
      <c r="Z5" s="70" t="str">
        <f t="shared" si="3"/>
        <v>Jan</v>
      </c>
      <c r="AA5" s="71">
        <f>IFERROR(__xludf.DUMMYFUNCTION("IF(OR(T5="""", NOT(ISDATE(T5))), """", EOMONTH(T5, -1) + 1)"),45658.0)</f>
        <v>45658</v>
      </c>
      <c r="AB5" s="65"/>
      <c r="AC5" s="67"/>
      <c r="AD5" s="67"/>
      <c r="AE5" s="67"/>
    </row>
    <row r="6">
      <c r="A6" s="59">
        <v>45658.0</v>
      </c>
      <c r="B6" s="60">
        <f t="shared" si="4"/>
        <v>24</v>
      </c>
      <c r="C6" s="61" t="s">
        <v>50</v>
      </c>
      <c r="D6" s="72" t="s">
        <v>51</v>
      </c>
      <c r="E6" s="62" t="s">
        <v>57</v>
      </c>
      <c r="F6" s="62" t="s">
        <v>25</v>
      </c>
      <c r="G6" s="61" t="s">
        <v>58</v>
      </c>
      <c r="H6" s="61" t="s">
        <v>59</v>
      </c>
      <c r="I6" s="61" t="s">
        <v>60</v>
      </c>
      <c r="J6" s="61" t="s">
        <v>54</v>
      </c>
      <c r="K6" s="61" t="s">
        <v>54</v>
      </c>
      <c r="L6" s="61" t="s">
        <v>29</v>
      </c>
      <c r="M6" s="25" t="s">
        <v>4672</v>
      </c>
      <c r="N6" s="25" t="s">
        <v>4673</v>
      </c>
      <c r="O6" s="61" t="s">
        <v>32</v>
      </c>
      <c r="P6" s="61" t="s">
        <v>33</v>
      </c>
      <c r="Q6" s="67"/>
      <c r="R6" s="64"/>
      <c r="S6" s="65" t="str">
        <f t="shared" si="1"/>
        <v>25/01/2025</v>
      </c>
      <c r="T6" s="66">
        <f>IFERROR(__xludf.DUMMYFUNCTION("IF(ISBLANK(S6), """", DATE(INDEX(SPLIT(S6,""/""),3), INDEX(SPLIT(S6,""/""),2), INDEX(SPLIT(S6,""/""),1)))"),45682.0)</f>
        <v>45682</v>
      </c>
      <c r="U6" s="67"/>
      <c r="V6" s="61" t="s">
        <v>4674</v>
      </c>
      <c r="W6" s="67"/>
      <c r="X6" s="67"/>
      <c r="Y6" s="69" t="str">
        <f t="shared" si="2"/>
        <v>2025-01</v>
      </c>
      <c r="Z6" s="70" t="str">
        <f t="shared" si="3"/>
        <v>Jan</v>
      </c>
      <c r="AA6" s="71">
        <f>IFERROR(__xludf.DUMMYFUNCTION("IF(OR(T6="""", NOT(ISDATE(T6))), """", EOMONTH(T6, -1) + 1)"),45658.0)</f>
        <v>45658</v>
      </c>
      <c r="AB6" s="65"/>
      <c r="AC6" s="67"/>
      <c r="AD6" s="67"/>
      <c r="AE6" s="67"/>
    </row>
    <row r="7">
      <c r="A7" s="59">
        <v>45658.0</v>
      </c>
      <c r="B7" s="60">
        <f t="shared" si="4"/>
        <v>280</v>
      </c>
      <c r="C7" s="61" t="s">
        <v>64</v>
      </c>
      <c r="D7" s="61" t="s">
        <v>65</v>
      </c>
      <c r="E7" s="62" t="s">
        <v>66</v>
      </c>
      <c r="F7" s="61" t="s">
        <v>8</v>
      </c>
      <c r="G7" s="63" t="s">
        <v>67</v>
      </c>
      <c r="H7" s="61" t="s">
        <v>68</v>
      </c>
      <c r="I7" s="61" t="s">
        <v>54</v>
      </c>
      <c r="J7" s="61" t="s">
        <v>47</v>
      </c>
      <c r="K7" s="61" t="s">
        <v>47</v>
      </c>
      <c r="L7" s="61" t="s">
        <v>29</v>
      </c>
      <c r="M7" s="25" t="s">
        <v>4675</v>
      </c>
      <c r="N7" s="25" t="s">
        <v>4676</v>
      </c>
      <c r="O7" s="61" t="s">
        <v>32</v>
      </c>
      <c r="P7" s="61" t="s">
        <v>71</v>
      </c>
      <c r="Q7" s="67"/>
      <c r="R7" s="64"/>
      <c r="S7" s="65" t="str">
        <f t="shared" si="1"/>
        <v/>
      </c>
      <c r="T7" s="67" t="str">
        <f>IFERROR(__xludf.DUMMYFUNCTION("IF(ISBLANK(S7), """", DATE(INDEX(SPLIT(S7,""/""),3), INDEX(SPLIT(S7,""/""),2), INDEX(SPLIT(S7,""/""),1)))"),"")</f>
        <v/>
      </c>
      <c r="U7" s="67"/>
      <c r="V7" s="65"/>
      <c r="W7" s="67"/>
      <c r="X7" s="67"/>
      <c r="Y7" s="69" t="str">
        <f t="shared" si="2"/>
        <v/>
      </c>
      <c r="Z7" s="70" t="str">
        <f t="shared" si="3"/>
        <v/>
      </c>
      <c r="AA7" s="70" t="str">
        <f>IFERROR(__xludf.DUMMYFUNCTION("IF(OR(T7="""", NOT(ISDATE(T7))), """", EOMONTH(T7, -1) + 1)"),"")</f>
        <v/>
      </c>
      <c r="AB7" s="73"/>
      <c r="AC7" s="67"/>
      <c r="AD7" s="67"/>
      <c r="AE7" s="67"/>
    </row>
    <row r="8">
      <c r="A8" s="59">
        <v>45659.0</v>
      </c>
      <c r="B8" s="60">
        <f t="shared" si="4"/>
        <v>30</v>
      </c>
      <c r="C8" s="61" t="s">
        <v>72</v>
      </c>
      <c r="D8" s="61" t="s">
        <v>73</v>
      </c>
      <c r="E8" s="72" t="s">
        <v>74</v>
      </c>
      <c r="F8" s="61" t="s">
        <v>75</v>
      </c>
      <c r="G8" s="74" t="s">
        <v>76</v>
      </c>
      <c r="H8" s="75" t="s">
        <v>77</v>
      </c>
      <c r="I8" s="61" t="s">
        <v>78</v>
      </c>
      <c r="J8" s="61" t="s">
        <v>47</v>
      </c>
      <c r="K8" s="61" t="s">
        <v>47</v>
      </c>
      <c r="L8" s="61" t="s">
        <v>29</v>
      </c>
      <c r="M8" s="25" t="s">
        <v>4677</v>
      </c>
      <c r="N8" s="25" t="s">
        <v>4678</v>
      </c>
      <c r="O8" s="61" t="s">
        <v>32</v>
      </c>
      <c r="P8" s="61" t="s">
        <v>33</v>
      </c>
      <c r="Q8" s="67"/>
      <c r="R8" s="64"/>
      <c r="S8" s="65">
        <f t="shared" si="1"/>
        <v>45659</v>
      </c>
      <c r="T8" s="66">
        <f>IFERROR(__xludf.DUMMYFUNCTION("IF(ISBLANK(S8), """", DATE(INDEX(SPLIT(S8,""/""),3), INDEX(SPLIT(S8,""/""),2), INDEX(SPLIT(S8,""/""),1)))"),45689.0)</f>
        <v>45689</v>
      </c>
      <c r="U8" s="67"/>
      <c r="V8" s="68">
        <v>45659.0</v>
      </c>
      <c r="W8" s="61">
        <v>2250.0</v>
      </c>
      <c r="X8" s="67"/>
      <c r="Y8" s="69" t="str">
        <f t="shared" si="2"/>
        <v>2025-02</v>
      </c>
      <c r="Z8" s="70" t="str">
        <f t="shared" si="3"/>
        <v>Feb</v>
      </c>
      <c r="AA8" s="71">
        <f>IFERROR(__xludf.DUMMYFUNCTION("IF(OR(T8="""", NOT(ISDATE(T8))), """", EOMONTH(T8, -1) + 1)"),45689.0)</f>
        <v>45689</v>
      </c>
      <c r="AB8" s="65"/>
      <c r="AC8" s="67"/>
      <c r="AD8" s="67"/>
      <c r="AE8" s="67"/>
    </row>
    <row r="9">
      <c r="A9" s="59">
        <v>45659.0</v>
      </c>
      <c r="B9" s="60">
        <f t="shared" si="4"/>
        <v>279</v>
      </c>
      <c r="C9" s="61" t="s">
        <v>64</v>
      </c>
      <c r="D9" s="61" t="s">
        <v>65</v>
      </c>
      <c r="E9" s="72" t="s">
        <v>82</v>
      </c>
      <c r="F9" s="61" t="s">
        <v>8</v>
      </c>
      <c r="G9" s="62" t="s">
        <v>83</v>
      </c>
      <c r="H9" s="61" t="s">
        <v>77</v>
      </c>
      <c r="I9" s="61" t="s">
        <v>54</v>
      </c>
      <c r="J9" s="61" t="s">
        <v>47</v>
      </c>
      <c r="K9" s="61" t="s">
        <v>47</v>
      </c>
      <c r="L9" s="61" t="s">
        <v>29</v>
      </c>
      <c r="M9" s="25" t="s">
        <v>4679</v>
      </c>
      <c r="N9" s="25" t="s">
        <v>4680</v>
      </c>
      <c r="O9" s="61" t="s">
        <v>32</v>
      </c>
      <c r="P9" s="61" t="s">
        <v>33</v>
      </c>
      <c r="Q9" s="67"/>
      <c r="R9" s="64"/>
      <c r="S9" s="65" t="str">
        <f t="shared" si="1"/>
        <v/>
      </c>
      <c r="T9" s="67" t="str">
        <f>IFERROR(__xludf.DUMMYFUNCTION("IF(ISBLANK(S9), """", DATE(INDEX(SPLIT(S9,""/""),3), INDEX(SPLIT(S9,""/""),2), INDEX(SPLIT(S9,""/""),1)))"),"")</f>
        <v/>
      </c>
      <c r="U9" s="67"/>
      <c r="V9" s="65"/>
      <c r="W9" s="61">
        <v>900.0</v>
      </c>
      <c r="X9" s="67"/>
      <c r="Y9" s="69" t="str">
        <f t="shared" si="2"/>
        <v/>
      </c>
      <c r="Z9" s="70" t="str">
        <f t="shared" si="3"/>
        <v/>
      </c>
      <c r="AA9" s="70" t="str">
        <f>IFERROR(__xludf.DUMMYFUNCTION("IF(OR(T9="""", NOT(ISDATE(T9))), """", EOMONTH(T9, -1) + 1)"),"")</f>
        <v/>
      </c>
      <c r="AB9" s="65"/>
      <c r="AC9" s="67"/>
      <c r="AD9" s="67"/>
      <c r="AE9" s="67"/>
    </row>
    <row r="10">
      <c r="A10" s="59">
        <v>45658.0</v>
      </c>
      <c r="B10" s="60">
        <f t="shared" si="4"/>
        <v>280</v>
      </c>
      <c r="C10" s="61" t="s">
        <v>64</v>
      </c>
      <c r="D10" s="61" t="s">
        <v>65</v>
      </c>
      <c r="E10" s="62" t="s">
        <v>66</v>
      </c>
      <c r="F10" s="61" t="s">
        <v>8</v>
      </c>
      <c r="G10" s="63" t="s">
        <v>67</v>
      </c>
      <c r="H10" s="61" t="s">
        <v>68</v>
      </c>
      <c r="I10" s="61" t="s">
        <v>54</v>
      </c>
      <c r="J10" s="61" t="s">
        <v>47</v>
      </c>
      <c r="K10" s="61" t="s">
        <v>47</v>
      </c>
      <c r="L10" s="61" t="s">
        <v>29</v>
      </c>
      <c r="M10" s="25" t="s">
        <v>4681</v>
      </c>
      <c r="N10" s="25" t="s">
        <v>4682</v>
      </c>
      <c r="O10" s="61" t="s">
        <v>32</v>
      </c>
      <c r="P10" s="61" t="s">
        <v>71</v>
      </c>
      <c r="Q10" s="67"/>
      <c r="R10" s="64"/>
      <c r="S10" s="65" t="str">
        <f t="shared" si="1"/>
        <v/>
      </c>
      <c r="T10" s="67" t="str">
        <f>IFERROR(__xludf.DUMMYFUNCTION("IF(ISBLANK(S10), """", DATE(INDEX(SPLIT(S10,""/""),3), INDEX(SPLIT(S10,""/""),2), INDEX(SPLIT(S10,""/""),1)))"),"")</f>
        <v/>
      </c>
      <c r="U10" s="67"/>
      <c r="V10" s="65"/>
      <c r="W10" s="67"/>
      <c r="X10" s="67"/>
      <c r="Y10" s="69" t="str">
        <f t="shared" si="2"/>
        <v/>
      </c>
      <c r="Z10" s="70" t="str">
        <f t="shared" si="3"/>
        <v/>
      </c>
      <c r="AA10" s="70" t="str">
        <f>IFERROR(__xludf.DUMMYFUNCTION("IF(OR(T10="""", NOT(ISDATE(T10))), """", EOMONTH(T10, -1) + 1)"),"")</f>
        <v/>
      </c>
      <c r="AB10" s="65"/>
      <c r="AC10" s="67"/>
      <c r="AD10" s="67"/>
      <c r="AE10" s="67"/>
    </row>
    <row r="11">
      <c r="A11" s="59">
        <v>45660.0</v>
      </c>
      <c r="B11" s="60">
        <f t="shared" si="4"/>
        <v>92</v>
      </c>
      <c r="C11" s="61" t="s">
        <v>72</v>
      </c>
      <c r="D11" s="61" t="s">
        <v>73</v>
      </c>
      <c r="E11" s="72" t="s">
        <v>4683</v>
      </c>
      <c r="F11" s="62" t="s">
        <v>88</v>
      </c>
      <c r="G11" s="61" t="s">
        <v>89</v>
      </c>
      <c r="H11" s="61" t="s">
        <v>90</v>
      </c>
      <c r="I11" s="61" t="s">
        <v>78</v>
      </c>
      <c r="J11" s="61" t="s">
        <v>47</v>
      </c>
      <c r="K11" s="61" t="s">
        <v>47</v>
      </c>
      <c r="L11" s="61" t="s">
        <v>29</v>
      </c>
      <c r="M11" s="25" t="s">
        <v>4684</v>
      </c>
      <c r="N11" s="25" t="s">
        <v>4685</v>
      </c>
      <c r="O11" s="61" t="s">
        <v>32</v>
      </c>
      <c r="P11" s="61" t="s">
        <v>33</v>
      </c>
      <c r="Q11" s="67"/>
      <c r="R11" s="64"/>
      <c r="S11" s="65">
        <f t="shared" si="1"/>
        <v>45781</v>
      </c>
      <c r="T11" s="66">
        <f>IFERROR(__xludf.DUMMYFUNCTION("IF(ISBLANK(S11), """", DATE(INDEX(SPLIT(S11,""/""),3), INDEX(SPLIT(S11,""/""),2), INDEX(SPLIT(S11,""/""),1)))"),45752.0)</f>
        <v>45752</v>
      </c>
      <c r="U11" s="61" t="s">
        <v>93</v>
      </c>
      <c r="V11" s="68">
        <v>45781.0</v>
      </c>
      <c r="W11" s="61">
        <v>450.0</v>
      </c>
      <c r="X11" s="61" t="s">
        <v>94</v>
      </c>
      <c r="Y11" s="69" t="str">
        <f t="shared" si="2"/>
        <v>2025-04</v>
      </c>
      <c r="Z11" s="70" t="str">
        <f t="shared" si="3"/>
        <v>Apr</v>
      </c>
      <c r="AA11" s="71">
        <f>IFERROR(__xludf.DUMMYFUNCTION("IF(OR(T11="""", NOT(ISDATE(T11))), """", EOMONTH(T11, -1) + 1)"),45748.0)</f>
        <v>45748</v>
      </c>
      <c r="AB11" s="65"/>
      <c r="AC11" s="67"/>
      <c r="AD11" s="67"/>
      <c r="AE11" s="67"/>
    </row>
    <row r="12">
      <c r="A12" s="59">
        <v>45660.0</v>
      </c>
      <c r="B12" s="60">
        <f t="shared" si="4"/>
        <v>78</v>
      </c>
      <c r="C12" s="61" t="s">
        <v>64</v>
      </c>
      <c r="D12" s="61" t="s">
        <v>95</v>
      </c>
      <c r="E12" s="72" t="s">
        <v>96</v>
      </c>
      <c r="F12" s="61" t="s">
        <v>25</v>
      </c>
      <c r="G12" s="61" t="s">
        <v>97</v>
      </c>
      <c r="H12" s="61" t="s">
        <v>68</v>
      </c>
      <c r="I12" s="61" t="s">
        <v>78</v>
      </c>
      <c r="J12" s="61" t="s">
        <v>78</v>
      </c>
      <c r="K12" s="61" t="s">
        <v>78</v>
      </c>
      <c r="L12" s="61" t="s">
        <v>29</v>
      </c>
      <c r="M12" s="25" t="s">
        <v>4686</v>
      </c>
      <c r="N12" s="25" t="s">
        <v>4687</v>
      </c>
      <c r="O12" s="61" t="s">
        <v>32</v>
      </c>
      <c r="P12" s="61" t="s">
        <v>33</v>
      </c>
      <c r="Q12" s="67"/>
      <c r="R12" s="64"/>
      <c r="S12" s="65" t="str">
        <f t="shared" si="1"/>
        <v>22/03/2025</v>
      </c>
      <c r="T12" s="66">
        <f>IFERROR(__xludf.DUMMYFUNCTION("IF(ISBLANK(S12), """", DATE(INDEX(SPLIT(S12,""/""),3), INDEX(SPLIT(S12,""/""),2), INDEX(SPLIT(S12,""/""),1)))"),45738.0)</f>
        <v>45738</v>
      </c>
      <c r="U12" s="67"/>
      <c r="V12" s="61" t="s">
        <v>4688</v>
      </c>
      <c r="W12" s="67"/>
      <c r="X12" s="67"/>
      <c r="Y12" s="69" t="str">
        <f t="shared" si="2"/>
        <v>2025-03</v>
      </c>
      <c r="Z12" s="70" t="str">
        <f t="shared" si="3"/>
        <v>Mar</v>
      </c>
      <c r="AA12" s="71">
        <f>IFERROR(__xludf.DUMMYFUNCTION("IF(OR(T12="""", NOT(ISDATE(T12))), """", EOMONTH(T12, -1) + 1)"),45717.0)</f>
        <v>45717</v>
      </c>
      <c r="AB12" s="67"/>
      <c r="AC12" s="67"/>
      <c r="AD12" s="67"/>
      <c r="AE12" s="67"/>
    </row>
    <row r="13">
      <c r="A13" s="59">
        <v>45660.0</v>
      </c>
      <c r="B13" s="60">
        <f t="shared" si="4"/>
        <v>127</v>
      </c>
      <c r="C13" s="61" t="s">
        <v>64</v>
      </c>
      <c r="D13" s="61" t="s">
        <v>95</v>
      </c>
      <c r="E13" s="72" t="s">
        <v>101</v>
      </c>
      <c r="F13" s="61" t="s">
        <v>25</v>
      </c>
      <c r="G13" s="61" t="s">
        <v>102</v>
      </c>
      <c r="H13" s="61" t="s">
        <v>103</v>
      </c>
      <c r="I13" s="61" t="s">
        <v>104</v>
      </c>
      <c r="J13" s="61" t="s">
        <v>105</v>
      </c>
      <c r="K13" s="61" t="s">
        <v>105</v>
      </c>
      <c r="L13" s="61" t="s">
        <v>29</v>
      </c>
      <c r="M13" s="25" t="s">
        <v>4689</v>
      </c>
      <c r="N13" s="25" t="s">
        <v>4690</v>
      </c>
      <c r="O13" s="61" t="s">
        <v>32</v>
      </c>
      <c r="P13" s="61" t="s">
        <v>33</v>
      </c>
      <c r="Q13" s="67"/>
      <c r="R13" s="64"/>
      <c r="S13" s="65">
        <f t="shared" si="1"/>
        <v>45935</v>
      </c>
      <c r="T13" s="66">
        <f>IFERROR(__xludf.DUMMYFUNCTION("IF(ISBLANK(S13), """", DATE(INDEX(SPLIT(S13,""/""),3), INDEX(SPLIT(S13,""/""),2), INDEX(SPLIT(S13,""/""),1)))"),45787.0)</f>
        <v>45787</v>
      </c>
      <c r="U13" s="67"/>
      <c r="V13" s="68">
        <v>45935.0</v>
      </c>
      <c r="W13" s="67"/>
      <c r="X13" s="67"/>
      <c r="Y13" s="69" t="str">
        <f t="shared" si="2"/>
        <v>2025-05</v>
      </c>
      <c r="Z13" s="70" t="str">
        <f t="shared" si="3"/>
        <v>May</v>
      </c>
      <c r="AA13" s="71">
        <f>IFERROR(__xludf.DUMMYFUNCTION("IF(OR(T13="""", NOT(ISDATE(T13))), """", EOMONTH(T13, -1) + 1)"),45778.0)</f>
        <v>45778</v>
      </c>
      <c r="AB13" s="67"/>
      <c r="AC13" s="67"/>
      <c r="AD13" s="67"/>
      <c r="AE13" s="67"/>
    </row>
    <row r="14">
      <c r="A14" s="59">
        <v>45662.0</v>
      </c>
      <c r="B14" s="60">
        <f t="shared" si="4"/>
        <v>153</v>
      </c>
      <c r="C14" s="61" t="s">
        <v>22</v>
      </c>
      <c r="D14" s="61" t="s">
        <v>109</v>
      </c>
      <c r="E14" s="61" t="s">
        <v>110</v>
      </c>
      <c r="F14" s="61" t="s">
        <v>46</v>
      </c>
      <c r="G14" s="63" t="s">
        <v>111</v>
      </c>
      <c r="H14" s="61" t="s">
        <v>103</v>
      </c>
      <c r="I14" s="61" t="s">
        <v>105</v>
      </c>
      <c r="J14" s="61" t="s">
        <v>105</v>
      </c>
      <c r="K14" s="61" t="s">
        <v>112</v>
      </c>
      <c r="L14" s="61" t="s">
        <v>29</v>
      </c>
      <c r="M14" s="25" t="s">
        <v>4691</v>
      </c>
      <c r="N14" s="25" t="s">
        <v>4692</v>
      </c>
      <c r="O14" s="61" t="s">
        <v>32</v>
      </c>
      <c r="P14" s="61" t="s">
        <v>33</v>
      </c>
      <c r="Q14" s="61" t="s">
        <v>34</v>
      </c>
      <c r="R14" s="64"/>
      <c r="S14" s="65">
        <f t="shared" si="1"/>
        <v>45844</v>
      </c>
      <c r="T14" s="66">
        <f>IFERROR(__xludf.DUMMYFUNCTION("IF(ISBLANK(S14), """", DATE(INDEX(SPLIT(S14,""/""),3), INDEX(SPLIT(S14,""/""),2), INDEX(SPLIT(S14,""/""),1)))"),45815.0)</f>
        <v>45815</v>
      </c>
      <c r="U14" s="67"/>
      <c r="V14" s="68">
        <v>45844.0</v>
      </c>
      <c r="W14" s="67"/>
      <c r="X14" s="67"/>
      <c r="Y14" s="69" t="str">
        <f t="shared" si="2"/>
        <v>2025-06</v>
      </c>
      <c r="Z14" s="70" t="str">
        <f t="shared" si="3"/>
        <v>Jun</v>
      </c>
      <c r="AA14" s="71">
        <f>IFERROR(__xludf.DUMMYFUNCTION("IF(OR(T14="""", NOT(ISDATE(T14))), """", EOMONTH(T14, -1) + 1)"),45809.0)</f>
        <v>45809</v>
      </c>
      <c r="AB14" s="67"/>
      <c r="AC14" s="67"/>
      <c r="AD14" s="67"/>
      <c r="AE14" s="67"/>
    </row>
    <row r="15">
      <c r="A15" s="59">
        <v>45662.0</v>
      </c>
      <c r="B15" s="60">
        <f t="shared" si="4"/>
        <v>153</v>
      </c>
      <c r="C15" s="61" t="s">
        <v>22</v>
      </c>
      <c r="D15" s="61" t="s">
        <v>109</v>
      </c>
      <c r="E15" s="61" t="s">
        <v>117</v>
      </c>
      <c r="F15" s="61" t="s">
        <v>46</v>
      </c>
      <c r="G15" s="63" t="s">
        <v>111</v>
      </c>
      <c r="H15" s="61" t="s">
        <v>103</v>
      </c>
      <c r="I15" s="61" t="s">
        <v>40</v>
      </c>
      <c r="J15" s="61" t="s">
        <v>47</v>
      </c>
      <c r="K15" s="61" t="s">
        <v>47</v>
      </c>
      <c r="L15" s="61" t="s">
        <v>29</v>
      </c>
      <c r="M15" s="25" t="s">
        <v>4693</v>
      </c>
      <c r="N15" s="25" t="s">
        <v>4694</v>
      </c>
      <c r="O15" s="61" t="s">
        <v>32</v>
      </c>
      <c r="P15" s="61" t="s">
        <v>33</v>
      </c>
      <c r="Q15" s="61" t="s">
        <v>34</v>
      </c>
      <c r="R15" s="64"/>
      <c r="S15" s="65">
        <f t="shared" si="1"/>
        <v>45844</v>
      </c>
      <c r="T15" s="66">
        <f>IFERROR(__xludf.DUMMYFUNCTION("IF(ISBLANK(S15), """", DATE(INDEX(SPLIT(S15,""/""),3), INDEX(SPLIT(S15,""/""),2), INDEX(SPLIT(S15,""/""),1)))"),45815.0)</f>
        <v>45815</v>
      </c>
      <c r="U15" s="67"/>
      <c r="V15" s="68">
        <v>45844.0</v>
      </c>
      <c r="W15" s="67"/>
      <c r="X15" s="67"/>
      <c r="Y15" s="69" t="str">
        <f t="shared" si="2"/>
        <v>2025-06</v>
      </c>
      <c r="Z15" s="70" t="str">
        <f t="shared" si="3"/>
        <v>Jun</v>
      </c>
      <c r="AA15" s="71">
        <f>IFERROR(__xludf.DUMMYFUNCTION("IF(OR(T15="""", NOT(ISDATE(T15))), """", EOMONTH(T15, -1) + 1)"),45809.0)</f>
        <v>45809</v>
      </c>
      <c r="AB15" s="67"/>
      <c r="AC15" s="67"/>
      <c r="AD15" s="67"/>
      <c r="AE15" s="67"/>
    </row>
    <row r="16">
      <c r="A16" s="59">
        <v>45662.0</v>
      </c>
      <c r="B16" s="60">
        <f t="shared" si="4"/>
        <v>111</v>
      </c>
      <c r="C16" s="61" t="s">
        <v>22</v>
      </c>
      <c r="D16" s="61" t="s">
        <v>109</v>
      </c>
      <c r="E16" s="61" t="s">
        <v>120</v>
      </c>
      <c r="F16" s="61" t="s">
        <v>25</v>
      </c>
      <c r="G16" s="61" t="s">
        <v>121</v>
      </c>
      <c r="H16" s="61" t="s">
        <v>59</v>
      </c>
      <c r="I16" s="61" t="s">
        <v>122</v>
      </c>
      <c r="J16" s="61" t="s">
        <v>123</v>
      </c>
      <c r="K16" s="61" t="s">
        <v>123</v>
      </c>
      <c r="L16" s="61" t="s">
        <v>29</v>
      </c>
      <c r="M16" s="25" t="s">
        <v>4695</v>
      </c>
      <c r="N16" s="25" t="s">
        <v>4696</v>
      </c>
      <c r="O16" s="61" t="s">
        <v>32</v>
      </c>
      <c r="P16" s="61" t="s">
        <v>33</v>
      </c>
      <c r="Q16" s="61" t="s">
        <v>126</v>
      </c>
      <c r="R16" s="64"/>
      <c r="S16" s="65" t="str">
        <f t="shared" si="1"/>
        <v>26/04/2025</v>
      </c>
      <c r="T16" s="66">
        <f>IFERROR(__xludf.DUMMYFUNCTION("IF(ISBLANK(S16), """", DATE(INDEX(SPLIT(S16,""/""),3), INDEX(SPLIT(S16,""/""),2), INDEX(SPLIT(S16,""/""),1)))"),45773.0)</f>
        <v>45773</v>
      </c>
      <c r="U16" s="67"/>
      <c r="V16" s="61" t="s">
        <v>4697</v>
      </c>
      <c r="W16" s="61">
        <v>3000.0</v>
      </c>
      <c r="X16" s="61" t="s">
        <v>128</v>
      </c>
      <c r="Y16" s="69" t="str">
        <f t="shared" si="2"/>
        <v>2025-04</v>
      </c>
      <c r="Z16" s="70" t="str">
        <f t="shared" si="3"/>
        <v>Apr</v>
      </c>
      <c r="AA16" s="71">
        <f>IFERROR(__xludf.DUMMYFUNCTION("IF(OR(T16="""", NOT(ISDATE(T16))), """", EOMONTH(T16, -1) + 1)"),45748.0)</f>
        <v>45748</v>
      </c>
      <c r="AB16" s="67"/>
      <c r="AC16" s="67"/>
      <c r="AD16" s="67"/>
      <c r="AE16" s="67"/>
    </row>
    <row r="17">
      <c r="A17" s="59">
        <v>45662.0</v>
      </c>
      <c r="B17" s="60">
        <f t="shared" si="4"/>
        <v>27</v>
      </c>
      <c r="C17" s="61" t="s">
        <v>22</v>
      </c>
      <c r="D17" s="61" t="s">
        <v>109</v>
      </c>
      <c r="E17" s="61" t="s">
        <v>129</v>
      </c>
      <c r="F17" s="61" t="s">
        <v>25</v>
      </c>
      <c r="G17" s="61" t="s">
        <v>130</v>
      </c>
      <c r="H17" s="61" t="s">
        <v>103</v>
      </c>
      <c r="I17" s="61" t="s">
        <v>54</v>
      </c>
      <c r="J17" s="61" t="s">
        <v>122</v>
      </c>
      <c r="K17" s="61" t="s">
        <v>122</v>
      </c>
      <c r="L17" s="61" t="s">
        <v>29</v>
      </c>
      <c r="M17" s="25" t="s">
        <v>4698</v>
      </c>
      <c r="N17" s="25" t="s">
        <v>4699</v>
      </c>
      <c r="O17" s="61" t="s">
        <v>32</v>
      </c>
      <c r="P17" s="61" t="s">
        <v>33</v>
      </c>
      <c r="Q17" s="67"/>
      <c r="R17" s="64"/>
      <c r="S17" s="65">
        <f t="shared" si="1"/>
        <v>45659</v>
      </c>
      <c r="T17" s="66">
        <f>IFERROR(__xludf.DUMMYFUNCTION("IF(ISBLANK(S17), """", DATE(INDEX(SPLIT(S17,""/""),3), INDEX(SPLIT(S17,""/""),2), INDEX(SPLIT(S17,""/""),1)))"),45689.0)</f>
        <v>45689</v>
      </c>
      <c r="U17" s="67"/>
      <c r="V17" s="68">
        <v>45659.0</v>
      </c>
      <c r="W17" s="67"/>
      <c r="X17" s="67"/>
      <c r="Y17" s="69" t="str">
        <f t="shared" si="2"/>
        <v>2025-02</v>
      </c>
      <c r="Z17" s="70" t="str">
        <f t="shared" si="3"/>
        <v>Feb</v>
      </c>
      <c r="AA17" s="71">
        <f>IFERROR(__xludf.DUMMYFUNCTION("IF(OR(T17="""", NOT(ISDATE(T17))), """", EOMONTH(T17, -1) + 1)"),45689.0)</f>
        <v>45689</v>
      </c>
      <c r="AB17" s="67"/>
      <c r="AC17" s="67"/>
      <c r="AD17" s="67"/>
      <c r="AE17" s="67"/>
    </row>
    <row r="18">
      <c r="A18" s="59">
        <v>45662.0</v>
      </c>
      <c r="B18" s="60">
        <f t="shared" si="4"/>
        <v>276</v>
      </c>
      <c r="C18" s="61" t="s">
        <v>72</v>
      </c>
      <c r="D18" s="61" t="s">
        <v>73</v>
      </c>
      <c r="E18" s="61" t="s">
        <v>134</v>
      </c>
      <c r="F18" s="61" t="s">
        <v>25</v>
      </c>
      <c r="G18" s="61" t="s">
        <v>135</v>
      </c>
      <c r="H18" s="61" t="s">
        <v>59</v>
      </c>
      <c r="I18" s="61" t="s">
        <v>136</v>
      </c>
      <c r="J18" s="61" t="s">
        <v>136</v>
      </c>
      <c r="K18" s="61" t="s">
        <v>136</v>
      </c>
      <c r="L18" s="61" t="s">
        <v>29</v>
      </c>
      <c r="M18" s="25" t="s">
        <v>4700</v>
      </c>
      <c r="N18" s="25" t="s">
        <v>4701</v>
      </c>
      <c r="O18" s="61" t="s">
        <v>32</v>
      </c>
      <c r="P18" s="61" t="s">
        <v>33</v>
      </c>
      <c r="Q18" s="67"/>
      <c r="R18" s="64"/>
      <c r="S18" s="65" t="str">
        <f t="shared" si="1"/>
        <v/>
      </c>
      <c r="T18" s="67" t="str">
        <f>IFERROR(__xludf.DUMMYFUNCTION("IF(ISBLANK(S18), """", DATE(INDEX(SPLIT(S18,""/""),3), INDEX(SPLIT(S18,""/""),2), INDEX(SPLIT(S18,""/""),1)))"),"")</f>
        <v/>
      </c>
      <c r="U18" s="67"/>
      <c r="V18" s="65"/>
      <c r="W18" s="61">
        <v>4050.0</v>
      </c>
      <c r="X18" s="67"/>
      <c r="Y18" s="69" t="str">
        <f t="shared" si="2"/>
        <v/>
      </c>
      <c r="Z18" s="70" t="str">
        <f t="shared" si="3"/>
        <v/>
      </c>
      <c r="AA18" s="70" t="str">
        <f>IFERROR(__xludf.DUMMYFUNCTION("IF(OR(T18="""", NOT(ISDATE(T18))), """", EOMONTH(T18, -1) + 1)"),"")</f>
        <v/>
      </c>
      <c r="AB18" s="67"/>
      <c r="AC18" s="67"/>
      <c r="AD18" s="67"/>
      <c r="AE18" s="67"/>
    </row>
    <row r="19">
      <c r="A19" s="59">
        <v>45662.0</v>
      </c>
      <c r="B19" s="60">
        <f t="shared" si="4"/>
        <v>276</v>
      </c>
      <c r="C19" s="61" t="s">
        <v>72</v>
      </c>
      <c r="D19" s="61" t="s">
        <v>73</v>
      </c>
      <c r="E19" s="61" t="s">
        <v>140</v>
      </c>
      <c r="F19" s="61" t="s">
        <v>25</v>
      </c>
      <c r="G19" s="61" t="s">
        <v>141</v>
      </c>
      <c r="H19" s="61" t="s">
        <v>39</v>
      </c>
      <c r="I19" s="61" t="s">
        <v>28</v>
      </c>
      <c r="J19" s="61" t="s">
        <v>142</v>
      </c>
      <c r="K19" s="61" t="s">
        <v>136</v>
      </c>
      <c r="L19" s="61" t="s">
        <v>29</v>
      </c>
      <c r="M19" s="25" t="s">
        <v>4702</v>
      </c>
      <c r="N19" s="25" t="s">
        <v>4703</v>
      </c>
      <c r="O19" s="61" t="s">
        <v>32</v>
      </c>
      <c r="P19" s="61" t="s">
        <v>33</v>
      </c>
      <c r="Q19" s="61" t="s">
        <v>34</v>
      </c>
      <c r="R19" s="64"/>
      <c r="S19" s="65" t="str">
        <f t="shared" si="1"/>
        <v/>
      </c>
      <c r="T19" s="67" t="str">
        <f>IFERROR(__xludf.DUMMYFUNCTION("IF(ISBLANK(S19), """", DATE(INDEX(SPLIT(S19,""/""),3), INDEX(SPLIT(S19,""/""),2), INDEX(SPLIT(S19,""/""),1)))"),"")</f>
        <v/>
      </c>
      <c r="U19" s="61" t="s">
        <v>145</v>
      </c>
      <c r="V19" s="65"/>
      <c r="W19" s="67"/>
      <c r="X19" s="67"/>
      <c r="Y19" s="69" t="str">
        <f t="shared" si="2"/>
        <v/>
      </c>
      <c r="Z19" s="70" t="str">
        <f t="shared" si="3"/>
        <v/>
      </c>
      <c r="AA19" s="70" t="str">
        <f>IFERROR(__xludf.DUMMYFUNCTION("IF(OR(T19="""", NOT(ISDATE(T19))), """", EOMONTH(T19, -1) + 1)"),"")</f>
        <v/>
      </c>
      <c r="AB19" s="67"/>
      <c r="AC19" s="67"/>
      <c r="AD19" s="67"/>
      <c r="AE19" s="67"/>
    </row>
    <row r="20">
      <c r="A20" s="59">
        <v>45662.0</v>
      </c>
      <c r="B20" s="60">
        <f t="shared" si="4"/>
        <v>97</v>
      </c>
      <c r="C20" s="61" t="s">
        <v>72</v>
      </c>
      <c r="D20" s="61" t="s">
        <v>73</v>
      </c>
      <c r="E20" s="61" t="s">
        <v>146</v>
      </c>
      <c r="F20" s="61" t="s">
        <v>46</v>
      </c>
      <c r="G20" s="61" t="s">
        <v>147</v>
      </c>
      <c r="H20" s="61" t="s">
        <v>68</v>
      </c>
      <c r="I20" s="61" t="s">
        <v>28</v>
      </c>
      <c r="J20" s="61" t="s">
        <v>28</v>
      </c>
      <c r="K20" s="61" t="s">
        <v>148</v>
      </c>
      <c r="L20" s="61" t="s">
        <v>29</v>
      </c>
      <c r="M20" s="25" t="s">
        <v>4704</v>
      </c>
      <c r="N20" s="25" t="s">
        <v>4705</v>
      </c>
      <c r="O20" s="61" t="s">
        <v>32</v>
      </c>
      <c r="P20" s="61" t="s">
        <v>33</v>
      </c>
      <c r="Q20" s="61" t="s">
        <v>34</v>
      </c>
      <c r="R20" s="64"/>
      <c r="S20" s="65">
        <f t="shared" si="1"/>
        <v>45995</v>
      </c>
      <c r="T20" s="66">
        <f>IFERROR(__xludf.DUMMYFUNCTION("IF(ISBLANK(S20), """", DATE(INDEX(SPLIT(S20,""/""),3), INDEX(SPLIT(S20,""/""),2), INDEX(SPLIT(S20,""/""),1)))"),45759.0)</f>
        <v>45759</v>
      </c>
      <c r="U20" s="67"/>
      <c r="V20" s="68">
        <v>45995.0</v>
      </c>
      <c r="W20" s="61">
        <v>1350.0</v>
      </c>
      <c r="X20" s="61" t="s">
        <v>153</v>
      </c>
      <c r="Y20" s="69" t="str">
        <f t="shared" si="2"/>
        <v>2025-04</v>
      </c>
      <c r="Z20" s="70" t="str">
        <f t="shared" si="3"/>
        <v>Apr</v>
      </c>
      <c r="AA20" s="71">
        <f>IFERROR(__xludf.DUMMYFUNCTION("IF(OR(T20="""", NOT(ISDATE(T20))), """", EOMONTH(T20, -1) + 1)"),45748.0)</f>
        <v>45748</v>
      </c>
      <c r="AB20" s="67"/>
      <c r="AC20" s="67"/>
      <c r="AD20" s="67"/>
      <c r="AE20" s="67"/>
    </row>
    <row r="21">
      <c r="A21" s="59">
        <v>45662.0</v>
      </c>
      <c r="B21" s="60">
        <f t="shared" si="4"/>
        <v>34</v>
      </c>
      <c r="C21" s="61" t="s">
        <v>72</v>
      </c>
      <c r="D21" s="61" t="s">
        <v>73</v>
      </c>
      <c r="E21" s="61" t="s">
        <v>154</v>
      </c>
      <c r="F21" s="61" t="s">
        <v>25</v>
      </c>
      <c r="G21" s="63" t="s">
        <v>155</v>
      </c>
      <c r="H21" s="61" t="s">
        <v>39</v>
      </c>
      <c r="I21" s="61" t="s">
        <v>148</v>
      </c>
      <c r="J21" s="61" t="s">
        <v>148</v>
      </c>
      <c r="K21" s="61" t="s">
        <v>148</v>
      </c>
      <c r="L21" s="61" t="s">
        <v>29</v>
      </c>
      <c r="M21" s="25" t="s">
        <v>4706</v>
      </c>
      <c r="N21" s="25" t="s">
        <v>4707</v>
      </c>
      <c r="O21" s="61" t="s">
        <v>32</v>
      </c>
      <c r="P21" s="61" t="s">
        <v>33</v>
      </c>
      <c r="Q21" s="67"/>
      <c r="R21" s="64"/>
      <c r="S21" s="65">
        <f t="shared" si="1"/>
        <v>45871</v>
      </c>
      <c r="T21" s="66">
        <f>IFERROR(__xludf.DUMMYFUNCTION("IF(ISBLANK(S21), """", DATE(INDEX(SPLIT(S21,""/""),3), INDEX(SPLIT(S21,""/""),2), INDEX(SPLIT(S21,""/""),1)))"),45696.0)</f>
        <v>45696</v>
      </c>
      <c r="U21" s="67"/>
      <c r="V21" s="68">
        <v>45871.0</v>
      </c>
      <c r="W21" s="61">
        <v>3600.0</v>
      </c>
      <c r="X21" s="67"/>
      <c r="Y21" s="69" t="str">
        <f t="shared" si="2"/>
        <v>2025-02</v>
      </c>
      <c r="Z21" s="70" t="str">
        <f t="shared" si="3"/>
        <v>Feb</v>
      </c>
      <c r="AA21" s="71">
        <f>IFERROR(__xludf.DUMMYFUNCTION("IF(OR(T21="""", NOT(ISDATE(T21))), """", EOMONTH(T21, -1) + 1)"),45689.0)</f>
        <v>45689</v>
      </c>
      <c r="AB21" s="67"/>
      <c r="AC21" s="67"/>
      <c r="AD21" s="67"/>
      <c r="AE21" s="67"/>
    </row>
    <row r="22">
      <c r="A22" s="59">
        <v>45662.0</v>
      </c>
      <c r="B22" s="60">
        <f t="shared" si="4"/>
        <v>44</v>
      </c>
      <c r="C22" s="61" t="s">
        <v>72</v>
      </c>
      <c r="D22" s="61" t="s">
        <v>73</v>
      </c>
      <c r="E22" s="61" t="s">
        <v>159</v>
      </c>
      <c r="F22" s="61" t="s">
        <v>25</v>
      </c>
      <c r="G22" s="61" t="s">
        <v>160</v>
      </c>
      <c r="H22" s="61" t="s">
        <v>39</v>
      </c>
      <c r="I22" s="61" t="s">
        <v>28</v>
      </c>
      <c r="J22" s="61" t="s">
        <v>28</v>
      </c>
      <c r="K22" s="61" t="s">
        <v>28</v>
      </c>
      <c r="L22" s="61" t="s">
        <v>29</v>
      </c>
      <c r="M22" s="25" t="s">
        <v>4708</v>
      </c>
      <c r="N22" s="25" t="s">
        <v>4709</v>
      </c>
      <c r="O22" s="61" t="s">
        <v>32</v>
      </c>
      <c r="P22" s="61" t="s">
        <v>33</v>
      </c>
      <c r="Q22" s="67"/>
      <c r="R22" s="64"/>
      <c r="S22" s="65" t="str">
        <f t="shared" si="1"/>
        <v>18/02/2025</v>
      </c>
      <c r="T22" s="66">
        <f>IFERROR(__xludf.DUMMYFUNCTION("IF(ISBLANK(S22), """", DATE(INDEX(SPLIT(S22,""/""),3), INDEX(SPLIT(S22,""/""),2), INDEX(SPLIT(S22,""/""),1)))"),45706.0)</f>
        <v>45706</v>
      </c>
      <c r="U22" s="67"/>
      <c r="V22" s="61" t="s">
        <v>4710</v>
      </c>
      <c r="W22" s="61">
        <v>1350.0</v>
      </c>
      <c r="X22" s="61" t="s">
        <v>164</v>
      </c>
      <c r="Y22" s="69" t="str">
        <f t="shared" si="2"/>
        <v>2025-02</v>
      </c>
      <c r="Z22" s="70" t="str">
        <f t="shared" si="3"/>
        <v>Feb</v>
      </c>
      <c r="AA22" s="71">
        <f>IFERROR(__xludf.DUMMYFUNCTION("IF(OR(T22="""", NOT(ISDATE(T22))), """", EOMONTH(T22, -1) + 1)"),45689.0)</f>
        <v>45689</v>
      </c>
      <c r="AB22" s="67"/>
      <c r="AC22" s="67"/>
      <c r="AD22" s="67"/>
      <c r="AE22" s="67"/>
    </row>
    <row r="23">
      <c r="A23" s="59">
        <v>45662.0</v>
      </c>
      <c r="B23" s="60">
        <f t="shared" si="4"/>
        <v>276</v>
      </c>
      <c r="C23" s="61" t="s">
        <v>72</v>
      </c>
      <c r="D23" s="61" t="s">
        <v>73</v>
      </c>
      <c r="E23" s="61" t="s">
        <v>165</v>
      </c>
      <c r="F23" s="61" t="s">
        <v>25</v>
      </c>
      <c r="G23" s="61" t="s">
        <v>166</v>
      </c>
      <c r="H23" s="61" t="s">
        <v>39</v>
      </c>
      <c r="I23" s="61" t="s">
        <v>167</v>
      </c>
      <c r="J23" s="61" t="s">
        <v>167</v>
      </c>
      <c r="K23" s="61" t="s">
        <v>167</v>
      </c>
      <c r="L23" s="61" t="s">
        <v>29</v>
      </c>
      <c r="M23" s="25" t="s">
        <v>4711</v>
      </c>
      <c r="N23" s="25" t="s">
        <v>4712</v>
      </c>
      <c r="O23" s="61" t="s">
        <v>32</v>
      </c>
      <c r="P23" s="61" t="s">
        <v>33</v>
      </c>
      <c r="Q23" s="67"/>
      <c r="R23" s="64"/>
      <c r="S23" s="65" t="str">
        <f t="shared" si="1"/>
        <v/>
      </c>
      <c r="T23" s="67" t="str">
        <f>IFERROR(__xludf.DUMMYFUNCTION("IF(ISBLANK(S23), """", DATE(INDEX(SPLIT(S23,""/""),3), INDEX(SPLIT(S23,""/""),2), INDEX(SPLIT(S23,""/""),1)))"),"")</f>
        <v/>
      </c>
      <c r="U23" s="67"/>
      <c r="V23" s="65"/>
      <c r="W23" s="61">
        <v>3600.0</v>
      </c>
      <c r="X23" s="67"/>
      <c r="Y23" s="69" t="str">
        <f t="shared" si="2"/>
        <v/>
      </c>
      <c r="Z23" s="70" t="str">
        <f t="shared" si="3"/>
        <v/>
      </c>
      <c r="AA23" s="70" t="str">
        <f>IFERROR(__xludf.DUMMYFUNCTION("IF(OR(T23="""", NOT(ISDATE(T23))), """", EOMONTH(T23, -1) + 1)"),"")</f>
        <v/>
      </c>
      <c r="AB23" s="67"/>
      <c r="AC23" s="67"/>
      <c r="AD23" s="67"/>
      <c r="AE23" s="67"/>
    </row>
    <row r="24">
      <c r="A24" s="59">
        <v>45662.0</v>
      </c>
      <c r="B24" s="60">
        <f t="shared" si="4"/>
        <v>6</v>
      </c>
      <c r="C24" s="61" t="s">
        <v>72</v>
      </c>
      <c r="D24" s="61" t="s">
        <v>73</v>
      </c>
      <c r="E24" s="61" t="s">
        <v>170</v>
      </c>
      <c r="F24" s="61" t="s">
        <v>25</v>
      </c>
      <c r="G24" s="61" t="s">
        <v>171</v>
      </c>
      <c r="H24" s="61" t="s">
        <v>39</v>
      </c>
      <c r="I24" s="61" t="s">
        <v>172</v>
      </c>
      <c r="J24" s="61" t="s">
        <v>172</v>
      </c>
      <c r="K24" s="61" t="s">
        <v>172</v>
      </c>
      <c r="L24" s="61" t="s">
        <v>29</v>
      </c>
      <c r="M24" s="25" t="s">
        <v>4713</v>
      </c>
      <c r="N24" s="25" t="s">
        <v>4714</v>
      </c>
      <c r="O24" s="61" t="s">
        <v>32</v>
      </c>
      <c r="P24" s="61" t="s">
        <v>33</v>
      </c>
      <c r="Q24" s="67"/>
      <c r="R24" s="64"/>
      <c r="S24" s="65">
        <f t="shared" si="1"/>
        <v>45962</v>
      </c>
      <c r="T24" s="66">
        <f>IFERROR(__xludf.DUMMYFUNCTION("IF(ISBLANK(S24), """", DATE(INDEX(SPLIT(S24,""/""),3), INDEX(SPLIT(S24,""/""),2), INDEX(SPLIT(S24,""/""),1)))"),45668.0)</f>
        <v>45668</v>
      </c>
      <c r="U24" s="67"/>
      <c r="V24" s="68">
        <v>45962.0</v>
      </c>
      <c r="W24" s="61">
        <v>4050.0</v>
      </c>
      <c r="X24" s="67"/>
      <c r="Y24" s="69" t="str">
        <f t="shared" si="2"/>
        <v>2025-01</v>
      </c>
      <c r="Z24" s="70" t="str">
        <f t="shared" si="3"/>
        <v>Jan</v>
      </c>
      <c r="AA24" s="71">
        <f>IFERROR(__xludf.DUMMYFUNCTION("IF(OR(T24="""", NOT(ISDATE(T24))), """", EOMONTH(T24, -1) + 1)"),45658.0)</f>
        <v>45658</v>
      </c>
      <c r="AB24" s="67"/>
      <c r="AC24" s="67"/>
      <c r="AD24" s="67"/>
      <c r="AE24" s="67"/>
    </row>
    <row r="25">
      <c r="A25" s="59">
        <v>45662.0</v>
      </c>
      <c r="B25" s="60">
        <f t="shared" si="4"/>
        <v>276</v>
      </c>
      <c r="C25" s="61" t="s">
        <v>72</v>
      </c>
      <c r="D25" s="61" t="s">
        <v>73</v>
      </c>
      <c r="E25" s="61" t="s">
        <v>175</v>
      </c>
      <c r="F25" s="61" t="s">
        <v>25</v>
      </c>
      <c r="G25" s="61" t="s">
        <v>176</v>
      </c>
      <c r="H25" s="61" t="s">
        <v>39</v>
      </c>
      <c r="I25" s="61" t="s">
        <v>28</v>
      </c>
      <c r="J25" s="61" t="s">
        <v>28</v>
      </c>
      <c r="K25" s="61" t="s">
        <v>28</v>
      </c>
      <c r="L25" s="61" t="s">
        <v>29</v>
      </c>
      <c r="M25" s="25" t="s">
        <v>4715</v>
      </c>
      <c r="N25" s="25" t="s">
        <v>4716</v>
      </c>
      <c r="O25" s="61" t="s">
        <v>32</v>
      </c>
      <c r="P25" s="61" t="s">
        <v>33</v>
      </c>
      <c r="Q25" s="67"/>
      <c r="R25" s="64"/>
      <c r="S25" s="65" t="str">
        <f t="shared" si="1"/>
        <v/>
      </c>
      <c r="T25" s="67" t="str">
        <f>IFERROR(__xludf.DUMMYFUNCTION("IF(ISBLANK(S25), """", DATE(INDEX(SPLIT(S25,""/""),3), INDEX(SPLIT(S25,""/""),2), INDEX(SPLIT(S25,""/""),1)))"),"")</f>
        <v/>
      </c>
      <c r="U25" s="67"/>
      <c r="V25" s="65"/>
      <c r="W25" s="61">
        <v>3600.0</v>
      </c>
      <c r="X25" s="67"/>
      <c r="Y25" s="69" t="str">
        <f t="shared" si="2"/>
        <v/>
      </c>
      <c r="Z25" s="70" t="str">
        <f t="shared" si="3"/>
        <v/>
      </c>
      <c r="AA25" s="70" t="str">
        <f>IFERROR(__xludf.DUMMYFUNCTION("IF(OR(T25="""", NOT(ISDATE(T25))), """", EOMONTH(T25, -1) + 1)"),"")</f>
        <v/>
      </c>
      <c r="AB25" s="67"/>
      <c r="AC25" s="67"/>
      <c r="AD25" s="67"/>
      <c r="AE25" s="67"/>
    </row>
    <row r="26">
      <c r="A26" s="59">
        <v>45662.0</v>
      </c>
      <c r="B26" s="60">
        <f t="shared" si="4"/>
        <v>125</v>
      </c>
      <c r="C26" s="61" t="s">
        <v>72</v>
      </c>
      <c r="D26" s="61" t="s">
        <v>73</v>
      </c>
      <c r="E26" s="61" t="s">
        <v>179</v>
      </c>
      <c r="F26" s="61" t="s">
        <v>180</v>
      </c>
      <c r="G26" s="61" t="s">
        <v>181</v>
      </c>
      <c r="H26" s="61" t="s">
        <v>68</v>
      </c>
      <c r="I26" s="61" t="s">
        <v>28</v>
      </c>
      <c r="J26" s="61" t="s">
        <v>182</v>
      </c>
      <c r="K26" s="61" t="s">
        <v>47</v>
      </c>
      <c r="L26" s="61" t="s">
        <v>29</v>
      </c>
      <c r="M26" s="25" t="s">
        <v>4717</v>
      </c>
      <c r="N26" s="25" t="s">
        <v>4718</v>
      </c>
      <c r="O26" s="61" t="s">
        <v>32</v>
      </c>
      <c r="P26" s="61" t="s">
        <v>33</v>
      </c>
      <c r="Q26" s="61" t="s">
        <v>34</v>
      </c>
      <c r="R26" s="64"/>
      <c r="S26" s="65">
        <f t="shared" si="1"/>
        <v>45935</v>
      </c>
      <c r="T26" s="66">
        <f>IFERROR(__xludf.DUMMYFUNCTION("IF(ISBLANK(S26), """", DATE(INDEX(SPLIT(S26,""/""),3), INDEX(SPLIT(S26,""/""),2), INDEX(SPLIT(S26,""/""),1)))"),45787.0)</f>
        <v>45787</v>
      </c>
      <c r="U26" s="67"/>
      <c r="V26" s="68">
        <v>45935.0</v>
      </c>
      <c r="W26" s="67"/>
      <c r="X26" s="67"/>
      <c r="Y26" s="69" t="str">
        <f t="shared" si="2"/>
        <v>2025-05</v>
      </c>
      <c r="Z26" s="70" t="str">
        <f t="shared" si="3"/>
        <v>May</v>
      </c>
      <c r="AA26" s="71">
        <f>IFERROR(__xludf.DUMMYFUNCTION("IF(OR(T26="""", NOT(ISDATE(T26))), """", EOMONTH(T26, -1) + 1)"),45778.0)</f>
        <v>45778</v>
      </c>
      <c r="AB26" s="67"/>
      <c r="AC26" s="67"/>
      <c r="AD26" s="67"/>
      <c r="AE26" s="67"/>
    </row>
    <row r="27">
      <c r="A27" s="59">
        <v>45662.0</v>
      </c>
      <c r="B27" s="60">
        <f t="shared" si="4"/>
        <v>276</v>
      </c>
      <c r="C27" s="61" t="s">
        <v>72</v>
      </c>
      <c r="D27" s="61" t="s">
        <v>73</v>
      </c>
      <c r="E27" s="61" t="s">
        <v>185</v>
      </c>
      <c r="F27" s="61" t="s">
        <v>25</v>
      </c>
      <c r="G27" s="61" t="s">
        <v>186</v>
      </c>
      <c r="H27" s="61" t="s">
        <v>39</v>
      </c>
      <c r="I27" s="61" t="s">
        <v>28</v>
      </c>
      <c r="J27" s="61" t="s">
        <v>28</v>
      </c>
      <c r="K27" s="61" t="s">
        <v>28</v>
      </c>
      <c r="L27" s="61" t="s">
        <v>29</v>
      </c>
      <c r="M27" s="25" t="s">
        <v>4719</v>
      </c>
      <c r="N27" s="25" t="s">
        <v>4720</v>
      </c>
      <c r="O27" s="61" t="s">
        <v>32</v>
      </c>
      <c r="P27" s="61" t="s">
        <v>33</v>
      </c>
      <c r="Q27" s="67"/>
      <c r="R27" s="64"/>
      <c r="S27" s="65" t="str">
        <f t="shared" si="1"/>
        <v/>
      </c>
      <c r="T27" s="67" t="str">
        <f>IFERROR(__xludf.DUMMYFUNCTION("IF(ISBLANK(S27), """", DATE(INDEX(SPLIT(S27,""/""),3), INDEX(SPLIT(S27,""/""),2), INDEX(SPLIT(S27,""/""),1)))"),"")</f>
        <v/>
      </c>
      <c r="U27" s="67"/>
      <c r="V27" s="65"/>
      <c r="W27" s="61">
        <v>3600.0</v>
      </c>
      <c r="X27" s="67"/>
      <c r="Y27" s="69" t="str">
        <f t="shared" si="2"/>
        <v/>
      </c>
      <c r="Z27" s="70" t="str">
        <f t="shared" si="3"/>
        <v/>
      </c>
      <c r="AA27" s="70" t="str">
        <f>IFERROR(__xludf.DUMMYFUNCTION("IF(OR(T27="""", NOT(ISDATE(T27))), """", EOMONTH(T27, -1) + 1)"),"")</f>
        <v/>
      </c>
      <c r="AB27" s="67"/>
      <c r="AC27" s="67"/>
      <c r="AD27" s="67"/>
      <c r="AE27" s="67"/>
    </row>
    <row r="28">
      <c r="A28" s="59">
        <v>45662.0</v>
      </c>
      <c r="B28" s="60">
        <f t="shared" si="4"/>
        <v>6</v>
      </c>
      <c r="C28" s="61" t="s">
        <v>72</v>
      </c>
      <c r="D28" s="61" t="s">
        <v>73</v>
      </c>
      <c r="E28" s="61" t="s">
        <v>189</v>
      </c>
      <c r="F28" s="61" t="s">
        <v>25</v>
      </c>
      <c r="G28" s="61" t="s">
        <v>190</v>
      </c>
      <c r="H28" s="61" t="s">
        <v>39</v>
      </c>
      <c r="I28" s="61" t="s">
        <v>54</v>
      </c>
      <c r="J28" s="61" t="s">
        <v>54</v>
      </c>
      <c r="K28" s="61" t="s">
        <v>54</v>
      </c>
      <c r="L28" s="61" t="s">
        <v>29</v>
      </c>
      <c r="M28" s="25" t="s">
        <v>4721</v>
      </c>
      <c r="N28" s="25" t="s">
        <v>4722</v>
      </c>
      <c r="O28" s="61" t="s">
        <v>32</v>
      </c>
      <c r="P28" s="61" t="s">
        <v>33</v>
      </c>
      <c r="Q28" s="67"/>
      <c r="R28" s="64"/>
      <c r="S28" s="65">
        <f t="shared" si="1"/>
        <v>45962</v>
      </c>
      <c r="T28" s="66">
        <f>IFERROR(__xludf.DUMMYFUNCTION("IF(ISBLANK(S28), """", DATE(INDEX(SPLIT(S28,""/""),3), INDEX(SPLIT(S28,""/""),2), INDEX(SPLIT(S28,""/""),1)))"),45668.0)</f>
        <v>45668</v>
      </c>
      <c r="U28" s="67"/>
      <c r="V28" s="68">
        <v>45962.0</v>
      </c>
      <c r="W28" s="61">
        <v>4050.0</v>
      </c>
      <c r="X28" s="67"/>
      <c r="Y28" s="69" t="str">
        <f t="shared" si="2"/>
        <v>2025-01</v>
      </c>
      <c r="Z28" s="70" t="str">
        <f t="shared" si="3"/>
        <v>Jan</v>
      </c>
      <c r="AA28" s="71">
        <f>IFERROR(__xludf.DUMMYFUNCTION("IF(OR(T28="""", NOT(ISDATE(T28))), """", EOMONTH(T28, -1) + 1)"),45658.0)</f>
        <v>45658</v>
      </c>
      <c r="AB28" s="67"/>
      <c r="AC28" s="67"/>
      <c r="AD28" s="67"/>
      <c r="AE28" s="67"/>
    </row>
    <row r="29">
      <c r="A29" s="59">
        <v>45662.0</v>
      </c>
      <c r="B29" s="60">
        <f t="shared" si="4"/>
        <v>20</v>
      </c>
      <c r="C29" s="61" t="s">
        <v>72</v>
      </c>
      <c r="D29" s="61" t="s">
        <v>73</v>
      </c>
      <c r="E29" s="61" t="s">
        <v>193</v>
      </c>
      <c r="F29" s="61" t="s">
        <v>25</v>
      </c>
      <c r="G29" s="63" t="s">
        <v>194</v>
      </c>
      <c r="H29" s="61" t="s">
        <v>27</v>
      </c>
      <c r="I29" s="61" t="s">
        <v>54</v>
      </c>
      <c r="J29" s="61" t="s">
        <v>54</v>
      </c>
      <c r="K29" s="61" t="s">
        <v>54</v>
      </c>
      <c r="L29" s="61" t="s">
        <v>29</v>
      </c>
      <c r="M29" s="25" t="s">
        <v>4723</v>
      </c>
      <c r="N29" s="25" t="s">
        <v>4724</v>
      </c>
      <c r="O29" s="61" t="s">
        <v>32</v>
      </c>
      <c r="P29" s="61" t="s">
        <v>33</v>
      </c>
      <c r="Q29" s="67"/>
      <c r="R29" s="64"/>
      <c r="S29" s="65" t="str">
        <f t="shared" si="1"/>
        <v>25/01/2025</v>
      </c>
      <c r="T29" s="66">
        <f>IFERROR(__xludf.DUMMYFUNCTION("IF(ISBLANK(S29), """", DATE(INDEX(SPLIT(S29,""/""),3), INDEX(SPLIT(S29,""/""),2), INDEX(SPLIT(S29,""/""),1)))"),45682.0)</f>
        <v>45682</v>
      </c>
      <c r="U29" s="67"/>
      <c r="V29" s="61" t="s">
        <v>4674</v>
      </c>
      <c r="W29" s="61">
        <v>3150.0</v>
      </c>
      <c r="X29" s="67"/>
      <c r="Y29" s="69" t="str">
        <f t="shared" si="2"/>
        <v>2025-01</v>
      </c>
      <c r="Z29" s="70" t="str">
        <f t="shared" si="3"/>
        <v>Jan</v>
      </c>
      <c r="AA29" s="71">
        <f>IFERROR(__xludf.DUMMYFUNCTION("IF(OR(T29="""", NOT(ISDATE(T29))), """", EOMONTH(T29, -1) + 1)"),45658.0)</f>
        <v>45658</v>
      </c>
      <c r="AB29" s="67"/>
      <c r="AC29" s="67"/>
      <c r="AD29" s="67"/>
      <c r="AE29" s="67"/>
    </row>
    <row r="30">
      <c r="A30" s="59">
        <v>45662.0</v>
      </c>
      <c r="B30" s="60">
        <f t="shared" si="4"/>
        <v>27</v>
      </c>
      <c r="C30" s="61" t="s">
        <v>72</v>
      </c>
      <c r="D30" s="61" t="s">
        <v>73</v>
      </c>
      <c r="E30" s="61" t="s">
        <v>197</v>
      </c>
      <c r="F30" s="61" t="s">
        <v>25</v>
      </c>
      <c r="G30" s="61" t="s">
        <v>198</v>
      </c>
      <c r="H30" s="61" t="s">
        <v>39</v>
      </c>
      <c r="I30" s="61" t="s">
        <v>28</v>
      </c>
      <c r="J30" s="61" t="s">
        <v>28</v>
      </c>
      <c r="K30" s="61" t="s">
        <v>28</v>
      </c>
      <c r="L30" s="61" t="s">
        <v>29</v>
      </c>
      <c r="M30" s="25" t="s">
        <v>4725</v>
      </c>
      <c r="N30" s="25" t="s">
        <v>4726</v>
      </c>
      <c r="O30" s="61" t="s">
        <v>32</v>
      </c>
      <c r="P30" s="61" t="s">
        <v>33</v>
      </c>
      <c r="Q30" s="67"/>
      <c r="R30" s="64"/>
      <c r="S30" s="65">
        <f t="shared" si="1"/>
        <v>45659</v>
      </c>
      <c r="T30" s="66">
        <f>IFERROR(__xludf.DUMMYFUNCTION("IF(ISBLANK(S30), """", DATE(INDEX(SPLIT(S30,""/""),3), INDEX(SPLIT(S30,""/""),2), INDEX(SPLIT(S30,""/""),1)))"),45689.0)</f>
        <v>45689</v>
      </c>
      <c r="U30" s="67"/>
      <c r="V30" s="68">
        <v>45659.0</v>
      </c>
      <c r="W30" s="61">
        <v>3600.0</v>
      </c>
      <c r="X30" s="67"/>
      <c r="Y30" s="69" t="str">
        <f t="shared" si="2"/>
        <v>2025-02</v>
      </c>
      <c r="Z30" s="70" t="str">
        <f t="shared" si="3"/>
        <v>Feb</v>
      </c>
      <c r="AA30" s="71">
        <f>IFERROR(__xludf.DUMMYFUNCTION("IF(OR(T30="""", NOT(ISDATE(T30))), """", EOMONTH(T30, -1) + 1)"),45689.0)</f>
        <v>45689</v>
      </c>
      <c r="AB30" s="67"/>
      <c r="AC30" s="67"/>
      <c r="AD30" s="67"/>
      <c r="AE30" s="67"/>
    </row>
    <row r="31">
      <c r="A31" s="59">
        <v>45662.0</v>
      </c>
      <c r="B31" s="60">
        <f t="shared" si="4"/>
        <v>104</v>
      </c>
      <c r="C31" s="61" t="s">
        <v>72</v>
      </c>
      <c r="D31" s="61" t="s">
        <v>73</v>
      </c>
      <c r="E31" s="61" t="s">
        <v>201</v>
      </c>
      <c r="F31" s="61" t="s">
        <v>25</v>
      </c>
      <c r="G31" s="61" t="s">
        <v>202</v>
      </c>
      <c r="H31" s="61" t="s">
        <v>59</v>
      </c>
      <c r="I31" s="61" t="s">
        <v>148</v>
      </c>
      <c r="J31" s="61" t="s">
        <v>148</v>
      </c>
      <c r="K31" s="61" t="s">
        <v>148</v>
      </c>
      <c r="L31" s="61" t="s">
        <v>29</v>
      </c>
      <c r="M31" s="25" t="s">
        <v>4727</v>
      </c>
      <c r="N31" s="25" t="s">
        <v>4728</v>
      </c>
      <c r="O31" s="61" t="s">
        <v>32</v>
      </c>
      <c r="P31" s="61" t="s">
        <v>33</v>
      </c>
      <c r="Q31" s="61" t="s">
        <v>34</v>
      </c>
      <c r="R31" s="64"/>
      <c r="S31" s="65" t="str">
        <f t="shared" si="1"/>
        <v>19/04/2025</v>
      </c>
      <c r="T31" s="66">
        <f>IFERROR(__xludf.DUMMYFUNCTION("IF(ISBLANK(S31), """", DATE(INDEX(SPLIT(S31,""/""),3), INDEX(SPLIT(S31,""/""),2), INDEX(SPLIT(S31,""/""),1)))"),45766.0)</f>
        <v>45766</v>
      </c>
      <c r="U31" s="67"/>
      <c r="V31" s="61" t="s">
        <v>4729</v>
      </c>
      <c r="W31" s="61">
        <v>4950.0</v>
      </c>
      <c r="X31" s="61" t="s">
        <v>207</v>
      </c>
      <c r="Y31" s="69" t="str">
        <f t="shared" si="2"/>
        <v>2025-04</v>
      </c>
      <c r="Z31" s="70" t="str">
        <f t="shared" si="3"/>
        <v>Apr</v>
      </c>
      <c r="AA31" s="71">
        <f>IFERROR(__xludf.DUMMYFUNCTION("IF(OR(T31="""", NOT(ISDATE(T31))), """", EOMONTH(T31, -1) + 1)"),45748.0)</f>
        <v>45748</v>
      </c>
      <c r="AB31" s="67"/>
      <c r="AC31" s="67"/>
      <c r="AD31" s="67"/>
      <c r="AE31" s="67"/>
    </row>
    <row r="32">
      <c r="A32" s="59">
        <v>45662.0</v>
      </c>
      <c r="B32" s="60">
        <f t="shared" si="4"/>
        <v>276</v>
      </c>
      <c r="C32" s="61" t="s">
        <v>64</v>
      </c>
      <c r="D32" s="61" t="s">
        <v>209</v>
      </c>
      <c r="E32" s="61" t="s">
        <v>210</v>
      </c>
      <c r="F32" s="61" t="s">
        <v>25</v>
      </c>
      <c r="G32" s="61" t="s">
        <v>211</v>
      </c>
      <c r="H32" s="61" t="s">
        <v>68</v>
      </c>
      <c r="I32" s="61" t="s">
        <v>148</v>
      </c>
      <c r="J32" s="61" t="s">
        <v>28</v>
      </c>
      <c r="K32" s="61" t="s">
        <v>172</v>
      </c>
      <c r="L32" s="61" t="s">
        <v>29</v>
      </c>
      <c r="M32" s="25" t="s">
        <v>4730</v>
      </c>
      <c r="N32" s="25" t="s">
        <v>4731</v>
      </c>
      <c r="O32" s="61" t="s">
        <v>32</v>
      </c>
      <c r="P32" s="61" t="s">
        <v>214</v>
      </c>
      <c r="Q32" s="67"/>
      <c r="R32" s="64"/>
      <c r="S32" s="65" t="str">
        <f t="shared" si="1"/>
        <v/>
      </c>
      <c r="T32" s="67" t="str">
        <f>IFERROR(__xludf.DUMMYFUNCTION("IF(ISBLANK(S32), """", DATE(INDEX(SPLIT(S32,""/""),3), INDEX(SPLIT(S32,""/""),2), INDEX(SPLIT(S32,""/""),1)))"),"")</f>
        <v/>
      </c>
      <c r="U32" s="61" t="s">
        <v>215</v>
      </c>
      <c r="V32" s="65"/>
      <c r="W32" s="67"/>
      <c r="X32" s="67"/>
      <c r="Y32" s="69" t="str">
        <f t="shared" si="2"/>
        <v/>
      </c>
      <c r="Z32" s="70" t="str">
        <f t="shared" si="3"/>
        <v/>
      </c>
      <c r="AA32" s="70" t="str">
        <f>IFERROR(__xludf.DUMMYFUNCTION("IF(OR(T32="""", NOT(ISDATE(T32))), """", EOMONTH(T32, -1) + 1)"),"")</f>
        <v/>
      </c>
      <c r="AB32" s="67"/>
      <c r="AC32" s="67"/>
      <c r="AD32" s="67"/>
      <c r="AE32" s="67"/>
    </row>
    <row r="33">
      <c r="A33" s="59">
        <v>45659.0</v>
      </c>
      <c r="B33" s="60">
        <f t="shared" si="4"/>
        <v>279</v>
      </c>
      <c r="C33" s="61" t="s">
        <v>50</v>
      </c>
      <c r="D33" s="61" t="s">
        <v>216</v>
      </c>
      <c r="E33" s="61" t="s">
        <v>217</v>
      </c>
      <c r="F33" s="61" t="s">
        <v>25</v>
      </c>
      <c r="G33" s="61" t="s">
        <v>218</v>
      </c>
      <c r="H33" s="61" t="s">
        <v>219</v>
      </c>
      <c r="I33" s="61" t="s">
        <v>220</v>
      </c>
      <c r="J33" s="61" t="s">
        <v>220</v>
      </c>
      <c r="K33" s="61" t="s">
        <v>220</v>
      </c>
      <c r="L33" s="61" t="s">
        <v>29</v>
      </c>
      <c r="M33" s="25" t="s">
        <v>4732</v>
      </c>
      <c r="N33" s="25" t="s">
        <v>4733</v>
      </c>
      <c r="O33" s="61" t="s">
        <v>32</v>
      </c>
      <c r="P33" s="61" t="s">
        <v>214</v>
      </c>
      <c r="Q33" s="67"/>
      <c r="R33" s="64"/>
      <c r="S33" s="65" t="str">
        <f t="shared" si="1"/>
        <v/>
      </c>
      <c r="T33" s="67" t="str">
        <f>IFERROR(__xludf.DUMMYFUNCTION("IF(ISBLANK(S33), """", DATE(INDEX(SPLIT(S33,""/""),3), INDEX(SPLIT(S33,""/""),2), INDEX(SPLIT(S33,""/""),1)))"),"")</f>
        <v/>
      </c>
      <c r="U33" s="67"/>
      <c r="V33" s="65"/>
      <c r="W33" s="67"/>
      <c r="X33" s="67"/>
      <c r="Y33" s="69" t="str">
        <f t="shared" si="2"/>
        <v/>
      </c>
      <c r="Z33" s="70" t="str">
        <f t="shared" si="3"/>
        <v/>
      </c>
      <c r="AA33" s="70" t="str">
        <f>IFERROR(__xludf.DUMMYFUNCTION("IF(OR(T33="""", NOT(ISDATE(T33))), """", EOMONTH(T33, -1) + 1)"),"")</f>
        <v/>
      </c>
      <c r="AB33" s="67"/>
      <c r="AC33" s="67"/>
      <c r="AD33" s="67"/>
      <c r="AE33" s="67"/>
    </row>
    <row r="34">
      <c r="A34" s="59">
        <v>45659.0</v>
      </c>
      <c r="B34" s="60">
        <f t="shared" si="4"/>
        <v>279</v>
      </c>
      <c r="C34" s="61" t="s">
        <v>50</v>
      </c>
      <c r="D34" s="61" t="s">
        <v>216</v>
      </c>
      <c r="E34" s="61" t="s">
        <v>223</v>
      </c>
      <c r="F34" s="61" t="s">
        <v>25</v>
      </c>
      <c r="G34" s="61" t="s">
        <v>224</v>
      </c>
      <c r="H34" s="61" t="s">
        <v>225</v>
      </c>
      <c r="I34" s="61" t="s">
        <v>78</v>
      </c>
      <c r="J34" s="61" t="s">
        <v>78</v>
      </c>
      <c r="K34" s="61" t="s">
        <v>47</v>
      </c>
      <c r="L34" s="61" t="s">
        <v>29</v>
      </c>
      <c r="M34" s="25" t="s">
        <v>4734</v>
      </c>
      <c r="N34" s="25" t="s">
        <v>4735</v>
      </c>
      <c r="O34" s="61" t="s">
        <v>32</v>
      </c>
      <c r="P34" s="61" t="s">
        <v>33</v>
      </c>
      <c r="Q34" s="61" t="s">
        <v>228</v>
      </c>
      <c r="R34" s="64"/>
      <c r="S34" s="65" t="str">
        <f t="shared" si="1"/>
        <v/>
      </c>
      <c r="T34" s="67" t="str">
        <f>IFERROR(__xludf.DUMMYFUNCTION("IF(ISBLANK(S34), """", DATE(INDEX(SPLIT(S34,""/""),3), INDEX(SPLIT(S34,""/""),2), INDEX(SPLIT(S34,""/""),1)))"),"")</f>
        <v/>
      </c>
      <c r="U34" s="61" t="s">
        <v>230</v>
      </c>
      <c r="V34" s="65"/>
      <c r="W34" s="67"/>
      <c r="X34" s="67"/>
      <c r="Y34" s="69" t="str">
        <f t="shared" si="2"/>
        <v/>
      </c>
      <c r="Z34" s="70" t="str">
        <f t="shared" si="3"/>
        <v/>
      </c>
      <c r="AA34" s="70" t="str">
        <f>IFERROR(__xludf.DUMMYFUNCTION("IF(OR(T34="""", NOT(ISDATE(T34))), """", EOMONTH(T34, -1) + 1)"),"")</f>
        <v/>
      </c>
      <c r="AB34" s="67"/>
      <c r="AC34" s="67"/>
      <c r="AD34" s="67"/>
      <c r="AE34" s="67"/>
    </row>
    <row r="35">
      <c r="A35" s="59">
        <v>45659.0</v>
      </c>
      <c r="B35" s="60">
        <f t="shared" si="4"/>
        <v>53</v>
      </c>
      <c r="C35" s="61" t="s">
        <v>50</v>
      </c>
      <c r="D35" s="61" t="s">
        <v>216</v>
      </c>
      <c r="E35" s="61" t="s">
        <v>231</v>
      </c>
      <c r="F35" s="61" t="s">
        <v>46</v>
      </c>
      <c r="G35" s="61" t="s">
        <v>232</v>
      </c>
      <c r="H35" s="61" t="s">
        <v>59</v>
      </c>
      <c r="I35" s="61" t="s">
        <v>78</v>
      </c>
      <c r="J35" s="61" t="s">
        <v>233</v>
      </c>
      <c r="K35" s="61" t="s">
        <v>233</v>
      </c>
      <c r="L35" s="61" t="s">
        <v>29</v>
      </c>
      <c r="M35" s="25" t="s">
        <v>4736</v>
      </c>
      <c r="N35" s="25" t="s">
        <v>4737</v>
      </c>
      <c r="O35" s="61" t="s">
        <v>32</v>
      </c>
      <c r="P35" s="61" t="s">
        <v>33</v>
      </c>
      <c r="Q35" s="67"/>
      <c r="R35" s="64"/>
      <c r="S35" s="65" t="str">
        <f t="shared" si="1"/>
        <v>24/02/2025</v>
      </c>
      <c r="T35" s="66">
        <f>IFERROR(__xludf.DUMMYFUNCTION("IF(ISBLANK(S35), """", DATE(INDEX(SPLIT(S35,""/""),3), INDEX(SPLIT(S35,""/""),2), INDEX(SPLIT(S35,""/""),1)))"),45712.0)</f>
        <v>45712</v>
      </c>
      <c r="U35" s="67"/>
      <c r="V35" s="61" t="s">
        <v>4738</v>
      </c>
      <c r="W35" s="61">
        <v>787.0</v>
      </c>
      <c r="X35" s="61" t="s">
        <v>237</v>
      </c>
      <c r="Y35" s="69" t="str">
        <f t="shared" si="2"/>
        <v>2025-02</v>
      </c>
      <c r="Z35" s="70" t="str">
        <f t="shared" si="3"/>
        <v>Feb</v>
      </c>
      <c r="AA35" s="71">
        <f>IFERROR(__xludf.DUMMYFUNCTION("IF(OR(T35="""", NOT(ISDATE(T35))), """", EOMONTH(T35, -1) + 1)"),45689.0)</f>
        <v>45689</v>
      </c>
      <c r="AB35" s="67"/>
      <c r="AC35" s="67"/>
      <c r="AD35" s="67"/>
      <c r="AE35" s="67"/>
    </row>
    <row r="36">
      <c r="A36" s="59">
        <v>45662.0</v>
      </c>
      <c r="B36" s="60">
        <f t="shared" si="4"/>
        <v>20</v>
      </c>
      <c r="C36" s="61" t="s">
        <v>64</v>
      </c>
      <c r="D36" s="61" t="s">
        <v>95</v>
      </c>
      <c r="E36" s="61" t="s">
        <v>238</v>
      </c>
      <c r="F36" s="61" t="s">
        <v>25</v>
      </c>
      <c r="G36" s="61" t="s">
        <v>239</v>
      </c>
      <c r="H36" s="61" t="s">
        <v>103</v>
      </c>
      <c r="I36" s="61" t="s">
        <v>220</v>
      </c>
      <c r="J36" s="61" t="s">
        <v>220</v>
      </c>
      <c r="K36" s="61" t="s">
        <v>220</v>
      </c>
      <c r="L36" s="61" t="s">
        <v>29</v>
      </c>
      <c r="M36" s="25" t="s">
        <v>4739</v>
      </c>
      <c r="N36" s="25" t="s">
        <v>4740</v>
      </c>
      <c r="O36" s="61" t="s">
        <v>32</v>
      </c>
      <c r="P36" s="61" t="s">
        <v>33</v>
      </c>
      <c r="Q36" s="67"/>
      <c r="R36" s="64"/>
      <c r="S36" s="65" t="str">
        <f t="shared" si="1"/>
        <v>25/01/2025</v>
      </c>
      <c r="T36" s="66">
        <f>IFERROR(__xludf.DUMMYFUNCTION("IF(ISBLANK(S36), """", DATE(INDEX(SPLIT(S36,""/""),3), INDEX(SPLIT(S36,""/""),2), INDEX(SPLIT(S36,""/""),1)))"),45682.0)</f>
        <v>45682</v>
      </c>
      <c r="U36" s="67"/>
      <c r="V36" s="61" t="s">
        <v>4674</v>
      </c>
      <c r="W36" s="67"/>
      <c r="X36" s="67"/>
      <c r="Y36" s="69" t="str">
        <f t="shared" si="2"/>
        <v>2025-01</v>
      </c>
      <c r="Z36" s="70" t="str">
        <f t="shared" si="3"/>
        <v>Jan</v>
      </c>
      <c r="AA36" s="71">
        <f>IFERROR(__xludf.DUMMYFUNCTION("IF(OR(T36="""", NOT(ISDATE(T36))), """", EOMONTH(T36, -1) + 1)"),45658.0)</f>
        <v>45658</v>
      </c>
      <c r="AB36" s="67"/>
      <c r="AC36" s="67"/>
      <c r="AD36" s="67"/>
      <c r="AE36" s="67"/>
    </row>
    <row r="37">
      <c r="A37" s="59">
        <v>45662.0</v>
      </c>
      <c r="B37" s="60">
        <f t="shared" si="4"/>
        <v>50</v>
      </c>
      <c r="C37" s="61" t="s">
        <v>64</v>
      </c>
      <c r="D37" s="61" t="s">
        <v>95</v>
      </c>
      <c r="E37" s="61" t="s">
        <v>242</v>
      </c>
      <c r="F37" s="61" t="s">
        <v>25</v>
      </c>
      <c r="G37" s="61" t="s">
        <v>243</v>
      </c>
      <c r="H37" s="61" t="s">
        <v>59</v>
      </c>
      <c r="I37" s="61" t="s">
        <v>220</v>
      </c>
      <c r="J37" s="61" t="s">
        <v>244</v>
      </c>
      <c r="K37" s="61" t="s">
        <v>244</v>
      </c>
      <c r="L37" s="61" t="s">
        <v>29</v>
      </c>
      <c r="M37" s="25" t="s">
        <v>4741</v>
      </c>
      <c r="N37" s="25" t="s">
        <v>4742</v>
      </c>
      <c r="O37" s="61" t="s">
        <v>32</v>
      </c>
      <c r="P37" s="61" t="s">
        <v>33</v>
      </c>
      <c r="Q37" s="67"/>
      <c r="R37" s="64"/>
      <c r="S37" s="65" t="str">
        <f t="shared" si="1"/>
        <v>24/02/2025</v>
      </c>
      <c r="T37" s="66">
        <f>IFERROR(__xludf.DUMMYFUNCTION("IF(ISBLANK(S37), """", DATE(INDEX(SPLIT(S37,""/""),3), INDEX(SPLIT(S37,""/""),2), INDEX(SPLIT(S37,""/""),1)))"),45712.0)</f>
        <v>45712</v>
      </c>
      <c r="U37" s="67"/>
      <c r="V37" s="61" t="s">
        <v>4738</v>
      </c>
      <c r="W37" s="67"/>
      <c r="X37" s="67"/>
      <c r="Y37" s="69" t="str">
        <f t="shared" si="2"/>
        <v>2025-02</v>
      </c>
      <c r="Z37" s="70" t="str">
        <f t="shared" si="3"/>
        <v>Feb</v>
      </c>
      <c r="AA37" s="71">
        <f>IFERROR(__xludf.DUMMYFUNCTION("IF(OR(T37="""", NOT(ISDATE(T37))), """", EOMONTH(T37, -1) + 1)"),45689.0)</f>
        <v>45689</v>
      </c>
      <c r="AB37" s="67"/>
      <c r="AC37" s="67"/>
      <c r="AD37" s="67"/>
      <c r="AE37" s="67"/>
    </row>
    <row r="38">
      <c r="A38" s="59">
        <v>45663.0</v>
      </c>
      <c r="B38" s="60">
        <f t="shared" si="4"/>
        <v>26</v>
      </c>
      <c r="C38" s="61" t="s">
        <v>72</v>
      </c>
      <c r="D38" s="61" t="s">
        <v>247</v>
      </c>
      <c r="E38" s="61" t="s">
        <v>248</v>
      </c>
      <c r="F38" s="61" t="s">
        <v>249</v>
      </c>
      <c r="G38" s="61" t="s">
        <v>250</v>
      </c>
      <c r="H38" s="61" t="s">
        <v>77</v>
      </c>
      <c r="I38" s="61" t="s">
        <v>78</v>
      </c>
      <c r="J38" s="61" t="s">
        <v>47</v>
      </c>
      <c r="K38" s="61" t="s">
        <v>47</v>
      </c>
      <c r="L38" s="61" t="s">
        <v>29</v>
      </c>
      <c r="M38" s="25" t="s">
        <v>4743</v>
      </c>
      <c r="N38" s="25" t="s">
        <v>4744</v>
      </c>
      <c r="O38" s="61" t="s">
        <v>32</v>
      </c>
      <c r="P38" s="61" t="s">
        <v>33</v>
      </c>
      <c r="Q38" s="67"/>
      <c r="R38" s="64"/>
      <c r="S38" s="65">
        <f t="shared" si="1"/>
        <v>45659</v>
      </c>
      <c r="T38" s="66">
        <f>IFERROR(__xludf.DUMMYFUNCTION("IF(ISBLANK(S38), """", DATE(INDEX(SPLIT(S38,""/""),3), INDEX(SPLIT(S38,""/""),2), INDEX(SPLIT(S38,""/""),1)))"),45689.0)</f>
        <v>45689</v>
      </c>
      <c r="U38" s="67"/>
      <c r="V38" s="68">
        <v>45659.0</v>
      </c>
      <c r="W38" s="61">
        <v>2250.0</v>
      </c>
      <c r="X38" s="67"/>
      <c r="Y38" s="69" t="str">
        <f t="shared" si="2"/>
        <v>2025-02</v>
      </c>
      <c r="Z38" s="70" t="str">
        <f t="shared" si="3"/>
        <v>Feb</v>
      </c>
      <c r="AA38" s="71">
        <f>IFERROR(__xludf.DUMMYFUNCTION("IF(OR(T38="""", NOT(ISDATE(T38))), """", EOMONTH(T38, -1) + 1)"),45689.0)</f>
        <v>45689</v>
      </c>
      <c r="AB38" s="67"/>
      <c r="AC38" s="67"/>
      <c r="AD38" s="67"/>
      <c r="AE38" s="67"/>
    </row>
    <row r="39">
      <c r="A39" s="59">
        <v>45663.0</v>
      </c>
      <c r="B39" s="60">
        <f t="shared" si="4"/>
        <v>89</v>
      </c>
      <c r="C39" s="61" t="s">
        <v>50</v>
      </c>
      <c r="D39" s="61" t="s">
        <v>51</v>
      </c>
      <c r="E39" s="61" t="s">
        <v>253</v>
      </c>
      <c r="F39" s="61" t="s">
        <v>25</v>
      </c>
      <c r="G39" s="61" t="s">
        <v>254</v>
      </c>
      <c r="H39" s="61" t="s">
        <v>59</v>
      </c>
      <c r="I39" s="61" t="s">
        <v>255</v>
      </c>
      <c r="J39" s="61" t="s">
        <v>256</v>
      </c>
      <c r="K39" s="61" t="s">
        <v>256</v>
      </c>
      <c r="L39" s="61" t="s">
        <v>29</v>
      </c>
      <c r="M39" s="25" t="s">
        <v>4745</v>
      </c>
      <c r="N39" s="25" t="s">
        <v>4746</v>
      </c>
      <c r="O39" s="61" t="s">
        <v>32</v>
      </c>
      <c r="P39" s="61" t="s">
        <v>33</v>
      </c>
      <c r="Q39" s="61" t="s">
        <v>228</v>
      </c>
      <c r="R39" s="64"/>
      <c r="S39" s="65">
        <f t="shared" si="1"/>
        <v>45781</v>
      </c>
      <c r="T39" s="66">
        <f>IFERROR(__xludf.DUMMYFUNCTION("IF(ISBLANK(S39), """", DATE(INDEX(SPLIT(S39,""/""),3), INDEX(SPLIT(S39,""/""),2), INDEX(SPLIT(S39,""/""),1)))"),45752.0)</f>
        <v>45752</v>
      </c>
      <c r="U39" s="67"/>
      <c r="V39" s="68">
        <v>45781.0</v>
      </c>
      <c r="W39" s="67"/>
      <c r="X39" s="67"/>
      <c r="Y39" s="69" t="str">
        <f t="shared" si="2"/>
        <v>2025-04</v>
      </c>
      <c r="Z39" s="70" t="str">
        <f t="shared" si="3"/>
        <v>Apr</v>
      </c>
      <c r="AA39" s="71">
        <f>IFERROR(__xludf.DUMMYFUNCTION("IF(OR(T39="""", NOT(ISDATE(T39))), """", EOMONTH(T39, -1) + 1)"),45748.0)</f>
        <v>45748</v>
      </c>
      <c r="AB39" s="67"/>
      <c r="AC39" s="67"/>
      <c r="AD39" s="67"/>
      <c r="AE39" s="67"/>
    </row>
    <row r="40">
      <c r="A40" s="59">
        <v>45664.0</v>
      </c>
      <c r="B40" s="60">
        <f t="shared" si="4"/>
        <v>4</v>
      </c>
      <c r="C40" s="61" t="s">
        <v>72</v>
      </c>
      <c r="D40" s="61" t="s">
        <v>247</v>
      </c>
      <c r="E40" s="61" t="s">
        <v>259</v>
      </c>
      <c r="F40" s="61" t="s">
        <v>25</v>
      </c>
      <c r="G40" s="61" t="s">
        <v>260</v>
      </c>
      <c r="H40" s="61" t="s">
        <v>68</v>
      </c>
      <c r="I40" s="61" t="s">
        <v>220</v>
      </c>
      <c r="J40" s="61" t="s">
        <v>220</v>
      </c>
      <c r="K40" s="61" t="s">
        <v>220</v>
      </c>
      <c r="L40" s="61" t="s">
        <v>29</v>
      </c>
      <c r="M40" s="25" t="s">
        <v>4747</v>
      </c>
      <c r="N40" s="25" t="s">
        <v>4748</v>
      </c>
      <c r="O40" s="61" t="s">
        <v>32</v>
      </c>
      <c r="P40" s="61" t="s">
        <v>33</v>
      </c>
      <c r="Q40" s="67"/>
      <c r="R40" s="64"/>
      <c r="S40" s="65">
        <f t="shared" si="1"/>
        <v>45962</v>
      </c>
      <c r="T40" s="66">
        <f>IFERROR(__xludf.DUMMYFUNCTION("IF(ISBLANK(S40), """", DATE(INDEX(SPLIT(S40,""/""),3), INDEX(SPLIT(S40,""/""),2), INDEX(SPLIT(S40,""/""),1)))"),45668.0)</f>
        <v>45668</v>
      </c>
      <c r="U40" s="67"/>
      <c r="V40" s="68">
        <v>45962.0</v>
      </c>
      <c r="W40" s="61">
        <v>2250.0</v>
      </c>
      <c r="X40" s="61" t="s">
        <v>263</v>
      </c>
      <c r="Y40" s="69" t="str">
        <f t="shared" si="2"/>
        <v>2025-01</v>
      </c>
      <c r="Z40" s="70" t="str">
        <f t="shared" si="3"/>
        <v>Jan</v>
      </c>
      <c r="AA40" s="71">
        <f>IFERROR(__xludf.DUMMYFUNCTION("IF(OR(T40="""", NOT(ISDATE(T40))), """", EOMONTH(T40, -1) + 1)"),45658.0)</f>
        <v>45658</v>
      </c>
      <c r="AB40" s="67"/>
      <c r="AC40" s="67"/>
      <c r="AD40" s="67"/>
      <c r="AE40" s="67"/>
    </row>
    <row r="41">
      <c r="A41" s="59">
        <v>45664.0</v>
      </c>
      <c r="B41" s="60">
        <f t="shared" si="4"/>
        <v>144</v>
      </c>
      <c r="C41" s="61" t="s">
        <v>64</v>
      </c>
      <c r="D41" s="61" t="s">
        <v>209</v>
      </c>
      <c r="E41" s="61" t="s">
        <v>264</v>
      </c>
      <c r="F41" s="61" t="s">
        <v>25</v>
      </c>
      <c r="G41" s="61" t="s">
        <v>265</v>
      </c>
      <c r="H41" s="61" t="s">
        <v>68</v>
      </c>
      <c r="I41" s="61" t="s">
        <v>104</v>
      </c>
      <c r="J41" s="61" t="s">
        <v>105</v>
      </c>
      <c r="K41" s="61" t="s">
        <v>105</v>
      </c>
      <c r="L41" s="61" t="s">
        <v>29</v>
      </c>
      <c r="M41" s="25" t="s">
        <v>4749</v>
      </c>
      <c r="N41" s="25" t="s">
        <v>4750</v>
      </c>
      <c r="O41" s="61" t="s">
        <v>32</v>
      </c>
      <c r="P41" s="61" t="s">
        <v>33</v>
      </c>
      <c r="Q41" s="61" t="s">
        <v>34</v>
      </c>
      <c r="R41" s="64"/>
      <c r="S41" s="65" t="str">
        <f t="shared" si="1"/>
        <v>31/05/2025</v>
      </c>
      <c r="T41" s="66">
        <f>IFERROR(__xludf.DUMMYFUNCTION("IF(ISBLANK(S41), """", DATE(INDEX(SPLIT(S41,""/""),3), INDEX(SPLIT(S41,""/""),2), INDEX(SPLIT(S41,""/""),1)))"),45808.0)</f>
        <v>45808</v>
      </c>
      <c r="U41" s="67"/>
      <c r="V41" s="61" t="s">
        <v>4751</v>
      </c>
      <c r="W41" s="67"/>
      <c r="X41" s="67"/>
      <c r="Y41" s="69" t="str">
        <f t="shared" si="2"/>
        <v>2025-05</v>
      </c>
      <c r="Z41" s="70" t="str">
        <f t="shared" si="3"/>
        <v>May</v>
      </c>
      <c r="AA41" s="71">
        <f>IFERROR(__xludf.DUMMYFUNCTION("IF(OR(T41="""", NOT(ISDATE(T41))), """", EOMONTH(T41, -1) + 1)"),45778.0)</f>
        <v>45778</v>
      </c>
      <c r="AB41" s="67"/>
      <c r="AC41" s="67"/>
      <c r="AD41" s="67"/>
      <c r="AE41" s="67"/>
    </row>
    <row r="42">
      <c r="A42" s="59">
        <v>45664.0</v>
      </c>
      <c r="B42" s="60">
        <f t="shared" si="4"/>
        <v>32</v>
      </c>
      <c r="C42" s="61" t="s">
        <v>72</v>
      </c>
      <c r="D42" s="61" t="s">
        <v>73</v>
      </c>
      <c r="E42" s="61" t="s">
        <v>270</v>
      </c>
      <c r="F42" s="61" t="s">
        <v>46</v>
      </c>
      <c r="G42" s="63" t="s">
        <v>155</v>
      </c>
      <c r="H42" s="61" t="s">
        <v>39</v>
      </c>
      <c r="I42" s="61" t="s">
        <v>148</v>
      </c>
      <c r="J42" s="61" t="s">
        <v>148</v>
      </c>
      <c r="K42" s="61" t="s">
        <v>148</v>
      </c>
      <c r="L42" s="61" t="s">
        <v>29</v>
      </c>
      <c r="M42" s="25" t="s">
        <v>4752</v>
      </c>
      <c r="N42" s="25" t="s">
        <v>4753</v>
      </c>
      <c r="O42" s="61" t="s">
        <v>32</v>
      </c>
      <c r="P42" s="61" t="s">
        <v>33</v>
      </c>
      <c r="Q42" s="67"/>
      <c r="R42" s="64"/>
      <c r="S42" s="65">
        <f t="shared" si="1"/>
        <v>45871</v>
      </c>
      <c r="T42" s="66">
        <f>IFERROR(__xludf.DUMMYFUNCTION("IF(ISBLANK(S42), """", DATE(INDEX(SPLIT(S42,""/""),3), INDEX(SPLIT(S42,""/""),2), INDEX(SPLIT(S42,""/""),1)))"),45696.0)</f>
        <v>45696</v>
      </c>
      <c r="U42" s="67"/>
      <c r="V42" s="68">
        <v>45871.0</v>
      </c>
      <c r="W42" s="61">
        <v>1350.0</v>
      </c>
      <c r="X42" s="67"/>
      <c r="Y42" s="69" t="str">
        <f t="shared" si="2"/>
        <v>2025-02</v>
      </c>
      <c r="Z42" s="70" t="str">
        <f t="shared" si="3"/>
        <v>Feb</v>
      </c>
      <c r="AA42" s="71">
        <f>IFERROR(__xludf.DUMMYFUNCTION("IF(OR(T42="""", NOT(ISDATE(T42))), """", EOMONTH(T42, -1) + 1)"),45689.0)</f>
        <v>45689</v>
      </c>
      <c r="AB42" s="67"/>
      <c r="AC42" s="67"/>
      <c r="AD42" s="67"/>
      <c r="AE42" s="67"/>
    </row>
    <row r="43">
      <c r="A43" s="59">
        <v>45665.0</v>
      </c>
      <c r="B43" s="60">
        <f t="shared" si="4"/>
        <v>17</v>
      </c>
      <c r="C43" s="61" t="s">
        <v>72</v>
      </c>
      <c r="D43" s="61" t="s">
        <v>247</v>
      </c>
      <c r="E43" s="61" t="s">
        <v>273</v>
      </c>
      <c r="F43" s="61" t="s">
        <v>274</v>
      </c>
      <c r="G43" s="61" t="s">
        <v>275</v>
      </c>
      <c r="H43" s="61" t="s">
        <v>77</v>
      </c>
      <c r="I43" s="61" t="s">
        <v>220</v>
      </c>
      <c r="J43" s="61" t="s">
        <v>47</v>
      </c>
      <c r="K43" s="61" t="s">
        <v>47</v>
      </c>
      <c r="L43" s="61" t="s">
        <v>29</v>
      </c>
      <c r="M43" s="25" t="s">
        <v>4754</v>
      </c>
      <c r="N43" s="25" t="s">
        <v>4755</v>
      </c>
      <c r="O43" s="61" t="s">
        <v>32</v>
      </c>
      <c r="P43" s="61" t="s">
        <v>33</v>
      </c>
      <c r="Q43" s="67"/>
      <c r="R43" s="64"/>
      <c r="S43" s="65" t="str">
        <f t="shared" si="1"/>
        <v>25/01/2025</v>
      </c>
      <c r="T43" s="66">
        <f>IFERROR(__xludf.DUMMYFUNCTION("IF(ISBLANK(S43), """", DATE(INDEX(SPLIT(S43,""/""),3), INDEX(SPLIT(S43,""/""),2), INDEX(SPLIT(S43,""/""),1)))"),45682.0)</f>
        <v>45682</v>
      </c>
      <c r="U43" s="67"/>
      <c r="V43" s="61" t="s">
        <v>4674</v>
      </c>
      <c r="W43" s="61">
        <v>1800.0</v>
      </c>
      <c r="X43" s="67"/>
      <c r="Y43" s="69" t="str">
        <f t="shared" si="2"/>
        <v>2025-01</v>
      </c>
      <c r="Z43" s="70" t="str">
        <f t="shared" si="3"/>
        <v>Jan</v>
      </c>
      <c r="AA43" s="71">
        <f>IFERROR(__xludf.DUMMYFUNCTION("IF(OR(T43="""", NOT(ISDATE(T43))), """", EOMONTH(T43, -1) + 1)"),45658.0)</f>
        <v>45658</v>
      </c>
      <c r="AB43" s="67"/>
      <c r="AC43" s="67"/>
      <c r="AD43" s="67"/>
      <c r="AE43" s="67"/>
    </row>
    <row r="44">
      <c r="A44" s="59">
        <v>45665.0</v>
      </c>
      <c r="B44" s="60">
        <f t="shared" si="4"/>
        <v>17</v>
      </c>
      <c r="C44" s="61" t="s">
        <v>72</v>
      </c>
      <c r="D44" s="61" t="s">
        <v>247</v>
      </c>
      <c r="E44" s="61" t="s">
        <v>278</v>
      </c>
      <c r="F44" s="61" t="s">
        <v>274</v>
      </c>
      <c r="G44" s="76" t="s">
        <v>279</v>
      </c>
      <c r="H44" s="61" t="s">
        <v>77</v>
      </c>
      <c r="I44" s="61" t="s">
        <v>104</v>
      </c>
      <c r="J44" s="61" t="s">
        <v>47</v>
      </c>
      <c r="K44" s="61" t="s">
        <v>47</v>
      </c>
      <c r="L44" s="61" t="s">
        <v>29</v>
      </c>
      <c r="M44" s="25" t="s">
        <v>4756</v>
      </c>
      <c r="N44" s="25" t="s">
        <v>4757</v>
      </c>
      <c r="O44" s="61" t="s">
        <v>32</v>
      </c>
      <c r="P44" s="61" t="s">
        <v>33</v>
      </c>
      <c r="Q44" s="67"/>
      <c r="R44" s="64"/>
      <c r="S44" s="65" t="str">
        <f t="shared" si="1"/>
        <v>25/01/2025</v>
      </c>
      <c r="T44" s="66">
        <f>IFERROR(__xludf.DUMMYFUNCTION("IF(ISBLANK(S44), """", DATE(INDEX(SPLIT(S44,""/""),3), INDEX(SPLIT(S44,""/""),2), INDEX(SPLIT(S44,""/""),1)))"),45682.0)</f>
        <v>45682</v>
      </c>
      <c r="U44" s="67"/>
      <c r="V44" s="61" t="s">
        <v>4674</v>
      </c>
      <c r="W44" s="61">
        <v>1800.0</v>
      </c>
      <c r="X44" s="67"/>
      <c r="Y44" s="69" t="str">
        <f t="shared" si="2"/>
        <v>2025-01</v>
      </c>
      <c r="Z44" s="70" t="str">
        <f t="shared" si="3"/>
        <v>Jan</v>
      </c>
      <c r="AA44" s="71">
        <f>IFERROR(__xludf.DUMMYFUNCTION("IF(OR(T44="""", NOT(ISDATE(T44))), """", EOMONTH(T44, -1) + 1)"),45658.0)</f>
        <v>45658</v>
      </c>
      <c r="AB44" s="67"/>
      <c r="AC44" s="67"/>
      <c r="AD44" s="67"/>
      <c r="AE44" s="67"/>
    </row>
    <row r="45">
      <c r="A45" s="59">
        <v>45665.0</v>
      </c>
      <c r="B45" s="60">
        <f t="shared" si="4"/>
        <v>17</v>
      </c>
      <c r="C45" s="61" t="s">
        <v>72</v>
      </c>
      <c r="D45" s="61" t="s">
        <v>247</v>
      </c>
      <c r="E45" s="61" t="s">
        <v>282</v>
      </c>
      <c r="F45" s="61" t="s">
        <v>274</v>
      </c>
      <c r="G45" s="76" t="s">
        <v>283</v>
      </c>
      <c r="H45" s="61" t="s">
        <v>77</v>
      </c>
      <c r="I45" s="61" t="s">
        <v>148</v>
      </c>
      <c r="J45" s="61" t="s">
        <v>47</v>
      </c>
      <c r="K45" s="61" t="s">
        <v>47</v>
      </c>
      <c r="L45" s="61" t="s">
        <v>29</v>
      </c>
      <c r="M45" s="25" t="s">
        <v>4758</v>
      </c>
      <c r="N45" s="25" t="s">
        <v>4759</v>
      </c>
      <c r="O45" s="61" t="s">
        <v>32</v>
      </c>
      <c r="P45" s="61" t="s">
        <v>33</v>
      </c>
      <c r="Q45" s="67"/>
      <c r="R45" s="64"/>
      <c r="S45" s="65" t="str">
        <f t="shared" si="1"/>
        <v>25/01/2025</v>
      </c>
      <c r="T45" s="66">
        <f>IFERROR(__xludf.DUMMYFUNCTION("IF(ISBLANK(S45), """", DATE(INDEX(SPLIT(S45,""/""),3), INDEX(SPLIT(S45,""/""),2), INDEX(SPLIT(S45,""/""),1)))"),45682.0)</f>
        <v>45682</v>
      </c>
      <c r="U45" s="67"/>
      <c r="V45" s="61" t="s">
        <v>4674</v>
      </c>
      <c r="W45" s="61">
        <v>1800.0</v>
      </c>
      <c r="X45" s="67"/>
      <c r="Y45" s="69" t="str">
        <f t="shared" si="2"/>
        <v>2025-01</v>
      </c>
      <c r="Z45" s="70" t="str">
        <f t="shared" si="3"/>
        <v>Jan</v>
      </c>
      <c r="AA45" s="71">
        <f>IFERROR(__xludf.DUMMYFUNCTION("IF(OR(T45="""", NOT(ISDATE(T45))), """", EOMONTH(T45, -1) + 1)"),45658.0)</f>
        <v>45658</v>
      </c>
      <c r="AB45" s="67"/>
      <c r="AC45" s="67"/>
      <c r="AD45" s="67"/>
      <c r="AE45" s="67"/>
    </row>
    <row r="46">
      <c r="A46" s="59">
        <v>45665.0</v>
      </c>
      <c r="B46" s="60">
        <f t="shared" si="4"/>
        <v>17</v>
      </c>
      <c r="C46" s="61" t="s">
        <v>72</v>
      </c>
      <c r="D46" s="61" t="s">
        <v>247</v>
      </c>
      <c r="E46" s="61" t="s">
        <v>286</v>
      </c>
      <c r="F46" s="61" t="s">
        <v>274</v>
      </c>
      <c r="G46" s="76" t="s">
        <v>287</v>
      </c>
      <c r="H46" s="61" t="s">
        <v>77</v>
      </c>
      <c r="I46" s="61" t="s">
        <v>148</v>
      </c>
      <c r="J46" s="61" t="s">
        <v>47</v>
      </c>
      <c r="K46" s="61" t="s">
        <v>47</v>
      </c>
      <c r="L46" s="61" t="s">
        <v>29</v>
      </c>
      <c r="M46" s="25" t="s">
        <v>4760</v>
      </c>
      <c r="N46" s="25" t="s">
        <v>4761</v>
      </c>
      <c r="O46" s="61" t="s">
        <v>32</v>
      </c>
      <c r="P46" s="61" t="s">
        <v>33</v>
      </c>
      <c r="Q46" s="67"/>
      <c r="R46" s="64"/>
      <c r="S46" s="65" t="str">
        <f t="shared" si="1"/>
        <v>25/01/2025</v>
      </c>
      <c r="T46" s="66">
        <f>IFERROR(__xludf.DUMMYFUNCTION("IF(ISBLANK(S46), """", DATE(INDEX(SPLIT(S46,""/""),3), INDEX(SPLIT(S46,""/""),2), INDEX(SPLIT(S46,""/""),1)))"),45682.0)</f>
        <v>45682</v>
      </c>
      <c r="U46" s="67"/>
      <c r="V46" s="61" t="s">
        <v>4674</v>
      </c>
      <c r="W46" s="61">
        <v>1800.0</v>
      </c>
      <c r="X46" s="67"/>
      <c r="Y46" s="69" t="str">
        <f t="shared" si="2"/>
        <v>2025-01</v>
      </c>
      <c r="Z46" s="70" t="str">
        <f t="shared" si="3"/>
        <v>Jan</v>
      </c>
      <c r="AA46" s="71">
        <f>IFERROR(__xludf.DUMMYFUNCTION("IF(OR(T46="""", NOT(ISDATE(T46))), """", EOMONTH(T46, -1) + 1)"),45658.0)</f>
        <v>45658</v>
      </c>
      <c r="AB46" s="67"/>
      <c r="AC46" s="67"/>
      <c r="AD46" s="67"/>
      <c r="AE46" s="67"/>
    </row>
    <row r="47">
      <c r="A47" s="59">
        <v>45665.0</v>
      </c>
      <c r="B47" s="60">
        <f t="shared" si="4"/>
        <v>24</v>
      </c>
      <c r="C47" s="61" t="s">
        <v>64</v>
      </c>
      <c r="D47" s="61" t="s">
        <v>290</v>
      </c>
      <c r="E47" s="76" t="s">
        <v>291</v>
      </c>
      <c r="F47" s="61" t="s">
        <v>274</v>
      </c>
      <c r="G47" s="61" t="s">
        <v>292</v>
      </c>
      <c r="H47" s="61" t="s">
        <v>77</v>
      </c>
      <c r="I47" s="61" t="s">
        <v>256</v>
      </c>
      <c r="J47" s="61" t="s">
        <v>47</v>
      </c>
      <c r="K47" s="61" t="s">
        <v>47</v>
      </c>
      <c r="L47" s="61" t="s">
        <v>29</v>
      </c>
      <c r="M47" s="25" t="s">
        <v>4762</v>
      </c>
      <c r="N47" s="25" t="s">
        <v>4763</v>
      </c>
      <c r="O47" s="61" t="s">
        <v>32</v>
      </c>
      <c r="P47" s="61" t="s">
        <v>33</v>
      </c>
      <c r="Q47" s="67"/>
      <c r="R47" s="64"/>
      <c r="S47" s="65">
        <f t="shared" si="1"/>
        <v>45659</v>
      </c>
      <c r="T47" s="66">
        <f>IFERROR(__xludf.DUMMYFUNCTION("IF(ISBLANK(S47), """", DATE(INDEX(SPLIT(S47,""/""),3), INDEX(SPLIT(S47,""/""),2), INDEX(SPLIT(S47,""/""),1)))"),45689.0)</f>
        <v>45689</v>
      </c>
      <c r="U47" s="67"/>
      <c r="V47" s="68">
        <v>45659.0</v>
      </c>
      <c r="W47" s="61">
        <v>2250.0</v>
      </c>
      <c r="X47" s="67"/>
      <c r="Y47" s="69" t="str">
        <f t="shared" si="2"/>
        <v>2025-02</v>
      </c>
      <c r="Z47" s="70" t="str">
        <f t="shared" si="3"/>
        <v>Feb</v>
      </c>
      <c r="AA47" s="71">
        <f>IFERROR(__xludf.DUMMYFUNCTION("IF(OR(T47="""", NOT(ISDATE(T47))), """", EOMONTH(T47, -1) + 1)"),45689.0)</f>
        <v>45689</v>
      </c>
      <c r="AB47" s="67"/>
      <c r="AC47" s="67"/>
      <c r="AD47" s="67"/>
      <c r="AE47" s="67"/>
    </row>
    <row r="48">
      <c r="A48" s="59">
        <v>45665.0</v>
      </c>
      <c r="B48" s="60">
        <f t="shared" si="4"/>
        <v>122</v>
      </c>
      <c r="C48" s="61" t="s">
        <v>64</v>
      </c>
      <c r="D48" s="61" t="s">
        <v>295</v>
      </c>
      <c r="E48" s="76" t="s">
        <v>296</v>
      </c>
      <c r="F48" s="61" t="s">
        <v>25</v>
      </c>
      <c r="G48" s="61" t="s">
        <v>297</v>
      </c>
      <c r="H48" s="61" t="s">
        <v>59</v>
      </c>
      <c r="I48" s="61" t="s">
        <v>148</v>
      </c>
      <c r="J48" s="61" t="s">
        <v>148</v>
      </c>
      <c r="K48" s="61" t="s">
        <v>148</v>
      </c>
      <c r="L48" s="61" t="s">
        <v>29</v>
      </c>
      <c r="M48" s="25" t="s">
        <v>4764</v>
      </c>
      <c r="N48" s="25" t="s">
        <v>4765</v>
      </c>
      <c r="O48" s="61" t="s">
        <v>32</v>
      </c>
      <c r="P48" s="61" t="s">
        <v>33</v>
      </c>
      <c r="Q48" s="61" t="s">
        <v>34</v>
      </c>
      <c r="R48" s="64"/>
      <c r="S48" s="65">
        <f t="shared" si="1"/>
        <v>45935</v>
      </c>
      <c r="T48" s="66">
        <f>IFERROR(__xludf.DUMMYFUNCTION("IF(ISBLANK(S48), """", DATE(INDEX(SPLIT(S48,""/""),3), INDEX(SPLIT(S48,""/""),2), INDEX(SPLIT(S48,""/""),1)))"),45787.0)</f>
        <v>45787</v>
      </c>
      <c r="U48" s="67"/>
      <c r="V48" s="68">
        <v>45935.0</v>
      </c>
      <c r="W48" s="61">
        <v>3996.0</v>
      </c>
      <c r="X48" s="61" t="s">
        <v>300</v>
      </c>
      <c r="Y48" s="69" t="str">
        <f t="shared" si="2"/>
        <v>2025-05</v>
      </c>
      <c r="Z48" s="70" t="str">
        <f t="shared" si="3"/>
        <v>May</v>
      </c>
      <c r="AA48" s="71">
        <f>IFERROR(__xludf.DUMMYFUNCTION("IF(OR(T48="""", NOT(ISDATE(T48))), """", EOMONTH(T48, -1) + 1)"),45778.0)</f>
        <v>45778</v>
      </c>
      <c r="AB48" s="67"/>
      <c r="AC48" s="67"/>
      <c r="AD48" s="67"/>
      <c r="AE48" s="67"/>
    </row>
    <row r="49">
      <c r="A49" s="59">
        <v>45665.0</v>
      </c>
      <c r="B49" s="60">
        <f t="shared" si="4"/>
        <v>59</v>
      </c>
      <c r="C49" s="61" t="s">
        <v>64</v>
      </c>
      <c r="D49" s="61" t="s">
        <v>295</v>
      </c>
      <c r="E49" s="61" t="s">
        <v>301</v>
      </c>
      <c r="F49" s="61" t="s">
        <v>46</v>
      </c>
      <c r="G49" s="61" t="s">
        <v>302</v>
      </c>
      <c r="H49" s="61" t="s">
        <v>39</v>
      </c>
      <c r="I49" s="61" t="s">
        <v>255</v>
      </c>
      <c r="J49" s="61" t="s">
        <v>47</v>
      </c>
      <c r="K49" s="61" t="s">
        <v>47</v>
      </c>
      <c r="L49" s="61" t="s">
        <v>29</v>
      </c>
      <c r="M49" s="25" t="s">
        <v>4766</v>
      </c>
      <c r="N49" s="25" t="s">
        <v>4767</v>
      </c>
      <c r="O49" s="61" t="s">
        <v>32</v>
      </c>
      <c r="P49" s="61" t="s">
        <v>33</v>
      </c>
      <c r="Q49" s="67"/>
      <c r="R49" s="64"/>
      <c r="S49" s="65">
        <f t="shared" si="1"/>
        <v>45872</v>
      </c>
      <c r="T49" s="66">
        <f>IFERROR(__xludf.DUMMYFUNCTION("IF(ISBLANK(S49), """", DATE(INDEX(SPLIT(S49,""/""),3), INDEX(SPLIT(S49,""/""),2), INDEX(SPLIT(S49,""/""),1)))"),45724.0)</f>
        <v>45724</v>
      </c>
      <c r="U49" s="67"/>
      <c r="V49" s="68">
        <v>45872.0</v>
      </c>
      <c r="W49" s="61">
        <v>1620.0</v>
      </c>
      <c r="X49" s="61" t="s">
        <v>306</v>
      </c>
      <c r="Y49" s="69" t="str">
        <f t="shared" si="2"/>
        <v>2025-03</v>
      </c>
      <c r="Z49" s="70" t="str">
        <f t="shared" si="3"/>
        <v>Mar</v>
      </c>
      <c r="AA49" s="71">
        <f>IFERROR(__xludf.DUMMYFUNCTION("IF(OR(T49="""", NOT(ISDATE(T49))), """", EOMONTH(T49, -1) + 1)"),45717.0)</f>
        <v>45717</v>
      </c>
      <c r="AB49" s="67"/>
      <c r="AC49" s="67"/>
      <c r="AD49" s="67"/>
      <c r="AE49" s="67"/>
    </row>
    <row r="50">
      <c r="A50" s="59">
        <v>45664.0</v>
      </c>
      <c r="B50" s="60">
        <f t="shared" si="4"/>
        <v>151</v>
      </c>
      <c r="C50" s="61" t="s">
        <v>22</v>
      </c>
      <c r="D50" s="61" t="s">
        <v>307</v>
      </c>
      <c r="E50" s="61" t="s">
        <v>308</v>
      </c>
      <c r="F50" s="61" t="s">
        <v>46</v>
      </c>
      <c r="G50" s="63" t="s">
        <v>38</v>
      </c>
      <c r="H50" s="61" t="s">
        <v>39</v>
      </c>
      <c r="I50" s="61" t="s">
        <v>40</v>
      </c>
      <c r="J50" s="61" t="s">
        <v>47</v>
      </c>
      <c r="K50" s="61" t="s">
        <v>47</v>
      </c>
      <c r="L50" s="61" t="s">
        <v>29</v>
      </c>
      <c r="M50" s="25" t="s">
        <v>4768</v>
      </c>
      <c r="N50" s="25" t="s">
        <v>4769</v>
      </c>
      <c r="O50" s="61" t="s">
        <v>32</v>
      </c>
      <c r="P50" s="61" t="s">
        <v>33</v>
      </c>
      <c r="Q50" s="61" t="s">
        <v>34</v>
      </c>
      <c r="R50" s="64"/>
      <c r="S50" s="65">
        <f t="shared" si="1"/>
        <v>45844</v>
      </c>
      <c r="T50" s="66">
        <f>IFERROR(__xludf.DUMMYFUNCTION("IF(ISBLANK(S50), """", DATE(INDEX(SPLIT(S50,""/""),3), INDEX(SPLIT(S50,""/""),2), INDEX(SPLIT(S50,""/""),1)))"),45815.0)</f>
        <v>45815</v>
      </c>
      <c r="U50" s="67"/>
      <c r="V50" s="68">
        <v>45844.0</v>
      </c>
      <c r="W50" s="67"/>
      <c r="X50" s="67"/>
      <c r="Y50" s="69" t="str">
        <f t="shared" si="2"/>
        <v>2025-06</v>
      </c>
      <c r="Z50" s="70" t="str">
        <f t="shared" si="3"/>
        <v>Jun</v>
      </c>
      <c r="AA50" s="71">
        <f>IFERROR(__xludf.DUMMYFUNCTION("IF(OR(T50="""", NOT(ISDATE(T50))), """", EOMONTH(T50, -1) + 1)"),45809.0)</f>
        <v>45809</v>
      </c>
      <c r="AB50" s="67"/>
      <c r="AC50" s="67"/>
      <c r="AD50" s="67"/>
      <c r="AE50" s="67"/>
    </row>
    <row r="51">
      <c r="A51" s="59">
        <v>45664.0</v>
      </c>
      <c r="B51" s="60">
        <f t="shared" si="4"/>
        <v>42</v>
      </c>
      <c r="C51" s="61" t="s">
        <v>22</v>
      </c>
      <c r="D51" s="61" t="s">
        <v>307</v>
      </c>
      <c r="E51" s="61" t="s">
        <v>312</v>
      </c>
      <c r="F51" s="61" t="s">
        <v>46</v>
      </c>
      <c r="G51" s="63" t="s">
        <v>313</v>
      </c>
      <c r="H51" s="61" t="s">
        <v>39</v>
      </c>
      <c r="I51" s="61" t="s">
        <v>256</v>
      </c>
      <c r="J51" s="61" t="s">
        <v>104</v>
      </c>
      <c r="K51" s="61" t="s">
        <v>104</v>
      </c>
      <c r="L51" s="61" t="s">
        <v>29</v>
      </c>
      <c r="M51" s="25" t="s">
        <v>4770</v>
      </c>
      <c r="N51" s="25" t="s">
        <v>4771</v>
      </c>
      <c r="O51" s="61" t="s">
        <v>32</v>
      </c>
      <c r="P51" s="61" t="s">
        <v>33</v>
      </c>
      <c r="Q51" s="67"/>
      <c r="R51" s="64"/>
      <c r="S51" s="65" t="str">
        <f t="shared" si="1"/>
        <v>18/02/2025</v>
      </c>
      <c r="T51" s="66">
        <f>IFERROR(__xludf.DUMMYFUNCTION("IF(ISBLANK(S51), """", DATE(INDEX(SPLIT(S51,""/""),3), INDEX(SPLIT(S51,""/""),2), INDEX(SPLIT(S51,""/""),1)))"),45706.0)</f>
        <v>45706</v>
      </c>
      <c r="U51" s="67"/>
      <c r="V51" s="61" t="s">
        <v>4710</v>
      </c>
      <c r="W51" s="61">
        <v>1125.0</v>
      </c>
      <c r="X51" s="61" t="s">
        <v>44</v>
      </c>
      <c r="Y51" s="69" t="str">
        <f t="shared" si="2"/>
        <v>2025-02</v>
      </c>
      <c r="Z51" s="70" t="str">
        <f t="shared" si="3"/>
        <v>Feb</v>
      </c>
      <c r="AA51" s="71">
        <f>IFERROR(__xludf.DUMMYFUNCTION("IF(OR(T51="""", NOT(ISDATE(T51))), """", EOMONTH(T51, -1) + 1)"),45689.0)</f>
        <v>45689</v>
      </c>
      <c r="AB51" s="67"/>
      <c r="AC51" s="67"/>
      <c r="AD51" s="67"/>
      <c r="AE51" s="67"/>
    </row>
    <row r="52">
      <c r="A52" s="59">
        <v>45664.0</v>
      </c>
      <c r="B52" s="60">
        <f t="shared" si="4"/>
        <v>53</v>
      </c>
      <c r="C52" s="61" t="s">
        <v>22</v>
      </c>
      <c r="D52" s="61" t="s">
        <v>307</v>
      </c>
      <c r="E52" s="61" t="s">
        <v>316</v>
      </c>
      <c r="F52" s="61" t="s">
        <v>25</v>
      </c>
      <c r="G52" s="61" t="s">
        <v>317</v>
      </c>
      <c r="H52" s="61" t="s">
        <v>59</v>
      </c>
      <c r="I52" s="61" t="s">
        <v>148</v>
      </c>
      <c r="J52" s="61" t="s">
        <v>148</v>
      </c>
      <c r="K52" s="61" t="s">
        <v>148</v>
      </c>
      <c r="L52" s="61" t="s">
        <v>29</v>
      </c>
      <c r="M52" s="25" t="s">
        <v>4772</v>
      </c>
      <c r="N52" s="25" t="s">
        <v>4773</v>
      </c>
      <c r="O52" s="61" t="s">
        <v>32</v>
      </c>
      <c r="P52" s="61" t="s">
        <v>33</v>
      </c>
      <c r="Q52" s="61" t="s">
        <v>34</v>
      </c>
      <c r="R52" s="77">
        <v>45660.0</v>
      </c>
      <c r="S52" s="65">
        <f t="shared" si="1"/>
        <v>45660</v>
      </c>
      <c r="T52" s="66">
        <f>IFERROR(__xludf.DUMMYFUNCTION("IF(ISBLANK(S52), """", DATE(INDEX(SPLIT(S52,""/""),3), INDEX(SPLIT(S52,""/""),2), INDEX(SPLIT(S52,""/""),1)))"),45717.0)</f>
        <v>45717</v>
      </c>
      <c r="U52" s="67"/>
      <c r="V52" s="61" t="s">
        <v>4751</v>
      </c>
      <c r="W52" s="61">
        <v>3960.0</v>
      </c>
      <c r="X52" s="61" t="s">
        <v>44</v>
      </c>
      <c r="Y52" s="69" t="str">
        <f t="shared" si="2"/>
        <v>2025-03</v>
      </c>
      <c r="Z52" s="70" t="str">
        <f t="shared" si="3"/>
        <v>Mar</v>
      </c>
      <c r="AA52" s="71">
        <f>IFERROR(__xludf.DUMMYFUNCTION("IF(OR(T52="""", NOT(ISDATE(T52))), """", EOMONTH(T52, -1) + 1)"),45717.0)</f>
        <v>45717</v>
      </c>
      <c r="AB52" s="67"/>
      <c r="AC52" s="67"/>
      <c r="AD52" s="67"/>
      <c r="AE52" s="67"/>
    </row>
    <row r="53">
      <c r="A53" s="59">
        <v>45665.0</v>
      </c>
      <c r="B53" s="60">
        <f t="shared" si="4"/>
        <v>273</v>
      </c>
      <c r="C53" s="61" t="s">
        <v>22</v>
      </c>
      <c r="D53" s="61" t="s">
        <v>307</v>
      </c>
      <c r="E53" s="61" t="s">
        <v>321</v>
      </c>
      <c r="F53" s="61" t="s">
        <v>25</v>
      </c>
      <c r="G53" s="61" t="s">
        <v>322</v>
      </c>
      <c r="H53" s="61" t="s">
        <v>323</v>
      </c>
      <c r="I53" s="61" t="s">
        <v>220</v>
      </c>
      <c r="J53" s="61" t="s">
        <v>220</v>
      </c>
      <c r="K53" s="61" t="s">
        <v>220</v>
      </c>
      <c r="L53" s="61" t="s">
        <v>29</v>
      </c>
      <c r="M53" s="25" t="s">
        <v>4774</v>
      </c>
      <c r="N53" s="25" t="s">
        <v>4775</v>
      </c>
      <c r="O53" s="61" t="s">
        <v>32</v>
      </c>
      <c r="P53" s="61" t="s">
        <v>214</v>
      </c>
      <c r="Q53" s="67"/>
      <c r="R53" s="64"/>
      <c r="S53" s="65" t="str">
        <f t="shared" si="1"/>
        <v/>
      </c>
      <c r="T53" s="67" t="str">
        <f>IFERROR(__xludf.DUMMYFUNCTION("IF(ISBLANK(S53), """", DATE(INDEX(SPLIT(S53,""/""),3), INDEX(SPLIT(S53,""/""),2), INDEX(SPLIT(S53,""/""),1)))"),"")</f>
        <v/>
      </c>
      <c r="U53" s="67"/>
      <c r="V53" s="65"/>
      <c r="W53" s="67"/>
      <c r="X53" s="67"/>
      <c r="Y53" s="69" t="str">
        <f t="shared" si="2"/>
        <v/>
      </c>
      <c r="Z53" s="70" t="str">
        <f t="shared" si="3"/>
        <v/>
      </c>
      <c r="AA53" s="70" t="str">
        <f>IFERROR(__xludf.DUMMYFUNCTION("IF(OR(T53="""", NOT(ISDATE(T53))), """", EOMONTH(T53, -1) + 1)"),"")</f>
        <v/>
      </c>
      <c r="AB53" s="67"/>
      <c r="AC53" s="67"/>
      <c r="AD53" s="67"/>
      <c r="AE53" s="67"/>
    </row>
    <row r="54">
      <c r="A54" s="59">
        <v>45665.0</v>
      </c>
      <c r="B54" s="60">
        <f t="shared" si="4"/>
        <v>73</v>
      </c>
      <c r="C54" s="61" t="s">
        <v>22</v>
      </c>
      <c r="D54" s="61" t="s">
        <v>307</v>
      </c>
      <c r="E54" s="61" t="s">
        <v>326</v>
      </c>
      <c r="F54" s="61" t="s">
        <v>25</v>
      </c>
      <c r="G54" s="61" t="s">
        <v>327</v>
      </c>
      <c r="H54" s="61" t="s">
        <v>39</v>
      </c>
      <c r="I54" s="61" t="s">
        <v>328</v>
      </c>
      <c r="J54" s="61" t="s">
        <v>328</v>
      </c>
      <c r="K54" s="61" t="s">
        <v>328</v>
      </c>
      <c r="L54" s="61" t="s">
        <v>29</v>
      </c>
      <c r="M54" s="25" t="s">
        <v>4776</v>
      </c>
      <c r="N54" s="25" t="s">
        <v>4777</v>
      </c>
      <c r="O54" s="61" t="s">
        <v>32</v>
      </c>
      <c r="P54" s="61" t="s">
        <v>33</v>
      </c>
      <c r="Q54" s="61" t="s">
        <v>34</v>
      </c>
      <c r="R54" s="64"/>
      <c r="S54" s="65" t="str">
        <f t="shared" si="1"/>
        <v>22/03/2025</v>
      </c>
      <c r="T54" s="66">
        <f>IFERROR(__xludf.DUMMYFUNCTION("IF(ISBLANK(S54), """", DATE(INDEX(SPLIT(S54,""/""),3), INDEX(SPLIT(S54,""/""),2), INDEX(SPLIT(S54,""/""),1)))"),45738.0)</f>
        <v>45738</v>
      </c>
      <c r="U54" s="67"/>
      <c r="V54" s="61" t="s">
        <v>4688</v>
      </c>
      <c r="W54" s="61">
        <v>3420.0</v>
      </c>
      <c r="X54" s="61" t="s">
        <v>207</v>
      </c>
      <c r="Y54" s="69" t="str">
        <f t="shared" si="2"/>
        <v>2025-03</v>
      </c>
      <c r="Z54" s="70" t="str">
        <f t="shared" si="3"/>
        <v>Mar</v>
      </c>
      <c r="AA54" s="71">
        <f>IFERROR(__xludf.DUMMYFUNCTION("IF(OR(T54="""", NOT(ISDATE(T54))), """", EOMONTH(T54, -1) + 1)"),45717.0)</f>
        <v>45717</v>
      </c>
      <c r="AB54" s="67"/>
      <c r="AC54" s="67"/>
      <c r="AD54" s="67"/>
      <c r="AE54" s="67"/>
    </row>
    <row r="55">
      <c r="A55" s="59">
        <v>45667.0</v>
      </c>
      <c r="B55" s="60">
        <f t="shared" si="4"/>
        <v>29</v>
      </c>
      <c r="C55" s="61" t="s">
        <v>22</v>
      </c>
      <c r="D55" s="61" t="s">
        <v>109</v>
      </c>
      <c r="E55" s="61" t="s">
        <v>331</v>
      </c>
      <c r="F55" s="61" t="s">
        <v>25</v>
      </c>
      <c r="G55" s="61" t="s">
        <v>332</v>
      </c>
      <c r="H55" s="61" t="s">
        <v>39</v>
      </c>
      <c r="I55" s="61" t="s">
        <v>54</v>
      </c>
      <c r="J55" s="61" t="s">
        <v>78</v>
      </c>
      <c r="K55" s="61" t="s">
        <v>54</v>
      </c>
      <c r="L55" s="61" t="s">
        <v>29</v>
      </c>
      <c r="M55" s="25" t="s">
        <v>4778</v>
      </c>
      <c r="N55" s="25" t="s">
        <v>4779</v>
      </c>
      <c r="O55" s="61" t="s">
        <v>32</v>
      </c>
      <c r="P55" s="61" t="s">
        <v>33</v>
      </c>
      <c r="Q55" s="67"/>
      <c r="R55" s="64"/>
      <c r="S55" s="65">
        <f t="shared" si="1"/>
        <v>45871</v>
      </c>
      <c r="T55" s="66">
        <f>IFERROR(__xludf.DUMMYFUNCTION("IF(ISBLANK(S55), """", DATE(INDEX(SPLIT(S55,""/""),3), INDEX(SPLIT(S55,""/""),2), INDEX(SPLIT(S55,""/""),1)))"),45696.0)</f>
        <v>45696</v>
      </c>
      <c r="U55" s="67"/>
      <c r="V55" s="68">
        <v>45871.0</v>
      </c>
      <c r="W55" s="67"/>
      <c r="X55" s="67"/>
      <c r="Y55" s="69" t="str">
        <f t="shared" si="2"/>
        <v>2025-02</v>
      </c>
      <c r="Z55" s="70" t="str">
        <f t="shared" si="3"/>
        <v>Feb</v>
      </c>
      <c r="AA55" s="71">
        <f>IFERROR(__xludf.DUMMYFUNCTION("IF(OR(T55="""", NOT(ISDATE(T55))), """", EOMONTH(T55, -1) + 1)"),45689.0)</f>
        <v>45689</v>
      </c>
      <c r="AB55" s="67"/>
      <c r="AC55" s="67"/>
      <c r="AD55" s="67"/>
      <c r="AE55" s="67"/>
    </row>
    <row r="56">
      <c r="A56" s="59">
        <v>45667.0</v>
      </c>
      <c r="B56" s="60">
        <f t="shared" si="4"/>
        <v>15</v>
      </c>
      <c r="C56" s="61" t="s">
        <v>22</v>
      </c>
      <c r="D56" s="61" t="s">
        <v>109</v>
      </c>
      <c r="E56" s="61" t="s">
        <v>335</v>
      </c>
      <c r="F56" s="61" t="s">
        <v>25</v>
      </c>
      <c r="G56" s="61" t="s">
        <v>336</v>
      </c>
      <c r="H56" s="61" t="s">
        <v>68</v>
      </c>
      <c r="I56" s="61" t="s">
        <v>104</v>
      </c>
      <c r="J56" s="61" t="s">
        <v>104</v>
      </c>
      <c r="K56" s="61" t="s">
        <v>104</v>
      </c>
      <c r="L56" s="61" t="s">
        <v>29</v>
      </c>
      <c r="M56" s="25" t="s">
        <v>4780</v>
      </c>
      <c r="N56" s="25" t="s">
        <v>4781</v>
      </c>
      <c r="O56" s="61" t="s">
        <v>32</v>
      </c>
      <c r="P56" s="61" t="s">
        <v>33</v>
      </c>
      <c r="Q56" s="67"/>
      <c r="R56" s="64"/>
      <c r="S56" s="65" t="str">
        <f t="shared" si="1"/>
        <v>25/01/2025</v>
      </c>
      <c r="T56" s="66">
        <f>IFERROR(__xludf.DUMMYFUNCTION("IF(ISBLANK(S56), """", DATE(INDEX(SPLIT(S56,""/""),3), INDEX(SPLIT(S56,""/""),2), INDEX(SPLIT(S56,""/""),1)))"),45682.0)</f>
        <v>45682</v>
      </c>
      <c r="U56" s="67"/>
      <c r="V56" s="61" t="s">
        <v>4674</v>
      </c>
      <c r="W56" s="67"/>
      <c r="X56" s="67"/>
      <c r="Y56" s="69" t="str">
        <f t="shared" si="2"/>
        <v>2025-01</v>
      </c>
      <c r="Z56" s="70" t="str">
        <f t="shared" si="3"/>
        <v>Jan</v>
      </c>
      <c r="AA56" s="71">
        <f>IFERROR(__xludf.DUMMYFUNCTION("IF(OR(T56="""", NOT(ISDATE(T56))), """", EOMONTH(T56, -1) + 1)"),45658.0)</f>
        <v>45658</v>
      </c>
      <c r="AB56" s="67"/>
      <c r="AC56" s="67"/>
      <c r="AD56" s="67"/>
      <c r="AE56" s="67"/>
    </row>
    <row r="57">
      <c r="A57" s="59">
        <v>45667.0</v>
      </c>
      <c r="B57" s="60">
        <f t="shared" si="4"/>
        <v>271</v>
      </c>
      <c r="C57" s="61" t="s">
        <v>22</v>
      </c>
      <c r="D57" s="61" t="s">
        <v>109</v>
      </c>
      <c r="E57" s="61" t="s">
        <v>339</v>
      </c>
      <c r="F57" s="61" t="s">
        <v>46</v>
      </c>
      <c r="G57" s="61" t="s">
        <v>340</v>
      </c>
      <c r="H57" s="61" t="s">
        <v>68</v>
      </c>
      <c r="I57" s="61" t="s">
        <v>54</v>
      </c>
      <c r="J57" s="61" t="s">
        <v>47</v>
      </c>
      <c r="K57" s="61" t="s">
        <v>47</v>
      </c>
      <c r="L57" s="61" t="s">
        <v>29</v>
      </c>
      <c r="M57" s="25" t="s">
        <v>4782</v>
      </c>
      <c r="N57" s="25" t="s">
        <v>4783</v>
      </c>
      <c r="O57" s="61" t="s">
        <v>32</v>
      </c>
      <c r="P57" s="61" t="s">
        <v>343</v>
      </c>
      <c r="Q57" s="67"/>
      <c r="R57" s="64"/>
      <c r="S57" s="65" t="str">
        <f t="shared" si="1"/>
        <v/>
      </c>
      <c r="T57" s="67" t="str">
        <f>IFERROR(__xludf.DUMMYFUNCTION("IF(ISBLANK(S57), """", DATE(INDEX(SPLIT(S57,""/""),3), INDEX(SPLIT(S57,""/""),2), INDEX(SPLIT(S57,""/""),1)))"),"")</f>
        <v/>
      </c>
      <c r="U57" s="67"/>
      <c r="V57" s="65"/>
      <c r="W57" s="67"/>
      <c r="X57" s="67"/>
      <c r="Y57" s="69" t="str">
        <f t="shared" si="2"/>
        <v/>
      </c>
      <c r="Z57" s="70" t="str">
        <f t="shared" si="3"/>
        <v/>
      </c>
      <c r="AA57" s="70" t="str">
        <f>IFERROR(__xludf.DUMMYFUNCTION("IF(OR(T57="""", NOT(ISDATE(T57))), """", EOMONTH(T57, -1) + 1)"),"")</f>
        <v/>
      </c>
      <c r="AB57" s="67"/>
      <c r="AC57" s="67"/>
      <c r="AD57" s="67"/>
      <c r="AE57" s="67"/>
    </row>
    <row r="58">
      <c r="A58" s="59">
        <v>45667.0</v>
      </c>
      <c r="B58" s="60">
        <f t="shared" si="4"/>
        <v>271</v>
      </c>
      <c r="C58" s="61" t="s">
        <v>64</v>
      </c>
      <c r="D58" s="61" t="s">
        <v>95</v>
      </c>
      <c r="E58" s="61" t="s">
        <v>344</v>
      </c>
      <c r="F58" s="61" t="s">
        <v>25</v>
      </c>
      <c r="G58" s="61" t="s">
        <v>345</v>
      </c>
      <c r="H58" s="61" t="s">
        <v>39</v>
      </c>
      <c r="I58" s="61" t="s">
        <v>346</v>
      </c>
      <c r="J58" s="61" t="s">
        <v>148</v>
      </c>
      <c r="K58" s="61" t="s">
        <v>148</v>
      </c>
      <c r="L58" s="61" t="s">
        <v>29</v>
      </c>
      <c r="M58" s="25" t="s">
        <v>4784</v>
      </c>
      <c r="N58" s="25" t="s">
        <v>4785</v>
      </c>
      <c r="O58" s="61" t="s">
        <v>32</v>
      </c>
      <c r="P58" s="61" t="s">
        <v>33</v>
      </c>
      <c r="Q58" s="61" t="s">
        <v>34</v>
      </c>
      <c r="R58" s="64"/>
      <c r="S58" s="65" t="str">
        <f t="shared" si="1"/>
        <v/>
      </c>
      <c r="T58" s="67" t="str">
        <f>IFERROR(__xludf.DUMMYFUNCTION("IF(ISBLANK(S58), """", DATE(INDEX(SPLIT(S58,""/""),3), INDEX(SPLIT(S58,""/""),2), INDEX(SPLIT(S58,""/""),1)))"),"")</f>
        <v/>
      </c>
      <c r="U58" s="67"/>
      <c r="V58" s="65"/>
      <c r="W58" s="67"/>
      <c r="X58" s="67"/>
      <c r="Y58" s="69" t="str">
        <f t="shared" si="2"/>
        <v/>
      </c>
      <c r="Z58" s="70" t="str">
        <f t="shared" si="3"/>
        <v/>
      </c>
      <c r="AA58" s="70" t="str">
        <f>IFERROR(__xludf.DUMMYFUNCTION("IF(OR(T58="""", NOT(ISDATE(T58))), """", EOMONTH(T58, -1) + 1)"),"")</f>
        <v/>
      </c>
      <c r="AB58" s="67"/>
      <c r="AC58" s="67"/>
      <c r="AD58" s="67"/>
      <c r="AE58" s="67"/>
    </row>
    <row r="59">
      <c r="A59" s="59">
        <v>45667.0</v>
      </c>
      <c r="B59" s="60">
        <f t="shared" si="4"/>
        <v>54</v>
      </c>
      <c r="C59" s="61" t="s">
        <v>64</v>
      </c>
      <c r="D59" s="61" t="s">
        <v>290</v>
      </c>
      <c r="E59" s="61" t="s">
        <v>349</v>
      </c>
      <c r="F59" s="61" t="s">
        <v>350</v>
      </c>
      <c r="G59" s="61" t="s">
        <v>351</v>
      </c>
      <c r="H59" s="61" t="s">
        <v>47</v>
      </c>
      <c r="I59" s="61" t="s">
        <v>78</v>
      </c>
      <c r="J59" s="61" t="s">
        <v>47</v>
      </c>
      <c r="K59" s="61" t="s">
        <v>47</v>
      </c>
      <c r="L59" s="61" t="s">
        <v>29</v>
      </c>
      <c r="M59" s="25" t="s">
        <v>4786</v>
      </c>
      <c r="N59" s="25" t="s">
        <v>4787</v>
      </c>
      <c r="O59" s="61" t="s">
        <v>32</v>
      </c>
      <c r="P59" s="61" t="s">
        <v>33</v>
      </c>
      <c r="Q59" s="61" t="s">
        <v>126</v>
      </c>
      <c r="R59" s="64"/>
      <c r="S59" s="65">
        <f t="shared" si="1"/>
        <v>45780</v>
      </c>
      <c r="T59" s="66">
        <f>IFERROR(__xludf.DUMMYFUNCTION("IF(ISBLANK(S59), """", DATE(INDEX(SPLIT(S59,""/""),3), INDEX(SPLIT(S59,""/""),2), INDEX(SPLIT(S59,""/""),1)))"),45721.0)</f>
        <v>45721</v>
      </c>
      <c r="U59" s="61" t="s">
        <v>354</v>
      </c>
      <c r="V59" s="68">
        <v>45780.0</v>
      </c>
      <c r="W59" s="67"/>
      <c r="X59" s="67"/>
      <c r="Y59" s="69" t="str">
        <f t="shared" si="2"/>
        <v>2025-03</v>
      </c>
      <c r="Z59" s="70" t="str">
        <f t="shared" si="3"/>
        <v>Mar</v>
      </c>
      <c r="AA59" s="71">
        <f>IFERROR(__xludf.DUMMYFUNCTION("IF(OR(T59="""", NOT(ISDATE(T59))), """", EOMONTH(T59, -1) + 1)"),45717.0)</f>
        <v>45717</v>
      </c>
      <c r="AB59" s="67"/>
      <c r="AC59" s="67"/>
      <c r="AD59" s="67"/>
      <c r="AE59" s="67"/>
    </row>
    <row r="60">
      <c r="A60" s="59">
        <v>45667.0</v>
      </c>
      <c r="B60" s="60">
        <f t="shared" si="4"/>
        <v>271</v>
      </c>
      <c r="C60" s="61" t="s">
        <v>64</v>
      </c>
      <c r="D60" s="61" t="s">
        <v>295</v>
      </c>
      <c r="E60" s="61" t="s">
        <v>356</v>
      </c>
      <c r="F60" s="61" t="s">
        <v>25</v>
      </c>
      <c r="G60" s="61" t="s">
        <v>357</v>
      </c>
      <c r="H60" s="61" t="s">
        <v>39</v>
      </c>
      <c r="I60" s="61" t="s">
        <v>256</v>
      </c>
      <c r="J60" s="61" t="s">
        <v>256</v>
      </c>
      <c r="K60" s="61" t="s">
        <v>256</v>
      </c>
      <c r="L60" s="61" t="s">
        <v>29</v>
      </c>
      <c r="M60" s="25" t="s">
        <v>4788</v>
      </c>
      <c r="N60" s="25" t="s">
        <v>4789</v>
      </c>
      <c r="O60" s="61" t="s">
        <v>32</v>
      </c>
      <c r="P60" s="61" t="s">
        <v>33</v>
      </c>
      <c r="Q60" s="67"/>
      <c r="R60" s="64"/>
      <c r="S60" s="65" t="str">
        <f t="shared" si="1"/>
        <v/>
      </c>
      <c r="T60" s="67" t="str">
        <f>IFERROR(__xludf.DUMMYFUNCTION("IF(ISBLANK(S60), """", DATE(INDEX(SPLIT(S60,""/""),3), INDEX(SPLIT(S60,""/""),2), INDEX(SPLIT(S60,""/""),1)))"),"")</f>
        <v/>
      </c>
      <c r="U60" s="67"/>
      <c r="V60" s="65"/>
      <c r="W60" s="61">
        <v>3996.0</v>
      </c>
      <c r="X60" s="61" t="s">
        <v>151</v>
      </c>
      <c r="Y60" s="69" t="str">
        <f t="shared" si="2"/>
        <v/>
      </c>
      <c r="Z60" s="70" t="str">
        <f t="shared" si="3"/>
        <v/>
      </c>
      <c r="AA60" s="70" t="str">
        <f>IFERROR(__xludf.DUMMYFUNCTION("IF(OR(T60="""", NOT(ISDATE(T60))), """", EOMONTH(T60, -1) + 1)"),"")</f>
        <v/>
      </c>
      <c r="AB60" s="67"/>
      <c r="AC60" s="67"/>
      <c r="AD60" s="67"/>
      <c r="AE60" s="67"/>
    </row>
    <row r="61">
      <c r="A61" s="59">
        <v>45667.0</v>
      </c>
      <c r="B61" s="60">
        <f t="shared" si="4"/>
        <v>57</v>
      </c>
      <c r="C61" s="61" t="s">
        <v>64</v>
      </c>
      <c r="D61" s="61" t="s">
        <v>295</v>
      </c>
      <c r="E61" s="61" t="s">
        <v>360</v>
      </c>
      <c r="F61" s="61" t="s">
        <v>25</v>
      </c>
      <c r="G61" s="63" t="s">
        <v>361</v>
      </c>
      <c r="H61" s="61" t="s">
        <v>39</v>
      </c>
      <c r="I61" s="61" t="s">
        <v>28</v>
      </c>
      <c r="J61" s="61" t="s">
        <v>244</v>
      </c>
      <c r="K61" s="61" t="s">
        <v>28</v>
      </c>
      <c r="L61" s="61" t="s">
        <v>29</v>
      </c>
      <c r="M61" s="25" t="s">
        <v>4790</v>
      </c>
      <c r="N61" s="25" t="s">
        <v>4791</v>
      </c>
      <c r="O61" s="61" t="s">
        <v>32</v>
      </c>
      <c r="P61" s="61" t="s">
        <v>33</v>
      </c>
      <c r="Q61" s="67"/>
      <c r="R61" s="64"/>
      <c r="S61" s="65">
        <f t="shared" si="1"/>
        <v>45872</v>
      </c>
      <c r="T61" s="66">
        <f>IFERROR(__xludf.DUMMYFUNCTION("IF(ISBLANK(S61), """", DATE(INDEX(SPLIT(S61,""/""),3), INDEX(SPLIT(S61,""/""),2), INDEX(SPLIT(S61,""/""),1)))"),45724.0)</f>
        <v>45724</v>
      </c>
      <c r="U61" s="67"/>
      <c r="V61" s="68">
        <v>45872.0</v>
      </c>
      <c r="W61" s="61">
        <v>4860.0</v>
      </c>
      <c r="X61" s="61" t="s">
        <v>364</v>
      </c>
      <c r="Y61" s="69" t="str">
        <f t="shared" si="2"/>
        <v>2025-03</v>
      </c>
      <c r="Z61" s="70" t="str">
        <f t="shared" si="3"/>
        <v>Mar</v>
      </c>
      <c r="AA61" s="71">
        <f>IFERROR(__xludf.DUMMYFUNCTION("IF(OR(T61="""", NOT(ISDATE(T61))), """", EOMONTH(T61, -1) + 1)"),45717.0)</f>
        <v>45717</v>
      </c>
      <c r="AB61" s="67"/>
      <c r="AC61" s="67"/>
      <c r="AD61" s="67"/>
      <c r="AE61" s="67"/>
    </row>
    <row r="62">
      <c r="A62" s="59">
        <v>45666.0</v>
      </c>
      <c r="B62" s="60">
        <f t="shared" si="4"/>
        <v>121</v>
      </c>
      <c r="C62" s="61" t="s">
        <v>64</v>
      </c>
      <c r="D62" s="61" t="s">
        <v>290</v>
      </c>
      <c r="E62" s="62" t="s">
        <v>365</v>
      </c>
      <c r="F62" s="61" t="s">
        <v>366</v>
      </c>
      <c r="G62" s="62" t="s">
        <v>367</v>
      </c>
      <c r="H62" s="61" t="s">
        <v>368</v>
      </c>
      <c r="I62" s="61" t="s">
        <v>40</v>
      </c>
      <c r="J62" s="61" t="s">
        <v>47</v>
      </c>
      <c r="K62" s="61" t="s">
        <v>47</v>
      </c>
      <c r="L62" s="61" t="s">
        <v>29</v>
      </c>
      <c r="M62" s="25" t="s">
        <v>4792</v>
      </c>
      <c r="N62" s="25" t="s">
        <v>4793</v>
      </c>
      <c r="O62" s="61" t="s">
        <v>32</v>
      </c>
      <c r="P62" s="61" t="s">
        <v>33</v>
      </c>
      <c r="Q62" s="61" t="s">
        <v>34</v>
      </c>
      <c r="R62" s="64"/>
      <c r="S62" s="65">
        <f t="shared" si="1"/>
        <v>45935</v>
      </c>
      <c r="T62" s="66">
        <f>IFERROR(__xludf.DUMMYFUNCTION("IF(ISBLANK(S62), """", DATE(INDEX(SPLIT(S62,""/""),3), INDEX(SPLIT(S62,""/""),2), INDEX(SPLIT(S62,""/""),1)))"),45787.0)</f>
        <v>45787</v>
      </c>
      <c r="U62" s="67"/>
      <c r="V62" s="68">
        <v>45935.0</v>
      </c>
      <c r="W62" s="67"/>
      <c r="X62" s="67"/>
      <c r="Y62" s="69" t="str">
        <f t="shared" si="2"/>
        <v>2025-05</v>
      </c>
      <c r="Z62" s="70" t="str">
        <f t="shared" si="3"/>
        <v>May</v>
      </c>
      <c r="AA62" s="71">
        <f>IFERROR(__xludf.DUMMYFUNCTION("IF(OR(T62="""", NOT(ISDATE(T62))), """", EOMONTH(T62, -1) + 1)"),45778.0)</f>
        <v>45778</v>
      </c>
      <c r="AB62" s="67"/>
      <c r="AC62" s="67"/>
      <c r="AD62" s="67"/>
      <c r="AE62" s="67"/>
    </row>
    <row r="63">
      <c r="A63" s="59">
        <v>45667.0</v>
      </c>
      <c r="B63" s="60">
        <f t="shared" si="4"/>
        <v>106</v>
      </c>
      <c r="C63" s="61" t="s">
        <v>64</v>
      </c>
      <c r="D63" s="61" t="s">
        <v>95</v>
      </c>
      <c r="E63" s="61" t="s">
        <v>372</v>
      </c>
      <c r="F63" s="61" t="s">
        <v>373</v>
      </c>
      <c r="G63" s="61" t="s">
        <v>374</v>
      </c>
      <c r="H63" s="61" t="s">
        <v>47</v>
      </c>
      <c r="I63" s="61" t="s">
        <v>123</v>
      </c>
      <c r="J63" s="61" t="s">
        <v>328</v>
      </c>
      <c r="K63" s="61" t="s">
        <v>328</v>
      </c>
      <c r="L63" s="61" t="s">
        <v>29</v>
      </c>
      <c r="M63" s="25" t="s">
        <v>4794</v>
      </c>
      <c r="N63" s="25" t="s">
        <v>4795</v>
      </c>
      <c r="O63" s="61" t="s">
        <v>32</v>
      </c>
      <c r="P63" s="61" t="s">
        <v>33</v>
      </c>
      <c r="Q63" s="67"/>
      <c r="R63" s="64"/>
      <c r="S63" s="65" t="str">
        <f t="shared" si="1"/>
        <v>26/04/2025</v>
      </c>
      <c r="T63" s="66">
        <f>IFERROR(__xludf.DUMMYFUNCTION("IF(ISBLANK(S63), """", DATE(INDEX(SPLIT(S63,""/""),3), INDEX(SPLIT(S63,""/""),2), INDEX(SPLIT(S63,""/""),1)))"),45773.0)</f>
        <v>45773</v>
      </c>
      <c r="U63" s="67"/>
      <c r="V63" s="61" t="s">
        <v>4697</v>
      </c>
      <c r="W63" s="67"/>
      <c r="X63" s="67"/>
      <c r="Y63" s="69" t="str">
        <f t="shared" si="2"/>
        <v>2025-04</v>
      </c>
      <c r="Z63" s="70" t="str">
        <f t="shared" si="3"/>
        <v>Apr</v>
      </c>
      <c r="AA63" s="71">
        <f>IFERROR(__xludf.DUMMYFUNCTION("IF(OR(T63="""", NOT(ISDATE(T63))), """", EOMONTH(T63, -1) + 1)"),45748.0)</f>
        <v>45748</v>
      </c>
      <c r="AB63" s="67"/>
      <c r="AC63" s="67"/>
      <c r="AD63" s="67"/>
      <c r="AE63" s="67"/>
    </row>
    <row r="64">
      <c r="A64" s="59">
        <v>45668.0</v>
      </c>
      <c r="B64" s="60">
        <f t="shared" si="4"/>
        <v>270</v>
      </c>
      <c r="C64" s="61" t="s">
        <v>64</v>
      </c>
      <c r="D64" s="61" t="s">
        <v>95</v>
      </c>
      <c r="E64" s="62" t="s">
        <v>377</v>
      </c>
      <c r="F64" s="61" t="s">
        <v>46</v>
      </c>
      <c r="G64" s="78" t="s">
        <v>378</v>
      </c>
      <c r="H64" s="61" t="s">
        <v>68</v>
      </c>
      <c r="I64" s="61" t="s">
        <v>40</v>
      </c>
      <c r="J64" s="61" t="s">
        <v>40</v>
      </c>
      <c r="K64" s="61" t="s">
        <v>40</v>
      </c>
      <c r="L64" s="61" t="s">
        <v>29</v>
      </c>
      <c r="M64" s="25" t="s">
        <v>4796</v>
      </c>
      <c r="N64" s="25" t="s">
        <v>4797</v>
      </c>
      <c r="O64" s="61" t="s">
        <v>32</v>
      </c>
      <c r="P64" s="61" t="s">
        <v>33</v>
      </c>
      <c r="Q64" s="61" t="s">
        <v>381</v>
      </c>
      <c r="R64" s="64"/>
      <c r="S64" s="65" t="str">
        <f t="shared" si="1"/>
        <v/>
      </c>
      <c r="T64" s="67" t="str">
        <f>IFERROR(__xludf.DUMMYFUNCTION("IF(ISBLANK(S64), """", DATE(INDEX(SPLIT(S64,""/""),3), INDEX(SPLIT(S64,""/""),2), INDEX(SPLIT(S64,""/""),1)))"),"")</f>
        <v/>
      </c>
      <c r="U64" s="67"/>
      <c r="V64" s="65"/>
      <c r="W64" s="67"/>
      <c r="X64" s="67"/>
      <c r="Y64" s="69" t="str">
        <f t="shared" si="2"/>
        <v/>
      </c>
      <c r="Z64" s="70" t="str">
        <f t="shared" si="3"/>
        <v/>
      </c>
      <c r="AA64" s="70" t="str">
        <f>IFERROR(__xludf.DUMMYFUNCTION("IF(OR(T64="""", NOT(ISDATE(T64))), """", EOMONTH(T64, -1) + 1)"),"")</f>
        <v/>
      </c>
      <c r="AB64" s="67"/>
      <c r="AC64" s="67"/>
      <c r="AD64" s="67"/>
      <c r="AE64" s="67"/>
    </row>
    <row r="65">
      <c r="A65" s="59">
        <v>45663.0</v>
      </c>
      <c r="B65" s="60">
        <f t="shared" si="4"/>
        <v>275</v>
      </c>
      <c r="C65" s="61" t="s">
        <v>64</v>
      </c>
      <c r="D65" s="61" t="s">
        <v>65</v>
      </c>
      <c r="E65" s="61" t="s">
        <v>382</v>
      </c>
      <c r="F65" s="61" t="s">
        <v>25</v>
      </c>
      <c r="G65" s="61" t="s">
        <v>383</v>
      </c>
      <c r="H65" s="61" t="s">
        <v>68</v>
      </c>
      <c r="I65" s="61" t="s">
        <v>256</v>
      </c>
      <c r="J65" s="61" t="s">
        <v>256</v>
      </c>
      <c r="K65" s="61" t="s">
        <v>256</v>
      </c>
      <c r="L65" s="61" t="s">
        <v>29</v>
      </c>
      <c r="M65" s="25" t="s">
        <v>4798</v>
      </c>
      <c r="N65" s="25" t="s">
        <v>4799</v>
      </c>
      <c r="O65" s="61" t="s">
        <v>32</v>
      </c>
      <c r="P65" s="61" t="s">
        <v>33</v>
      </c>
      <c r="Q65" s="67"/>
      <c r="R65" s="64"/>
      <c r="S65" s="65" t="str">
        <f t="shared" si="1"/>
        <v/>
      </c>
      <c r="T65" s="67" t="str">
        <f>IFERROR(__xludf.DUMMYFUNCTION("IF(ISBLANK(S65), """", DATE(INDEX(SPLIT(S65,""/""),3), INDEX(SPLIT(S65,""/""),2), INDEX(SPLIT(S65,""/""),1)))"),"")</f>
        <v/>
      </c>
      <c r="U65" s="67"/>
      <c r="V65" s="65"/>
      <c r="W65" s="67"/>
      <c r="X65" s="67"/>
      <c r="Y65" s="69" t="str">
        <f t="shared" si="2"/>
        <v/>
      </c>
      <c r="Z65" s="70" t="str">
        <f t="shared" si="3"/>
        <v/>
      </c>
      <c r="AA65" s="70" t="str">
        <f>IFERROR(__xludf.DUMMYFUNCTION("IF(OR(T65="""", NOT(ISDATE(T65))), """", EOMONTH(T65, -1) + 1)"),"")</f>
        <v/>
      </c>
      <c r="AB65" s="67"/>
      <c r="AC65" s="67"/>
      <c r="AD65" s="67"/>
      <c r="AE65" s="67"/>
    </row>
    <row r="66">
      <c r="A66" s="59">
        <v>45663.0</v>
      </c>
      <c r="B66" s="60">
        <f t="shared" si="4"/>
        <v>89</v>
      </c>
      <c r="C66" s="61" t="s">
        <v>64</v>
      </c>
      <c r="D66" s="61" t="s">
        <v>65</v>
      </c>
      <c r="E66" s="61" t="s">
        <v>386</v>
      </c>
      <c r="F66" s="61" t="s">
        <v>8</v>
      </c>
      <c r="G66" s="61" t="s">
        <v>387</v>
      </c>
      <c r="H66" s="61" t="s">
        <v>388</v>
      </c>
      <c r="I66" s="61" t="s">
        <v>328</v>
      </c>
      <c r="J66" s="61" t="s">
        <v>47</v>
      </c>
      <c r="K66" s="61" t="s">
        <v>47</v>
      </c>
      <c r="L66" s="61" t="s">
        <v>29</v>
      </c>
      <c r="M66" s="25" t="s">
        <v>4800</v>
      </c>
      <c r="N66" s="25" t="s">
        <v>4801</v>
      </c>
      <c r="O66" s="61" t="s">
        <v>32</v>
      </c>
      <c r="P66" s="61" t="s">
        <v>33</v>
      </c>
      <c r="Q66" s="61" t="s">
        <v>126</v>
      </c>
      <c r="R66" s="64"/>
      <c r="S66" s="65">
        <f t="shared" si="1"/>
        <v>45781</v>
      </c>
      <c r="T66" s="66">
        <f>IFERROR(__xludf.DUMMYFUNCTION("IF(ISBLANK(S66), """", DATE(INDEX(SPLIT(S66,""/""),3), INDEX(SPLIT(S66,""/""),2), INDEX(SPLIT(S66,""/""),1)))"),45752.0)</f>
        <v>45752</v>
      </c>
      <c r="U66" s="67"/>
      <c r="V66" s="68">
        <v>45781.0</v>
      </c>
      <c r="W66" s="67"/>
      <c r="X66" s="67"/>
      <c r="Y66" s="69" t="str">
        <f t="shared" si="2"/>
        <v>2025-04</v>
      </c>
      <c r="Z66" s="70" t="str">
        <f t="shared" si="3"/>
        <v>Apr</v>
      </c>
      <c r="AA66" s="71">
        <f>IFERROR(__xludf.DUMMYFUNCTION("IF(OR(T66="""", NOT(ISDATE(T66))), """", EOMONTH(T66, -1) + 1)"),45748.0)</f>
        <v>45748</v>
      </c>
      <c r="AB66" s="67"/>
      <c r="AC66" s="67"/>
      <c r="AD66" s="67"/>
      <c r="AE66" s="67"/>
    </row>
    <row r="67">
      <c r="A67" s="59">
        <v>45663.0</v>
      </c>
      <c r="B67" s="60">
        <f t="shared" si="4"/>
        <v>43</v>
      </c>
      <c r="C67" s="61" t="s">
        <v>64</v>
      </c>
      <c r="D67" s="61" t="s">
        <v>65</v>
      </c>
      <c r="E67" s="61" t="s">
        <v>391</v>
      </c>
      <c r="F67" s="61" t="s">
        <v>8</v>
      </c>
      <c r="G67" s="61" t="s">
        <v>392</v>
      </c>
      <c r="H67" s="61" t="s">
        <v>77</v>
      </c>
      <c r="I67" s="61" t="s">
        <v>220</v>
      </c>
      <c r="J67" s="61" t="s">
        <v>47</v>
      </c>
      <c r="K67" s="61" t="s">
        <v>47</v>
      </c>
      <c r="L67" s="61" t="s">
        <v>29</v>
      </c>
      <c r="M67" s="25" t="s">
        <v>4802</v>
      </c>
      <c r="N67" s="25" t="s">
        <v>4803</v>
      </c>
      <c r="O67" s="61" t="s">
        <v>32</v>
      </c>
      <c r="P67" s="61" t="s">
        <v>33</v>
      </c>
      <c r="Q67" s="67"/>
      <c r="R67" s="64"/>
      <c r="S67" s="65" t="str">
        <f t="shared" si="1"/>
        <v>18/02/2025</v>
      </c>
      <c r="T67" s="66">
        <f>IFERROR(__xludf.DUMMYFUNCTION("IF(ISBLANK(S67), """", DATE(INDEX(SPLIT(S67,""/""),3), INDEX(SPLIT(S67,""/""),2), INDEX(SPLIT(S67,""/""),1)))"),45706.0)</f>
        <v>45706</v>
      </c>
      <c r="U67" s="67"/>
      <c r="V67" s="61" t="s">
        <v>4710</v>
      </c>
      <c r="W67" s="67"/>
      <c r="X67" s="67"/>
      <c r="Y67" s="69" t="str">
        <f t="shared" si="2"/>
        <v>2025-02</v>
      </c>
      <c r="Z67" s="70" t="str">
        <f t="shared" si="3"/>
        <v>Feb</v>
      </c>
      <c r="AA67" s="71">
        <f>IFERROR(__xludf.DUMMYFUNCTION("IF(OR(T67="""", NOT(ISDATE(T67))), """", EOMONTH(T67, -1) + 1)"),45689.0)</f>
        <v>45689</v>
      </c>
      <c r="AB67" s="67"/>
      <c r="AC67" s="67"/>
      <c r="AD67" s="67"/>
      <c r="AE67" s="67"/>
    </row>
    <row r="68">
      <c r="A68" s="59">
        <v>45663.0</v>
      </c>
      <c r="B68" s="60">
        <f t="shared" si="4"/>
        <v>75</v>
      </c>
      <c r="C68" s="61" t="s">
        <v>64</v>
      </c>
      <c r="D68" s="61" t="s">
        <v>65</v>
      </c>
      <c r="E68" s="61" t="s">
        <v>395</v>
      </c>
      <c r="F68" s="61" t="s">
        <v>8</v>
      </c>
      <c r="G68" s="63" t="s">
        <v>396</v>
      </c>
      <c r="H68" s="61" t="s">
        <v>68</v>
      </c>
      <c r="I68" s="61" t="s">
        <v>40</v>
      </c>
      <c r="J68" s="61" t="s">
        <v>47</v>
      </c>
      <c r="K68" s="61" t="s">
        <v>47</v>
      </c>
      <c r="L68" s="61" t="s">
        <v>29</v>
      </c>
      <c r="M68" s="25" t="s">
        <v>4804</v>
      </c>
      <c r="N68" s="25" t="s">
        <v>4805</v>
      </c>
      <c r="O68" s="61" t="s">
        <v>32</v>
      </c>
      <c r="P68" s="61" t="s">
        <v>33</v>
      </c>
      <c r="Q68" s="61" t="s">
        <v>228</v>
      </c>
      <c r="R68" s="64"/>
      <c r="S68" s="65" t="str">
        <f t="shared" si="1"/>
        <v>22/03/2025</v>
      </c>
      <c r="T68" s="66">
        <f>IFERROR(__xludf.DUMMYFUNCTION("IF(ISBLANK(S68), """", DATE(INDEX(SPLIT(S68,""/""),3), INDEX(SPLIT(S68,""/""),2), INDEX(SPLIT(S68,""/""),1)))"),45738.0)</f>
        <v>45738</v>
      </c>
      <c r="U68" s="67"/>
      <c r="V68" s="61" t="s">
        <v>4688</v>
      </c>
      <c r="W68" s="67"/>
      <c r="X68" s="67"/>
      <c r="Y68" s="69" t="str">
        <f t="shared" si="2"/>
        <v>2025-03</v>
      </c>
      <c r="Z68" s="70" t="str">
        <f t="shared" si="3"/>
        <v>Mar</v>
      </c>
      <c r="AA68" s="71">
        <f>IFERROR(__xludf.DUMMYFUNCTION("IF(OR(T68="""", NOT(ISDATE(T68))), """", EOMONTH(T68, -1) + 1)"),45717.0)</f>
        <v>45717</v>
      </c>
      <c r="AB68" s="67"/>
      <c r="AC68" s="67"/>
      <c r="AD68" s="67"/>
      <c r="AE68" s="67"/>
    </row>
    <row r="69">
      <c r="A69" s="59">
        <v>45663.0</v>
      </c>
      <c r="B69" s="60">
        <f t="shared" si="4"/>
        <v>75</v>
      </c>
      <c r="C69" s="61" t="s">
        <v>64</v>
      </c>
      <c r="D69" s="61" t="s">
        <v>65</v>
      </c>
      <c r="E69" s="61" t="s">
        <v>399</v>
      </c>
      <c r="F69" s="61" t="s">
        <v>25</v>
      </c>
      <c r="G69" s="63" t="s">
        <v>396</v>
      </c>
      <c r="H69" s="61" t="s">
        <v>68</v>
      </c>
      <c r="I69" s="61" t="s">
        <v>40</v>
      </c>
      <c r="J69" s="61" t="s">
        <v>40</v>
      </c>
      <c r="K69" s="61" t="s">
        <v>40</v>
      </c>
      <c r="L69" s="61" t="s">
        <v>29</v>
      </c>
      <c r="M69" s="25" t="s">
        <v>4806</v>
      </c>
      <c r="N69" s="25" t="s">
        <v>4807</v>
      </c>
      <c r="O69" s="61" t="s">
        <v>32</v>
      </c>
      <c r="P69" s="61" t="s">
        <v>33</v>
      </c>
      <c r="Q69" s="61" t="s">
        <v>228</v>
      </c>
      <c r="R69" s="64"/>
      <c r="S69" s="65" t="str">
        <f t="shared" si="1"/>
        <v>22/03/2025</v>
      </c>
      <c r="T69" s="66">
        <f>IFERROR(__xludf.DUMMYFUNCTION("IF(ISBLANK(S69), """", DATE(INDEX(SPLIT(S69,""/""),3), INDEX(SPLIT(S69,""/""),2), INDEX(SPLIT(S69,""/""),1)))"),45738.0)</f>
        <v>45738</v>
      </c>
      <c r="U69" s="67"/>
      <c r="V69" s="61" t="s">
        <v>4688</v>
      </c>
      <c r="W69" s="67"/>
      <c r="X69" s="67"/>
      <c r="Y69" s="69" t="str">
        <f t="shared" si="2"/>
        <v>2025-03</v>
      </c>
      <c r="Z69" s="70" t="str">
        <f t="shared" si="3"/>
        <v>Mar</v>
      </c>
      <c r="AA69" s="71">
        <f>IFERROR(__xludf.DUMMYFUNCTION("IF(OR(T69="""", NOT(ISDATE(T69))), """", EOMONTH(T69, -1) + 1)"),45717.0)</f>
        <v>45717</v>
      </c>
      <c r="AB69" s="67"/>
      <c r="AC69" s="67"/>
      <c r="AD69" s="67"/>
      <c r="AE69" s="67"/>
    </row>
    <row r="70">
      <c r="A70" s="59">
        <v>45663.0</v>
      </c>
      <c r="B70" s="60">
        <f t="shared" si="4"/>
        <v>124</v>
      </c>
      <c r="C70" s="61" t="s">
        <v>64</v>
      </c>
      <c r="D70" s="61" t="s">
        <v>65</v>
      </c>
      <c r="E70" s="61" t="s">
        <v>402</v>
      </c>
      <c r="F70" s="61" t="s">
        <v>25</v>
      </c>
      <c r="G70" s="61" t="s">
        <v>403</v>
      </c>
      <c r="H70" s="61" t="s">
        <v>59</v>
      </c>
      <c r="I70" s="61" t="s">
        <v>40</v>
      </c>
      <c r="J70" s="61" t="s">
        <v>404</v>
      </c>
      <c r="K70" s="61" t="s">
        <v>404</v>
      </c>
      <c r="L70" s="61" t="s">
        <v>29</v>
      </c>
      <c r="M70" s="25" t="s">
        <v>4808</v>
      </c>
      <c r="N70" s="25" t="s">
        <v>4809</v>
      </c>
      <c r="O70" s="61" t="s">
        <v>32</v>
      </c>
      <c r="P70" s="61" t="s">
        <v>33</v>
      </c>
      <c r="Q70" s="61" t="s">
        <v>381</v>
      </c>
      <c r="R70" s="64"/>
      <c r="S70" s="65">
        <f t="shared" si="1"/>
        <v>45935</v>
      </c>
      <c r="T70" s="66">
        <f>IFERROR(__xludf.DUMMYFUNCTION("IF(ISBLANK(S70), """", DATE(INDEX(SPLIT(S70,""/""),3), INDEX(SPLIT(S70,""/""),2), INDEX(SPLIT(S70,""/""),1)))"),45787.0)</f>
        <v>45787</v>
      </c>
      <c r="U70" s="67"/>
      <c r="V70" s="68">
        <v>45935.0</v>
      </c>
      <c r="W70" s="61">
        <v>3870.0</v>
      </c>
      <c r="X70" s="61" t="s">
        <v>408</v>
      </c>
      <c r="Y70" s="69" t="str">
        <f t="shared" si="2"/>
        <v>2025-05</v>
      </c>
      <c r="Z70" s="70" t="str">
        <f t="shared" si="3"/>
        <v>May</v>
      </c>
      <c r="AA70" s="71">
        <f>IFERROR(__xludf.DUMMYFUNCTION("IF(OR(T70="""", NOT(ISDATE(T70))), """", EOMONTH(T70, -1) + 1)"),45778.0)</f>
        <v>45778</v>
      </c>
      <c r="AB70" s="67"/>
      <c r="AC70" s="67"/>
      <c r="AD70" s="67"/>
      <c r="AE70" s="67"/>
    </row>
    <row r="71">
      <c r="A71" s="59">
        <v>45663.0</v>
      </c>
      <c r="B71" s="60">
        <f t="shared" si="4"/>
        <v>131</v>
      </c>
      <c r="C71" s="61" t="s">
        <v>64</v>
      </c>
      <c r="D71" s="61" t="s">
        <v>65</v>
      </c>
      <c r="E71" s="61" t="s">
        <v>409</v>
      </c>
      <c r="F71" s="61" t="s">
        <v>25</v>
      </c>
      <c r="G71" s="61" t="s">
        <v>410</v>
      </c>
      <c r="H71" s="61" t="s">
        <v>39</v>
      </c>
      <c r="I71" s="61" t="s">
        <v>328</v>
      </c>
      <c r="J71" s="61" t="s">
        <v>328</v>
      </c>
      <c r="K71" s="61" t="s">
        <v>328</v>
      </c>
      <c r="L71" s="61" t="s">
        <v>29</v>
      </c>
      <c r="M71" s="25" t="s">
        <v>4810</v>
      </c>
      <c r="N71" s="25" t="s">
        <v>4811</v>
      </c>
      <c r="O71" s="61" t="s">
        <v>32</v>
      </c>
      <c r="P71" s="61" t="s">
        <v>33</v>
      </c>
      <c r="Q71" s="61" t="s">
        <v>381</v>
      </c>
      <c r="R71" s="64"/>
      <c r="S71" s="65" t="str">
        <f t="shared" si="1"/>
        <v>17/05/2025</v>
      </c>
      <c r="T71" s="66">
        <f>IFERROR(__xludf.DUMMYFUNCTION("IF(ISBLANK(S71), """", DATE(INDEX(SPLIT(S71,""/""),3), INDEX(SPLIT(S71,""/""),2), INDEX(SPLIT(S71,""/""),1)))"),45794.0)</f>
        <v>45794</v>
      </c>
      <c r="U71" s="67"/>
      <c r="V71" s="61" t="s">
        <v>4812</v>
      </c>
      <c r="W71" s="67"/>
      <c r="X71" s="67"/>
      <c r="Y71" s="69" t="str">
        <f t="shared" si="2"/>
        <v>2025-05</v>
      </c>
      <c r="Z71" s="70" t="str">
        <f t="shared" si="3"/>
        <v>May</v>
      </c>
      <c r="AA71" s="71">
        <f>IFERROR(__xludf.DUMMYFUNCTION("IF(OR(T71="""", NOT(ISDATE(T71))), """", EOMONTH(T71, -1) + 1)"),45778.0)</f>
        <v>45778</v>
      </c>
      <c r="AB71" s="67"/>
      <c r="AC71" s="67"/>
      <c r="AD71" s="67"/>
      <c r="AE71" s="67"/>
    </row>
    <row r="72">
      <c r="A72" s="59">
        <v>45663.0</v>
      </c>
      <c r="B72" s="60">
        <f t="shared" si="4"/>
        <v>89</v>
      </c>
      <c r="C72" s="61" t="s">
        <v>64</v>
      </c>
      <c r="D72" s="61" t="s">
        <v>65</v>
      </c>
      <c r="E72" s="61" t="s">
        <v>414</v>
      </c>
      <c r="F72" s="61" t="s">
        <v>8</v>
      </c>
      <c r="G72" s="63" t="s">
        <v>415</v>
      </c>
      <c r="H72" s="61" t="s">
        <v>77</v>
      </c>
      <c r="I72" s="61" t="s">
        <v>104</v>
      </c>
      <c r="J72" s="61" t="s">
        <v>47</v>
      </c>
      <c r="K72" s="61" t="s">
        <v>47</v>
      </c>
      <c r="L72" s="61" t="s">
        <v>29</v>
      </c>
      <c r="M72" s="25" t="s">
        <v>4813</v>
      </c>
      <c r="N72" s="25" t="s">
        <v>4814</v>
      </c>
      <c r="O72" s="61" t="s">
        <v>32</v>
      </c>
      <c r="P72" s="61" t="s">
        <v>33</v>
      </c>
      <c r="Q72" s="67"/>
      <c r="R72" s="64"/>
      <c r="S72" s="65">
        <f t="shared" si="1"/>
        <v>45781</v>
      </c>
      <c r="T72" s="66">
        <f>IFERROR(__xludf.DUMMYFUNCTION("IF(ISBLANK(S72), """", DATE(INDEX(SPLIT(S72,""/""),3), INDEX(SPLIT(S72,""/""),2), INDEX(SPLIT(S72,""/""),1)))"),45752.0)</f>
        <v>45752</v>
      </c>
      <c r="U72" s="67"/>
      <c r="V72" s="68">
        <v>45781.0</v>
      </c>
      <c r="W72" s="67"/>
      <c r="X72" s="67"/>
      <c r="Y72" s="69" t="str">
        <f t="shared" si="2"/>
        <v>2025-04</v>
      </c>
      <c r="Z72" s="70" t="str">
        <f t="shared" si="3"/>
        <v>Apr</v>
      </c>
      <c r="AA72" s="71">
        <f>IFERROR(__xludf.DUMMYFUNCTION("IF(OR(T72="""", NOT(ISDATE(T72))), """", EOMONTH(T72, -1) + 1)"),45748.0)</f>
        <v>45748</v>
      </c>
      <c r="AB72" s="67"/>
      <c r="AC72" s="67"/>
      <c r="AD72" s="67"/>
      <c r="AE72" s="67"/>
    </row>
    <row r="73">
      <c r="A73" s="59">
        <v>45663.0</v>
      </c>
      <c r="B73" s="60">
        <f t="shared" si="4"/>
        <v>89</v>
      </c>
      <c r="C73" s="61" t="s">
        <v>64</v>
      </c>
      <c r="D73" s="61" t="s">
        <v>65</v>
      </c>
      <c r="E73" s="61" t="s">
        <v>418</v>
      </c>
      <c r="F73" s="61" t="s">
        <v>8</v>
      </c>
      <c r="G73" s="63" t="s">
        <v>415</v>
      </c>
      <c r="H73" s="61" t="s">
        <v>77</v>
      </c>
      <c r="I73" s="61" t="s">
        <v>104</v>
      </c>
      <c r="J73" s="61" t="s">
        <v>47</v>
      </c>
      <c r="K73" s="61" t="s">
        <v>47</v>
      </c>
      <c r="L73" s="61" t="s">
        <v>29</v>
      </c>
      <c r="M73" s="25" t="s">
        <v>4815</v>
      </c>
      <c r="N73" s="25" t="s">
        <v>4816</v>
      </c>
      <c r="O73" s="61" t="s">
        <v>32</v>
      </c>
      <c r="P73" s="61" t="s">
        <v>33</v>
      </c>
      <c r="Q73" s="67"/>
      <c r="R73" s="64"/>
      <c r="S73" s="65">
        <f t="shared" si="1"/>
        <v>45781</v>
      </c>
      <c r="T73" s="66">
        <f>IFERROR(__xludf.DUMMYFUNCTION("IF(ISBLANK(S73), """", DATE(INDEX(SPLIT(S73,""/""),3), INDEX(SPLIT(S73,""/""),2), INDEX(SPLIT(S73,""/""),1)))"),45752.0)</f>
        <v>45752</v>
      </c>
      <c r="U73" s="67"/>
      <c r="V73" s="68">
        <v>45781.0</v>
      </c>
      <c r="W73" s="67"/>
      <c r="X73" s="67"/>
      <c r="Y73" s="69" t="str">
        <f t="shared" si="2"/>
        <v>2025-04</v>
      </c>
      <c r="Z73" s="70" t="str">
        <f t="shared" si="3"/>
        <v>Apr</v>
      </c>
      <c r="AA73" s="71">
        <f>IFERROR(__xludf.DUMMYFUNCTION("IF(OR(T73="""", NOT(ISDATE(T73))), """", EOMONTH(T73, -1) + 1)"),45748.0)</f>
        <v>45748</v>
      </c>
      <c r="AB73" s="67"/>
      <c r="AC73" s="67"/>
      <c r="AD73" s="67"/>
      <c r="AE73" s="67"/>
    </row>
    <row r="74">
      <c r="A74" s="59">
        <v>45663.0</v>
      </c>
      <c r="B74" s="60">
        <f t="shared" si="4"/>
        <v>43</v>
      </c>
      <c r="C74" s="61" t="s">
        <v>64</v>
      </c>
      <c r="D74" s="61" t="s">
        <v>65</v>
      </c>
      <c r="E74" s="61" t="s">
        <v>421</v>
      </c>
      <c r="F74" s="61" t="s">
        <v>25</v>
      </c>
      <c r="G74" s="61" t="s">
        <v>422</v>
      </c>
      <c r="H74" s="61" t="s">
        <v>59</v>
      </c>
      <c r="I74" s="61" t="s">
        <v>122</v>
      </c>
      <c r="J74" s="61" t="s">
        <v>122</v>
      </c>
      <c r="K74" s="61" t="s">
        <v>122</v>
      </c>
      <c r="L74" s="61" t="s">
        <v>29</v>
      </c>
      <c r="M74" s="25" t="s">
        <v>4817</v>
      </c>
      <c r="N74" s="25" t="s">
        <v>4818</v>
      </c>
      <c r="O74" s="61" t="s">
        <v>32</v>
      </c>
      <c r="P74" s="61" t="s">
        <v>33</v>
      </c>
      <c r="Q74" s="67"/>
      <c r="R74" s="64"/>
      <c r="S74" s="65" t="str">
        <f t="shared" si="1"/>
        <v>18/02/2025</v>
      </c>
      <c r="T74" s="66">
        <f>IFERROR(__xludf.DUMMYFUNCTION("IF(ISBLANK(S74), """", DATE(INDEX(SPLIT(S74,""/""),3), INDEX(SPLIT(S74,""/""),2), INDEX(SPLIT(S74,""/""),1)))"),45706.0)</f>
        <v>45706</v>
      </c>
      <c r="U74" s="67"/>
      <c r="V74" s="61" t="s">
        <v>4710</v>
      </c>
      <c r="W74" s="61">
        <v>4320.0</v>
      </c>
      <c r="X74" s="67"/>
      <c r="Y74" s="69" t="str">
        <f t="shared" si="2"/>
        <v>2025-02</v>
      </c>
      <c r="Z74" s="70" t="str">
        <f t="shared" si="3"/>
        <v>Feb</v>
      </c>
      <c r="AA74" s="71">
        <f>IFERROR(__xludf.DUMMYFUNCTION("IF(OR(T74="""", NOT(ISDATE(T74))), """", EOMONTH(T74, -1) + 1)"),45689.0)</f>
        <v>45689</v>
      </c>
      <c r="AB74" s="67"/>
      <c r="AC74" s="67"/>
      <c r="AD74" s="67"/>
      <c r="AE74" s="67"/>
    </row>
    <row r="75">
      <c r="A75" s="59">
        <v>45663.0</v>
      </c>
      <c r="B75" s="60">
        <f t="shared" si="4"/>
        <v>275</v>
      </c>
      <c r="C75" s="61" t="s">
        <v>64</v>
      </c>
      <c r="D75" s="61" t="s">
        <v>95</v>
      </c>
      <c r="E75" s="61" t="s">
        <v>426</v>
      </c>
      <c r="F75" s="61" t="s">
        <v>427</v>
      </c>
      <c r="G75" s="61" t="s">
        <v>428</v>
      </c>
      <c r="H75" s="61" t="s">
        <v>47</v>
      </c>
      <c r="I75" s="61" t="s">
        <v>220</v>
      </c>
      <c r="J75" s="61" t="s">
        <v>220</v>
      </c>
      <c r="K75" s="61" t="s">
        <v>47</v>
      </c>
      <c r="L75" s="61" t="s">
        <v>29</v>
      </c>
      <c r="M75" s="25" t="s">
        <v>4819</v>
      </c>
      <c r="N75" s="25" t="s">
        <v>4820</v>
      </c>
      <c r="O75" s="61" t="s">
        <v>32</v>
      </c>
      <c r="P75" s="61" t="s">
        <v>214</v>
      </c>
      <c r="Q75" s="67"/>
      <c r="R75" s="64"/>
      <c r="S75" s="65" t="str">
        <f t="shared" si="1"/>
        <v/>
      </c>
      <c r="T75" s="67" t="str">
        <f>IFERROR(__xludf.DUMMYFUNCTION("IF(ISBLANK(S75), """", DATE(INDEX(SPLIT(S75,""/""),3), INDEX(SPLIT(S75,""/""),2), INDEX(SPLIT(S75,""/""),1)))"),"")</f>
        <v/>
      </c>
      <c r="U75" s="67"/>
      <c r="V75" s="65"/>
      <c r="W75" s="67"/>
      <c r="X75" s="67"/>
      <c r="Y75" s="69" t="str">
        <f t="shared" si="2"/>
        <v/>
      </c>
      <c r="Z75" s="70" t="str">
        <f t="shared" si="3"/>
        <v/>
      </c>
      <c r="AA75" s="70" t="str">
        <f>IFERROR(__xludf.DUMMYFUNCTION("IF(OR(T75="""", NOT(ISDATE(T75))), """", EOMONTH(T75, -1) + 1)"),"")</f>
        <v/>
      </c>
      <c r="AB75" s="67"/>
      <c r="AC75" s="67"/>
      <c r="AD75" s="67"/>
      <c r="AE75" s="67"/>
    </row>
    <row r="76">
      <c r="A76" s="59">
        <v>45670.0</v>
      </c>
      <c r="B76" s="60">
        <f t="shared" si="4"/>
        <v>68</v>
      </c>
      <c r="C76" s="61" t="s">
        <v>64</v>
      </c>
      <c r="D76" s="61" t="s">
        <v>432</v>
      </c>
      <c r="E76" s="61" t="s">
        <v>433</v>
      </c>
      <c r="F76" s="61" t="s">
        <v>46</v>
      </c>
      <c r="G76" s="72" t="s">
        <v>434</v>
      </c>
      <c r="H76" s="61" t="s">
        <v>388</v>
      </c>
      <c r="I76" s="61" t="s">
        <v>435</v>
      </c>
      <c r="J76" s="61" t="s">
        <v>47</v>
      </c>
      <c r="K76" s="61" t="s">
        <v>47</v>
      </c>
      <c r="L76" s="61" t="s">
        <v>29</v>
      </c>
      <c r="M76" s="25" t="s">
        <v>4821</v>
      </c>
      <c r="N76" s="25" t="s">
        <v>4822</v>
      </c>
      <c r="O76" s="61" t="s">
        <v>32</v>
      </c>
      <c r="P76" s="61" t="s">
        <v>33</v>
      </c>
      <c r="Q76" s="61" t="s">
        <v>126</v>
      </c>
      <c r="R76" s="64"/>
      <c r="S76" s="65" t="str">
        <f t="shared" si="1"/>
        <v>22/03/2025</v>
      </c>
      <c r="T76" s="66">
        <f>IFERROR(__xludf.DUMMYFUNCTION("IF(ISBLANK(S76), """", DATE(INDEX(SPLIT(S76,""/""),3), INDEX(SPLIT(S76,""/""),2), INDEX(SPLIT(S76,""/""),1)))"),45738.0)</f>
        <v>45738</v>
      </c>
      <c r="U76" s="67"/>
      <c r="V76" s="61" t="s">
        <v>4688</v>
      </c>
      <c r="W76" s="61">
        <v>1080.0</v>
      </c>
      <c r="X76" s="61" t="s">
        <v>355</v>
      </c>
      <c r="Y76" s="69" t="str">
        <f t="shared" si="2"/>
        <v>2025-03</v>
      </c>
      <c r="Z76" s="70" t="str">
        <f t="shared" si="3"/>
        <v>Mar</v>
      </c>
      <c r="AA76" s="71">
        <f>IFERROR(__xludf.DUMMYFUNCTION("IF(OR(T76="""", NOT(ISDATE(T76))), """", EOMONTH(T76, -1) + 1)"),45717.0)</f>
        <v>45717</v>
      </c>
      <c r="AB76" s="67"/>
      <c r="AC76" s="67"/>
      <c r="AD76" s="67"/>
      <c r="AE76" s="67"/>
    </row>
    <row r="77">
      <c r="A77" s="59">
        <v>45665.0</v>
      </c>
      <c r="B77" s="60">
        <f t="shared" si="4"/>
        <v>150</v>
      </c>
      <c r="C77" s="61" t="s">
        <v>64</v>
      </c>
      <c r="D77" s="61" t="s">
        <v>438</v>
      </c>
      <c r="E77" s="61" t="s">
        <v>439</v>
      </c>
      <c r="F77" s="61" t="s">
        <v>25</v>
      </c>
      <c r="G77" s="61" t="s">
        <v>440</v>
      </c>
      <c r="H77" s="61" t="s">
        <v>59</v>
      </c>
      <c r="I77" s="61" t="s">
        <v>220</v>
      </c>
      <c r="J77" s="61" t="s">
        <v>220</v>
      </c>
      <c r="K77" s="61" t="s">
        <v>220</v>
      </c>
      <c r="L77" s="61" t="s">
        <v>29</v>
      </c>
      <c r="M77" s="25" t="s">
        <v>4823</v>
      </c>
      <c r="N77" s="25" t="s">
        <v>4824</v>
      </c>
      <c r="O77" s="61" t="s">
        <v>32</v>
      </c>
      <c r="P77" s="61" t="s">
        <v>33</v>
      </c>
      <c r="Q77" s="67"/>
      <c r="R77" s="64"/>
      <c r="S77" s="65">
        <f t="shared" si="1"/>
        <v>45844</v>
      </c>
      <c r="T77" s="66">
        <f>IFERROR(__xludf.DUMMYFUNCTION("IF(ISBLANK(S77), """", DATE(INDEX(SPLIT(S77,""/""),3), INDEX(SPLIT(S77,""/""),2), INDEX(SPLIT(S77,""/""),1)))"),45815.0)</f>
        <v>45815</v>
      </c>
      <c r="U77" s="67"/>
      <c r="V77" s="68">
        <v>45844.0</v>
      </c>
      <c r="W77" s="67"/>
      <c r="X77" s="67"/>
      <c r="Y77" s="69" t="str">
        <f t="shared" si="2"/>
        <v>2025-06</v>
      </c>
      <c r="Z77" s="70" t="str">
        <f t="shared" si="3"/>
        <v>Jun</v>
      </c>
      <c r="AA77" s="71">
        <f>IFERROR(__xludf.DUMMYFUNCTION("IF(OR(T77="""", NOT(ISDATE(T77))), """", EOMONTH(T77, -1) + 1)"),45809.0)</f>
        <v>45809</v>
      </c>
      <c r="AB77" s="67"/>
      <c r="AC77" s="67"/>
      <c r="AD77" s="67"/>
      <c r="AE77" s="67"/>
    </row>
    <row r="78">
      <c r="A78" s="59">
        <v>45665.0</v>
      </c>
      <c r="B78" s="60">
        <f t="shared" si="4"/>
        <v>17</v>
      </c>
      <c r="C78" s="61" t="s">
        <v>64</v>
      </c>
      <c r="D78" s="61" t="s">
        <v>65</v>
      </c>
      <c r="E78" s="61" t="s">
        <v>443</v>
      </c>
      <c r="F78" s="61" t="s">
        <v>25</v>
      </c>
      <c r="G78" s="61" t="s">
        <v>444</v>
      </c>
      <c r="H78" s="61" t="s">
        <v>39</v>
      </c>
      <c r="I78" s="61" t="s">
        <v>220</v>
      </c>
      <c r="J78" s="61" t="s">
        <v>220</v>
      </c>
      <c r="K78" s="61" t="s">
        <v>220</v>
      </c>
      <c r="L78" s="61" t="s">
        <v>29</v>
      </c>
      <c r="M78" s="25" t="s">
        <v>4825</v>
      </c>
      <c r="N78" s="25" t="s">
        <v>4826</v>
      </c>
      <c r="O78" s="61" t="s">
        <v>32</v>
      </c>
      <c r="P78" s="61" t="s">
        <v>33</v>
      </c>
      <c r="Q78" s="67"/>
      <c r="R78" s="64"/>
      <c r="S78" s="65" t="str">
        <f t="shared" si="1"/>
        <v>25/01/2025</v>
      </c>
      <c r="T78" s="66">
        <f>IFERROR(__xludf.DUMMYFUNCTION("IF(ISBLANK(S78), """", DATE(INDEX(SPLIT(S78,""/""),3), INDEX(SPLIT(S78,""/""),2), INDEX(SPLIT(S78,""/""),1)))"),45682.0)</f>
        <v>45682</v>
      </c>
      <c r="U78" s="67"/>
      <c r="V78" s="61" t="s">
        <v>4674</v>
      </c>
      <c r="W78" s="61">
        <v>5220.0</v>
      </c>
      <c r="X78" s="67"/>
      <c r="Y78" s="69" t="str">
        <f t="shared" si="2"/>
        <v>2025-01</v>
      </c>
      <c r="Z78" s="70" t="str">
        <f t="shared" si="3"/>
        <v>Jan</v>
      </c>
      <c r="AA78" s="71">
        <f>IFERROR(__xludf.DUMMYFUNCTION("IF(OR(T78="""", NOT(ISDATE(T78))), """", EOMONTH(T78, -1) + 1)"),45658.0)</f>
        <v>45658</v>
      </c>
      <c r="AB78" s="67"/>
      <c r="AC78" s="67"/>
      <c r="AD78" s="67"/>
      <c r="AE78" s="67"/>
    </row>
    <row r="79">
      <c r="A79" s="59">
        <v>45665.0</v>
      </c>
      <c r="B79" s="60">
        <f t="shared" si="4"/>
        <v>73</v>
      </c>
      <c r="C79" s="61" t="s">
        <v>64</v>
      </c>
      <c r="D79" s="61" t="s">
        <v>65</v>
      </c>
      <c r="E79" s="62" t="s">
        <v>447</v>
      </c>
      <c r="F79" s="61" t="s">
        <v>8</v>
      </c>
      <c r="G79" s="61" t="s">
        <v>448</v>
      </c>
      <c r="H79" s="61" t="s">
        <v>449</v>
      </c>
      <c r="I79" s="61" t="s">
        <v>220</v>
      </c>
      <c r="J79" s="61" t="s">
        <v>47</v>
      </c>
      <c r="K79" s="61" t="s">
        <v>47</v>
      </c>
      <c r="L79" s="61" t="s">
        <v>29</v>
      </c>
      <c r="M79" s="25" t="s">
        <v>4827</v>
      </c>
      <c r="N79" s="25" t="s">
        <v>4828</v>
      </c>
      <c r="O79" s="61" t="s">
        <v>32</v>
      </c>
      <c r="P79" s="61" t="s">
        <v>33</v>
      </c>
      <c r="Q79" s="67"/>
      <c r="R79" s="64"/>
      <c r="S79" s="65" t="str">
        <f t="shared" si="1"/>
        <v>22/03/2025</v>
      </c>
      <c r="T79" s="66">
        <f>IFERROR(__xludf.DUMMYFUNCTION("IF(ISBLANK(S79), """", DATE(INDEX(SPLIT(S79,""/""),3), INDEX(SPLIT(S79,""/""),2), INDEX(SPLIT(S79,""/""),1)))"),45738.0)</f>
        <v>45738</v>
      </c>
      <c r="U79" s="67"/>
      <c r="V79" s="61" t="s">
        <v>4688</v>
      </c>
      <c r="W79" s="67"/>
      <c r="X79" s="67"/>
      <c r="Y79" s="69" t="str">
        <f t="shared" si="2"/>
        <v>2025-03</v>
      </c>
      <c r="Z79" s="70" t="str">
        <f t="shared" si="3"/>
        <v>Mar</v>
      </c>
      <c r="AA79" s="71">
        <f>IFERROR(__xludf.DUMMYFUNCTION("IF(OR(T79="""", NOT(ISDATE(T79))), """", EOMONTH(T79, -1) + 1)"),45717.0)</f>
        <v>45717</v>
      </c>
      <c r="AB79" s="67"/>
      <c r="AC79" s="67"/>
      <c r="AD79" s="67"/>
      <c r="AE79" s="67"/>
    </row>
    <row r="80">
      <c r="A80" s="59">
        <v>45665.0</v>
      </c>
      <c r="B80" s="60">
        <f t="shared" si="4"/>
        <v>273</v>
      </c>
      <c r="C80" s="61" t="s">
        <v>64</v>
      </c>
      <c r="D80" s="61" t="s">
        <v>65</v>
      </c>
      <c r="E80" s="61" t="s">
        <v>452</v>
      </c>
      <c r="F80" s="61" t="s">
        <v>8</v>
      </c>
      <c r="G80" s="61" t="s">
        <v>453</v>
      </c>
      <c r="H80" s="61" t="s">
        <v>68</v>
      </c>
      <c r="I80" s="61" t="s">
        <v>256</v>
      </c>
      <c r="J80" s="61" t="s">
        <v>47</v>
      </c>
      <c r="K80" s="61" t="s">
        <v>47</v>
      </c>
      <c r="L80" s="61" t="s">
        <v>29</v>
      </c>
      <c r="M80" s="25" t="s">
        <v>4829</v>
      </c>
      <c r="N80" s="25" t="s">
        <v>4830</v>
      </c>
      <c r="O80" s="61" t="s">
        <v>32</v>
      </c>
      <c r="P80" s="61" t="s">
        <v>33</v>
      </c>
      <c r="Q80" s="67"/>
      <c r="R80" s="64"/>
      <c r="S80" s="65" t="str">
        <f t="shared" si="1"/>
        <v/>
      </c>
      <c r="T80" s="67" t="str">
        <f>IFERROR(__xludf.DUMMYFUNCTION("IF(ISBLANK(S80), """", DATE(INDEX(SPLIT(S80,""/""),3), INDEX(SPLIT(S80,""/""),2), INDEX(SPLIT(S80,""/""),1)))"),"")</f>
        <v/>
      </c>
      <c r="U80" s="67"/>
      <c r="V80" s="65"/>
      <c r="W80" s="61">
        <v>900.0</v>
      </c>
      <c r="X80" s="61" t="s">
        <v>456</v>
      </c>
      <c r="Y80" s="69" t="str">
        <f t="shared" si="2"/>
        <v/>
      </c>
      <c r="Z80" s="70" t="str">
        <f t="shared" si="3"/>
        <v/>
      </c>
      <c r="AA80" s="70" t="str">
        <f>IFERROR(__xludf.DUMMYFUNCTION("IF(OR(T80="""", NOT(ISDATE(T80))), """", EOMONTH(T80, -1) + 1)"),"")</f>
        <v/>
      </c>
      <c r="AB80" s="67"/>
      <c r="AC80" s="67"/>
      <c r="AD80" s="67"/>
      <c r="AE80" s="67"/>
    </row>
    <row r="81">
      <c r="A81" s="59">
        <v>45670.0</v>
      </c>
      <c r="B81" s="60">
        <f t="shared" si="4"/>
        <v>51</v>
      </c>
      <c r="C81" s="61" t="s">
        <v>72</v>
      </c>
      <c r="D81" s="61" t="s">
        <v>73</v>
      </c>
      <c r="E81" s="72" t="s">
        <v>457</v>
      </c>
      <c r="F81" s="61" t="s">
        <v>373</v>
      </c>
      <c r="G81" s="61" t="s">
        <v>458</v>
      </c>
      <c r="H81" s="61" t="s">
        <v>77</v>
      </c>
      <c r="I81" s="61" t="s">
        <v>47</v>
      </c>
      <c r="J81" s="61" t="s">
        <v>459</v>
      </c>
      <c r="K81" s="61" t="s">
        <v>459</v>
      </c>
      <c r="L81" s="61" t="s">
        <v>29</v>
      </c>
      <c r="M81" s="25" t="s">
        <v>4831</v>
      </c>
      <c r="N81" s="25" t="s">
        <v>4832</v>
      </c>
      <c r="O81" s="61" t="s">
        <v>32</v>
      </c>
      <c r="P81" s="61" t="s">
        <v>33</v>
      </c>
      <c r="Q81" s="67"/>
      <c r="R81" s="64"/>
      <c r="S81" s="65">
        <f t="shared" si="1"/>
        <v>45780</v>
      </c>
      <c r="T81" s="66">
        <f>IFERROR(__xludf.DUMMYFUNCTION("IF(ISBLANK(S81), """", DATE(INDEX(SPLIT(S81,""/""),3), INDEX(SPLIT(S81,""/""),2), INDEX(SPLIT(S81,""/""),1)))"),45721.0)</f>
        <v>45721</v>
      </c>
      <c r="U81" s="67"/>
      <c r="V81" s="68">
        <v>45780.0</v>
      </c>
      <c r="W81" s="61">
        <v>1350.0</v>
      </c>
      <c r="X81" s="61" t="s">
        <v>371</v>
      </c>
      <c r="Y81" s="69" t="str">
        <f t="shared" si="2"/>
        <v>2025-03</v>
      </c>
      <c r="Z81" s="70" t="str">
        <f t="shared" si="3"/>
        <v>Mar</v>
      </c>
      <c r="AA81" s="71">
        <f>IFERROR(__xludf.DUMMYFUNCTION("IF(OR(T81="""", NOT(ISDATE(T81))), """", EOMONTH(T81, -1) + 1)"),45717.0)</f>
        <v>45717</v>
      </c>
      <c r="AB81" s="67"/>
      <c r="AC81" s="67"/>
      <c r="AD81" s="67"/>
      <c r="AE81" s="67"/>
    </row>
    <row r="82">
      <c r="A82" s="59">
        <v>45670.0</v>
      </c>
      <c r="B82" s="60">
        <f t="shared" si="4"/>
        <v>89</v>
      </c>
      <c r="C82" s="61" t="s">
        <v>72</v>
      </c>
      <c r="D82" s="61" t="s">
        <v>73</v>
      </c>
      <c r="E82" s="61" t="s">
        <v>462</v>
      </c>
      <c r="F82" s="61" t="s">
        <v>25</v>
      </c>
      <c r="G82" s="61" t="s">
        <v>463</v>
      </c>
      <c r="H82" s="61" t="s">
        <v>68</v>
      </c>
      <c r="I82" s="61" t="s">
        <v>104</v>
      </c>
      <c r="J82" s="61" t="s">
        <v>104</v>
      </c>
      <c r="K82" s="61" t="s">
        <v>104</v>
      </c>
      <c r="L82" s="61" t="s">
        <v>29</v>
      </c>
      <c r="M82" s="25" t="s">
        <v>4833</v>
      </c>
      <c r="N82" s="25" t="s">
        <v>4834</v>
      </c>
      <c r="O82" s="61" t="s">
        <v>32</v>
      </c>
      <c r="P82" s="61" t="s">
        <v>33</v>
      </c>
      <c r="Q82" s="61" t="s">
        <v>34</v>
      </c>
      <c r="R82" s="64"/>
      <c r="S82" s="65">
        <f t="shared" si="1"/>
        <v>45995</v>
      </c>
      <c r="T82" s="66">
        <f>IFERROR(__xludf.DUMMYFUNCTION("IF(ISBLANK(S82), """", DATE(INDEX(SPLIT(S82,""/""),3), INDEX(SPLIT(S82,""/""),2), INDEX(SPLIT(S82,""/""),1)))"),45759.0)</f>
        <v>45759</v>
      </c>
      <c r="U82" s="67"/>
      <c r="V82" s="68">
        <v>45995.0</v>
      </c>
      <c r="W82" s="61">
        <v>3150.0</v>
      </c>
      <c r="X82" s="61" t="s">
        <v>153</v>
      </c>
      <c r="Y82" s="69" t="str">
        <f t="shared" si="2"/>
        <v>2025-04</v>
      </c>
      <c r="Z82" s="70" t="str">
        <f t="shared" si="3"/>
        <v>Apr</v>
      </c>
      <c r="AA82" s="71">
        <f>IFERROR(__xludf.DUMMYFUNCTION("IF(OR(T82="""", NOT(ISDATE(T82))), """", EOMONTH(T82, -1) + 1)"),45748.0)</f>
        <v>45748</v>
      </c>
      <c r="AB82" s="67"/>
      <c r="AC82" s="67"/>
      <c r="AD82" s="67"/>
      <c r="AE82" s="67"/>
    </row>
    <row r="83">
      <c r="A83" s="59">
        <v>45670.0</v>
      </c>
      <c r="B83" s="60">
        <f t="shared" si="4"/>
        <v>152</v>
      </c>
      <c r="C83" s="61" t="s">
        <v>64</v>
      </c>
      <c r="D83" s="61" t="s">
        <v>209</v>
      </c>
      <c r="E83" s="61" t="s">
        <v>466</v>
      </c>
      <c r="F83" s="61" t="s">
        <v>25</v>
      </c>
      <c r="G83" s="61" t="s">
        <v>467</v>
      </c>
      <c r="H83" s="61" t="s">
        <v>320</v>
      </c>
      <c r="I83" s="61" t="s">
        <v>122</v>
      </c>
      <c r="J83" s="61" t="s">
        <v>172</v>
      </c>
      <c r="K83" s="61" t="s">
        <v>468</v>
      </c>
      <c r="L83" s="61" t="s">
        <v>29</v>
      </c>
      <c r="M83" s="25" t="s">
        <v>4835</v>
      </c>
      <c r="N83" s="25" t="s">
        <v>4836</v>
      </c>
      <c r="O83" s="61" t="s">
        <v>32</v>
      </c>
      <c r="P83" s="61" t="s">
        <v>33</v>
      </c>
      <c r="Q83" s="61" t="s">
        <v>471</v>
      </c>
      <c r="R83" s="64"/>
      <c r="S83" s="65" t="str">
        <f t="shared" si="1"/>
        <v>14/06/2025</v>
      </c>
      <c r="T83" s="66">
        <f>IFERROR(__xludf.DUMMYFUNCTION("IF(ISBLANK(S83), """", DATE(INDEX(SPLIT(S83,""/""),3), INDEX(SPLIT(S83,""/""),2), INDEX(SPLIT(S83,""/""),1)))"),45822.0)</f>
        <v>45822</v>
      </c>
      <c r="U83" s="67"/>
      <c r="V83" s="61" t="s">
        <v>4837</v>
      </c>
      <c r="W83" s="67"/>
      <c r="X83" s="67"/>
      <c r="Y83" s="69" t="str">
        <f t="shared" si="2"/>
        <v>2025-06</v>
      </c>
      <c r="Z83" s="70" t="str">
        <f t="shared" si="3"/>
        <v>Jun</v>
      </c>
      <c r="AA83" s="71">
        <f>IFERROR(__xludf.DUMMYFUNCTION("IF(OR(T83="""", NOT(ISDATE(T83))), """", EOMONTH(T83, -1) + 1)"),45809.0)</f>
        <v>45809</v>
      </c>
      <c r="AB83" s="67"/>
      <c r="AC83" s="67"/>
      <c r="AD83" s="67"/>
      <c r="AE83" s="67"/>
    </row>
    <row r="84">
      <c r="A84" s="59">
        <v>45670.0</v>
      </c>
      <c r="B84" s="60">
        <f t="shared" si="4"/>
        <v>19</v>
      </c>
      <c r="C84" s="61" t="s">
        <v>50</v>
      </c>
      <c r="D84" s="61" t="s">
        <v>216</v>
      </c>
      <c r="E84" s="61" t="s">
        <v>473</v>
      </c>
      <c r="F84" s="61" t="s">
        <v>25</v>
      </c>
      <c r="G84" s="61" t="s">
        <v>474</v>
      </c>
      <c r="H84" s="61" t="s">
        <v>388</v>
      </c>
      <c r="I84" s="61" t="s">
        <v>435</v>
      </c>
      <c r="J84" s="61" t="s">
        <v>435</v>
      </c>
      <c r="K84" s="61" t="s">
        <v>220</v>
      </c>
      <c r="L84" s="61" t="s">
        <v>29</v>
      </c>
      <c r="M84" s="25" t="s">
        <v>4838</v>
      </c>
      <c r="N84" s="25" t="s">
        <v>4839</v>
      </c>
      <c r="O84" s="61" t="s">
        <v>32</v>
      </c>
      <c r="P84" s="61" t="s">
        <v>33</v>
      </c>
      <c r="Q84" s="67"/>
      <c r="R84" s="64"/>
      <c r="S84" s="65">
        <f t="shared" si="1"/>
        <v>45659</v>
      </c>
      <c r="T84" s="66">
        <f>IFERROR(__xludf.DUMMYFUNCTION("IF(ISBLANK(S84), """", DATE(INDEX(SPLIT(S84,""/""),3), INDEX(SPLIT(S84,""/""),2), INDEX(SPLIT(S84,""/""),1)))"),45689.0)</f>
        <v>45689</v>
      </c>
      <c r="U84" s="67"/>
      <c r="V84" s="68">
        <v>45659.0</v>
      </c>
      <c r="W84" s="67"/>
      <c r="X84" s="67"/>
      <c r="Y84" s="69" t="str">
        <f t="shared" si="2"/>
        <v>2025-02</v>
      </c>
      <c r="Z84" s="70" t="str">
        <f t="shared" si="3"/>
        <v>Feb</v>
      </c>
      <c r="AA84" s="71">
        <f>IFERROR(__xludf.DUMMYFUNCTION("IF(OR(T84="""", NOT(ISDATE(T84))), """", EOMONTH(T84, -1) + 1)"),45689.0)</f>
        <v>45689</v>
      </c>
      <c r="AB84" s="67"/>
      <c r="AC84" s="67"/>
      <c r="AD84" s="67"/>
      <c r="AE84" s="67"/>
    </row>
    <row r="85">
      <c r="A85" s="59">
        <v>45670.0</v>
      </c>
      <c r="B85" s="60">
        <f t="shared" si="4"/>
        <v>96</v>
      </c>
      <c r="C85" s="61" t="s">
        <v>50</v>
      </c>
      <c r="D85" s="61" t="s">
        <v>216</v>
      </c>
      <c r="E85" s="76" t="s">
        <v>477</v>
      </c>
      <c r="F85" s="61" t="s">
        <v>25</v>
      </c>
      <c r="G85" s="61" t="s">
        <v>478</v>
      </c>
      <c r="H85" s="61" t="s">
        <v>68</v>
      </c>
      <c r="I85" s="61" t="s">
        <v>256</v>
      </c>
      <c r="J85" s="61" t="s">
        <v>256</v>
      </c>
      <c r="K85" s="61" t="s">
        <v>256</v>
      </c>
      <c r="L85" s="61" t="s">
        <v>29</v>
      </c>
      <c r="M85" s="25" t="s">
        <v>4840</v>
      </c>
      <c r="N85" s="25" t="s">
        <v>4841</v>
      </c>
      <c r="O85" s="61" t="s">
        <v>32</v>
      </c>
      <c r="P85" s="61" t="s">
        <v>33</v>
      </c>
      <c r="Q85" s="61" t="s">
        <v>228</v>
      </c>
      <c r="R85" s="64"/>
      <c r="S85" s="65" t="str">
        <f t="shared" si="1"/>
        <v>19/04/2025</v>
      </c>
      <c r="T85" s="66">
        <f>IFERROR(__xludf.DUMMYFUNCTION("IF(ISBLANK(S85), """", DATE(INDEX(SPLIT(S85,""/""),3), INDEX(SPLIT(S85,""/""),2), INDEX(SPLIT(S85,""/""),1)))"),45766.0)</f>
        <v>45766</v>
      </c>
      <c r="U85" s="67"/>
      <c r="V85" s="61" t="s">
        <v>4729</v>
      </c>
      <c r="W85" s="61">
        <v>3150.0</v>
      </c>
      <c r="X85" s="61" t="s">
        <v>482</v>
      </c>
      <c r="Y85" s="69" t="str">
        <f t="shared" si="2"/>
        <v>2025-04</v>
      </c>
      <c r="Z85" s="70" t="str">
        <f t="shared" si="3"/>
        <v>Apr</v>
      </c>
      <c r="AA85" s="71">
        <f>IFERROR(__xludf.DUMMYFUNCTION("IF(OR(T85="""", NOT(ISDATE(T85))), """", EOMONTH(T85, -1) + 1)"),45748.0)</f>
        <v>45748</v>
      </c>
      <c r="AB85" s="67"/>
      <c r="AC85" s="67"/>
      <c r="AD85" s="67"/>
      <c r="AE85" s="67"/>
    </row>
    <row r="86">
      <c r="A86" s="59">
        <v>45664.0</v>
      </c>
      <c r="B86" s="60">
        <f t="shared" si="4"/>
        <v>274</v>
      </c>
      <c r="C86" s="61" t="s">
        <v>64</v>
      </c>
      <c r="D86" s="61" t="s">
        <v>65</v>
      </c>
      <c r="E86" s="76" t="s">
        <v>483</v>
      </c>
      <c r="F86" s="61" t="s">
        <v>484</v>
      </c>
      <c r="G86" s="63" t="s">
        <v>47</v>
      </c>
      <c r="H86" s="61" t="s">
        <v>47</v>
      </c>
      <c r="I86" s="61" t="s">
        <v>47</v>
      </c>
      <c r="J86" s="61" t="s">
        <v>47</v>
      </c>
      <c r="K86" s="61" t="s">
        <v>47</v>
      </c>
      <c r="L86" s="67"/>
      <c r="M86" s="25" t="s">
        <v>4842</v>
      </c>
      <c r="N86" s="67"/>
      <c r="O86" s="61" t="s">
        <v>32</v>
      </c>
      <c r="P86" s="61" t="s">
        <v>214</v>
      </c>
      <c r="Q86" s="67"/>
      <c r="R86" s="64"/>
      <c r="S86" s="65" t="str">
        <f t="shared" si="1"/>
        <v/>
      </c>
      <c r="T86" s="67" t="str">
        <f>IFERROR(__xludf.DUMMYFUNCTION("IF(ISBLANK(S86), """", DATE(INDEX(SPLIT(S86,""/""),3), INDEX(SPLIT(S86,""/""),2), INDEX(SPLIT(S86,""/""),1)))"),"")</f>
        <v/>
      </c>
      <c r="U86" s="67"/>
      <c r="V86" s="65"/>
      <c r="W86" s="67"/>
      <c r="X86" s="67"/>
      <c r="Y86" s="69" t="str">
        <f t="shared" si="2"/>
        <v/>
      </c>
      <c r="Z86" s="70" t="str">
        <f t="shared" si="3"/>
        <v/>
      </c>
      <c r="AA86" s="70" t="str">
        <f>IFERROR(__xludf.DUMMYFUNCTION("IF(OR(T86="""", NOT(ISDATE(T86))), """", EOMONTH(T86, -1) + 1)"),"")</f>
        <v/>
      </c>
      <c r="AB86" s="67"/>
      <c r="AC86" s="67"/>
      <c r="AD86" s="67"/>
      <c r="AE86" s="67"/>
    </row>
    <row r="87">
      <c r="A87" s="59">
        <v>45665.0</v>
      </c>
      <c r="B87" s="60">
        <f t="shared" si="4"/>
        <v>73</v>
      </c>
      <c r="C87" s="61" t="s">
        <v>64</v>
      </c>
      <c r="D87" s="61" t="s">
        <v>65</v>
      </c>
      <c r="E87" s="62" t="s">
        <v>486</v>
      </c>
      <c r="F87" s="61" t="s">
        <v>8</v>
      </c>
      <c r="G87" s="63" t="s">
        <v>396</v>
      </c>
      <c r="H87" s="61" t="s">
        <v>68</v>
      </c>
      <c r="I87" s="61" t="s">
        <v>40</v>
      </c>
      <c r="J87" s="61" t="s">
        <v>47</v>
      </c>
      <c r="K87" s="61" t="s">
        <v>47</v>
      </c>
      <c r="L87" s="61" t="s">
        <v>29</v>
      </c>
      <c r="M87" s="25" t="s">
        <v>4843</v>
      </c>
      <c r="N87" s="25" t="s">
        <v>4844</v>
      </c>
      <c r="O87" s="61" t="s">
        <v>32</v>
      </c>
      <c r="P87" s="61" t="s">
        <v>33</v>
      </c>
      <c r="Q87" s="61" t="s">
        <v>228</v>
      </c>
      <c r="R87" s="64"/>
      <c r="S87" s="65" t="str">
        <f t="shared" si="1"/>
        <v>22/03/2025</v>
      </c>
      <c r="T87" s="66">
        <f>IFERROR(__xludf.DUMMYFUNCTION("IF(ISBLANK(S87), """", DATE(INDEX(SPLIT(S87,""/""),3), INDEX(SPLIT(S87,""/""),2), INDEX(SPLIT(S87,""/""),1)))"),45738.0)</f>
        <v>45738</v>
      </c>
      <c r="U87" s="67"/>
      <c r="V87" s="61" t="s">
        <v>4688</v>
      </c>
      <c r="W87" s="67"/>
      <c r="X87" s="67"/>
      <c r="Y87" s="69" t="str">
        <f t="shared" si="2"/>
        <v>2025-03</v>
      </c>
      <c r="Z87" s="70" t="str">
        <f t="shared" si="3"/>
        <v>Mar</v>
      </c>
      <c r="AA87" s="71">
        <f>IFERROR(__xludf.DUMMYFUNCTION("IF(OR(T87="""", NOT(ISDATE(T87))), """", EOMONTH(T87, -1) + 1)"),45717.0)</f>
        <v>45717</v>
      </c>
      <c r="AB87" s="67"/>
      <c r="AC87" s="67"/>
      <c r="AD87" s="67"/>
      <c r="AE87" s="67"/>
    </row>
    <row r="88">
      <c r="A88" s="59">
        <v>45672.0</v>
      </c>
      <c r="B88" s="60">
        <f t="shared" si="4"/>
        <v>10</v>
      </c>
      <c r="C88" s="61" t="s">
        <v>72</v>
      </c>
      <c r="D88" s="61" t="s">
        <v>247</v>
      </c>
      <c r="E88" s="62" t="s">
        <v>490</v>
      </c>
      <c r="F88" s="61" t="s">
        <v>274</v>
      </c>
      <c r="G88" s="62" t="s">
        <v>491</v>
      </c>
      <c r="H88" s="61" t="s">
        <v>77</v>
      </c>
      <c r="I88" s="61" t="s">
        <v>122</v>
      </c>
      <c r="J88" s="61" t="s">
        <v>47</v>
      </c>
      <c r="K88" s="61" t="s">
        <v>47</v>
      </c>
      <c r="L88" s="61" t="s">
        <v>29</v>
      </c>
      <c r="M88" s="25" t="s">
        <v>4845</v>
      </c>
      <c r="N88" s="25" t="s">
        <v>4846</v>
      </c>
      <c r="O88" s="61" t="s">
        <v>32</v>
      </c>
      <c r="P88" s="61" t="s">
        <v>33</v>
      </c>
      <c r="Q88" s="67"/>
      <c r="R88" s="64"/>
      <c r="S88" s="65" t="str">
        <f t="shared" si="1"/>
        <v>25/01/2025</v>
      </c>
      <c r="T88" s="66">
        <f>IFERROR(__xludf.DUMMYFUNCTION("IF(ISBLANK(S88), """", DATE(INDEX(SPLIT(S88,""/""),3), INDEX(SPLIT(S88,""/""),2), INDEX(SPLIT(S88,""/""),1)))"),45682.0)</f>
        <v>45682</v>
      </c>
      <c r="U88" s="67"/>
      <c r="V88" s="61" t="s">
        <v>4674</v>
      </c>
      <c r="W88" s="61">
        <v>3600.0</v>
      </c>
      <c r="X88" s="67"/>
      <c r="Y88" s="69" t="str">
        <f t="shared" si="2"/>
        <v>2025-01</v>
      </c>
      <c r="Z88" s="70" t="str">
        <f t="shared" si="3"/>
        <v>Jan</v>
      </c>
      <c r="AA88" s="71">
        <f>IFERROR(__xludf.DUMMYFUNCTION("IF(OR(T88="""", NOT(ISDATE(T88))), """", EOMONTH(T88, -1) + 1)"),45658.0)</f>
        <v>45658</v>
      </c>
      <c r="AB88" s="67"/>
      <c r="AC88" s="67"/>
      <c r="AD88" s="67"/>
      <c r="AE88" s="67"/>
    </row>
    <row r="89">
      <c r="A89" s="59">
        <v>45672.0</v>
      </c>
      <c r="B89" s="60">
        <f t="shared" si="4"/>
        <v>10</v>
      </c>
      <c r="C89" s="61" t="s">
        <v>72</v>
      </c>
      <c r="D89" s="61" t="s">
        <v>247</v>
      </c>
      <c r="E89" s="62" t="s">
        <v>494</v>
      </c>
      <c r="F89" s="61" t="s">
        <v>274</v>
      </c>
      <c r="G89" s="62" t="s">
        <v>495</v>
      </c>
      <c r="H89" s="61" t="s">
        <v>77</v>
      </c>
      <c r="I89" s="61" t="s">
        <v>54</v>
      </c>
      <c r="J89" s="61" t="s">
        <v>47</v>
      </c>
      <c r="K89" s="61" t="s">
        <v>47</v>
      </c>
      <c r="L89" s="61" t="s">
        <v>29</v>
      </c>
      <c r="M89" s="25" t="s">
        <v>4847</v>
      </c>
      <c r="N89" s="25" t="s">
        <v>4848</v>
      </c>
      <c r="O89" s="61" t="s">
        <v>32</v>
      </c>
      <c r="P89" s="61" t="s">
        <v>33</v>
      </c>
      <c r="Q89" s="67"/>
      <c r="R89" s="64"/>
      <c r="S89" s="65" t="str">
        <f t="shared" si="1"/>
        <v>25/01/2025</v>
      </c>
      <c r="T89" s="66">
        <f>IFERROR(__xludf.DUMMYFUNCTION("IF(ISBLANK(S89), """", DATE(INDEX(SPLIT(S89,""/""),3), INDEX(SPLIT(S89,""/""),2), INDEX(SPLIT(S89,""/""),1)))"),45682.0)</f>
        <v>45682</v>
      </c>
      <c r="U89" s="67"/>
      <c r="V89" s="61" t="s">
        <v>4674</v>
      </c>
      <c r="W89" s="61">
        <v>1800.0</v>
      </c>
      <c r="X89" s="67"/>
      <c r="Y89" s="69" t="str">
        <f t="shared" si="2"/>
        <v>2025-01</v>
      </c>
      <c r="Z89" s="70" t="str">
        <f t="shared" si="3"/>
        <v>Jan</v>
      </c>
      <c r="AA89" s="71">
        <f>IFERROR(__xludf.DUMMYFUNCTION("IF(OR(T89="""", NOT(ISDATE(T89))), """", EOMONTH(T89, -1) + 1)"),45658.0)</f>
        <v>45658</v>
      </c>
      <c r="AB89" s="67"/>
      <c r="AC89" s="67"/>
      <c r="AD89" s="67"/>
      <c r="AE89" s="67"/>
    </row>
    <row r="90">
      <c r="A90" s="59">
        <v>45672.0</v>
      </c>
      <c r="B90" s="60">
        <f t="shared" si="4"/>
        <v>266</v>
      </c>
      <c r="C90" s="61" t="s">
        <v>64</v>
      </c>
      <c r="D90" s="61" t="s">
        <v>95</v>
      </c>
      <c r="E90" s="62" t="s">
        <v>498</v>
      </c>
      <c r="F90" s="61" t="s">
        <v>25</v>
      </c>
      <c r="G90" s="62" t="s">
        <v>499</v>
      </c>
      <c r="H90" s="61" t="s">
        <v>68</v>
      </c>
      <c r="I90" s="61" t="s">
        <v>220</v>
      </c>
      <c r="J90" s="61" t="s">
        <v>435</v>
      </c>
      <c r="K90" s="61" t="s">
        <v>78</v>
      </c>
      <c r="L90" s="61" t="s">
        <v>29</v>
      </c>
      <c r="M90" s="25" t="s">
        <v>4849</v>
      </c>
      <c r="N90" s="25" t="s">
        <v>4850</v>
      </c>
      <c r="O90" s="61" t="s">
        <v>32</v>
      </c>
      <c r="P90" s="61" t="s">
        <v>214</v>
      </c>
      <c r="Q90" s="67"/>
      <c r="R90" s="64"/>
      <c r="S90" s="65" t="str">
        <f t="shared" si="1"/>
        <v/>
      </c>
      <c r="T90" s="67" t="str">
        <f>IFERROR(__xludf.DUMMYFUNCTION("IF(ISBLANK(S90), """", DATE(INDEX(SPLIT(S90,""/""),3), INDEX(SPLIT(S90,""/""),2), INDEX(SPLIT(S90,""/""),1)))"),"")</f>
        <v/>
      </c>
      <c r="U90" s="67"/>
      <c r="V90" s="65"/>
      <c r="W90" s="67"/>
      <c r="X90" s="67"/>
      <c r="Y90" s="69" t="str">
        <f t="shared" si="2"/>
        <v/>
      </c>
      <c r="Z90" s="70" t="str">
        <f t="shared" si="3"/>
        <v/>
      </c>
      <c r="AA90" s="70" t="str">
        <f>IFERROR(__xludf.DUMMYFUNCTION("IF(OR(T90="""", NOT(ISDATE(T90))), """", EOMONTH(T90, -1) + 1)"),"")</f>
        <v/>
      </c>
      <c r="AB90" s="67"/>
      <c r="AC90" s="67"/>
      <c r="AD90" s="67"/>
      <c r="AE90" s="67"/>
    </row>
    <row r="91">
      <c r="A91" s="59">
        <v>45672.0</v>
      </c>
      <c r="B91" s="60">
        <f t="shared" si="4"/>
        <v>129</v>
      </c>
      <c r="C91" s="61" t="s">
        <v>64</v>
      </c>
      <c r="D91" s="61" t="s">
        <v>95</v>
      </c>
      <c r="E91" s="61" t="s">
        <v>502</v>
      </c>
      <c r="F91" s="61" t="s">
        <v>25</v>
      </c>
      <c r="G91" s="62" t="s">
        <v>503</v>
      </c>
      <c r="H91" s="61" t="s">
        <v>388</v>
      </c>
      <c r="I91" s="61" t="s">
        <v>148</v>
      </c>
      <c r="J91" s="61" t="s">
        <v>148</v>
      </c>
      <c r="K91" s="61" t="s">
        <v>148</v>
      </c>
      <c r="L91" s="61" t="s">
        <v>29</v>
      </c>
      <c r="M91" s="25" t="s">
        <v>4851</v>
      </c>
      <c r="N91" s="25" t="s">
        <v>4852</v>
      </c>
      <c r="O91" s="61" t="s">
        <v>32</v>
      </c>
      <c r="P91" s="61" t="s">
        <v>33</v>
      </c>
      <c r="Q91" s="61" t="s">
        <v>34</v>
      </c>
      <c r="R91" s="64"/>
      <c r="S91" s="65" t="str">
        <f t="shared" si="1"/>
        <v>24/05/2025</v>
      </c>
      <c r="T91" s="66">
        <f>IFERROR(__xludf.DUMMYFUNCTION("IF(ISBLANK(S91), """", DATE(INDEX(SPLIT(S91,""/""),3), INDEX(SPLIT(S91,""/""),2), INDEX(SPLIT(S91,""/""),1)))"),45801.0)</f>
        <v>45801</v>
      </c>
      <c r="U91" s="67"/>
      <c r="V91" s="61" t="s">
        <v>4853</v>
      </c>
      <c r="W91" s="67"/>
      <c r="X91" s="67"/>
      <c r="Y91" s="69" t="str">
        <f t="shared" si="2"/>
        <v>2025-05</v>
      </c>
      <c r="Z91" s="70" t="str">
        <f t="shared" si="3"/>
        <v>May</v>
      </c>
      <c r="AA91" s="71">
        <f>IFERROR(__xludf.DUMMYFUNCTION("IF(OR(T91="""", NOT(ISDATE(T91))), """", EOMONTH(T91, -1) + 1)"),45778.0)</f>
        <v>45778</v>
      </c>
      <c r="AB91" s="67"/>
      <c r="AC91" s="67"/>
      <c r="AD91" s="67"/>
      <c r="AE91" s="67"/>
    </row>
    <row r="92">
      <c r="A92" s="59">
        <v>45672.0</v>
      </c>
      <c r="B92" s="60">
        <f t="shared" si="4"/>
        <v>40</v>
      </c>
      <c r="C92" s="61" t="s">
        <v>64</v>
      </c>
      <c r="D92" s="61" t="s">
        <v>95</v>
      </c>
      <c r="E92" s="61" t="s">
        <v>507</v>
      </c>
      <c r="F92" s="61" t="s">
        <v>25</v>
      </c>
      <c r="G92" s="61" t="s">
        <v>508</v>
      </c>
      <c r="H92" s="61" t="s">
        <v>59</v>
      </c>
      <c r="I92" s="61" t="s">
        <v>256</v>
      </c>
      <c r="J92" s="61" t="s">
        <v>256</v>
      </c>
      <c r="K92" s="61" t="s">
        <v>256</v>
      </c>
      <c r="L92" s="61" t="s">
        <v>29</v>
      </c>
      <c r="M92" s="25" t="s">
        <v>4854</v>
      </c>
      <c r="N92" s="25" t="s">
        <v>4855</v>
      </c>
      <c r="O92" s="61" t="s">
        <v>32</v>
      </c>
      <c r="P92" s="61" t="s">
        <v>33</v>
      </c>
      <c r="Q92" s="67"/>
      <c r="R92" s="64"/>
      <c r="S92" s="65" t="str">
        <f t="shared" si="1"/>
        <v>24/02/2025</v>
      </c>
      <c r="T92" s="66">
        <f>IFERROR(__xludf.DUMMYFUNCTION("IF(ISBLANK(S92), """", DATE(INDEX(SPLIT(S92,""/""),3), INDEX(SPLIT(S92,""/""),2), INDEX(SPLIT(S92,""/""),1)))"),45712.0)</f>
        <v>45712</v>
      </c>
      <c r="U92" s="67"/>
      <c r="V92" s="61" t="s">
        <v>4738</v>
      </c>
      <c r="W92" s="67"/>
      <c r="X92" s="67"/>
      <c r="Y92" s="69" t="str">
        <f t="shared" si="2"/>
        <v>2025-02</v>
      </c>
      <c r="Z92" s="70" t="str">
        <f t="shared" si="3"/>
        <v>Feb</v>
      </c>
      <c r="AA92" s="71">
        <f>IFERROR(__xludf.DUMMYFUNCTION("IF(OR(T92="""", NOT(ISDATE(T92))), """", EOMONTH(T92, -1) + 1)"),45689.0)</f>
        <v>45689</v>
      </c>
      <c r="AB92" s="67"/>
      <c r="AC92" s="67"/>
      <c r="AD92" s="67"/>
      <c r="AE92" s="67"/>
    </row>
    <row r="93">
      <c r="A93" s="59">
        <v>45672.0</v>
      </c>
      <c r="B93" s="60">
        <f t="shared" si="4"/>
        <v>10</v>
      </c>
      <c r="C93" s="61" t="s">
        <v>64</v>
      </c>
      <c r="D93" s="61" t="s">
        <v>95</v>
      </c>
      <c r="E93" s="61" t="s">
        <v>511</v>
      </c>
      <c r="F93" s="61" t="s">
        <v>25</v>
      </c>
      <c r="G93" s="61" t="s">
        <v>512</v>
      </c>
      <c r="H93" s="61" t="s">
        <v>388</v>
      </c>
      <c r="I93" s="61" t="s">
        <v>28</v>
      </c>
      <c r="J93" s="61" t="s">
        <v>28</v>
      </c>
      <c r="K93" s="61" t="s">
        <v>28</v>
      </c>
      <c r="L93" s="61" t="s">
        <v>29</v>
      </c>
      <c r="M93" s="25" t="s">
        <v>4856</v>
      </c>
      <c r="N93" s="25" t="s">
        <v>4857</v>
      </c>
      <c r="O93" s="61" t="s">
        <v>32</v>
      </c>
      <c r="P93" s="61" t="s">
        <v>33</v>
      </c>
      <c r="Q93" s="67"/>
      <c r="R93" s="64"/>
      <c r="S93" s="65" t="str">
        <f t="shared" si="1"/>
        <v>25/01/2025</v>
      </c>
      <c r="T93" s="66">
        <f>IFERROR(__xludf.DUMMYFUNCTION("IF(ISBLANK(S93), """", DATE(INDEX(SPLIT(S93,""/""),3), INDEX(SPLIT(S93,""/""),2), INDEX(SPLIT(S93,""/""),1)))"),45682.0)</f>
        <v>45682</v>
      </c>
      <c r="U93" s="67"/>
      <c r="V93" s="61" t="s">
        <v>4674</v>
      </c>
      <c r="W93" s="67"/>
      <c r="X93" s="67"/>
      <c r="Y93" s="69" t="str">
        <f t="shared" si="2"/>
        <v>2025-01</v>
      </c>
      <c r="Z93" s="70" t="str">
        <f t="shared" si="3"/>
        <v>Jan</v>
      </c>
      <c r="AA93" s="71">
        <f>IFERROR(__xludf.DUMMYFUNCTION("IF(OR(T93="""", NOT(ISDATE(T93))), """", EOMONTH(T93, -1) + 1)"),45658.0)</f>
        <v>45658</v>
      </c>
      <c r="AB93" s="67"/>
      <c r="AC93" s="67"/>
      <c r="AD93" s="67"/>
      <c r="AE93" s="67"/>
    </row>
    <row r="94">
      <c r="A94" s="59">
        <v>45672.0</v>
      </c>
      <c r="B94" s="60">
        <f t="shared" si="4"/>
        <v>266</v>
      </c>
      <c r="C94" s="61" t="s">
        <v>64</v>
      </c>
      <c r="D94" s="61" t="s">
        <v>95</v>
      </c>
      <c r="E94" s="61" t="s">
        <v>515</v>
      </c>
      <c r="F94" s="61" t="s">
        <v>25</v>
      </c>
      <c r="G94" s="61" t="s">
        <v>516</v>
      </c>
      <c r="H94" s="61" t="s">
        <v>68</v>
      </c>
      <c r="I94" s="61" t="s">
        <v>28</v>
      </c>
      <c r="J94" s="61" t="s">
        <v>28</v>
      </c>
      <c r="K94" s="61" t="s">
        <v>28</v>
      </c>
      <c r="L94" s="61" t="s">
        <v>29</v>
      </c>
      <c r="M94" s="25" t="s">
        <v>4858</v>
      </c>
      <c r="N94" s="25" t="s">
        <v>4859</v>
      </c>
      <c r="O94" s="61" t="s">
        <v>32</v>
      </c>
      <c r="P94" s="61" t="s">
        <v>33</v>
      </c>
      <c r="Q94" s="61" t="s">
        <v>519</v>
      </c>
      <c r="R94" s="64"/>
      <c r="S94" s="65" t="str">
        <f t="shared" si="1"/>
        <v/>
      </c>
      <c r="T94" s="67" t="str">
        <f>IFERROR(__xludf.DUMMYFUNCTION("IF(ISBLANK(S94), """", DATE(INDEX(SPLIT(S94,""/""),3), INDEX(SPLIT(S94,""/""),2), INDEX(SPLIT(S94,""/""),1)))"),"")</f>
        <v/>
      </c>
      <c r="U94" s="67"/>
      <c r="V94" s="65"/>
      <c r="W94" s="67"/>
      <c r="X94" s="67"/>
      <c r="Y94" s="69" t="str">
        <f t="shared" si="2"/>
        <v/>
      </c>
      <c r="Z94" s="70" t="str">
        <f t="shared" si="3"/>
        <v/>
      </c>
      <c r="AA94" s="70" t="str">
        <f>IFERROR(__xludf.DUMMYFUNCTION("IF(OR(T94="""", NOT(ISDATE(T94))), """", EOMONTH(T94, -1) + 1)"),"")</f>
        <v/>
      </c>
      <c r="AB94" s="67"/>
      <c r="AC94" s="67"/>
      <c r="AD94" s="67"/>
      <c r="AE94" s="67"/>
    </row>
    <row r="95">
      <c r="A95" s="59">
        <v>45672.0</v>
      </c>
      <c r="B95" s="60">
        <f t="shared" si="4"/>
        <v>10</v>
      </c>
      <c r="C95" s="61" t="s">
        <v>72</v>
      </c>
      <c r="D95" s="61" t="s">
        <v>247</v>
      </c>
      <c r="E95" s="61" t="s">
        <v>520</v>
      </c>
      <c r="F95" s="61" t="s">
        <v>274</v>
      </c>
      <c r="G95" s="72" t="s">
        <v>521</v>
      </c>
      <c r="H95" s="61" t="s">
        <v>77</v>
      </c>
      <c r="I95" s="61" t="s">
        <v>78</v>
      </c>
      <c r="J95" s="61" t="s">
        <v>47</v>
      </c>
      <c r="K95" s="61" t="s">
        <v>47</v>
      </c>
      <c r="L95" s="61" t="s">
        <v>29</v>
      </c>
      <c r="M95" s="25" t="s">
        <v>4860</v>
      </c>
      <c r="N95" s="25" t="s">
        <v>4861</v>
      </c>
      <c r="O95" s="61" t="s">
        <v>32</v>
      </c>
      <c r="P95" s="61" t="s">
        <v>33</v>
      </c>
      <c r="Q95" s="67"/>
      <c r="R95" s="64"/>
      <c r="S95" s="65" t="str">
        <f t="shared" si="1"/>
        <v>25/01/2025</v>
      </c>
      <c r="T95" s="66">
        <f>IFERROR(__xludf.DUMMYFUNCTION("IF(ISBLANK(S95), """", DATE(INDEX(SPLIT(S95,""/""),3), INDEX(SPLIT(S95,""/""),2), INDEX(SPLIT(S95,""/""),1)))"),45682.0)</f>
        <v>45682</v>
      </c>
      <c r="U95" s="67"/>
      <c r="V95" s="61" t="s">
        <v>4674</v>
      </c>
      <c r="W95" s="61">
        <v>1800.0</v>
      </c>
      <c r="X95" s="67"/>
      <c r="Y95" s="69" t="str">
        <f t="shared" si="2"/>
        <v>2025-01</v>
      </c>
      <c r="Z95" s="70" t="str">
        <f t="shared" si="3"/>
        <v>Jan</v>
      </c>
      <c r="AA95" s="71">
        <f>IFERROR(__xludf.DUMMYFUNCTION("IF(OR(T95="""", NOT(ISDATE(T95))), """", EOMONTH(T95, -1) + 1)"),45658.0)</f>
        <v>45658</v>
      </c>
      <c r="AB95" s="67"/>
      <c r="AC95" s="67"/>
      <c r="AD95" s="67"/>
      <c r="AE95" s="67"/>
    </row>
    <row r="96">
      <c r="A96" s="59">
        <v>45672.0</v>
      </c>
      <c r="B96" s="60">
        <f t="shared" si="4"/>
        <v>266</v>
      </c>
      <c r="C96" s="61" t="s">
        <v>72</v>
      </c>
      <c r="D96" s="61" t="s">
        <v>247</v>
      </c>
      <c r="E96" s="61" t="s">
        <v>524</v>
      </c>
      <c r="F96" s="61" t="s">
        <v>373</v>
      </c>
      <c r="G96" s="62" t="s">
        <v>525</v>
      </c>
      <c r="H96" s="61" t="s">
        <v>77</v>
      </c>
      <c r="I96" s="61" t="s">
        <v>47</v>
      </c>
      <c r="J96" s="61" t="s">
        <v>122</v>
      </c>
      <c r="K96" s="61" t="s">
        <v>122</v>
      </c>
      <c r="L96" s="61" t="s">
        <v>29</v>
      </c>
      <c r="M96" s="25" t="s">
        <v>4862</v>
      </c>
      <c r="N96" s="25" t="s">
        <v>4863</v>
      </c>
      <c r="O96" s="61" t="s">
        <v>32</v>
      </c>
      <c r="P96" s="61" t="s">
        <v>214</v>
      </c>
      <c r="Q96" s="67"/>
      <c r="R96" s="64"/>
      <c r="S96" s="65" t="str">
        <f t="shared" si="1"/>
        <v/>
      </c>
      <c r="T96" s="67" t="str">
        <f>IFERROR(__xludf.DUMMYFUNCTION("IF(ISBLANK(S96), """", DATE(INDEX(SPLIT(S96,""/""),3), INDEX(SPLIT(S96,""/""),2), INDEX(SPLIT(S96,""/""),1)))"),"")</f>
        <v/>
      </c>
      <c r="U96" s="67"/>
      <c r="V96" s="65"/>
      <c r="W96" s="67"/>
      <c r="X96" s="67"/>
      <c r="Y96" s="69" t="str">
        <f t="shared" si="2"/>
        <v/>
      </c>
      <c r="Z96" s="70" t="str">
        <f t="shared" si="3"/>
        <v/>
      </c>
      <c r="AA96" s="70" t="str">
        <f>IFERROR(__xludf.DUMMYFUNCTION("IF(OR(T96="""", NOT(ISDATE(T96))), """", EOMONTH(T96, -1) + 1)"),"")</f>
        <v/>
      </c>
      <c r="AB96" s="67"/>
      <c r="AC96" s="67"/>
      <c r="AD96" s="67"/>
      <c r="AE96" s="67"/>
    </row>
    <row r="97">
      <c r="A97" s="59">
        <v>45673.0</v>
      </c>
      <c r="B97" s="60">
        <f t="shared" si="4"/>
        <v>265</v>
      </c>
      <c r="C97" s="61" t="s">
        <v>64</v>
      </c>
      <c r="D97" s="61" t="s">
        <v>529</v>
      </c>
      <c r="E97" s="61" t="s">
        <v>530</v>
      </c>
      <c r="F97" s="61" t="s">
        <v>25</v>
      </c>
      <c r="G97" s="61" t="s">
        <v>531</v>
      </c>
      <c r="H97" s="61" t="s">
        <v>68</v>
      </c>
      <c r="I97" s="61" t="s">
        <v>532</v>
      </c>
      <c r="J97" s="61" t="s">
        <v>532</v>
      </c>
      <c r="K97" s="61" t="s">
        <v>532</v>
      </c>
      <c r="L97" s="61" t="s">
        <v>29</v>
      </c>
      <c r="M97" s="25" t="s">
        <v>4864</v>
      </c>
      <c r="N97" s="25" t="s">
        <v>4865</v>
      </c>
      <c r="O97" s="61" t="s">
        <v>32</v>
      </c>
      <c r="P97" s="61" t="s">
        <v>343</v>
      </c>
      <c r="Q97" s="67"/>
      <c r="R97" s="64"/>
      <c r="S97" s="65" t="str">
        <f t="shared" si="1"/>
        <v/>
      </c>
      <c r="T97" s="67" t="str">
        <f>IFERROR(__xludf.DUMMYFUNCTION("IF(ISBLANK(S97), """", DATE(INDEX(SPLIT(S97,""/""),3), INDEX(SPLIT(S97,""/""),2), INDEX(SPLIT(S97,""/""),1)))"),"")</f>
        <v/>
      </c>
      <c r="U97" s="67"/>
      <c r="V97" s="65"/>
      <c r="W97" s="67"/>
      <c r="X97" s="67"/>
      <c r="Y97" s="69" t="str">
        <f t="shared" si="2"/>
        <v/>
      </c>
      <c r="Z97" s="70" t="str">
        <f t="shared" si="3"/>
        <v/>
      </c>
      <c r="AA97" s="70" t="str">
        <f>IFERROR(__xludf.DUMMYFUNCTION("IF(OR(T97="""", NOT(ISDATE(T97))), """", EOMONTH(T97, -1) + 1)"),"")</f>
        <v/>
      </c>
      <c r="AB97" s="67"/>
      <c r="AC97" s="67"/>
      <c r="AD97" s="67"/>
      <c r="AE97" s="67"/>
    </row>
    <row r="98">
      <c r="A98" s="59">
        <v>45673.0</v>
      </c>
      <c r="B98" s="60">
        <f t="shared" si="4"/>
        <v>16</v>
      </c>
      <c r="C98" s="61" t="s">
        <v>64</v>
      </c>
      <c r="D98" s="61" t="s">
        <v>529</v>
      </c>
      <c r="E98" s="72" t="s">
        <v>536</v>
      </c>
      <c r="F98" s="61" t="s">
        <v>25</v>
      </c>
      <c r="G98" s="61" t="s">
        <v>537</v>
      </c>
      <c r="H98" s="61" t="s">
        <v>388</v>
      </c>
      <c r="I98" s="61" t="s">
        <v>220</v>
      </c>
      <c r="J98" s="61" t="s">
        <v>40</v>
      </c>
      <c r="K98" s="61" t="s">
        <v>40</v>
      </c>
      <c r="L98" s="61" t="s">
        <v>29</v>
      </c>
      <c r="M98" s="25" t="s">
        <v>4866</v>
      </c>
      <c r="N98" s="25" t="s">
        <v>4867</v>
      </c>
      <c r="O98" s="61" t="s">
        <v>32</v>
      </c>
      <c r="P98" s="61" t="s">
        <v>33</v>
      </c>
      <c r="Q98" s="67"/>
      <c r="R98" s="64"/>
      <c r="S98" s="65">
        <f t="shared" si="1"/>
        <v>45659</v>
      </c>
      <c r="T98" s="66">
        <f>IFERROR(__xludf.DUMMYFUNCTION("IF(ISBLANK(S98), """", DATE(INDEX(SPLIT(S98,""/""),3), INDEX(SPLIT(S98,""/""),2), INDEX(SPLIT(S98,""/""),1)))"),45689.0)</f>
        <v>45689</v>
      </c>
      <c r="U98" s="67"/>
      <c r="V98" s="68">
        <v>45659.0</v>
      </c>
      <c r="W98" s="67"/>
      <c r="X98" s="67"/>
      <c r="Y98" s="69" t="str">
        <f t="shared" si="2"/>
        <v>2025-02</v>
      </c>
      <c r="Z98" s="70" t="str">
        <f t="shared" si="3"/>
        <v>Feb</v>
      </c>
      <c r="AA98" s="71">
        <f>IFERROR(__xludf.DUMMYFUNCTION("IF(OR(T98="""", NOT(ISDATE(T98))), """", EOMONTH(T98, -1) + 1)"),45689.0)</f>
        <v>45689</v>
      </c>
      <c r="AB98" s="67"/>
      <c r="AC98" s="67"/>
      <c r="AD98" s="67"/>
      <c r="AE98" s="67"/>
    </row>
    <row r="99">
      <c r="A99" s="59">
        <v>45673.0</v>
      </c>
      <c r="B99" s="60">
        <f t="shared" si="4"/>
        <v>79</v>
      </c>
      <c r="C99" s="61" t="s">
        <v>64</v>
      </c>
      <c r="D99" s="61" t="s">
        <v>529</v>
      </c>
      <c r="E99" s="72" t="s">
        <v>540</v>
      </c>
      <c r="F99" s="61" t="s">
        <v>25</v>
      </c>
      <c r="G99" s="61" t="s">
        <v>541</v>
      </c>
      <c r="H99" s="61" t="s">
        <v>542</v>
      </c>
      <c r="I99" s="61" t="s">
        <v>532</v>
      </c>
      <c r="J99" s="61" t="s">
        <v>532</v>
      </c>
      <c r="K99" s="61" t="s">
        <v>532</v>
      </c>
      <c r="L99" s="61" t="s">
        <v>29</v>
      </c>
      <c r="M99" s="25" t="s">
        <v>4868</v>
      </c>
      <c r="N99" s="25" t="s">
        <v>4869</v>
      </c>
      <c r="O99" s="61" t="s">
        <v>32</v>
      </c>
      <c r="P99" s="61" t="s">
        <v>33</v>
      </c>
      <c r="Q99" s="61" t="s">
        <v>228</v>
      </c>
      <c r="R99" s="64"/>
      <c r="S99" s="65">
        <f t="shared" si="1"/>
        <v>45781</v>
      </c>
      <c r="T99" s="66">
        <f>IFERROR(__xludf.DUMMYFUNCTION("IF(ISBLANK(S99), """", DATE(INDEX(SPLIT(S99,""/""),3), INDEX(SPLIT(S99,""/""),2), INDEX(SPLIT(S99,""/""),1)))"),45752.0)</f>
        <v>45752</v>
      </c>
      <c r="U99" s="67"/>
      <c r="V99" s="68">
        <v>45781.0</v>
      </c>
      <c r="W99" s="61">
        <v>5310.0</v>
      </c>
      <c r="X99" s="61" t="s">
        <v>546</v>
      </c>
      <c r="Y99" s="69" t="str">
        <f t="shared" si="2"/>
        <v>2025-04</v>
      </c>
      <c r="Z99" s="70" t="str">
        <f t="shared" si="3"/>
        <v>Apr</v>
      </c>
      <c r="AA99" s="71">
        <f>IFERROR(__xludf.DUMMYFUNCTION("IF(OR(T99="""", NOT(ISDATE(T99))), """", EOMONTH(T99, -1) + 1)"),45748.0)</f>
        <v>45748</v>
      </c>
      <c r="AB99" s="67"/>
      <c r="AC99" s="67"/>
      <c r="AD99" s="67"/>
      <c r="AE99" s="67"/>
    </row>
    <row r="100">
      <c r="A100" s="59">
        <v>45673.0</v>
      </c>
      <c r="B100" s="60">
        <f t="shared" si="4"/>
        <v>86</v>
      </c>
      <c r="C100" s="61" t="s">
        <v>64</v>
      </c>
      <c r="D100" s="61" t="s">
        <v>529</v>
      </c>
      <c r="E100" s="61" t="s">
        <v>547</v>
      </c>
      <c r="F100" s="61" t="s">
        <v>25</v>
      </c>
      <c r="G100" s="61" t="s">
        <v>548</v>
      </c>
      <c r="H100" s="61" t="s">
        <v>39</v>
      </c>
      <c r="I100" s="61" t="s">
        <v>532</v>
      </c>
      <c r="J100" s="61" t="s">
        <v>532</v>
      </c>
      <c r="K100" s="61" t="s">
        <v>532</v>
      </c>
      <c r="L100" s="61" t="s">
        <v>29</v>
      </c>
      <c r="M100" s="25" t="s">
        <v>4870</v>
      </c>
      <c r="N100" s="25" t="s">
        <v>4871</v>
      </c>
      <c r="O100" s="61" t="s">
        <v>32</v>
      </c>
      <c r="P100" s="61" t="s">
        <v>33</v>
      </c>
      <c r="Q100" s="61" t="s">
        <v>34</v>
      </c>
      <c r="R100" s="64"/>
      <c r="S100" s="65">
        <f t="shared" si="1"/>
        <v>45995</v>
      </c>
      <c r="T100" s="66">
        <f>IFERROR(__xludf.DUMMYFUNCTION("IF(ISBLANK(S100), """", DATE(INDEX(SPLIT(S100,""/""),3), INDEX(SPLIT(S100,""/""),2), INDEX(SPLIT(S100,""/""),1)))"),45759.0)</f>
        <v>45759</v>
      </c>
      <c r="U100" s="67"/>
      <c r="V100" s="68">
        <v>45995.0</v>
      </c>
      <c r="W100" s="67"/>
      <c r="X100" s="67"/>
      <c r="Y100" s="69" t="str">
        <f t="shared" si="2"/>
        <v>2025-04</v>
      </c>
      <c r="Z100" s="70" t="str">
        <f t="shared" si="3"/>
        <v>Apr</v>
      </c>
      <c r="AA100" s="71">
        <f>IFERROR(__xludf.DUMMYFUNCTION("IF(OR(T100="""", NOT(ISDATE(T100))), """", EOMONTH(T100, -1) + 1)"),45748.0)</f>
        <v>45748</v>
      </c>
      <c r="AB100" s="67"/>
      <c r="AC100" s="67"/>
      <c r="AD100" s="67"/>
      <c r="AE100" s="67"/>
    </row>
    <row r="101">
      <c r="A101" s="59">
        <v>45673.0</v>
      </c>
      <c r="B101" s="60">
        <f t="shared" si="4"/>
        <v>147</v>
      </c>
      <c r="C101" s="61" t="s">
        <v>64</v>
      </c>
      <c r="D101" s="61" t="s">
        <v>209</v>
      </c>
      <c r="E101" s="61" t="s">
        <v>551</v>
      </c>
      <c r="F101" s="61" t="s">
        <v>46</v>
      </c>
      <c r="G101" s="61" t="s">
        <v>552</v>
      </c>
      <c r="H101" s="61" t="s">
        <v>68</v>
      </c>
      <c r="I101" s="61" t="s">
        <v>553</v>
      </c>
      <c r="J101" s="61" t="s">
        <v>404</v>
      </c>
      <c r="K101" s="61" t="s">
        <v>468</v>
      </c>
      <c r="L101" s="61" t="s">
        <v>29</v>
      </c>
      <c r="M101" s="25" t="s">
        <v>4872</v>
      </c>
      <c r="N101" s="25" t="s">
        <v>4873</v>
      </c>
      <c r="O101" s="61" t="s">
        <v>32</v>
      </c>
      <c r="P101" s="61" t="s">
        <v>33</v>
      </c>
      <c r="Q101" s="61" t="s">
        <v>34</v>
      </c>
      <c r="R101" s="77">
        <v>45997.0</v>
      </c>
      <c r="S101" s="65">
        <f t="shared" si="1"/>
        <v>45997</v>
      </c>
      <c r="T101" s="66">
        <f>IFERROR(__xludf.DUMMYFUNCTION("IF(ISBLANK(S101), """", DATE(INDEX(SPLIT(S101,""/""),3), INDEX(SPLIT(S101,""/""),2), INDEX(SPLIT(S101,""/""),1)))"),45820.0)</f>
        <v>45820</v>
      </c>
      <c r="U101" s="67"/>
      <c r="V101" s="61" t="s">
        <v>4837</v>
      </c>
      <c r="W101" s="67"/>
      <c r="X101" s="67"/>
      <c r="Y101" s="69" t="str">
        <f t="shared" si="2"/>
        <v>2025-06</v>
      </c>
      <c r="Z101" s="70" t="str">
        <f t="shared" si="3"/>
        <v>Jun</v>
      </c>
      <c r="AA101" s="71">
        <f>IFERROR(__xludf.DUMMYFUNCTION("IF(OR(T101="""", NOT(ISDATE(T101))), """", EOMONTH(T101, -1) + 1)"),45809.0)</f>
        <v>45809</v>
      </c>
      <c r="AB101" s="67"/>
      <c r="AC101" s="67"/>
      <c r="AD101" s="67"/>
      <c r="AE101" s="67"/>
    </row>
    <row r="102">
      <c r="A102" s="59">
        <v>45673.0</v>
      </c>
      <c r="B102" s="60">
        <f t="shared" si="4"/>
        <v>39</v>
      </c>
      <c r="C102" s="61" t="s">
        <v>64</v>
      </c>
      <c r="D102" s="61" t="s">
        <v>209</v>
      </c>
      <c r="E102" s="61" t="s">
        <v>557</v>
      </c>
      <c r="F102" s="61" t="s">
        <v>25</v>
      </c>
      <c r="G102" s="61" t="s">
        <v>558</v>
      </c>
      <c r="H102" s="61" t="s">
        <v>59</v>
      </c>
      <c r="I102" s="61" t="s">
        <v>328</v>
      </c>
      <c r="J102" s="61" t="s">
        <v>328</v>
      </c>
      <c r="K102" s="61" t="s">
        <v>328</v>
      </c>
      <c r="L102" s="61" t="s">
        <v>29</v>
      </c>
      <c r="M102" s="25" t="s">
        <v>4874</v>
      </c>
      <c r="N102" s="25" t="s">
        <v>4875</v>
      </c>
      <c r="O102" s="61" t="s">
        <v>32</v>
      </c>
      <c r="P102" s="61" t="s">
        <v>33</v>
      </c>
      <c r="Q102" s="67"/>
      <c r="R102" s="64"/>
      <c r="S102" s="65" t="str">
        <f t="shared" si="1"/>
        <v>24/02/2025</v>
      </c>
      <c r="T102" s="66">
        <f>IFERROR(__xludf.DUMMYFUNCTION("IF(ISBLANK(S102), """", DATE(INDEX(SPLIT(S102,""/""),3), INDEX(SPLIT(S102,""/""),2), INDEX(SPLIT(S102,""/""),1)))"),45712.0)</f>
        <v>45712</v>
      </c>
      <c r="U102" s="67"/>
      <c r="V102" s="61" t="s">
        <v>4738</v>
      </c>
      <c r="W102" s="67"/>
      <c r="X102" s="67"/>
      <c r="Y102" s="69" t="str">
        <f t="shared" si="2"/>
        <v>2025-02</v>
      </c>
      <c r="Z102" s="70" t="str">
        <f t="shared" si="3"/>
        <v>Feb</v>
      </c>
      <c r="AA102" s="71">
        <f>IFERROR(__xludf.DUMMYFUNCTION("IF(OR(T102="""", NOT(ISDATE(T102))), """", EOMONTH(T102, -1) + 1)"),45689.0)</f>
        <v>45689</v>
      </c>
      <c r="AB102" s="67"/>
      <c r="AC102" s="67"/>
      <c r="AD102" s="67"/>
      <c r="AE102" s="67"/>
    </row>
    <row r="103">
      <c r="A103" s="59">
        <v>45674.0</v>
      </c>
      <c r="B103" s="60">
        <f t="shared" si="4"/>
        <v>134</v>
      </c>
      <c r="C103" s="61" t="s">
        <v>64</v>
      </c>
      <c r="D103" s="61" t="s">
        <v>562</v>
      </c>
      <c r="E103" s="72" t="s">
        <v>563</v>
      </c>
      <c r="F103" s="61" t="s">
        <v>25</v>
      </c>
      <c r="G103" s="61" t="s">
        <v>564</v>
      </c>
      <c r="H103" s="61" t="s">
        <v>68</v>
      </c>
      <c r="I103" s="61" t="s">
        <v>28</v>
      </c>
      <c r="J103" s="61" t="s">
        <v>148</v>
      </c>
      <c r="K103" s="61" t="s">
        <v>47</v>
      </c>
      <c r="L103" s="61" t="s">
        <v>29</v>
      </c>
      <c r="M103" s="25" t="s">
        <v>4876</v>
      </c>
      <c r="N103" s="25" t="s">
        <v>4877</v>
      </c>
      <c r="O103" s="61" t="s">
        <v>32</v>
      </c>
      <c r="P103" s="61" t="s">
        <v>33</v>
      </c>
      <c r="Q103" s="61" t="s">
        <v>519</v>
      </c>
      <c r="R103" s="79" t="s">
        <v>4751</v>
      </c>
      <c r="S103" s="65" t="str">
        <f t="shared" si="1"/>
        <v>31/05/2025</v>
      </c>
      <c r="T103" s="66">
        <f>IFERROR(__xludf.DUMMYFUNCTION("IF(ISBLANK(S103), """", DATE(INDEX(SPLIT(S103,""/""),3), INDEX(SPLIT(S103,""/""),2), INDEX(SPLIT(S103,""/""),1)))"),45808.0)</f>
        <v>45808</v>
      </c>
      <c r="U103" s="67"/>
      <c r="V103" s="68">
        <v>45844.0</v>
      </c>
      <c r="W103" s="61">
        <v>3996.0</v>
      </c>
      <c r="X103" s="61" t="s">
        <v>567</v>
      </c>
      <c r="Y103" s="69" t="str">
        <f t="shared" si="2"/>
        <v>2025-05</v>
      </c>
      <c r="Z103" s="70" t="str">
        <f t="shared" si="3"/>
        <v>May</v>
      </c>
      <c r="AA103" s="71">
        <f>IFERROR(__xludf.DUMMYFUNCTION("IF(OR(T103="""", NOT(ISDATE(T103))), """", EOMONTH(T103, -1) + 1)"),45778.0)</f>
        <v>45778</v>
      </c>
      <c r="AB103" s="67"/>
      <c r="AC103" s="67"/>
      <c r="AD103" s="67"/>
      <c r="AE103" s="67"/>
    </row>
    <row r="104">
      <c r="A104" s="59">
        <v>45673.0</v>
      </c>
      <c r="B104" s="60">
        <f t="shared" si="4"/>
        <v>14</v>
      </c>
      <c r="C104" s="61" t="s">
        <v>64</v>
      </c>
      <c r="D104" s="61" t="s">
        <v>432</v>
      </c>
      <c r="E104" s="61" t="s">
        <v>568</v>
      </c>
      <c r="F104" s="61" t="s">
        <v>25</v>
      </c>
      <c r="G104" s="61" t="s">
        <v>569</v>
      </c>
      <c r="H104" s="61" t="s">
        <v>39</v>
      </c>
      <c r="I104" s="61" t="s">
        <v>40</v>
      </c>
      <c r="J104" s="61" t="s">
        <v>570</v>
      </c>
      <c r="K104" s="61" t="s">
        <v>40</v>
      </c>
      <c r="L104" s="61" t="s">
        <v>29</v>
      </c>
      <c r="M104" s="25" t="s">
        <v>4878</v>
      </c>
      <c r="N104" s="25" t="s">
        <v>4879</v>
      </c>
      <c r="O104" s="61" t="s">
        <v>32</v>
      </c>
      <c r="P104" s="61" t="s">
        <v>33</v>
      </c>
      <c r="Q104" s="67"/>
      <c r="R104" s="79" t="s">
        <v>4880</v>
      </c>
      <c r="S104" s="65" t="str">
        <f t="shared" si="1"/>
        <v>30/01/2025</v>
      </c>
      <c r="T104" s="66">
        <f>IFERROR(__xludf.DUMMYFUNCTION("IF(ISBLANK(S104), """", DATE(INDEX(SPLIT(S104,""/""),3), INDEX(SPLIT(S104,""/""),2), INDEX(SPLIT(S104,""/""),1)))"),45687.0)</f>
        <v>45687</v>
      </c>
      <c r="U104" s="67"/>
      <c r="V104" s="68">
        <v>45871.0</v>
      </c>
      <c r="W104" s="61">
        <v>4752.0</v>
      </c>
      <c r="X104" s="67"/>
      <c r="Y104" s="69" t="str">
        <f t="shared" si="2"/>
        <v>2025-01</v>
      </c>
      <c r="Z104" s="70" t="str">
        <f t="shared" si="3"/>
        <v>Jan</v>
      </c>
      <c r="AA104" s="71">
        <f>IFERROR(__xludf.DUMMYFUNCTION("IF(OR(T104="""", NOT(ISDATE(T104))), """", EOMONTH(T104, -1) + 1)"),45658.0)</f>
        <v>45658</v>
      </c>
      <c r="AB104" s="67"/>
      <c r="AC104" s="67"/>
      <c r="AD104" s="67"/>
      <c r="AE104" s="67"/>
    </row>
    <row r="105">
      <c r="A105" s="59">
        <v>45674.0</v>
      </c>
      <c r="B105" s="60">
        <f t="shared" si="4"/>
        <v>64</v>
      </c>
      <c r="C105" s="61" t="s">
        <v>64</v>
      </c>
      <c r="D105" s="61" t="s">
        <v>562</v>
      </c>
      <c r="E105" s="72" t="s">
        <v>574</v>
      </c>
      <c r="F105" s="61" t="s">
        <v>25</v>
      </c>
      <c r="G105" s="63" t="s">
        <v>575</v>
      </c>
      <c r="H105" s="61" t="s">
        <v>39</v>
      </c>
      <c r="I105" s="61" t="s">
        <v>328</v>
      </c>
      <c r="J105" s="61" t="s">
        <v>328</v>
      </c>
      <c r="K105" s="61" t="s">
        <v>328</v>
      </c>
      <c r="L105" s="61" t="s">
        <v>29</v>
      </c>
      <c r="M105" s="25" t="s">
        <v>4881</v>
      </c>
      <c r="N105" s="25" t="s">
        <v>4882</v>
      </c>
      <c r="O105" s="61" t="s">
        <v>32</v>
      </c>
      <c r="P105" s="61" t="s">
        <v>33</v>
      </c>
      <c r="Q105" s="61" t="s">
        <v>228</v>
      </c>
      <c r="R105" s="64"/>
      <c r="S105" s="65" t="str">
        <f t="shared" si="1"/>
        <v>22/03/2025</v>
      </c>
      <c r="T105" s="66">
        <f>IFERROR(__xludf.DUMMYFUNCTION("IF(ISBLANK(S105), """", DATE(INDEX(SPLIT(S105,""/""),3), INDEX(SPLIT(S105,""/""),2), INDEX(SPLIT(S105,""/""),1)))"),45738.0)</f>
        <v>45738</v>
      </c>
      <c r="U105" s="67"/>
      <c r="V105" s="61" t="s">
        <v>4688</v>
      </c>
      <c r="W105" s="61">
        <v>4860.0</v>
      </c>
      <c r="X105" s="61" t="s">
        <v>364</v>
      </c>
      <c r="Y105" s="69" t="str">
        <f t="shared" si="2"/>
        <v>2025-03</v>
      </c>
      <c r="Z105" s="70" t="str">
        <f t="shared" si="3"/>
        <v>Mar</v>
      </c>
      <c r="AA105" s="71">
        <f>IFERROR(__xludf.DUMMYFUNCTION("IF(OR(T105="""", NOT(ISDATE(T105))), """", EOMONTH(T105, -1) + 1)"),45717.0)</f>
        <v>45717</v>
      </c>
      <c r="AB105" s="67"/>
      <c r="AC105" s="67"/>
      <c r="AD105" s="67"/>
      <c r="AE105" s="67"/>
    </row>
    <row r="106">
      <c r="A106" s="59">
        <v>45674.0</v>
      </c>
      <c r="B106" s="60">
        <f t="shared" si="4"/>
        <v>8</v>
      </c>
      <c r="C106" s="61" t="s">
        <v>72</v>
      </c>
      <c r="D106" s="61" t="s">
        <v>247</v>
      </c>
      <c r="E106" s="72" t="s">
        <v>579</v>
      </c>
      <c r="F106" s="61" t="s">
        <v>274</v>
      </c>
      <c r="G106" s="72" t="s">
        <v>580</v>
      </c>
      <c r="H106" s="61" t="s">
        <v>77</v>
      </c>
      <c r="I106" s="61" t="s">
        <v>220</v>
      </c>
      <c r="J106" s="61" t="s">
        <v>47</v>
      </c>
      <c r="K106" s="61" t="s">
        <v>47</v>
      </c>
      <c r="L106" s="61" t="s">
        <v>29</v>
      </c>
      <c r="M106" s="25" t="s">
        <v>4883</v>
      </c>
      <c r="N106" s="25" t="s">
        <v>4884</v>
      </c>
      <c r="O106" s="61" t="s">
        <v>32</v>
      </c>
      <c r="P106" s="61" t="s">
        <v>33</v>
      </c>
      <c r="Q106" s="67"/>
      <c r="R106" s="64"/>
      <c r="S106" s="65" t="str">
        <f t="shared" si="1"/>
        <v>25/01/2025</v>
      </c>
      <c r="T106" s="66">
        <f>IFERROR(__xludf.DUMMYFUNCTION("IF(ISBLANK(S106), """", DATE(INDEX(SPLIT(S106,""/""),3), INDEX(SPLIT(S106,""/""),2), INDEX(SPLIT(S106,""/""),1)))"),45682.0)</f>
        <v>45682</v>
      </c>
      <c r="U106" s="67"/>
      <c r="V106" s="61" t="s">
        <v>4674</v>
      </c>
      <c r="W106" s="61">
        <v>1800.0</v>
      </c>
      <c r="X106" s="67"/>
      <c r="Y106" s="69" t="str">
        <f t="shared" si="2"/>
        <v>2025-01</v>
      </c>
      <c r="Z106" s="70" t="str">
        <f t="shared" si="3"/>
        <v>Jan</v>
      </c>
      <c r="AA106" s="71">
        <f>IFERROR(__xludf.DUMMYFUNCTION("IF(OR(T106="""", NOT(ISDATE(T106))), """", EOMONTH(T106, -1) + 1)"),45658.0)</f>
        <v>45658</v>
      </c>
      <c r="AB106" s="67"/>
      <c r="AC106" s="67"/>
      <c r="AD106" s="67"/>
      <c r="AE106" s="67"/>
    </row>
    <row r="107">
      <c r="A107" s="59">
        <v>45675.0</v>
      </c>
      <c r="B107" s="60">
        <f t="shared" si="4"/>
        <v>7</v>
      </c>
      <c r="C107" s="61" t="s">
        <v>72</v>
      </c>
      <c r="D107" s="61" t="s">
        <v>247</v>
      </c>
      <c r="E107" s="61" t="s">
        <v>584</v>
      </c>
      <c r="F107" s="61" t="s">
        <v>274</v>
      </c>
      <c r="G107" s="61" t="s">
        <v>585</v>
      </c>
      <c r="H107" s="61" t="s">
        <v>77</v>
      </c>
      <c r="I107" s="61" t="s">
        <v>104</v>
      </c>
      <c r="J107" s="61" t="s">
        <v>47</v>
      </c>
      <c r="K107" s="61" t="s">
        <v>47</v>
      </c>
      <c r="L107" s="61" t="s">
        <v>29</v>
      </c>
      <c r="M107" s="25" t="s">
        <v>4885</v>
      </c>
      <c r="N107" s="25" t="s">
        <v>4886</v>
      </c>
      <c r="O107" s="61" t="s">
        <v>32</v>
      </c>
      <c r="P107" s="61" t="s">
        <v>33</v>
      </c>
      <c r="Q107" s="67"/>
      <c r="R107" s="64"/>
      <c r="S107" s="65" t="str">
        <f t="shared" si="1"/>
        <v>25/01/2025</v>
      </c>
      <c r="T107" s="66">
        <f>IFERROR(__xludf.DUMMYFUNCTION("IF(ISBLANK(S107), """", DATE(INDEX(SPLIT(S107,""/""),3), INDEX(SPLIT(S107,""/""),2), INDEX(SPLIT(S107,""/""),1)))"),45682.0)</f>
        <v>45682</v>
      </c>
      <c r="U107" s="67"/>
      <c r="V107" s="61" t="s">
        <v>4674</v>
      </c>
      <c r="W107" s="61">
        <v>1800.0</v>
      </c>
      <c r="X107" s="67"/>
      <c r="Y107" s="69" t="str">
        <f t="shared" si="2"/>
        <v>2025-01</v>
      </c>
      <c r="Z107" s="70" t="str">
        <f t="shared" si="3"/>
        <v>Jan</v>
      </c>
      <c r="AA107" s="71">
        <f>IFERROR(__xludf.DUMMYFUNCTION("IF(OR(T107="""", NOT(ISDATE(T107))), """", EOMONTH(T107, -1) + 1)"),45658.0)</f>
        <v>45658</v>
      </c>
      <c r="AB107" s="67"/>
      <c r="AC107" s="67"/>
      <c r="AD107" s="67"/>
      <c r="AE107" s="67"/>
    </row>
    <row r="108">
      <c r="A108" s="59">
        <v>45672.0</v>
      </c>
      <c r="B108" s="60">
        <f t="shared" si="4"/>
        <v>266</v>
      </c>
      <c r="C108" s="61" t="s">
        <v>64</v>
      </c>
      <c r="D108" s="61" t="s">
        <v>65</v>
      </c>
      <c r="E108" s="61" t="s">
        <v>588</v>
      </c>
      <c r="F108" s="61" t="s">
        <v>25</v>
      </c>
      <c r="G108" s="61" t="s">
        <v>589</v>
      </c>
      <c r="H108" s="61" t="s">
        <v>388</v>
      </c>
      <c r="I108" s="61" t="s">
        <v>78</v>
      </c>
      <c r="J108" s="61" t="s">
        <v>78</v>
      </c>
      <c r="K108" s="61" t="s">
        <v>78</v>
      </c>
      <c r="L108" s="61" t="s">
        <v>29</v>
      </c>
      <c r="M108" s="25" t="s">
        <v>4887</v>
      </c>
      <c r="N108" s="25" t="s">
        <v>4888</v>
      </c>
      <c r="O108" s="61" t="s">
        <v>32</v>
      </c>
      <c r="P108" s="61" t="s">
        <v>71</v>
      </c>
      <c r="Q108" s="67"/>
      <c r="R108" s="64"/>
      <c r="S108" s="65" t="str">
        <f t="shared" si="1"/>
        <v/>
      </c>
      <c r="T108" s="67" t="str">
        <f>IFERROR(__xludf.DUMMYFUNCTION("IF(ISBLANK(S108), """", DATE(INDEX(SPLIT(S108,""/""),3), INDEX(SPLIT(S108,""/""),2), INDEX(SPLIT(S108,""/""),1)))"),"")</f>
        <v/>
      </c>
      <c r="U108" s="67"/>
      <c r="V108" s="65"/>
      <c r="W108" s="67"/>
      <c r="X108" s="67"/>
      <c r="Y108" s="69" t="str">
        <f t="shared" si="2"/>
        <v/>
      </c>
      <c r="Z108" s="70" t="str">
        <f t="shared" si="3"/>
        <v/>
      </c>
      <c r="AA108" s="70" t="str">
        <f>IFERROR(__xludf.DUMMYFUNCTION("IF(OR(T108="""", NOT(ISDATE(T108))), """", EOMONTH(T108, -1) + 1)"),"")</f>
        <v/>
      </c>
      <c r="AB108" s="67"/>
      <c r="AC108" s="67"/>
      <c r="AD108" s="67"/>
      <c r="AE108" s="67"/>
    </row>
    <row r="109">
      <c r="A109" s="59">
        <v>45672.0</v>
      </c>
      <c r="B109" s="60">
        <f t="shared" si="4"/>
        <v>52</v>
      </c>
      <c r="C109" s="61" t="s">
        <v>64</v>
      </c>
      <c r="D109" s="61" t="s">
        <v>65</v>
      </c>
      <c r="E109" s="61" t="s">
        <v>592</v>
      </c>
      <c r="F109" s="61" t="s">
        <v>25</v>
      </c>
      <c r="G109" s="61" t="s">
        <v>593</v>
      </c>
      <c r="H109" s="61" t="s">
        <v>68</v>
      </c>
      <c r="I109" s="61" t="s">
        <v>78</v>
      </c>
      <c r="J109" s="61" t="s">
        <v>78</v>
      </c>
      <c r="K109" s="61" t="s">
        <v>78</v>
      </c>
      <c r="L109" s="61" t="s">
        <v>29</v>
      </c>
      <c r="M109" s="25" t="s">
        <v>4889</v>
      </c>
      <c r="N109" s="25" t="s">
        <v>4890</v>
      </c>
      <c r="O109" s="61" t="s">
        <v>32</v>
      </c>
      <c r="P109" s="61" t="s">
        <v>33</v>
      </c>
      <c r="Q109" s="67"/>
      <c r="R109" s="64"/>
      <c r="S109" s="65">
        <f t="shared" si="1"/>
        <v>45872</v>
      </c>
      <c r="T109" s="66">
        <f>IFERROR(__xludf.DUMMYFUNCTION("IF(ISBLANK(S109), """", DATE(INDEX(SPLIT(S109,""/""),3), INDEX(SPLIT(S109,""/""),2), INDEX(SPLIT(S109,""/""),1)))"),45724.0)</f>
        <v>45724</v>
      </c>
      <c r="U109" s="67"/>
      <c r="V109" s="68">
        <v>45872.0</v>
      </c>
      <c r="W109" s="67"/>
      <c r="X109" s="67"/>
      <c r="Y109" s="69" t="str">
        <f t="shared" si="2"/>
        <v>2025-03</v>
      </c>
      <c r="Z109" s="70" t="str">
        <f t="shared" si="3"/>
        <v>Mar</v>
      </c>
      <c r="AA109" s="71">
        <f>IFERROR(__xludf.DUMMYFUNCTION("IF(OR(T109="""", NOT(ISDATE(T109))), """", EOMONTH(T109, -1) + 1)"),45717.0)</f>
        <v>45717</v>
      </c>
      <c r="AB109" s="67"/>
      <c r="AC109" s="67"/>
      <c r="AD109" s="67"/>
      <c r="AE109" s="67"/>
    </row>
    <row r="110">
      <c r="A110" s="59">
        <v>45675.0</v>
      </c>
      <c r="B110" s="60">
        <f t="shared" si="4"/>
        <v>14</v>
      </c>
      <c r="C110" s="61" t="s">
        <v>50</v>
      </c>
      <c r="D110" s="61" t="s">
        <v>216</v>
      </c>
      <c r="E110" s="61" t="s">
        <v>596</v>
      </c>
      <c r="F110" s="61" t="s">
        <v>25</v>
      </c>
      <c r="G110" s="61" t="s">
        <v>597</v>
      </c>
      <c r="H110" s="61" t="s">
        <v>59</v>
      </c>
      <c r="I110" s="61" t="s">
        <v>104</v>
      </c>
      <c r="J110" s="61" t="s">
        <v>104</v>
      </c>
      <c r="K110" s="61" t="s">
        <v>104</v>
      </c>
      <c r="L110" s="61" t="s">
        <v>29</v>
      </c>
      <c r="M110" s="25" t="s">
        <v>4891</v>
      </c>
      <c r="N110" s="25" t="s">
        <v>4892</v>
      </c>
      <c r="O110" s="61" t="s">
        <v>32</v>
      </c>
      <c r="P110" s="61" t="s">
        <v>33</v>
      </c>
      <c r="Q110" s="67"/>
      <c r="R110" s="64"/>
      <c r="S110" s="65">
        <f t="shared" si="1"/>
        <v>45659</v>
      </c>
      <c r="T110" s="66">
        <f>IFERROR(__xludf.DUMMYFUNCTION("IF(ISBLANK(S110), """", DATE(INDEX(SPLIT(S110,""/""),3), INDEX(SPLIT(S110,""/""),2), INDEX(SPLIT(S110,""/""),1)))"),45689.0)</f>
        <v>45689</v>
      </c>
      <c r="U110" s="67"/>
      <c r="V110" s="68">
        <v>45659.0</v>
      </c>
      <c r="W110" s="61">
        <v>3150.0</v>
      </c>
      <c r="X110" s="61" t="s">
        <v>600</v>
      </c>
      <c r="Y110" s="69" t="str">
        <f t="shared" si="2"/>
        <v>2025-02</v>
      </c>
      <c r="Z110" s="70" t="str">
        <f t="shared" si="3"/>
        <v>Feb</v>
      </c>
      <c r="AA110" s="71">
        <f>IFERROR(__xludf.DUMMYFUNCTION("IF(OR(T110="""", NOT(ISDATE(T110))), """", EOMONTH(T110, -1) + 1)"),45689.0)</f>
        <v>45689</v>
      </c>
      <c r="AB110" s="67"/>
      <c r="AC110" s="67"/>
      <c r="AD110" s="67"/>
      <c r="AE110" s="67"/>
    </row>
    <row r="111">
      <c r="A111" s="59">
        <v>45675.0</v>
      </c>
      <c r="B111" s="60">
        <f t="shared" si="4"/>
        <v>37</v>
      </c>
      <c r="C111" s="61" t="s">
        <v>64</v>
      </c>
      <c r="D111" s="61" t="s">
        <v>209</v>
      </c>
      <c r="E111" s="61" t="s">
        <v>601</v>
      </c>
      <c r="F111" s="61" t="s">
        <v>25</v>
      </c>
      <c r="G111" s="61" t="s">
        <v>602</v>
      </c>
      <c r="H111" s="61" t="s">
        <v>59</v>
      </c>
      <c r="I111" s="61" t="s">
        <v>328</v>
      </c>
      <c r="J111" s="61" t="s">
        <v>328</v>
      </c>
      <c r="K111" s="61" t="s">
        <v>328</v>
      </c>
      <c r="L111" s="61" t="s">
        <v>29</v>
      </c>
      <c r="M111" s="25" t="s">
        <v>4893</v>
      </c>
      <c r="N111" s="25" t="s">
        <v>4894</v>
      </c>
      <c r="O111" s="61" t="s">
        <v>32</v>
      </c>
      <c r="P111" s="61" t="s">
        <v>33</v>
      </c>
      <c r="Q111" s="67"/>
      <c r="R111" s="64"/>
      <c r="S111" s="65" t="str">
        <f t="shared" si="1"/>
        <v>24/02/2025</v>
      </c>
      <c r="T111" s="66">
        <f>IFERROR(__xludf.DUMMYFUNCTION("IF(ISBLANK(S111), """", DATE(INDEX(SPLIT(S111,""/""),3), INDEX(SPLIT(S111,""/""),2), INDEX(SPLIT(S111,""/""),1)))"),45712.0)</f>
        <v>45712</v>
      </c>
      <c r="U111" s="67"/>
      <c r="V111" s="61" t="s">
        <v>4738</v>
      </c>
      <c r="W111" s="67"/>
      <c r="X111" s="67"/>
      <c r="Y111" s="69" t="str">
        <f t="shared" si="2"/>
        <v>2025-02</v>
      </c>
      <c r="Z111" s="70" t="str">
        <f t="shared" si="3"/>
        <v>Feb</v>
      </c>
      <c r="AA111" s="71">
        <f>IFERROR(__xludf.DUMMYFUNCTION("IF(OR(T111="""", NOT(ISDATE(T111))), """", EOMONTH(T111, -1) + 1)"),45689.0)</f>
        <v>45689</v>
      </c>
      <c r="AB111" s="67"/>
      <c r="AC111" s="67"/>
      <c r="AD111" s="67"/>
      <c r="AE111" s="67"/>
    </row>
    <row r="112">
      <c r="A112" s="59">
        <v>45675.0</v>
      </c>
      <c r="B112" s="60">
        <f t="shared" si="4"/>
        <v>14</v>
      </c>
      <c r="C112" s="61" t="s">
        <v>22</v>
      </c>
      <c r="D112" s="61" t="s">
        <v>109</v>
      </c>
      <c r="E112" s="61" t="s">
        <v>605</v>
      </c>
      <c r="F112" s="61" t="s">
        <v>25</v>
      </c>
      <c r="G112" s="61" t="s">
        <v>606</v>
      </c>
      <c r="H112" s="61" t="s">
        <v>39</v>
      </c>
      <c r="I112" s="61" t="s">
        <v>220</v>
      </c>
      <c r="J112" s="61" t="s">
        <v>220</v>
      </c>
      <c r="K112" s="61" t="s">
        <v>220</v>
      </c>
      <c r="L112" s="61" t="s">
        <v>29</v>
      </c>
      <c r="M112" s="25" t="s">
        <v>4895</v>
      </c>
      <c r="N112" s="25" t="s">
        <v>4896</v>
      </c>
      <c r="O112" s="61" t="s">
        <v>32</v>
      </c>
      <c r="P112" s="61" t="s">
        <v>33</v>
      </c>
      <c r="Q112" s="67"/>
      <c r="R112" s="64"/>
      <c r="S112" s="65">
        <f t="shared" si="1"/>
        <v>45659</v>
      </c>
      <c r="T112" s="66">
        <f>IFERROR(__xludf.DUMMYFUNCTION("IF(ISBLANK(S112), """", DATE(INDEX(SPLIT(S112,""/""),3), INDEX(SPLIT(S112,""/""),2), INDEX(SPLIT(S112,""/""),1)))"),45689.0)</f>
        <v>45689</v>
      </c>
      <c r="U112" s="67"/>
      <c r="V112" s="68">
        <v>45659.0</v>
      </c>
      <c r="W112" s="61">
        <v>1500.0</v>
      </c>
      <c r="X112" s="61" t="s">
        <v>609</v>
      </c>
      <c r="Y112" s="69" t="str">
        <f t="shared" si="2"/>
        <v>2025-02</v>
      </c>
      <c r="Z112" s="70" t="str">
        <f t="shared" si="3"/>
        <v>Feb</v>
      </c>
      <c r="AA112" s="71">
        <f>IFERROR(__xludf.DUMMYFUNCTION("IF(OR(T112="""", NOT(ISDATE(T112))), """", EOMONTH(T112, -1) + 1)"),45689.0)</f>
        <v>45689</v>
      </c>
      <c r="AB112" s="67"/>
      <c r="AC112" s="67"/>
      <c r="AD112" s="67"/>
      <c r="AE112" s="67"/>
    </row>
    <row r="113">
      <c r="A113" s="59">
        <v>45664.0</v>
      </c>
      <c r="B113" s="60">
        <f t="shared" si="4"/>
        <v>42</v>
      </c>
      <c r="C113" s="61" t="s">
        <v>72</v>
      </c>
      <c r="D113" s="61" t="s">
        <v>247</v>
      </c>
      <c r="E113" s="61" t="s">
        <v>610</v>
      </c>
      <c r="F113" s="61" t="s">
        <v>249</v>
      </c>
      <c r="G113" s="61" t="s">
        <v>611</v>
      </c>
      <c r="H113" s="61" t="s">
        <v>77</v>
      </c>
      <c r="I113" s="61" t="s">
        <v>78</v>
      </c>
      <c r="J113" s="61" t="s">
        <v>47</v>
      </c>
      <c r="K113" s="61" t="s">
        <v>47</v>
      </c>
      <c r="L113" s="61" t="s">
        <v>29</v>
      </c>
      <c r="M113" s="25" t="s">
        <v>4897</v>
      </c>
      <c r="N113" s="25" t="s">
        <v>4898</v>
      </c>
      <c r="O113" s="61" t="s">
        <v>32</v>
      </c>
      <c r="P113" s="61" t="s">
        <v>33</v>
      </c>
      <c r="Q113" s="67"/>
      <c r="R113" s="64"/>
      <c r="S113" s="65" t="str">
        <f t="shared" si="1"/>
        <v>18/02/2025</v>
      </c>
      <c r="T113" s="66">
        <f>IFERROR(__xludf.DUMMYFUNCTION("IF(ISBLANK(S113), """", DATE(INDEX(SPLIT(S113,""/""),3), INDEX(SPLIT(S113,""/""),2), INDEX(SPLIT(S113,""/""),1)))"),45706.0)</f>
        <v>45706</v>
      </c>
      <c r="U113" s="67"/>
      <c r="V113" s="61" t="s">
        <v>4710</v>
      </c>
      <c r="W113" s="61">
        <v>2250.0</v>
      </c>
      <c r="X113" s="61" t="s">
        <v>614</v>
      </c>
      <c r="Y113" s="69" t="str">
        <f t="shared" si="2"/>
        <v>2025-02</v>
      </c>
      <c r="Z113" s="70" t="str">
        <f t="shared" si="3"/>
        <v>Feb</v>
      </c>
      <c r="AA113" s="71">
        <f>IFERROR(__xludf.DUMMYFUNCTION("IF(OR(T113="""", NOT(ISDATE(T113))), """", EOMONTH(T113, -1) + 1)"),45689.0)</f>
        <v>45689</v>
      </c>
      <c r="AB113" s="67"/>
      <c r="AC113" s="67"/>
      <c r="AD113" s="67"/>
      <c r="AE113" s="67"/>
    </row>
    <row r="114">
      <c r="A114" s="59">
        <v>45677.0</v>
      </c>
      <c r="B114" s="60">
        <f t="shared" si="4"/>
        <v>61</v>
      </c>
      <c r="C114" s="61" t="s">
        <v>64</v>
      </c>
      <c r="D114" s="61" t="s">
        <v>65</v>
      </c>
      <c r="E114" s="62" t="s">
        <v>616</v>
      </c>
      <c r="F114" s="61" t="s">
        <v>25</v>
      </c>
      <c r="G114" s="63" t="s">
        <v>617</v>
      </c>
      <c r="H114" s="61" t="s">
        <v>68</v>
      </c>
      <c r="I114" s="61" t="s">
        <v>104</v>
      </c>
      <c r="J114" s="61" t="s">
        <v>104</v>
      </c>
      <c r="K114" s="61" t="s">
        <v>104</v>
      </c>
      <c r="L114" s="61" t="s">
        <v>29</v>
      </c>
      <c r="M114" s="25" t="s">
        <v>4899</v>
      </c>
      <c r="N114" s="25" t="s">
        <v>4900</v>
      </c>
      <c r="O114" s="61" t="s">
        <v>32</v>
      </c>
      <c r="P114" s="61" t="s">
        <v>33</v>
      </c>
      <c r="Q114" s="61" t="s">
        <v>381</v>
      </c>
      <c r="R114" s="64"/>
      <c r="S114" s="65" t="str">
        <f t="shared" si="1"/>
        <v>22/03/2025</v>
      </c>
      <c r="T114" s="66">
        <f>IFERROR(__xludf.DUMMYFUNCTION("IF(ISBLANK(S114), """", DATE(INDEX(SPLIT(S114,""/""),3), INDEX(SPLIT(S114,""/""),2), INDEX(SPLIT(S114,""/""),1)))"),45738.0)</f>
        <v>45738</v>
      </c>
      <c r="U114" s="67"/>
      <c r="V114" s="61" t="s">
        <v>4688</v>
      </c>
      <c r="W114" s="67"/>
      <c r="X114" s="67"/>
      <c r="Y114" s="69" t="str">
        <f t="shared" si="2"/>
        <v>2025-03</v>
      </c>
      <c r="Z114" s="70" t="str">
        <f t="shared" si="3"/>
        <v>Mar</v>
      </c>
      <c r="AA114" s="71">
        <f>IFERROR(__xludf.DUMMYFUNCTION("IF(OR(T114="""", NOT(ISDATE(T114))), """", EOMONTH(T114, -1) + 1)"),45717.0)</f>
        <v>45717</v>
      </c>
      <c r="AB114" s="67"/>
      <c r="AC114" s="67"/>
      <c r="AD114" s="67"/>
      <c r="AE114" s="67"/>
    </row>
    <row r="115">
      <c r="A115" s="59">
        <v>45678.0</v>
      </c>
      <c r="B115" s="60">
        <f t="shared" si="4"/>
        <v>60</v>
      </c>
      <c r="C115" s="61" t="s">
        <v>64</v>
      </c>
      <c r="D115" s="61" t="s">
        <v>65</v>
      </c>
      <c r="E115" s="62" t="s">
        <v>622</v>
      </c>
      <c r="F115" s="61" t="s">
        <v>8</v>
      </c>
      <c r="G115" s="63" t="s">
        <v>617</v>
      </c>
      <c r="H115" s="61" t="s">
        <v>68</v>
      </c>
      <c r="I115" s="61" t="s">
        <v>104</v>
      </c>
      <c r="J115" s="61" t="s">
        <v>47</v>
      </c>
      <c r="K115" s="61" t="s">
        <v>47</v>
      </c>
      <c r="L115" s="61" t="s">
        <v>29</v>
      </c>
      <c r="M115" s="25" t="s">
        <v>4901</v>
      </c>
      <c r="N115" s="25" t="s">
        <v>4902</v>
      </c>
      <c r="O115" s="61" t="s">
        <v>32</v>
      </c>
      <c r="P115" s="61" t="s">
        <v>33</v>
      </c>
      <c r="Q115" s="61" t="s">
        <v>381</v>
      </c>
      <c r="R115" s="64"/>
      <c r="S115" s="65" t="str">
        <f t="shared" si="1"/>
        <v>22/03/2025</v>
      </c>
      <c r="T115" s="66">
        <f>IFERROR(__xludf.DUMMYFUNCTION("IF(ISBLANK(S115), """", DATE(INDEX(SPLIT(S115,""/""),3), INDEX(SPLIT(S115,""/""),2), INDEX(SPLIT(S115,""/""),1)))"),45738.0)</f>
        <v>45738</v>
      </c>
      <c r="U115" s="67"/>
      <c r="V115" s="61" t="s">
        <v>4688</v>
      </c>
      <c r="W115" s="67"/>
      <c r="X115" s="67"/>
      <c r="Y115" s="69" t="str">
        <f t="shared" si="2"/>
        <v>2025-03</v>
      </c>
      <c r="Z115" s="70" t="str">
        <f t="shared" si="3"/>
        <v>Mar</v>
      </c>
      <c r="AA115" s="71">
        <f>IFERROR(__xludf.DUMMYFUNCTION("IF(OR(T115="""", NOT(ISDATE(T115))), """", EOMONTH(T115, -1) + 1)"),45717.0)</f>
        <v>45717</v>
      </c>
      <c r="AB115" s="67"/>
      <c r="AC115" s="67"/>
      <c r="AD115" s="67"/>
      <c r="AE115" s="67"/>
    </row>
    <row r="116">
      <c r="A116" s="59">
        <v>45678.0</v>
      </c>
      <c r="B116" s="60">
        <f t="shared" si="4"/>
        <v>109</v>
      </c>
      <c r="C116" s="61" t="s">
        <v>64</v>
      </c>
      <c r="D116" s="61" t="s">
        <v>65</v>
      </c>
      <c r="E116" s="62" t="s">
        <v>625</v>
      </c>
      <c r="F116" s="61" t="s">
        <v>8</v>
      </c>
      <c r="G116" s="61" t="s">
        <v>626</v>
      </c>
      <c r="H116" s="61" t="s">
        <v>68</v>
      </c>
      <c r="I116" s="61" t="s">
        <v>256</v>
      </c>
      <c r="J116" s="61" t="s">
        <v>47</v>
      </c>
      <c r="K116" s="61" t="s">
        <v>47</v>
      </c>
      <c r="L116" s="61" t="s">
        <v>29</v>
      </c>
      <c r="M116" s="25" t="s">
        <v>4903</v>
      </c>
      <c r="N116" s="25" t="s">
        <v>4904</v>
      </c>
      <c r="O116" s="61" t="s">
        <v>32</v>
      </c>
      <c r="P116" s="61" t="s">
        <v>33</v>
      </c>
      <c r="Q116" s="61" t="s">
        <v>126</v>
      </c>
      <c r="R116" s="64"/>
      <c r="S116" s="65">
        <f t="shared" si="1"/>
        <v>45935</v>
      </c>
      <c r="T116" s="66">
        <f>IFERROR(__xludf.DUMMYFUNCTION("IF(ISBLANK(S116), """", DATE(INDEX(SPLIT(S116,""/""),3), INDEX(SPLIT(S116,""/""),2), INDEX(SPLIT(S116,""/""),1)))"),45787.0)</f>
        <v>45787</v>
      </c>
      <c r="U116" s="67"/>
      <c r="V116" s="68">
        <v>45935.0</v>
      </c>
      <c r="W116" s="67"/>
      <c r="X116" s="67"/>
      <c r="Y116" s="69" t="str">
        <f t="shared" si="2"/>
        <v>2025-05</v>
      </c>
      <c r="Z116" s="70" t="str">
        <f t="shared" si="3"/>
        <v>May</v>
      </c>
      <c r="AA116" s="71">
        <f>IFERROR(__xludf.DUMMYFUNCTION("IF(OR(T116="""", NOT(ISDATE(T116))), """", EOMONTH(T116, -1) + 1)"),45778.0)</f>
        <v>45778</v>
      </c>
      <c r="AB116" s="67"/>
      <c r="AC116" s="67"/>
      <c r="AD116" s="67"/>
      <c r="AE116" s="67"/>
    </row>
    <row r="117">
      <c r="A117" s="59">
        <v>45663.0</v>
      </c>
      <c r="B117" s="60">
        <f t="shared" si="4"/>
        <v>49</v>
      </c>
      <c r="C117" s="61" t="s">
        <v>50</v>
      </c>
      <c r="D117" s="61" t="s">
        <v>216</v>
      </c>
      <c r="E117" s="61" t="s">
        <v>629</v>
      </c>
      <c r="F117" s="61" t="s">
        <v>25</v>
      </c>
      <c r="G117" s="61" t="s">
        <v>630</v>
      </c>
      <c r="H117" s="61" t="s">
        <v>59</v>
      </c>
      <c r="I117" s="61" t="s">
        <v>40</v>
      </c>
      <c r="J117" s="61" t="s">
        <v>40</v>
      </c>
      <c r="K117" s="61" t="s">
        <v>40</v>
      </c>
      <c r="L117" s="61" t="s">
        <v>29</v>
      </c>
      <c r="M117" s="25" t="s">
        <v>4905</v>
      </c>
      <c r="N117" s="25" t="s">
        <v>4906</v>
      </c>
      <c r="O117" s="61" t="s">
        <v>32</v>
      </c>
      <c r="P117" s="61" t="s">
        <v>33</v>
      </c>
      <c r="Q117" s="67"/>
      <c r="R117" s="64"/>
      <c r="S117" s="65" t="str">
        <f t="shared" si="1"/>
        <v>24/02/2025</v>
      </c>
      <c r="T117" s="66">
        <f>IFERROR(__xludf.DUMMYFUNCTION("IF(ISBLANK(S117), """", DATE(INDEX(SPLIT(S117,""/""),3), INDEX(SPLIT(S117,""/""),2), INDEX(SPLIT(S117,""/""),1)))"),45712.0)</f>
        <v>45712</v>
      </c>
      <c r="U117" s="67"/>
      <c r="V117" s="61" t="s">
        <v>4738</v>
      </c>
      <c r="W117" s="61">
        <v>3150.0</v>
      </c>
      <c r="X117" s="61" t="s">
        <v>364</v>
      </c>
      <c r="Y117" s="69" t="str">
        <f t="shared" si="2"/>
        <v>2025-02</v>
      </c>
      <c r="Z117" s="70" t="str">
        <f t="shared" si="3"/>
        <v>Feb</v>
      </c>
      <c r="AA117" s="71">
        <f>IFERROR(__xludf.DUMMYFUNCTION("IF(OR(T117="""", NOT(ISDATE(T117))), """", EOMONTH(T117, -1) + 1)"),45689.0)</f>
        <v>45689</v>
      </c>
      <c r="AB117" s="67"/>
      <c r="AC117" s="67"/>
      <c r="AD117" s="67"/>
      <c r="AE117" s="67"/>
    </row>
    <row r="118">
      <c r="A118" s="59">
        <v>45678.0</v>
      </c>
      <c r="B118" s="60">
        <f t="shared" si="4"/>
        <v>260</v>
      </c>
      <c r="C118" s="61" t="s">
        <v>50</v>
      </c>
      <c r="D118" s="61" t="s">
        <v>216</v>
      </c>
      <c r="E118" s="61" t="s">
        <v>633</v>
      </c>
      <c r="F118" s="61" t="s">
        <v>25</v>
      </c>
      <c r="G118" s="61" t="s">
        <v>634</v>
      </c>
      <c r="H118" s="61" t="s">
        <v>39</v>
      </c>
      <c r="I118" s="61" t="s">
        <v>435</v>
      </c>
      <c r="J118" s="61" t="s">
        <v>435</v>
      </c>
      <c r="K118" s="61" t="s">
        <v>435</v>
      </c>
      <c r="L118" s="61" t="s">
        <v>29</v>
      </c>
      <c r="M118" s="25" t="s">
        <v>4907</v>
      </c>
      <c r="N118" s="25" t="s">
        <v>4908</v>
      </c>
      <c r="O118" s="61" t="s">
        <v>32</v>
      </c>
      <c r="P118" s="61" t="s">
        <v>214</v>
      </c>
      <c r="Q118" s="67"/>
      <c r="R118" s="64"/>
      <c r="S118" s="65" t="str">
        <f t="shared" si="1"/>
        <v/>
      </c>
      <c r="T118" s="67" t="str">
        <f>IFERROR(__xludf.DUMMYFUNCTION("IF(ISBLANK(S118), """", DATE(INDEX(SPLIT(S118,""/""),3), INDEX(SPLIT(S118,""/""),2), INDEX(SPLIT(S118,""/""),1)))"),"")</f>
        <v/>
      </c>
      <c r="U118" s="67"/>
      <c r="V118" s="65"/>
      <c r="W118" s="67"/>
      <c r="X118" s="67"/>
      <c r="Y118" s="69" t="str">
        <f t="shared" si="2"/>
        <v/>
      </c>
      <c r="Z118" s="70" t="str">
        <f t="shared" si="3"/>
        <v/>
      </c>
      <c r="AA118" s="70" t="str">
        <f>IFERROR(__xludf.DUMMYFUNCTION("IF(OR(T118="""", NOT(ISDATE(T118))), """", EOMONTH(T118, -1) + 1)"),"")</f>
        <v/>
      </c>
      <c r="AB118" s="67"/>
      <c r="AC118" s="67"/>
      <c r="AD118" s="67"/>
      <c r="AE118" s="67"/>
    </row>
    <row r="119">
      <c r="A119" s="59">
        <v>45678.0</v>
      </c>
      <c r="B119" s="60">
        <f t="shared" si="4"/>
        <v>28</v>
      </c>
      <c r="C119" s="61" t="s">
        <v>64</v>
      </c>
      <c r="D119" s="61" t="s">
        <v>562</v>
      </c>
      <c r="E119" s="61" t="s">
        <v>637</v>
      </c>
      <c r="F119" s="61" t="s">
        <v>638</v>
      </c>
      <c r="G119" s="61" t="s">
        <v>639</v>
      </c>
      <c r="H119" s="61" t="s">
        <v>77</v>
      </c>
      <c r="I119" s="61" t="s">
        <v>54</v>
      </c>
      <c r="J119" s="61" t="s">
        <v>47</v>
      </c>
      <c r="K119" s="61" t="s">
        <v>47</v>
      </c>
      <c r="L119" s="61" t="s">
        <v>29</v>
      </c>
      <c r="M119" s="25" t="s">
        <v>4909</v>
      </c>
      <c r="N119" s="67"/>
      <c r="O119" s="61" t="s">
        <v>32</v>
      </c>
      <c r="P119" s="61" t="s">
        <v>33</v>
      </c>
      <c r="Q119" s="67"/>
      <c r="R119" s="64"/>
      <c r="S119" s="65" t="str">
        <f t="shared" si="1"/>
        <v>18/02/2025</v>
      </c>
      <c r="T119" s="66">
        <f>IFERROR(__xludf.DUMMYFUNCTION("IF(ISBLANK(S119), """", DATE(INDEX(SPLIT(S119,""/""),3), INDEX(SPLIT(S119,""/""),2), INDEX(SPLIT(S119,""/""),1)))"),45706.0)</f>
        <v>45706</v>
      </c>
      <c r="U119" s="67"/>
      <c r="V119" s="80" t="s">
        <v>4710</v>
      </c>
      <c r="W119" s="61">
        <v>810.0</v>
      </c>
      <c r="X119" s="61" t="s">
        <v>371</v>
      </c>
      <c r="Y119" s="69" t="str">
        <f t="shared" si="2"/>
        <v>2025-02</v>
      </c>
      <c r="Z119" s="70" t="str">
        <f t="shared" si="3"/>
        <v>Feb</v>
      </c>
      <c r="AA119" s="71">
        <f>IFERROR(__xludf.DUMMYFUNCTION("IF(OR(T119="""", NOT(ISDATE(T119))), """", EOMONTH(T119, -1) + 1)"),45689.0)</f>
        <v>45689</v>
      </c>
      <c r="AB119" s="67"/>
      <c r="AC119" s="67"/>
      <c r="AD119" s="67"/>
      <c r="AE119" s="67"/>
    </row>
    <row r="120">
      <c r="A120" s="59">
        <v>45678.0</v>
      </c>
      <c r="B120" s="60">
        <f t="shared" si="4"/>
        <v>137</v>
      </c>
      <c r="C120" s="61" t="s">
        <v>64</v>
      </c>
      <c r="D120" s="61" t="s">
        <v>209</v>
      </c>
      <c r="E120" s="61" t="s">
        <v>641</v>
      </c>
      <c r="F120" s="61" t="s">
        <v>25</v>
      </c>
      <c r="G120" s="61" t="s">
        <v>642</v>
      </c>
      <c r="H120" s="61" t="s">
        <v>68</v>
      </c>
      <c r="I120" s="61" t="s">
        <v>28</v>
      </c>
      <c r="J120" s="61" t="s">
        <v>28</v>
      </c>
      <c r="K120" s="61" t="s">
        <v>28</v>
      </c>
      <c r="L120" s="61" t="s">
        <v>29</v>
      </c>
      <c r="M120" s="25" t="s">
        <v>4910</v>
      </c>
      <c r="N120" s="25" t="s">
        <v>4911</v>
      </c>
      <c r="O120" s="61" t="s">
        <v>32</v>
      </c>
      <c r="P120" s="61" t="s">
        <v>33</v>
      </c>
      <c r="Q120" s="67"/>
      <c r="R120" s="64"/>
      <c r="S120" s="65">
        <f t="shared" si="1"/>
        <v>45844</v>
      </c>
      <c r="T120" s="66">
        <f>IFERROR(__xludf.DUMMYFUNCTION("IF(ISBLANK(S120), """", DATE(INDEX(SPLIT(S120,""/""),3), INDEX(SPLIT(S120,""/""),2), INDEX(SPLIT(S120,""/""),1)))"),45815.0)</f>
        <v>45815</v>
      </c>
      <c r="U120" s="67"/>
      <c r="V120" s="68">
        <v>45844.0</v>
      </c>
      <c r="W120" s="67"/>
      <c r="X120" s="67"/>
      <c r="Y120" s="69" t="str">
        <f t="shared" si="2"/>
        <v>2025-06</v>
      </c>
      <c r="Z120" s="70" t="str">
        <f t="shared" si="3"/>
        <v>Jun</v>
      </c>
      <c r="AA120" s="71">
        <f>IFERROR(__xludf.DUMMYFUNCTION("IF(OR(T120="""", NOT(ISDATE(T120))), """", EOMONTH(T120, -1) + 1)"),45809.0)</f>
        <v>45809</v>
      </c>
      <c r="AB120" s="67"/>
      <c r="AC120" s="67"/>
      <c r="AD120" s="67"/>
      <c r="AE120" s="67"/>
    </row>
    <row r="121">
      <c r="A121" s="59">
        <v>45678.0</v>
      </c>
      <c r="B121" s="60">
        <f t="shared" si="4"/>
        <v>60</v>
      </c>
      <c r="C121" s="61" t="s">
        <v>22</v>
      </c>
      <c r="D121" s="61" t="s">
        <v>307</v>
      </c>
      <c r="E121" s="62" t="s">
        <v>645</v>
      </c>
      <c r="F121" s="62" t="s">
        <v>25</v>
      </c>
      <c r="G121" s="61" t="s">
        <v>646</v>
      </c>
      <c r="H121" s="61" t="s">
        <v>388</v>
      </c>
      <c r="I121" s="61" t="s">
        <v>459</v>
      </c>
      <c r="J121" s="61" t="s">
        <v>256</v>
      </c>
      <c r="K121" s="61" t="s">
        <v>256</v>
      </c>
      <c r="L121" s="61" t="s">
        <v>29</v>
      </c>
      <c r="M121" s="25" t="s">
        <v>4912</v>
      </c>
      <c r="N121" s="25" t="s">
        <v>4913</v>
      </c>
      <c r="O121" s="61" t="s">
        <v>32</v>
      </c>
      <c r="P121" s="61" t="s">
        <v>33</v>
      </c>
      <c r="Q121" s="61" t="s">
        <v>126</v>
      </c>
      <c r="R121" s="64"/>
      <c r="S121" s="65" t="str">
        <f t="shared" si="1"/>
        <v>22/03/2025</v>
      </c>
      <c r="T121" s="66">
        <f>IFERROR(__xludf.DUMMYFUNCTION("IF(ISBLANK(S121), """", DATE(INDEX(SPLIT(S121,""/""),3), INDEX(SPLIT(S121,""/""),2), INDEX(SPLIT(S121,""/""),1)))"),45738.0)</f>
        <v>45738</v>
      </c>
      <c r="U121" s="67"/>
      <c r="V121" s="61" t="s">
        <v>4688</v>
      </c>
      <c r="W121" s="61">
        <v>3960.0</v>
      </c>
      <c r="X121" s="61" t="s">
        <v>207</v>
      </c>
      <c r="Y121" s="69" t="str">
        <f t="shared" si="2"/>
        <v>2025-03</v>
      </c>
      <c r="Z121" s="70" t="str">
        <f t="shared" si="3"/>
        <v>Mar</v>
      </c>
      <c r="AA121" s="71">
        <f>IFERROR(__xludf.DUMMYFUNCTION("IF(OR(T121="""", NOT(ISDATE(T121))), """", EOMONTH(T121, -1) + 1)"),45717.0)</f>
        <v>45717</v>
      </c>
      <c r="AB121" s="67"/>
      <c r="AC121" s="67"/>
      <c r="AD121" s="67"/>
      <c r="AE121" s="67"/>
    </row>
    <row r="122">
      <c r="A122" s="59">
        <v>45679.0</v>
      </c>
      <c r="B122" s="60">
        <f t="shared" si="4"/>
        <v>27</v>
      </c>
      <c r="C122" s="61" t="s">
        <v>64</v>
      </c>
      <c r="D122" s="61" t="s">
        <v>65</v>
      </c>
      <c r="E122" s="81" t="s">
        <v>651</v>
      </c>
      <c r="F122" s="82" t="s">
        <v>25</v>
      </c>
      <c r="G122" s="61" t="s">
        <v>652</v>
      </c>
      <c r="H122" s="61" t="s">
        <v>39</v>
      </c>
      <c r="I122" s="61" t="s">
        <v>459</v>
      </c>
      <c r="J122" s="61" t="s">
        <v>47</v>
      </c>
      <c r="K122" s="61" t="s">
        <v>47</v>
      </c>
      <c r="L122" s="61" t="s">
        <v>29</v>
      </c>
      <c r="M122" s="25" t="s">
        <v>4914</v>
      </c>
      <c r="N122" s="25" t="s">
        <v>4915</v>
      </c>
      <c r="O122" s="61" t="s">
        <v>32</v>
      </c>
      <c r="P122" s="61" t="s">
        <v>33</v>
      </c>
      <c r="Q122" s="67"/>
      <c r="R122" s="64"/>
      <c r="S122" s="65" t="str">
        <f t="shared" si="1"/>
        <v>18/02/2025</v>
      </c>
      <c r="T122" s="66">
        <f>IFERROR(__xludf.DUMMYFUNCTION("IF(ISBLANK(S122), """", DATE(INDEX(SPLIT(S122,""/""),3), INDEX(SPLIT(S122,""/""),2), INDEX(SPLIT(S122,""/""),1)))"),45706.0)</f>
        <v>45706</v>
      </c>
      <c r="U122" s="67"/>
      <c r="V122" s="61" t="s">
        <v>4710</v>
      </c>
      <c r="W122" s="61">
        <v>2970.0</v>
      </c>
      <c r="X122" s="61" t="s">
        <v>655</v>
      </c>
      <c r="Y122" s="69" t="str">
        <f t="shared" si="2"/>
        <v>2025-02</v>
      </c>
      <c r="Z122" s="70" t="str">
        <f t="shared" si="3"/>
        <v>Feb</v>
      </c>
      <c r="AA122" s="71">
        <f>IFERROR(__xludf.DUMMYFUNCTION("IF(OR(T122="""", NOT(ISDATE(T122))), """", EOMONTH(T122, -1) + 1)"),45689.0)</f>
        <v>45689</v>
      </c>
      <c r="AB122" s="67"/>
      <c r="AC122" s="67"/>
      <c r="AD122" s="67"/>
      <c r="AE122" s="67"/>
    </row>
    <row r="123">
      <c r="A123" s="59">
        <v>45679.0</v>
      </c>
      <c r="B123" s="60">
        <f t="shared" si="4"/>
        <v>259</v>
      </c>
      <c r="C123" s="61" t="s">
        <v>64</v>
      </c>
      <c r="D123" s="61" t="s">
        <v>65</v>
      </c>
      <c r="E123" s="83" t="s">
        <v>656</v>
      </c>
      <c r="F123" s="61" t="s">
        <v>25</v>
      </c>
      <c r="G123" s="61" t="s">
        <v>657</v>
      </c>
      <c r="H123" s="61" t="s">
        <v>388</v>
      </c>
      <c r="I123" s="61" t="s">
        <v>78</v>
      </c>
      <c r="J123" s="61" t="s">
        <v>54</v>
      </c>
      <c r="K123" s="61" t="s">
        <v>54</v>
      </c>
      <c r="L123" s="61" t="s">
        <v>29</v>
      </c>
      <c r="M123" s="25" t="s">
        <v>4916</v>
      </c>
      <c r="N123" s="25" t="s">
        <v>4917</v>
      </c>
      <c r="O123" s="61" t="s">
        <v>32</v>
      </c>
      <c r="P123" s="61" t="s">
        <v>33</v>
      </c>
      <c r="Q123" s="67"/>
      <c r="R123" s="64"/>
      <c r="S123" s="65" t="str">
        <f t="shared" si="1"/>
        <v/>
      </c>
      <c r="T123" s="67" t="str">
        <f>IFERROR(__xludf.DUMMYFUNCTION("IF(ISBLANK(S123), """", DATE(INDEX(SPLIT(S123,""/""),3), INDEX(SPLIT(S123,""/""),2), INDEX(SPLIT(S123,""/""),1)))"),"")</f>
        <v/>
      </c>
      <c r="U123" s="67"/>
      <c r="V123" s="65"/>
      <c r="W123" s="67"/>
      <c r="X123" s="67"/>
      <c r="Y123" s="69" t="str">
        <f t="shared" si="2"/>
        <v/>
      </c>
      <c r="Z123" s="70" t="str">
        <f t="shared" si="3"/>
        <v/>
      </c>
      <c r="AA123" s="70" t="str">
        <f>IFERROR(__xludf.DUMMYFUNCTION("IF(OR(T123="""", NOT(ISDATE(T123))), """", EOMONTH(T123, -1) + 1)"),"")</f>
        <v/>
      </c>
      <c r="AB123" s="67"/>
      <c r="AC123" s="67"/>
      <c r="AD123" s="67"/>
      <c r="AE123" s="67"/>
    </row>
    <row r="124">
      <c r="A124" s="59">
        <v>45678.0</v>
      </c>
      <c r="B124" s="60">
        <f t="shared" si="4"/>
        <v>34</v>
      </c>
      <c r="C124" s="61" t="s">
        <v>72</v>
      </c>
      <c r="D124" s="61" t="s">
        <v>247</v>
      </c>
      <c r="E124" s="61" t="s">
        <v>660</v>
      </c>
      <c r="F124" s="61" t="s">
        <v>25</v>
      </c>
      <c r="G124" s="61" t="s">
        <v>661</v>
      </c>
      <c r="H124" s="61" t="s">
        <v>59</v>
      </c>
      <c r="I124" s="61" t="s">
        <v>78</v>
      </c>
      <c r="J124" s="61" t="s">
        <v>78</v>
      </c>
      <c r="K124" s="61" t="s">
        <v>78</v>
      </c>
      <c r="L124" s="61" t="s">
        <v>29</v>
      </c>
      <c r="M124" s="25" t="s">
        <v>4918</v>
      </c>
      <c r="N124" s="25" t="s">
        <v>4919</v>
      </c>
      <c r="O124" s="61" t="s">
        <v>32</v>
      </c>
      <c r="P124" s="61" t="s">
        <v>33</v>
      </c>
      <c r="Q124" s="67"/>
      <c r="R124" s="64"/>
      <c r="S124" s="65" t="str">
        <f t="shared" si="1"/>
        <v>24/02/2025</v>
      </c>
      <c r="T124" s="66">
        <f>IFERROR(__xludf.DUMMYFUNCTION("IF(ISBLANK(S124), """", DATE(INDEX(SPLIT(S124,""/""),3), INDEX(SPLIT(S124,""/""),2), INDEX(SPLIT(S124,""/""),1)))"),45712.0)</f>
        <v>45712</v>
      </c>
      <c r="U124" s="67"/>
      <c r="V124" s="61" t="s">
        <v>4738</v>
      </c>
      <c r="W124" s="61">
        <v>4050.0</v>
      </c>
      <c r="X124" s="61" t="s">
        <v>664</v>
      </c>
      <c r="Y124" s="69" t="str">
        <f t="shared" si="2"/>
        <v>2025-02</v>
      </c>
      <c r="Z124" s="70" t="str">
        <f t="shared" si="3"/>
        <v>Feb</v>
      </c>
      <c r="AA124" s="71">
        <f>IFERROR(__xludf.DUMMYFUNCTION("IF(OR(T124="""", NOT(ISDATE(T124))), """", EOMONTH(T124, -1) + 1)"),45689.0)</f>
        <v>45689</v>
      </c>
      <c r="AB124" s="67"/>
      <c r="AC124" s="67"/>
      <c r="AD124" s="67"/>
      <c r="AE124" s="67"/>
    </row>
    <row r="125">
      <c r="A125" s="59">
        <v>45678.0</v>
      </c>
      <c r="B125" s="60">
        <f t="shared" si="4"/>
        <v>11</v>
      </c>
      <c r="C125" s="61" t="s">
        <v>72</v>
      </c>
      <c r="D125" s="61" t="s">
        <v>247</v>
      </c>
      <c r="E125" s="62" t="s">
        <v>665</v>
      </c>
      <c r="F125" s="61" t="s">
        <v>25</v>
      </c>
      <c r="G125" s="61" t="s">
        <v>666</v>
      </c>
      <c r="H125" s="61" t="s">
        <v>667</v>
      </c>
      <c r="I125" s="61" t="s">
        <v>104</v>
      </c>
      <c r="J125" s="61" t="s">
        <v>104</v>
      </c>
      <c r="K125" s="61" t="s">
        <v>104</v>
      </c>
      <c r="L125" s="61" t="s">
        <v>29</v>
      </c>
      <c r="M125" s="25" t="s">
        <v>4920</v>
      </c>
      <c r="N125" s="25" t="s">
        <v>4921</v>
      </c>
      <c r="O125" s="61" t="s">
        <v>32</v>
      </c>
      <c r="P125" s="61" t="s">
        <v>33</v>
      </c>
      <c r="Q125" s="67"/>
      <c r="R125" s="64"/>
      <c r="S125" s="65">
        <f t="shared" si="1"/>
        <v>45659</v>
      </c>
      <c r="T125" s="66">
        <f>IFERROR(__xludf.DUMMYFUNCTION("IF(ISBLANK(S125), """", DATE(INDEX(SPLIT(S125,""/""),3), INDEX(SPLIT(S125,""/""),2), INDEX(SPLIT(S125,""/""),1)))"),45689.0)</f>
        <v>45689</v>
      </c>
      <c r="U125" s="67"/>
      <c r="V125" s="68">
        <v>45659.0</v>
      </c>
      <c r="W125" s="67"/>
      <c r="X125" s="67"/>
      <c r="Y125" s="69" t="str">
        <f t="shared" si="2"/>
        <v>2025-02</v>
      </c>
      <c r="Z125" s="70" t="str">
        <f t="shared" si="3"/>
        <v>Feb</v>
      </c>
      <c r="AA125" s="71">
        <f>IFERROR(__xludf.DUMMYFUNCTION("IF(OR(T125="""", NOT(ISDATE(T125))), """", EOMONTH(T125, -1) + 1)"),45689.0)</f>
        <v>45689</v>
      </c>
      <c r="AB125" s="67"/>
      <c r="AC125" s="67"/>
      <c r="AD125" s="67"/>
      <c r="AE125" s="67"/>
    </row>
    <row r="126">
      <c r="A126" s="59">
        <v>45678.0</v>
      </c>
      <c r="B126" s="60">
        <f t="shared" si="4"/>
        <v>28</v>
      </c>
      <c r="C126" s="61" t="s">
        <v>72</v>
      </c>
      <c r="D126" s="61" t="s">
        <v>247</v>
      </c>
      <c r="E126" s="61" t="s">
        <v>670</v>
      </c>
      <c r="F126" s="61" t="s">
        <v>25</v>
      </c>
      <c r="G126" s="61" t="s">
        <v>671</v>
      </c>
      <c r="H126" s="61" t="s">
        <v>59</v>
      </c>
      <c r="I126" s="61" t="s">
        <v>220</v>
      </c>
      <c r="J126" s="61" t="s">
        <v>220</v>
      </c>
      <c r="K126" s="61" t="s">
        <v>220</v>
      </c>
      <c r="L126" s="61" t="s">
        <v>29</v>
      </c>
      <c r="M126" s="25" t="s">
        <v>4922</v>
      </c>
      <c r="N126" s="25" t="s">
        <v>4923</v>
      </c>
      <c r="O126" s="61" t="s">
        <v>32</v>
      </c>
      <c r="P126" s="61" t="s">
        <v>33</v>
      </c>
      <c r="Q126" s="67"/>
      <c r="R126" s="64"/>
      <c r="S126" s="65" t="str">
        <f t="shared" si="1"/>
        <v>18/02/2025</v>
      </c>
      <c r="T126" s="66">
        <f>IFERROR(__xludf.DUMMYFUNCTION("IF(ISBLANK(S126), """", DATE(INDEX(SPLIT(S126,""/""),3), INDEX(SPLIT(S126,""/""),2), INDEX(SPLIT(S126,""/""),1)))"),45706.0)</f>
        <v>45706</v>
      </c>
      <c r="U126" s="67"/>
      <c r="V126" s="61" t="s">
        <v>4710</v>
      </c>
      <c r="W126" s="61">
        <v>4050.0</v>
      </c>
      <c r="X126" s="67"/>
      <c r="Y126" s="69" t="str">
        <f t="shared" si="2"/>
        <v>2025-02</v>
      </c>
      <c r="Z126" s="70" t="str">
        <f t="shared" si="3"/>
        <v>Feb</v>
      </c>
      <c r="AA126" s="71">
        <f>IFERROR(__xludf.DUMMYFUNCTION("IF(OR(T126="""", NOT(ISDATE(T126))), """", EOMONTH(T126, -1) + 1)"),45689.0)</f>
        <v>45689</v>
      </c>
      <c r="AB126" s="67"/>
      <c r="AC126" s="67"/>
      <c r="AD126" s="67"/>
      <c r="AE126" s="67"/>
    </row>
    <row r="127">
      <c r="A127" s="59">
        <v>45678.0</v>
      </c>
      <c r="B127" s="60">
        <f t="shared" si="4"/>
        <v>137</v>
      </c>
      <c r="C127" s="61" t="s">
        <v>72</v>
      </c>
      <c r="D127" s="61" t="s">
        <v>247</v>
      </c>
      <c r="E127" s="61" t="s">
        <v>674</v>
      </c>
      <c r="F127" s="61" t="s">
        <v>25</v>
      </c>
      <c r="G127" s="61" t="s">
        <v>675</v>
      </c>
      <c r="H127" s="61" t="s">
        <v>59</v>
      </c>
      <c r="I127" s="61" t="s">
        <v>104</v>
      </c>
      <c r="J127" s="61" t="s">
        <v>104</v>
      </c>
      <c r="K127" s="61" t="s">
        <v>104</v>
      </c>
      <c r="L127" s="61" t="s">
        <v>29</v>
      </c>
      <c r="M127" s="25" t="s">
        <v>4924</v>
      </c>
      <c r="N127" s="25" t="s">
        <v>4925</v>
      </c>
      <c r="O127" s="61" t="s">
        <v>32</v>
      </c>
      <c r="P127" s="61" t="s">
        <v>33</v>
      </c>
      <c r="Q127" s="67"/>
      <c r="R127" s="64"/>
      <c r="S127" s="65">
        <f t="shared" si="1"/>
        <v>45844</v>
      </c>
      <c r="T127" s="66">
        <f>IFERROR(__xludf.DUMMYFUNCTION("IF(ISBLANK(S127), """", DATE(INDEX(SPLIT(S127,""/""),3), INDEX(SPLIT(S127,""/""),2), INDEX(SPLIT(S127,""/""),1)))"),45815.0)</f>
        <v>45815</v>
      </c>
      <c r="U127" s="67"/>
      <c r="V127" s="68">
        <v>45844.0</v>
      </c>
      <c r="W127" s="61">
        <v>4950.0</v>
      </c>
      <c r="X127" s="61" t="s">
        <v>482</v>
      </c>
      <c r="Y127" s="69" t="str">
        <f t="shared" si="2"/>
        <v>2025-06</v>
      </c>
      <c r="Z127" s="70" t="str">
        <f t="shared" si="3"/>
        <v>Jun</v>
      </c>
      <c r="AA127" s="71">
        <f>IFERROR(__xludf.DUMMYFUNCTION("IF(OR(T127="""", NOT(ISDATE(T127))), """", EOMONTH(T127, -1) + 1)"),45809.0)</f>
        <v>45809</v>
      </c>
      <c r="AB127" s="67"/>
      <c r="AC127" s="67"/>
      <c r="AD127" s="67"/>
      <c r="AE127" s="67"/>
    </row>
    <row r="128">
      <c r="A128" s="59">
        <v>45678.0</v>
      </c>
      <c r="B128" s="60">
        <f t="shared" si="4"/>
        <v>28</v>
      </c>
      <c r="C128" s="61" t="s">
        <v>72</v>
      </c>
      <c r="D128" s="61" t="s">
        <v>247</v>
      </c>
      <c r="E128" s="61" t="s">
        <v>678</v>
      </c>
      <c r="F128" s="61" t="s">
        <v>25</v>
      </c>
      <c r="G128" s="61" t="s">
        <v>679</v>
      </c>
      <c r="H128" s="61" t="s">
        <v>388</v>
      </c>
      <c r="I128" s="61" t="s">
        <v>122</v>
      </c>
      <c r="J128" s="61" t="s">
        <v>122</v>
      </c>
      <c r="K128" s="61" t="s">
        <v>122</v>
      </c>
      <c r="L128" s="61" t="s">
        <v>29</v>
      </c>
      <c r="M128" s="25" t="s">
        <v>4926</v>
      </c>
      <c r="N128" s="25" t="s">
        <v>4927</v>
      </c>
      <c r="O128" s="61" t="s">
        <v>32</v>
      </c>
      <c r="P128" s="61" t="s">
        <v>33</v>
      </c>
      <c r="Q128" s="67"/>
      <c r="R128" s="64"/>
      <c r="S128" s="65" t="str">
        <f t="shared" si="1"/>
        <v>18/02/2025</v>
      </c>
      <c r="T128" s="66">
        <f>IFERROR(__xludf.DUMMYFUNCTION("IF(ISBLANK(S128), """", DATE(INDEX(SPLIT(S128,""/""),3), INDEX(SPLIT(S128,""/""),2), INDEX(SPLIT(S128,""/""),1)))"),45706.0)</f>
        <v>45706</v>
      </c>
      <c r="U128" s="67"/>
      <c r="V128" s="61" t="s">
        <v>4710</v>
      </c>
      <c r="W128" s="61">
        <v>3150.0</v>
      </c>
      <c r="X128" s="67"/>
      <c r="Y128" s="69" t="str">
        <f t="shared" si="2"/>
        <v>2025-02</v>
      </c>
      <c r="Z128" s="70" t="str">
        <f t="shared" si="3"/>
        <v>Feb</v>
      </c>
      <c r="AA128" s="71">
        <f>IFERROR(__xludf.DUMMYFUNCTION("IF(OR(T128="""", NOT(ISDATE(T128))), """", EOMONTH(T128, -1) + 1)"),45689.0)</f>
        <v>45689</v>
      </c>
      <c r="AB128" s="67"/>
      <c r="AC128" s="67"/>
      <c r="AD128" s="67"/>
      <c r="AE128" s="67"/>
    </row>
    <row r="129">
      <c r="A129" s="59">
        <v>45678.0</v>
      </c>
      <c r="B129" s="60">
        <f t="shared" si="4"/>
        <v>74</v>
      </c>
      <c r="C129" s="61" t="s">
        <v>72</v>
      </c>
      <c r="D129" s="61" t="s">
        <v>247</v>
      </c>
      <c r="E129" s="61" t="s">
        <v>682</v>
      </c>
      <c r="F129" s="61" t="s">
        <v>25</v>
      </c>
      <c r="G129" s="61" t="s">
        <v>683</v>
      </c>
      <c r="H129" s="61" t="s">
        <v>684</v>
      </c>
      <c r="I129" s="61" t="s">
        <v>104</v>
      </c>
      <c r="J129" s="61" t="s">
        <v>468</v>
      </c>
      <c r="K129" s="61" t="s">
        <v>468</v>
      </c>
      <c r="L129" s="61" t="s">
        <v>29</v>
      </c>
      <c r="M129" s="25" t="s">
        <v>4928</v>
      </c>
      <c r="N129" s="25" t="s">
        <v>4929</v>
      </c>
      <c r="O129" s="61" t="s">
        <v>32</v>
      </c>
      <c r="P129" s="61" t="s">
        <v>33</v>
      </c>
      <c r="Q129" s="61" t="s">
        <v>34</v>
      </c>
      <c r="R129" s="64"/>
      <c r="S129" s="65">
        <f t="shared" si="1"/>
        <v>45781</v>
      </c>
      <c r="T129" s="66">
        <f>IFERROR(__xludf.DUMMYFUNCTION("IF(ISBLANK(S129), """", DATE(INDEX(SPLIT(S129,""/""),3), INDEX(SPLIT(S129,""/""),2), INDEX(SPLIT(S129,""/""),1)))"),45752.0)</f>
        <v>45752</v>
      </c>
      <c r="U129" s="67"/>
      <c r="V129" s="68">
        <v>45781.0</v>
      </c>
      <c r="W129" s="61">
        <v>3600.0</v>
      </c>
      <c r="X129" s="61" t="s">
        <v>364</v>
      </c>
      <c r="Y129" s="69" t="str">
        <f t="shared" si="2"/>
        <v>2025-04</v>
      </c>
      <c r="Z129" s="70" t="str">
        <f t="shared" si="3"/>
        <v>Apr</v>
      </c>
      <c r="AA129" s="71">
        <f>IFERROR(__xludf.DUMMYFUNCTION("IF(OR(T129="""", NOT(ISDATE(T129))), """", EOMONTH(T129, -1) + 1)"),45748.0)</f>
        <v>45748</v>
      </c>
      <c r="AB129" s="67"/>
      <c r="AC129" s="67"/>
      <c r="AD129" s="67"/>
      <c r="AE129" s="67"/>
    </row>
    <row r="130">
      <c r="A130" s="59">
        <v>45678.0</v>
      </c>
      <c r="B130" s="60">
        <f t="shared" si="4"/>
        <v>260</v>
      </c>
      <c r="C130" s="61" t="s">
        <v>72</v>
      </c>
      <c r="D130" s="61" t="s">
        <v>247</v>
      </c>
      <c r="E130" s="61" t="s">
        <v>687</v>
      </c>
      <c r="F130" s="61" t="s">
        <v>25</v>
      </c>
      <c r="G130" s="61" t="s">
        <v>688</v>
      </c>
      <c r="H130" s="61" t="s">
        <v>39</v>
      </c>
      <c r="I130" s="61" t="s">
        <v>435</v>
      </c>
      <c r="J130" s="61" t="s">
        <v>435</v>
      </c>
      <c r="K130" s="61" t="s">
        <v>435</v>
      </c>
      <c r="L130" s="61" t="s">
        <v>29</v>
      </c>
      <c r="M130" s="25" t="s">
        <v>4930</v>
      </c>
      <c r="N130" s="25" t="s">
        <v>4931</v>
      </c>
      <c r="O130" s="61" t="s">
        <v>32</v>
      </c>
      <c r="P130" s="61" t="s">
        <v>33</v>
      </c>
      <c r="Q130" s="67"/>
      <c r="R130" s="64"/>
      <c r="S130" s="65" t="str">
        <f t="shared" si="1"/>
        <v/>
      </c>
      <c r="T130" s="67" t="str">
        <f>IFERROR(__xludf.DUMMYFUNCTION("IF(ISBLANK(S130), """", DATE(INDEX(SPLIT(S130,""/""),3), INDEX(SPLIT(S130,""/""),2), INDEX(SPLIT(S130,""/""),1)))"),"")</f>
        <v/>
      </c>
      <c r="U130" s="67"/>
      <c r="V130" s="65"/>
      <c r="W130" s="61">
        <v>4950.0</v>
      </c>
      <c r="X130" s="61" t="s">
        <v>691</v>
      </c>
      <c r="Y130" s="69" t="str">
        <f t="shared" si="2"/>
        <v/>
      </c>
      <c r="Z130" s="70" t="str">
        <f t="shared" si="3"/>
        <v/>
      </c>
      <c r="AA130" s="70" t="str">
        <f>IFERROR(__xludf.DUMMYFUNCTION("IF(OR(T130="""", NOT(ISDATE(T130))), """", EOMONTH(T130, -1) + 1)"),"")</f>
        <v/>
      </c>
      <c r="AB130" s="67"/>
      <c r="AC130" s="67"/>
      <c r="AD130" s="67"/>
      <c r="AE130" s="67"/>
    </row>
    <row r="131">
      <c r="A131" s="59">
        <v>45678.0</v>
      </c>
      <c r="B131" s="60">
        <f t="shared" si="4"/>
        <v>260</v>
      </c>
      <c r="C131" s="61" t="s">
        <v>72</v>
      </c>
      <c r="D131" s="61" t="s">
        <v>247</v>
      </c>
      <c r="E131" s="61" t="s">
        <v>692</v>
      </c>
      <c r="F131" s="61" t="s">
        <v>25</v>
      </c>
      <c r="G131" s="61" t="s">
        <v>693</v>
      </c>
      <c r="H131" s="61" t="s">
        <v>39</v>
      </c>
      <c r="I131" s="61" t="s">
        <v>435</v>
      </c>
      <c r="J131" s="61" t="s">
        <v>435</v>
      </c>
      <c r="K131" s="61" t="s">
        <v>256</v>
      </c>
      <c r="L131" s="61" t="s">
        <v>29</v>
      </c>
      <c r="M131" s="25" t="s">
        <v>4932</v>
      </c>
      <c r="N131" s="25" t="s">
        <v>4933</v>
      </c>
      <c r="O131" s="61" t="s">
        <v>32</v>
      </c>
      <c r="P131" s="61" t="s">
        <v>33</v>
      </c>
      <c r="Q131" s="61" t="s">
        <v>228</v>
      </c>
      <c r="R131" s="64"/>
      <c r="S131" s="65" t="str">
        <f t="shared" si="1"/>
        <v/>
      </c>
      <c r="T131" s="67" t="str">
        <f>IFERROR(__xludf.DUMMYFUNCTION("IF(ISBLANK(S131), """", DATE(INDEX(SPLIT(S131,""/""),3), INDEX(SPLIT(S131,""/""),2), INDEX(SPLIT(S131,""/""),1)))"),"")</f>
        <v/>
      </c>
      <c r="U131" s="67"/>
      <c r="V131" s="65"/>
      <c r="W131" s="61">
        <v>3600.0</v>
      </c>
      <c r="X131" s="61" t="s">
        <v>94</v>
      </c>
      <c r="Y131" s="69" t="str">
        <f t="shared" si="2"/>
        <v/>
      </c>
      <c r="Z131" s="70" t="str">
        <f t="shared" si="3"/>
        <v/>
      </c>
      <c r="AA131" s="70" t="str">
        <f>IFERROR(__xludf.DUMMYFUNCTION("IF(OR(T131="""", NOT(ISDATE(T131))), """", EOMONTH(T131, -1) + 1)"),"")</f>
        <v/>
      </c>
      <c r="AB131" s="67"/>
      <c r="AC131" s="67"/>
      <c r="AD131" s="67"/>
      <c r="AE131" s="67"/>
    </row>
    <row r="132">
      <c r="A132" s="59">
        <v>45678.0</v>
      </c>
      <c r="B132" s="60">
        <f t="shared" si="4"/>
        <v>95</v>
      </c>
      <c r="C132" s="61" t="s">
        <v>64</v>
      </c>
      <c r="D132" s="61" t="s">
        <v>697</v>
      </c>
      <c r="E132" s="61" t="s">
        <v>698</v>
      </c>
      <c r="F132" s="61" t="s">
        <v>46</v>
      </c>
      <c r="G132" s="61" t="s">
        <v>699</v>
      </c>
      <c r="H132" s="61" t="s">
        <v>39</v>
      </c>
      <c r="I132" s="61" t="s">
        <v>40</v>
      </c>
      <c r="J132" s="61" t="s">
        <v>244</v>
      </c>
      <c r="K132" s="61" t="s">
        <v>40</v>
      </c>
      <c r="L132" s="61" t="s">
        <v>29</v>
      </c>
      <c r="M132" s="25" t="s">
        <v>4934</v>
      </c>
      <c r="N132" s="25" t="s">
        <v>4935</v>
      </c>
      <c r="O132" s="61" t="s">
        <v>32</v>
      </c>
      <c r="P132" s="61" t="s">
        <v>33</v>
      </c>
      <c r="Q132" s="61" t="s">
        <v>34</v>
      </c>
      <c r="R132" s="64"/>
      <c r="S132" s="65" t="str">
        <f t="shared" si="1"/>
        <v>26/04/2025</v>
      </c>
      <c r="T132" s="66">
        <f>IFERROR(__xludf.DUMMYFUNCTION("IF(ISBLANK(S132), """", DATE(INDEX(SPLIT(S132,""/""),3), INDEX(SPLIT(S132,""/""),2), INDEX(SPLIT(S132,""/""),1)))"),45773.0)</f>
        <v>45773</v>
      </c>
      <c r="U132" s="67"/>
      <c r="V132" s="61" t="s">
        <v>4697</v>
      </c>
      <c r="W132" s="61">
        <v>1470.0</v>
      </c>
      <c r="X132" s="61" t="s">
        <v>408</v>
      </c>
      <c r="Y132" s="69" t="str">
        <f t="shared" si="2"/>
        <v>2025-04</v>
      </c>
      <c r="Z132" s="70" t="str">
        <f t="shared" si="3"/>
        <v>Apr</v>
      </c>
      <c r="AA132" s="71">
        <f>IFERROR(__xludf.DUMMYFUNCTION("IF(OR(T132="""", NOT(ISDATE(T132))), """", EOMONTH(T132, -1) + 1)"),45748.0)</f>
        <v>45748</v>
      </c>
      <c r="AB132" s="67"/>
      <c r="AC132" s="67"/>
      <c r="AD132" s="67"/>
      <c r="AE132" s="67"/>
    </row>
    <row r="133">
      <c r="A133" s="59">
        <v>45659.0</v>
      </c>
      <c r="B133" s="60">
        <f t="shared" si="4"/>
        <v>93</v>
      </c>
      <c r="C133" s="61" t="s">
        <v>64</v>
      </c>
      <c r="D133" s="61" t="s">
        <v>697</v>
      </c>
      <c r="E133" s="61" t="s">
        <v>702</v>
      </c>
      <c r="F133" s="61" t="s">
        <v>25</v>
      </c>
      <c r="G133" s="63" t="s">
        <v>703</v>
      </c>
      <c r="H133" s="61" t="s">
        <v>39</v>
      </c>
      <c r="I133" s="61" t="s">
        <v>28</v>
      </c>
      <c r="J133" s="61" t="s">
        <v>172</v>
      </c>
      <c r="K133" s="61" t="s">
        <v>172</v>
      </c>
      <c r="L133" s="61" t="s">
        <v>29</v>
      </c>
      <c r="M133" s="25" t="s">
        <v>4936</v>
      </c>
      <c r="N133" s="25" t="s">
        <v>4937</v>
      </c>
      <c r="O133" s="61" t="s">
        <v>32</v>
      </c>
      <c r="P133" s="61" t="s">
        <v>33</v>
      </c>
      <c r="Q133" s="67"/>
      <c r="R133" s="64"/>
      <c r="S133" s="65">
        <f t="shared" si="1"/>
        <v>45781</v>
      </c>
      <c r="T133" s="66">
        <f>IFERROR(__xludf.DUMMYFUNCTION("IF(ISBLANK(S133), """", DATE(INDEX(SPLIT(S133,""/""),3), INDEX(SPLIT(S133,""/""),2), INDEX(SPLIT(S133,""/""),1)))"),45752.0)</f>
        <v>45752</v>
      </c>
      <c r="U133" s="67"/>
      <c r="V133" s="68">
        <v>45781.0</v>
      </c>
      <c r="W133" s="61">
        <v>4590.0</v>
      </c>
      <c r="X133" s="61" t="s">
        <v>706</v>
      </c>
      <c r="Y133" s="69" t="str">
        <f t="shared" si="2"/>
        <v>2025-04</v>
      </c>
      <c r="Z133" s="70" t="str">
        <f t="shared" si="3"/>
        <v>Apr</v>
      </c>
      <c r="AA133" s="71">
        <f>IFERROR(__xludf.DUMMYFUNCTION("IF(OR(T133="""", NOT(ISDATE(T133))), """", EOMONTH(T133, -1) + 1)"),45748.0)</f>
        <v>45748</v>
      </c>
      <c r="AB133" s="67"/>
      <c r="AC133" s="67"/>
      <c r="AD133" s="67"/>
      <c r="AE133" s="67"/>
    </row>
    <row r="134">
      <c r="A134" s="59">
        <v>45659.0</v>
      </c>
      <c r="B134" s="60">
        <f t="shared" si="4"/>
        <v>93</v>
      </c>
      <c r="C134" s="61" t="s">
        <v>64</v>
      </c>
      <c r="D134" s="61" t="s">
        <v>697</v>
      </c>
      <c r="E134" s="61" t="s">
        <v>707</v>
      </c>
      <c r="F134" s="61" t="s">
        <v>46</v>
      </c>
      <c r="G134" s="63" t="s">
        <v>703</v>
      </c>
      <c r="H134" s="61" t="s">
        <v>39</v>
      </c>
      <c r="I134" s="61" t="s">
        <v>28</v>
      </c>
      <c r="J134" s="61" t="s">
        <v>47</v>
      </c>
      <c r="K134" s="61" t="s">
        <v>47</v>
      </c>
      <c r="L134" s="61" t="s">
        <v>29</v>
      </c>
      <c r="M134" s="25" t="s">
        <v>4938</v>
      </c>
      <c r="N134" s="25" t="s">
        <v>4939</v>
      </c>
      <c r="O134" s="61" t="s">
        <v>32</v>
      </c>
      <c r="P134" s="61" t="s">
        <v>33</v>
      </c>
      <c r="Q134" s="67"/>
      <c r="R134" s="64"/>
      <c r="S134" s="65">
        <f t="shared" si="1"/>
        <v>45781</v>
      </c>
      <c r="T134" s="66">
        <f>IFERROR(__xludf.DUMMYFUNCTION("IF(ISBLANK(S134), """", DATE(INDEX(SPLIT(S134,""/""),3), INDEX(SPLIT(S134,""/""),2), INDEX(SPLIT(S134,""/""),1)))"),45752.0)</f>
        <v>45752</v>
      </c>
      <c r="U134" s="67"/>
      <c r="V134" s="68">
        <v>45781.0</v>
      </c>
      <c r="W134" s="61">
        <v>1620.0</v>
      </c>
      <c r="X134" s="61" t="s">
        <v>710</v>
      </c>
      <c r="Y134" s="69" t="str">
        <f t="shared" si="2"/>
        <v>2025-04</v>
      </c>
      <c r="Z134" s="70" t="str">
        <f t="shared" si="3"/>
        <v>Apr</v>
      </c>
      <c r="AA134" s="71">
        <f>IFERROR(__xludf.DUMMYFUNCTION("IF(OR(T134="""", NOT(ISDATE(T134))), """", EOMONTH(T134, -1) + 1)"),45748.0)</f>
        <v>45748</v>
      </c>
      <c r="AB134" s="67"/>
      <c r="AC134" s="67"/>
      <c r="AD134" s="67"/>
      <c r="AE134" s="67"/>
    </row>
    <row r="135">
      <c r="A135" s="59">
        <v>45680.0</v>
      </c>
      <c r="B135" s="60">
        <f t="shared" si="4"/>
        <v>258</v>
      </c>
      <c r="C135" s="61" t="s">
        <v>64</v>
      </c>
      <c r="D135" s="61" t="s">
        <v>529</v>
      </c>
      <c r="E135" s="61" t="s">
        <v>712</v>
      </c>
      <c r="F135" s="61" t="s">
        <v>25</v>
      </c>
      <c r="G135" s="61" t="s">
        <v>713</v>
      </c>
      <c r="H135" s="61" t="s">
        <v>667</v>
      </c>
      <c r="I135" s="61" t="s">
        <v>40</v>
      </c>
      <c r="J135" s="61" t="s">
        <v>256</v>
      </c>
      <c r="K135" s="61" t="s">
        <v>256</v>
      </c>
      <c r="L135" s="61" t="s">
        <v>29</v>
      </c>
      <c r="M135" s="25" t="s">
        <v>4940</v>
      </c>
      <c r="N135" s="25" t="s">
        <v>4941</v>
      </c>
      <c r="O135" s="61" t="s">
        <v>32</v>
      </c>
      <c r="P135" s="61" t="s">
        <v>33</v>
      </c>
      <c r="Q135" s="67"/>
      <c r="R135" s="64"/>
      <c r="S135" s="65" t="str">
        <f t="shared" si="1"/>
        <v/>
      </c>
      <c r="T135" s="67" t="str">
        <f>IFERROR(__xludf.DUMMYFUNCTION("IF(ISBLANK(S135), """", DATE(INDEX(SPLIT(S135,""/""),3), INDEX(SPLIT(S135,""/""),2), INDEX(SPLIT(S135,""/""),1)))"),"")</f>
        <v/>
      </c>
      <c r="U135" s="67"/>
      <c r="V135" s="65"/>
      <c r="W135" s="67"/>
      <c r="X135" s="67"/>
      <c r="Y135" s="69" t="str">
        <f t="shared" si="2"/>
        <v/>
      </c>
      <c r="Z135" s="70" t="str">
        <f t="shared" si="3"/>
        <v/>
      </c>
      <c r="AA135" s="70" t="str">
        <f>IFERROR(__xludf.DUMMYFUNCTION("IF(OR(T135="""", NOT(ISDATE(T135))), """", EOMONTH(T135, -1) + 1)"),"")</f>
        <v/>
      </c>
      <c r="AB135" s="67"/>
      <c r="AC135" s="67"/>
      <c r="AD135" s="67"/>
      <c r="AE135" s="67"/>
    </row>
    <row r="136">
      <c r="A136" s="59">
        <v>45680.0</v>
      </c>
      <c r="B136" s="60">
        <f t="shared" si="4"/>
        <v>114</v>
      </c>
      <c r="C136" s="61" t="s">
        <v>64</v>
      </c>
      <c r="D136" s="61" t="s">
        <v>529</v>
      </c>
      <c r="E136" s="61" t="s">
        <v>716</v>
      </c>
      <c r="F136" s="61" t="s">
        <v>25</v>
      </c>
      <c r="G136" s="61" t="s">
        <v>717</v>
      </c>
      <c r="H136" s="61" t="s">
        <v>59</v>
      </c>
      <c r="I136" s="61" t="s">
        <v>40</v>
      </c>
      <c r="J136" s="61" t="s">
        <v>40</v>
      </c>
      <c r="K136" s="61" t="s">
        <v>40</v>
      </c>
      <c r="L136" s="61" t="s">
        <v>29</v>
      </c>
      <c r="M136" s="25" t="s">
        <v>4942</v>
      </c>
      <c r="N136" s="25" t="s">
        <v>4943</v>
      </c>
      <c r="O136" s="61" t="s">
        <v>32</v>
      </c>
      <c r="P136" s="61" t="s">
        <v>33</v>
      </c>
      <c r="Q136" s="67"/>
      <c r="R136" s="64"/>
      <c r="S136" s="65" t="str">
        <f t="shared" si="1"/>
        <v>17/05/2025</v>
      </c>
      <c r="T136" s="66">
        <f>IFERROR(__xludf.DUMMYFUNCTION("IF(ISBLANK(S136), """", DATE(INDEX(SPLIT(S136,""/""),3), INDEX(SPLIT(S136,""/""),2), INDEX(SPLIT(S136,""/""),1)))"),45794.0)</f>
        <v>45794</v>
      </c>
      <c r="U136" s="67"/>
      <c r="V136" s="61" t="s">
        <v>4812</v>
      </c>
      <c r="W136" s="61">
        <v>4130.0</v>
      </c>
      <c r="X136" s="61" t="s">
        <v>546</v>
      </c>
      <c r="Y136" s="69" t="str">
        <f t="shared" si="2"/>
        <v>2025-05</v>
      </c>
      <c r="Z136" s="70" t="str">
        <f t="shared" si="3"/>
        <v>May</v>
      </c>
      <c r="AA136" s="71">
        <f>IFERROR(__xludf.DUMMYFUNCTION("IF(OR(T136="""", NOT(ISDATE(T136))), """", EOMONTH(T136, -1) + 1)"),45778.0)</f>
        <v>45778</v>
      </c>
      <c r="AB136" s="67"/>
      <c r="AC136" s="67"/>
      <c r="AD136" s="67"/>
      <c r="AE136" s="67"/>
    </row>
    <row r="137">
      <c r="A137" s="59">
        <v>45680.0</v>
      </c>
      <c r="B137" s="60">
        <f t="shared" si="4"/>
        <v>93</v>
      </c>
      <c r="C137" s="61" t="s">
        <v>64</v>
      </c>
      <c r="D137" s="61" t="s">
        <v>529</v>
      </c>
      <c r="E137" s="76" t="s">
        <v>720</v>
      </c>
      <c r="F137" s="61" t="s">
        <v>25</v>
      </c>
      <c r="G137" s="84" t="s">
        <v>721</v>
      </c>
      <c r="H137" s="61" t="s">
        <v>47</v>
      </c>
      <c r="I137" s="61" t="s">
        <v>47</v>
      </c>
      <c r="J137" s="61" t="s">
        <v>47</v>
      </c>
      <c r="K137" s="61" t="s">
        <v>47</v>
      </c>
      <c r="L137" s="67"/>
      <c r="M137" s="25" t="s">
        <v>4944</v>
      </c>
      <c r="N137" s="67"/>
      <c r="O137" s="61" t="s">
        <v>32</v>
      </c>
      <c r="P137" s="61" t="s">
        <v>33</v>
      </c>
      <c r="Q137" s="61" t="s">
        <v>126</v>
      </c>
      <c r="R137" s="64"/>
      <c r="S137" s="65" t="str">
        <f t="shared" si="1"/>
        <v>26/04/2025</v>
      </c>
      <c r="T137" s="66">
        <f>IFERROR(__xludf.DUMMYFUNCTION("IF(ISBLANK(S137), """", DATE(INDEX(SPLIT(S137,""/""),3), INDEX(SPLIT(S137,""/""),2), INDEX(SPLIT(S137,""/""),1)))"),45773.0)</f>
        <v>45773</v>
      </c>
      <c r="U137" s="67"/>
      <c r="V137" s="61" t="s">
        <v>4697</v>
      </c>
      <c r="W137" s="67"/>
      <c r="X137" s="67"/>
      <c r="Y137" s="69" t="str">
        <f t="shared" si="2"/>
        <v>2025-04</v>
      </c>
      <c r="Z137" s="70" t="str">
        <f t="shared" si="3"/>
        <v>Apr</v>
      </c>
      <c r="AA137" s="71">
        <f>IFERROR(__xludf.DUMMYFUNCTION("IF(OR(T137="""", NOT(ISDATE(T137))), """", EOMONTH(T137, -1) + 1)"),45748.0)</f>
        <v>45748</v>
      </c>
      <c r="AB137" s="67"/>
      <c r="AC137" s="67"/>
      <c r="AD137" s="67"/>
      <c r="AE137" s="67"/>
    </row>
    <row r="138">
      <c r="A138" s="59">
        <v>45680.0</v>
      </c>
      <c r="B138" s="60">
        <f t="shared" si="4"/>
        <v>79</v>
      </c>
      <c r="C138" s="61" t="s">
        <v>64</v>
      </c>
      <c r="D138" s="61" t="s">
        <v>529</v>
      </c>
      <c r="E138" s="61" t="s">
        <v>724</v>
      </c>
      <c r="F138" s="61" t="s">
        <v>25</v>
      </c>
      <c r="G138" s="61" t="s">
        <v>725</v>
      </c>
      <c r="H138" s="61" t="s">
        <v>388</v>
      </c>
      <c r="I138" s="61" t="s">
        <v>54</v>
      </c>
      <c r="J138" s="61" t="s">
        <v>182</v>
      </c>
      <c r="K138" s="61" t="s">
        <v>182</v>
      </c>
      <c r="L138" s="61" t="s">
        <v>29</v>
      </c>
      <c r="M138" s="25" t="s">
        <v>4945</v>
      </c>
      <c r="N138" s="25" t="s">
        <v>4946</v>
      </c>
      <c r="O138" s="61" t="s">
        <v>32</v>
      </c>
      <c r="P138" s="61" t="s">
        <v>33</v>
      </c>
      <c r="Q138" s="61" t="s">
        <v>381</v>
      </c>
      <c r="R138" s="64"/>
      <c r="S138" s="65">
        <f t="shared" si="1"/>
        <v>45995</v>
      </c>
      <c r="T138" s="66">
        <f>IFERROR(__xludf.DUMMYFUNCTION("IF(ISBLANK(S138), """", DATE(INDEX(SPLIT(S138,""/""),3), INDEX(SPLIT(S138,""/""),2), INDEX(SPLIT(S138,""/""),1)))"),45759.0)</f>
        <v>45759</v>
      </c>
      <c r="U138" s="67"/>
      <c r="V138" s="68">
        <v>45995.0</v>
      </c>
      <c r="W138" s="67"/>
      <c r="X138" s="67"/>
      <c r="Y138" s="69" t="str">
        <f t="shared" si="2"/>
        <v>2025-04</v>
      </c>
      <c r="Z138" s="70" t="str">
        <f t="shared" si="3"/>
        <v>Apr</v>
      </c>
      <c r="AA138" s="71">
        <f>IFERROR(__xludf.DUMMYFUNCTION("IF(OR(T138="""", NOT(ISDATE(T138))), """", EOMONTH(T138, -1) + 1)"),45748.0)</f>
        <v>45748</v>
      </c>
      <c r="AB138" s="67"/>
      <c r="AC138" s="67"/>
      <c r="AD138" s="67"/>
      <c r="AE138" s="67"/>
    </row>
    <row r="139">
      <c r="A139" s="59">
        <v>45680.0</v>
      </c>
      <c r="B139" s="60">
        <f t="shared" si="4"/>
        <v>107</v>
      </c>
      <c r="C139" s="61" t="s">
        <v>64</v>
      </c>
      <c r="D139" s="61" t="s">
        <v>65</v>
      </c>
      <c r="E139" s="61" t="s">
        <v>728</v>
      </c>
      <c r="F139" s="61" t="s">
        <v>25</v>
      </c>
      <c r="G139" s="63" t="s">
        <v>729</v>
      </c>
      <c r="H139" s="61" t="s">
        <v>39</v>
      </c>
      <c r="I139" s="61" t="s">
        <v>104</v>
      </c>
      <c r="J139" s="61" t="s">
        <v>104</v>
      </c>
      <c r="K139" s="61" t="s">
        <v>104</v>
      </c>
      <c r="L139" s="61" t="s">
        <v>29</v>
      </c>
      <c r="M139" s="25" t="s">
        <v>4947</v>
      </c>
      <c r="N139" s="25" t="s">
        <v>4948</v>
      </c>
      <c r="O139" s="61" t="s">
        <v>32</v>
      </c>
      <c r="P139" s="61" t="s">
        <v>33</v>
      </c>
      <c r="Q139" s="61" t="s">
        <v>34</v>
      </c>
      <c r="R139" s="64"/>
      <c r="S139" s="65">
        <f t="shared" si="1"/>
        <v>45935</v>
      </c>
      <c r="T139" s="66">
        <f>IFERROR(__xludf.DUMMYFUNCTION("IF(ISBLANK(S139), """", DATE(INDEX(SPLIT(S139,""/""),3), INDEX(SPLIT(S139,""/""),2), INDEX(SPLIT(S139,""/""),1)))"),45787.0)</f>
        <v>45787</v>
      </c>
      <c r="U139" s="67"/>
      <c r="V139" s="68">
        <v>45935.0</v>
      </c>
      <c r="W139" s="67"/>
      <c r="X139" s="67"/>
      <c r="Y139" s="69" t="str">
        <f t="shared" si="2"/>
        <v>2025-05</v>
      </c>
      <c r="Z139" s="70" t="str">
        <f t="shared" si="3"/>
        <v>May</v>
      </c>
      <c r="AA139" s="71">
        <f>IFERROR(__xludf.DUMMYFUNCTION("IF(OR(T139="""", NOT(ISDATE(T139))), """", EOMONTH(T139, -1) + 1)"),45778.0)</f>
        <v>45778</v>
      </c>
      <c r="AB139" s="67"/>
      <c r="AC139" s="67"/>
      <c r="AD139" s="67"/>
      <c r="AE139" s="67"/>
    </row>
    <row r="140">
      <c r="A140" s="59">
        <v>45680.0</v>
      </c>
      <c r="B140" s="60">
        <f t="shared" si="4"/>
        <v>258</v>
      </c>
      <c r="C140" s="61" t="s">
        <v>64</v>
      </c>
      <c r="D140" s="61" t="s">
        <v>438</v>
      </c>
      <c r="E140" s="61" t="s">
        <v>732</v>
      </c>
      <c r="F140" s="61" t="s">
        <v>25</v>
      </c>
      <c r="G140" s="61" t="s">
        <v>733</v>
      </c>
      <c r="H140" s="61" t="s">
        <v>68</v>
      </c>
      <c r="I140" s="61" t="s">
        <v>54</v>
      </c>
      <c r="J140" s="61" t="s">
        <v>54</v>
      </c>
      <c r="K140" s="61" t="s">
        <v>54</v>
      </c>
      <c r="L140" s="61" t="s">
        <v>29</v>
      </c>
      <c r="M140" s="25" t="s">
        <v>4949</v>
      </c>
      <c r="N140" s="25" t="s">
        <v>4950</v>
      </c>
      <c r="O140" s="61" t="s">
        <v>32</v>
      </c>
      <c r="P140" s="61" t="s">
        <v>214</v>
      </c>
      <c r="Q140" s="67"/>
      <c r="R140" s="64"/>
      <c r="S140" s="65" t="str">
        <f t="shared" si="1"/>
        <v/>
      </c>
      <c r="T140" s="67" t="str">
        <f>IFERROR(__xludf.DUMMYFUNCTION("IF(ISBLANK(S140), """", DATE(INDEX(SPLIT(S140,""/""),3), INDEX(SPLIT(S140,""/""),2), INDEX(SPLIT(S140,""/""),1)))"),"")</f>
        <v/>
      </c>
      <c r="U140" s="67"/>
      <c r="V140" s="65"/>
      <c r="W140" s="67"/>
      <c r="X140" s="67"/>
      <c r="Y140" s="69" t="str">
        <f t="shared" si="2"/>
        <v/>
      </c>
      <c r="Z140" s="70" t="str">
        <f t="shared" si="3"/>
        <v/>
      </c>
      <c r="AA140" s="70" t="str">
        <f>IFERROR(__xludf.DUMMYFUNCTION("IF(OR(T140="""", NOT(ISDATE(T140))), """", EOMONTH(T140, -1) + 1)"),"")</f>
        <v/>
      </c>
      <c r="AB140" s="67"/>
      <c r="AC140" s="67"/>
      <c r="AD140" s="67"/>
      <c r="AE140" s="67"/>
    </row>
    <row r="141">
      <c r="A141" s="59">
        <v>45680.0</v>
      </c>
      <c r="B141" s="60">
        <f t="shared" si="4"/>
        <v>32</v>
      </c>
      <c r="C141" s="61" t="s">
        <v>64</v>
      </c>
      <c r="D141" s="61" t="s">
        <v>438</v>
      </c>
      <c r="E141" s="81" t="s">
        <v>736</v>
      </c>
      <c r="F141" s="82" t="s">
        <v>25</v>
      </c>
      <c r="G141" s="61" t="s">
        <v>737</v>
      </c>
      <c r="H141" s="61" t="s">
        <v>388</v>
      </c>
      <c r="I141" s="61" t="s">
        <v>40</v>
      </c>
      <c r="J141" s="61" t="s">
        <v>40</v>
      </c>
      <c r="K141" s="61" t="s">
        <v>40</v>
      </c>
      <c r="L141" s="61" t="s">
        <v>29</v>
      </c>
      <c r="M141" s="25" t="s">
        <v>4951</v>
      </c>
      <c r="N141" s="25" t="s">
        <v>4952</v>
      </c>
      <c r="O141" s="61" t="s">
        <v>32</v>
      </c>
      <c r="P141" s="61" t="s">
        <v>33</v>
      </c>
      <c r="Q141" s="67"/>
      <c r="R141" s="64"/>
      <c r="S141" s="65" t="str">
        <f t="shared" si="1"/>
        <v>24/02/2025</v>
      </c>
      <c r="T141" s="66">
        <f>IFERROR(__xludf.DUMMYFUNCTION("IF(ISBLANK(S141), """", DATE(INDEX(SPLIT(S141,""/""),3), INDEX(SPLIT(S141,""/""),2), INDEX(SPLIT(S141,""/""),1)))"),45712.0)</f>
        <v>45712</v>
      </c>
      <c r="U141" s="67"/>
      <c r="V141" s="61" t="s">
        <v>4738</v>
      </c>
      <c r="W141" s="61">
        <v>5220.0</v>
      </c>
      <c r="X141" s="61" t="s">
        <v>649</v>
      </c>
      <c r="Y141" s="69" t="str">
        <f t="shared" si="2"/>
        <v>2025-02</v>
      </c>
      <c r="Z141" s="70" t="str">
        <f t="shared" si="3"/>
        <v>Feb</v>
      </c>
      <c r="AA141" s="71">
        <f>IFERROR(__xludf.DUMMYFUNCTION("IF(OR(T141="""", NOT(ISDATE(T141))), """", EOMONTH(T141, -1) + 1)"),45689.0)</f>
        <v>45689</v>
      </c>
      <c r="AB141" s="67"/>
      <c r="AC141" s="67"/>
      <c r="AD141" s="67"/>
      <c r="AE141" s="67"/>
    </row>
    <row r="142">
      <c r="A142" s="59">
        <v>45680.0</v>
      </c>
      <c r="B142" s="60">
        <f t="shared" si="4"/>
        <v>58</v>
      </c>
      <c r="C142" s="61" t="s">
        <v>64</v>
      </c>
      <c r="D142" s="61" t="s">
        <v>432</v>
      </c>
      <c r="E142" s="54" t="s">
        <v>740</v>
      </c>
      <c r="F142" s="61" t="s">
        <v>25</v>
      </c>
      <c r="G142" s="61" t="s">
        <v>741</v>
      </c>
      <c r="H142" s="61" t="s">
        <v>742</v>
      </c>
      <c r="I142" s="61" t="s">
        <v>104</v>
      </c>
      <c r="J142" s="61" t="s">
        <v>104</v>
      </c>
      <c r="K142" s="61" t="s">
        <v>104</v>
      </c>
      <c r="L142" s="61" t="s">
        <v>29</v>
      </c>
      <c r="M142" s="25" t="s">
        <v>4953</v>
      </c>
      <c r="N142" s="25" t="s">
        <v>4954</v>
      </c>
      <c r="O142" s="61" t="s">
        <v>32</v>
      </c>
      <c r="P142" s="61" t="s">
        <v>33</v>
      </c>
      <c r="Q142" s="61" t="s">
        <v>126</v>
      </c>
      <c r="R142" s="64"/>
      <c r="S142" s="65" t="str">
        <f t="shared" si="1"/>
        <v>22/03/2025</v>
      </c>
      <c r="T142" s="66">
        <f>IFERROR(__xludf.DUMMYFUNCTION("IF(ISBLANK(S142), """", DATE(INDEX(SPLIT(S142,""/""),3), INDEX(SPLIT(S142,""/""),2), INDEX(SPLIT(S142,""/""),1)))"),45738.0)</f>
        <v>45738</v>
      </c>
      <c r="U142" s="67"/>
      <c r="V142" s="61" t="s">
        <v>4688</v>
      </c>
      <c r="W142" s="61">
        <v>3456.0</v>
      </c>
      <c r="X142" s="61" t="s">
        <v>94</v>
      </c>
      <c r="Y142" s="69" t="str">
        <f t="shared" si="2"/>
        <v>2025-03</v>
      </c>
      <c r="Z142" s="70" t="str">
        <f t="shared" si="3"/>
        <v>Mar</v>
      </c>
      <c r="AA142" s="71">
        <f>IFERROR(__xludf.DUMMYFUNCTION("IF(OR(T142="""", NOT(ISDATE(T142))), """", EOMONTH(T142, -1) + 1)"),45717.0)</f>
        <v>45717</v>
      </c>
      <c r="AB142" s="67"/>
      <c r="AC142" s="67"/>
      <c r="AD142" s="67"/>
      <c r="AE142" s="67"/>
    </row>
    <row r="143">
      <c r="A143" s="59">
        <v>45680.0</v>
      </c>
      <c r="B143" s="60">
        <f t="shared" si="4"/>
        <v>26</v>
      </c>
      <c r="C143" s="61" t="s">
        <v>22</v>
      </c>
      <c r="D143" s="61" t="s">
        <v>307</v>
      </c>
      <c r="E143" s="72" t="s">
        <v>746</v>
      </c>
      <c r="F143" s="61" t="s">
        <v>25</v>
      </c>
      <c r="G143" s="63" t="s">
        <v>313</v>
      </c>
      <c r="H143" s="61" t="s">
        <v>39</v>
      </c>
      <c r="I143" s="61" t="s">
        <v>256</v>
      </c>
      <c r="J143" s="61" t="s">
        <v>47</v>
      </c>
      <c r="K143" s="61" t="s">
        <v>47</v>
      </c>
      <c r="L143" s="61" t="s">
        <v>29</v>
      </c>
      <c r="M143" s="25" t="s">
        <v>4955</v>
      </c>
      <c r="N143" s="25" t="s">
        <v>4956</v>
      </c>
      <c r="O143" s="61" t="s">
        <v>32</v>
      </c>
      <c r="P143" s="61" t="s">
        <v>33</v>
      </c>
      <c r="Q143" s="67"/>
      <c r="R143" s="64"/>
      <c r="S143" s="65" t="str">
        <f t="shared" si="1"/>
        <v>18/02/2025</v>
      </c>
      <c r="T143" s="66">
        <f>IFERROR(__xludf.DUMMYFUNCTION("IF(ISBLANK(S143), """", DATE(INDEX(SPLIT(S143,""/""),3), INDEX(SPLIT(S143,""/""),2), INDEX(SPLIT(S143,""/""),1)))"),45706.0)</f>
        <v>45706</v>
      </c>
      <c r="U143" s="67"/>
      <c r="V143" s="61" t="s">
        <v>4710</v>
      </c>
      <c r="W143" s="61">
        <v>3960.0</v>
      </c>
      <c r="X143" s="61" t="s">
        <v>44</v>
      </c>
      <c r="Y143" s="69" t="str">
        <f t="shared" si="2"/>
        <v>2025-02</v>
      </c>
      <c r="Z143" s="70" t="str">
        <f t="shared" si="3"/>
        <v>Feb</v>
      </c>
      <c r="AA143" s="71">
        <f>IFERROR(__xludf.DUMMYFUNCTION("IF(OR(T143="""", NOT(ISDATE(T143))), """", EOMONTH(T143, -1) + 1)"),45689.0)</f>
        <v>45689</v>
      </c>
      <c r="AB143" s="67"/>
      <c r="AC143" s="67"/>
      <c r="AD143" s="67"/>
      <c r="AE143" s="67"/>
    </row>
    <row r="144">
      <c r="A144" s="59">
        <v>45679.0</v>
      </c>
      <c r="B144" s="60">
        <f t="shared" si="4"/>
        <v>27</v>
      </c>
      <c r="C144" s="61" t="s">
        <v>50</v>
      </c>
      <c r="D144" s="61" t="s">
        <v>216</v>
      </c>
      <c r="E144" s="61" t="s">
        <v>749</v>
      </c>
      <c r="F144" s="61" t="s">
        <v>25</v>
      </c>
      <c r="G144" s="61" t="s">
        <v>750</v>
      </c>
      <c r="H144" s="61" t="s">
        <v>751</v>
      </c>
      <c r="I144" s="61" t="s">
        <v>40</v>
      </c>
      <c r="J144" s="61" t="s">
        <v>40</v>
      </c>
      <c r="K144" s="61" t="s">
        <v>40</v>
      </c>
      <c r="L144" s="61" t="s">
        <v>29</v>
      </c>
      <c r="M144" s="25" t="s">
        <v>4957</v>
      </c>
      <c r="N144" s="25" t="s">
        <v>4958</v>
      </c>
      <c r="O144" s="61" t="s">
        <v>32</v>
      </c>
      <c r="P144" s="61" t="s">
        <v>33</v>
      </c>
      <c r="Q144" s="67"/>
      <c r="R144" s="64"/>
      <c r="S144" s="65" t="str">
        <f t="shared" si="1"/>
        <v>18/02/2025</v>
      </c>
      <c r="T144" s="66">
        <f>IFERROR(__xludf.DUMMYFUNCTION("IF(ISBLANK(S144), """", DATE(INDEX(SPLIT(S144,""/""),3), INDEX(SPLIT(S144,""/""),2), INDEX(SPLIT(S144,""/""),1)))"),45706.0)</f>
        <v>45706</v>
      </c>
      <c r="U144" s="67"/>
      <c r="V144" s="61" t="s">
        <v>4710</v>
      </c>
      <c r="W144" s="61">
        <v>3150.0</v>
      </c>
      <c r="X144" s="61" t="s">
        <v>754</v>
      </c>
      <c r="Y144" s="69" t="str">
        <f t="shared" si="2"/>
        <v>2025-02</v>
      </c>
      <c r="Z144" s="70" t="str">
        <f t="shared" si="3"/>
        <v>Feb</v>
      </c>
      <c r="AA144" s="71">
        <f>IFERROR(__xludf.DUMMYFUNCTION("IF(OR(T144="""", NOT(ISDATE(T144))), """", EOMONTH(T144, -1) + 1)"),45689.0)</f>
        <v>45689</v>
      </c>
      <c r="AB144" s="67"/>
      <c r="AC144" s="67"/>
      <c r="AD144" s="67"/>
      <c r="AE144" s="67"/>
    </row>
    <row r="145">
      <c r="A145" s="59">
        <v>45679.0</v>
      </c>
      <c r="B145" s="60">
        <f t="shared" si="4"/>
        <v>80</v>
      </c>
      <c r="C145" s="61" t="s">
        <v>50</v>
      </c>
      <c r="D145" s="61" t="s">
        <v>51</v>
      </c>
      <c r="E145" s="61" t="s">
        <v>755</v>
      </c>
      <c r="F145" s="61" t="s">
        <v>25</v>
      </c>
      <c r="G145" s="61" t="s">
        <v>756</v>
      </c>
      <c r="H145" s="61" t="s">
        <v>388</v>
      </c>
      <c r="I145" s="61" t="s">
        <v>78</v>
      </c>
      <c r="J145" s="61" t="s">
        <v>78</v>
      </c>
      <c r="K145" s="61" t="s">
        <v>78</v>
      </c>
      <c r="L145" s="61" t="s">
        <v>29</v>
      </c>
      <c r="M145" s="25" t="s">
        <v>4959</v>
      </c>
      <c r="N145" s="25" t="s">
        <v>4960</v>
      </c>
      <c r="O145" s="61" t="s">
        <v>32</v>
      </c>
      <c r="P145" s="61" t="s">
        <v>33</v>
      </c>
      <c r="Q145" s="61" t="s">
        <v>228</v>
      </c>
      <c r="R145" s="64"/>
      <c r="S145" s="65">
        <f t="shared" si="1"/>
        <v>45995</v>
      </c>
      <c r="T145" s="66">
        <f>IFERROR(__xludf.DUMMYFUNCTION("IF(ISBLANK(S145), """", DATE(INDEX(SPLIT(S145,""/""),3), INDEX(SPLIT(S145,""/""),2), INDEX(SPLIT(S145,""/""),1)))"),45759.0)</f>
        <v>45759</v>
      </c>
      <c r="U145" s="67"/>
      <c r="V145" s="68">
        <v>45995.0</v>
      </c>
      <c r="W145" s="67"/>
      <c r="X145" s="67"/>
      <c r="Y145" s="69" t="str">
        <f t="shared" si="2"/>
        <v>2025-04</v>
      </c>
      <c r="Z145" s="70" t="str">
        <f t="shared" si="3"/>
        <v>Apr</v>
      </c>
      <c r="AA145" s="71">
        <f>IFERROR(__xludf.DUMMYFUNCTION("IF(OR(T145="""", NOT(ISDATE(T145))), """", EOMONTH(T145, -1) + 1)"),45748.0)</f>
        <v>45748</v>
      </c>
      <c r="AB145" s="67"/>
      <c r="AC145" s="67"/>
      <c r="AD145" s="67"/>
      <c r="AE145" s="67"/>
    </row>
    <row r="146">
      <c r="A146" s="59">
        <v>45679.0</v>
      </c>
      <c r="B146" s="60">
        <f t="shared" si="4"/>
        <v>259</v>
      </c>
      <c r="C146" s="61" t="s">
        <v>50</v>
      </c>
      <c r="D146" s="61" t="s">
        <v>51</v>
      </c>
      <c r="E146" s="61" t="s">
        <v>760</v>
      </c>
      <c r="F146" s="61" t="s">
        <v>25</v>
      </c>
      <c r="G146" s="61" t="s">
        <v>761</v>
      </c>
      <c r="H146" s="61" t="s">
        <v>39</v>
      </c>
      <c r="I146" s="61" t="s">
        <v>78</v>
      </c>
      <c r="J146" s="61" t="s">
        <v>78</v>
      </c>
      <c r="K146" s="61" t="s">
        <v>78</v>
      </c>
      <c r="L146" s="61" t="s">
        <v>29</v>
      </c>
      <c r="M146" s="25" t="s">
        <v>4961</v>
      </c>
      <c r="N146" s="25" t="s">
        <v>4962</v>
      </c>
      <c r="O146" s="61" t="s">
        <v>32</v>
      </c>
      <c r="P146" s="61" t="s">
        <v>33</v>
      </c>
      <c r="Q146" s="61" t="s">
        <v>519</v>
      </c>
      <c r="R146" s="64"/>
      <c r="S146" s="65" t="str">
        <f t="shared" si="1"/>
        <v/>
      </c>
      <c r="T146" s="67" t="str">
        <f>IFERROR(__xludf.DUMMYFUNCTION("IF(ISBLANK(S146), """", DATE(INDEX(SPLIT(S146,""/""),3), INDEX(SPLIT(S146,""/""),2), INDEX(SPLIT(S146,""/""),1)))"),"")</f>
        <v/>
      </c>
      <c r="U146" s="67"/>
      <c r="V146" s="65"/>
      <c r="W146" s="67"/>
      <c r="X146" s="67"/>
      <c r="Y146" s="69" t="str">
        <f t="shared" si="2"/>
        <v/>
      </c>
      <c r="Z146" s="70" t="str">
        <f t="shared" si="3"/>
        <v/>
      </c>
      <c r="AA146" s="70" t="str">
        <f>IFERROR(__xludf.DUMMYFUNCTION("IF(OR(T146="""", NOT(ISDATE(T146))), """", EOMONTH(T146, -1) + 1)"),"")</f>
        <v/>
      </c>
      <c r="AB146" s="67"/>
      <c r="AC146" s="67"/>
      <c r="AD146" s="67"/>
      <c r="AE146" s="67"/>
    </row>
    <row r="147">
      <c r="A147" s="59">
        <v>45681.0</v>
      </c>
      <c r="B147" s="60">
        <f t="shared" si="4"/>
        <v>106</v>
      </c>
      <c r="C147" s="61" t="s">
        <v>22</v>
      </c>
      <c r="D147" s="61" t="s">
        <v>307</v>
      </c>
      <c r="E147" s="62" t="s">
        <v>765</v>
      </c>
      <c r="F147" s="62" t="s">
        <v>25</v>
      </c>
      <c r="G147" s="63" t="s">
        <v>766</v>
      </c>
      <c r="H147" s="61" t="s">
        <v>742</v>
      </c>
      <c r="I147" s="61" t="s">
        <v>78</v>
      </c>
      <c r="J147" s="61" t="s">
        <v>78</v>
      </c>
      <c r="K147" s="61" t="s">
        <v>78</v>
      </c>
      <c r="L147" s="61" t="s">
        <v>29</v>
      </c>
      <c r="M147" s="25" t="s">
        <v>4963</v>
      </c>
      <c r="N147" s="25" t="s">
        <v>4964</v>
      </c>
      <c r="O147" s="61" t="s">
        <v>32</v>
      </c>
      <c r="P147" s="61" t="s">
        <v>33</v>
      </c>
      <c r="Q147" s="61" t="s">
        <v>34</v>
      </c>
      <c r="R147" s="64"/>
      <c r="S147" s="65">
        <f t="shared" si="1"/>
        <v>45935</v>
      </c>
      <c r="T147" s="66">
        <f>IFERROR(__xludf.DUMMYFUNCTION("IF(ISBLANK(S147), """", DATE(INDEX(SPLIT(S147,""/""),3), INDEX(SPLIT(S147,""/""),2), INDEX(SPLIT(S147,""/""),1)))"),45787.0)</f>
        <v>45787</v>
      </c>
      <c r="U147" s="67"/>
      <c r="V147" s="68">
        <v>45935.0</v>
      </c>
      <c r="W147" s="67"/>
      <c r="X147" s="67"/>
      <c r="Y147" s="69" t="str">
        <f t="shared" si="2"/>
        <v>2025-05</v>
      </c>
      <c r="Z147" s="70" t="str">
        <f t="shared" si="3"/>
        <v>May</v>
      </c>
      <c r="AA147" s="71">
        <f>IFERROR(__xludf.DUMMYFUNCTION("IF(OR(T147="""", NOT(ISDATE(T147))), """", EOMONTH(T147, -1) + 1)"),45778.0)</f>
        <v>45778</v>
      </c>
      <c r="AB147" s="67"/>
      <c r="AC147" s="67"/>
      <c r="AD147" s="67"/>
      <c r="AE147" s="67"/>
    </row>
    <row r="148">
      <c r="A148" s="59">
        <v>45681.0</v>
      </c>
      <c r="B148" s="60">
        <f t="shared" si="4"/>
        <v>57</v>
      </c>
      <c r="C148" s="61" t="s">
        <v>22</v>
      </c>
      <c r="D148" s="61" t="s">
        <v>307</v>
      </c>
      <c r="E148" s="81" t="s">
        <v>770</v>
      </c>
      <c r="F148" s="82" t="s">
        <v>25</v>
      </c>
      <c r="G148" s="61" t="s">
        <v>771</v>
      </c>
      <c r="H148" s="61" t="s">
        <v>39</v>
      </c>
      <c r="I148" s="61" t="s">
        <v>468</v>
      </c>
      <c r="J148" s="61" t="s">
        <v>468</v>
      </c>
      <c r="K148" s="61" t="s">
        <v>468</v>
      </c>
      <c r="L148" s="61" t="s">
        <v>29</v>
      </c>
      <c r="M148" s="25" t="s">
        <v>4965</v>
      </c>
      <c r="N148" s="25" t="s">
        <v>4966</v>
      </c>
      <c r="O148" s="61" t="s">
        <v>32</v>
      </c>
      <c r="P148" s="61" t="s">
        <v>33</v>
      </c>
      <c r="Q148" s="61" t="s">
        <v>34</v>
      </c>
      <c r="R148" s="64"/>
      <c r="S148" s="65" t="str">
        <f t="shared" si="1"/>
        <v>22/03/2025</v>
      </c>
      <c r="T148" s="66">
        <f>IFERROR(__xludf.DUMMYFUNCTION("IF(ISBLANK(S148), """", DATE(INDEX(SPLIT(S148,""/""),3), INDEX(SPLIT(S148,""/""),2), INDEX(SPLIT(S148,""/""),1)))"),45738.0)</f>
        <v>45738</v>
      </c>
      <c r="U148" s="67"/>
      <c r="V148" s="61" t="s">
        <v>4688</v>
      </c>
      <c r="W148" s="61">
        <v>3800.0</v>
      </c>
      <c r="X148" s="61" t="s">
        <v>44</v>
      </c>
      <c r="Y148" s="69" t="str">
        <f t="shared" si="2"/>
        <v>2025-03</v>
      </c>
      <c r="Z148" s="70" t="str">
        <f t="shared" si="3"/>
        <v>Mar</v>
      </c>
      <c r="AA148" s="71">
        <f>IFERROR(__xludf.DUMMYFUNCTION("IF(OR(T148="""", NOT(ISDATE(T148))), """", EOMONTH(T148, -1) + 1)"),45717.0)</f>
        <v>45717</v>
      </c>
      <c r="AB148" s="67"/>
      <c r="AC148" s="67"/>
      <c r="AD148" s="67"/>
      <c r="AE148" s="67"/>
    </row>
    <row r="149">
      <c r="A149" s="59">
        <v>45681.0</v>
      </c>
      <c r="B149" s="60">
        <f t="shared" si="4"/>
        <v>8</v>
      </c>
      <c r="C149" s="61" t="s">
        <v>22</v>
      </c>
      <c r="D149" s="61" t="s">
        <v>307</v>
      </c>
      <c r="E149" s="54" t="s">
        <v>774</v>
      </c>
      <c r="F149" s="61" t="s">
        <v>25</v>
      </c>
      <c r="G149" s="61" t="s">
        <v>775</v>
      </c>
      <c r="H149" s="61" t="s">
        <v>39</v>
      </c>
      <c r="I149" s="61" t="s">
        <v>172</v>
      </c>
      <c r="J149" s="61" t="s">
        <v>172</v>
      </c>
      <c r="K149" s="61" t="s">
        <v>172</v>
      </c>
      <c r="L149" s="61" t="s">
        <v>29</v>
      </c>
      <c r="M149" s="25" t="s">
        <v>4967</v>
      </c>
      <c r="N149" s="25" t="s">
        <v>4968</v>
      </c>
      <c r="O149" s="61" t="s">
        <v>32</v>
      </c>
      <c r="P149" s="61" t="s">
        <v>33</v>
      </c>
      <c r="Q149" s="67"/>
      <c r="R149" s="64"/>
      <c r="S149" s="65">
        <f t="shared" si="1"/>
        <v>45659</v>
      </c>
      <c r="T149" s="66">
        <f>IFERROR(__xludf.DUMMYFUNCTION("IF(ISBLANK(S149), """", DATE(INDEX(SPLIT(S149,""/""),3), INDEX(SPLIT(S149,""/""),2), INDEX(SPLIT(S149,""/""),1)))"),45689.0)</f>
        <v>45689</v>
      </c>
      <c r="U149" s="67"/>
      <c r="V149" s="68">
        <v>45659.0</v>
      </c>
      <c r="W149" s="61">
        <v>3960.0</v>
      </c>
      <c r="X149" s="61" t="s">
        <v>44</v>
      </c>
      <c r="Y149" s="69" t="str">
        <f t="shared" si="2"/>
        <v>2025-02</v>
      </c>
      <c r="Z149" s="70" t="str">
        <f t="shared" si="3"/>
        <v>Feb</v>
      </c>
      <c r="AA149" s="71">
        <f>IFERROR(__xludf.DUMMYFUNCTION("IF(OR(T149="""", NOT(ISDATE(T149))), """", EOMONTH(T149, -1) + 1)"),45689.0)</f>
        <v>45689</v>
      </c>
      <c r="AB149" s="67"/>
      <c r="AC149" s="67"/>
      <c r="AD149" s="67"/>
      <c r="AE149" s="67"/>
    </row>
    <row r="150">
      <c r="A150" s="59">
        <v>45681.0</v>
      </c>
      <c r="B150" s="60">
        <f t="shared" si="4"/>
        <v>43</v>
      </c>
      <c r="C150" s="61" t="s">
        <v>22</v>
      </c>
      <c r="D150" s="61" t="s">
        <v>307</v>
      </c>
      <c r="E150" s="61" t="s">
        <v>778</v>
      </c>
      <c r="F150" s="61" t="s">
        <v>25</v>
      </c>
      <c r="G150" s="61" t="s">
        <v>779</v>
      </c>
      <c r="H150" s="61" t="s">
        <v>39</v>
      </c>
      <c r="I150" s="61" t="s">
        <v>172</v>
      </c>
      <c r="J150" s="61" t="s">
        <v>172</v>
      </c>
      <c r="K150" s="61" t="s">
        <v>172</v>
      </c>
      <c r="L150" s="61" t="s">
        <v>29</v>
      </c>
      <c r="M150" s="25" t="s">
        <v>4969</v>
      </c>
      <c r="N150" s="25" t="s">
        <v>4970</v>
      </c>
      <c r="O150" s="61" t="s">
        <v>32</v>
      </c>
      <c r="P150" s="61" t="s">
        <v>33</v>
      </c>
      <c r="Q150" s="67"/>
      <c r="R150" s="64"/>
      <c r="S150" s="65">
        <f t="shared" si="1"/>
        <v>45872</v>
      </c>
      <c r="T150" s="66">
        <f>IFERROR(__xludf.DUMMYFUNCTION("IF(ISBLANK(S150), """", DATE(INDEX(SPLIT(S150,""/""),3), INDEX(SPLIT(S150,""/""),2), INDEX(SPLIT(S150,""/""),1)))"),45724.0)</f>
        <v>45724</v>
      </c>
      <c r="U150" s="67"/>
      <c r="V150" s="68">
        <v>45872.0</v>
      </c>
      <c r="W150" s="61">
        <v>3960.0</v>
      </c>
      <c r="X150" s="61" t="s">
        <v>44</v>
      </c>
      <c r="Y150" s="69" t="str">
        <f t="shared" si="2"/>
        <v>2025-03</v>
      </c>
      <c r="Z150" s="70" t="str">
        <f t="shared" si="3"/>
        <v>Mar</v>
      </c>
      <c r="AA150" s="71">
        <f>IFERROR(__xludf.DUMMYFUNCTION("IF(OR(T150="""", NOT(ISDATE(T150))), """", EOMONTH(T150, -1) + 1)"),45717.0)</f>
        <v>45717</v>
      </c>
      <c r="AB150" s="67"/>
      <c r="AC150" s="67"/>
      <c r="AD150" s="67"/>
      <c r="AE150" s="67"/>
    </row>
    <row r="151">
      <c r="A151" s="59">
        <v>45681.0</v>
      </c>
      <c r="B151" s="60">
        <f t="shared" si="4"/>
        <v>257</v>
      </c>
      <c r="C151" s="61" t="s">
        <v>22</v>
      </c>
      <c r="D151" s="61" t="s">
        <v>307</v>
      </c>
      <c r="E151" s="61" t="s">
        <v>782</v>
      </c>
      <c r="F151" s="61" t="s">
        <v>25</v>
      </c>
      <c r="G151" s="61" t="s">
        <v>783</v>
      </c>
      <c r="H151" s="61" t="s">
        <v>655</v>
      </c>
      <c r="I151" s="61" t="s">
        <v>172</v>
      </c>
      <c r="J151" s="61" t="s">
        <v>172</v>
      </c>
      <c r="K151" s="61" t="s">
        <v>172</v>
      </c>
      <c r="L151" s="61" t="s">
        <v>29</v>
      </c>
      <c r="M151" s="25" t="s">
        <v>4971</v>
      </c>
      <c r="N151" s="25" t="s">
        <v>4972</v>
      </c>
      <c r="O151" s="61" t="s">
        <v>32</v>
      </c>
      <c r="P151" s="61" t="s">
        <v>214</v>
      </c>
      <c r="Q151" s="67"/>
      <c r="R151" s="64"/>
      <c r="S151" s="65" t="str">
        <f t="shared" si="1"/>
        <v/>
      </c>
      <c r="T151" s="67" t="str">
        <f>IFERROR(__xludf.DUMMYFUNCTION("IF(ISBLANK(S151), """", DATE(INDEX(SPLIT(S151,""/""),3), INDEX(SPLIT(S151,""/""),2), INDEX(SPLIT(S151,""/""),1)))"),"")</f>
        <v/>
      </c>
      <c r="U151" s="67"/>
      <c r="V151" s="65"/>
      <c r="W151" s="67"/>
      <c r="X151" s="67"/>
      <c r="Y151" s="69" t="str">
        <f t="shared" si="2"/>
        <v/>
      </c>
      <c r="Z151" s="70" t="str">
        <f t="shared" si="3"/>
        <v/>
      </c>
      <c r="AA151" s="70" t="str">
        <f>IFERROR(__xludf.DUMMYFUNCTION("IF(OR(T151="""", NOT(ISDATE(T151))), """", EOMONTH(T151, -1) + 1)"),"")</f>
        <v/>
      </c>
      <c r="AB151" s="67"/>
      <c r="AC151" s="67"/>
      <c r="AD151" s="67"/>
      <c r="AE151" s="67"/>
    </row>
    <row r="152">
      <c r="A152" s="59">
        <v>45681.0</v>
      </c>
      <c r="B152" s="60">
        <f t="shared" si="4"/>
        <v>106</v>
      </c>
      <c r="C152" s="61" t="s">
        <v>22</v>
      </c>
      <c r="D152" s="61" t="s">
        <v>307</v>
      </c>
      <c r="E152" s="76" t="s">
        <v>786</v>
      </c>
      <c r="F152" s="61" t="s">
        <v>46</v>
      </c>
      <c r="G152" s="63" t="s">
        <v>766</v>
      </c>
      <c r="H152" s="61" t="s">
        <v>68</v>
      </c>
      <c r="I152" s="61" t="s">
        <v>78</v>
      </c>
      <c r="J152" s="61" t="s">
        <v>47</v>
      </c>
      <c r="K152" s="61" t="s">
        <v>47</v>
      </c>
      <c r="L152" s="61" t="s">
        <v>29</v>
      </c>
      <c r="M152" s="25" t="s">
        <v>4973</v>
      </c>
      <c r="N152" s="25" t="s">
        <v>4974</v>
      </c>
      <c r="O152" s="61" t="s">
        <v>32</v>
      </c>
      <c r="P152" s="61" t="s">
        <v>33</v>
      </c>
      <c r="Q152" s="61" t="s">
        <v>34</v>
      </c>
      <c r="R152" s="64"/>
      <c r="S152" s="65">
        <f t="shared" si="1"/>
        <v>45935</v>
      </c>
      <c r="T152" s="66">
        <f>IFERROR(__xludf.DUMMYFUNCTION("IF(ISBLANK(S152), """", DATE(INDEX(SPLIT(S152,""/""),3), INDEX(SPLIT(S152,""/""),2), INDEX(SPLIT(S152,""/""),1)))"),45787.0)</f>
        <v>45787</v>
      </c>
      <c r="U152" s="67"/>
      <c r="V152" s="68">
        <v>45935.0</v>
      </c>
      <c r="W152" s="67"/>
      <c r="X152" s="67"/>
      <c r="Y152" s="69" t="str">
        <f t="shared" si="2"/>
        <v>2025-05</v>
      </c>
      <c r="Z152" s="70" t="str">
        <f t="shared" si="3"/>
        <v>May</v>
      </c>
      <c r="AA152" s="71">
        <f>IFERROR(__xludf.DUMMYFUNCTION("IF(OR(T152="""", NOT(ISDATE(T152))), """", EOMONTH(T152, -1) + 1)"),45778.0)</f>
        <v>45778</v>
      </c>
      <c r="AB152" s="67"/>
      <c r="AC152" s="67"/>
      <c r="AD152" s="67"/>
      <c r="AE152" s="67"/>
    </row>
    <row r="153">
      <c r="A153" s="59">
        <v>45680.0</v>
      </c>
      <c r="B153" s="60">
        <f t="shared" si="4"/>
        <v>26</v>
      </c>
      <c r="C153" s="61" t="s">
        <v>72</v>
      </c>
      <c r="D153" s="61" t="s">
        <v>73</v>
      </c>
      <c r="E153" s="76" t="s">
        <v>789</v>
      </c>
      <c r="F153" s="61" t="s">
        <v>25</v>
      </c>
      <c r="G153" s="61" t="s">
        <v>790</v>
      </c>
      <c r="H153" s="61" t="s">
        <v>388</v>
      </c>
      <c r="I153" s="61" t="s">
        <v>28</v>
      </c>
      <c r="J153" s="61" t="s">
        <v>791</v>
      </c>
      <c r="K153" s="61" t="s">
        <v>791</v>
      </c>
      <c r="L153" s="61" t="s">
        <v>29</v>
      </c>
      <c r="M153" s="25" t="s">
        <v>4975</v>
      </c>
      <c r="N153" s="25" t="s">
        <v>4976</v>
      </c>
      <c r="O153" s="61" t="s">
        <v>32</v>
      </c>
      <c r="P153" s="61" t="s">
        <v>33</v>
      </c>
      <c r="Q153" s="67"/>
      <c r="R153" s="64"/>
      <c r="S153" s="65" t="str">
        <f t="shared" si="1"/>
        <v>18/02/2025</v>
      </c>
      <c r="T153" s="66">
        <f>IFERROR(__xludf.DUMMYFUNCTION("IF(ISBLANK(S153), """", DATE(INDEX(SPLIT(S153,""/""),3), INDEX(SPLIT(S153,""/""),2), INDEX(SPLIT(S153,""/""),1)))"),45706.0)</f>
        <v>45706</v>
      </c>
      <c r="U153" s="67"/>
      <c r="V153" s="61" t="s">
        <v>4710</v>
      </c>
      <c r="W153" s="61">
        <v>3600.0</v>
      </c>
      <c r="X153" s="61" t="s">
        <v>794</v>
      </c>
      <c r="Y153" s="69" t="str">
        <f t="shared" si="2"/>
        <v>2025-02</v>
      </c>
      <c r="Z153" s="70" t="str">
        <f t="shared" si="3"/>
        <v>Feb</v>
      </c>
      <c r="AA153" s="71">
        <f>IFERROR(__xludf.DUMMYFUNCTION("IF(OR(T153="""", NOT(ISDATE(T153))), """", EOMONTH(T153, -1) + 1)"),45689.0)</f>
        <v>45689</v>
      </c>
      <c r="AB153" s="67"/>
      <c r="AC153" s="67"/>
      <c r="AD153" s="67"/>
      <c r="AE153" s="67"/>
    </row>
    <row r="154">
      <c r="A154" s="59">
        <v>45681.0</v>
      </c>
      <c r="B154" s="60">
        <f t="shared" si="4"/>
        <v>257</v>
      </c>
      <c r="C154" s="61" t="s">
        <v>72</v>
      </c>
      <c r="D154" s="61" t="s">
        <v>73</v>
      </c>
      <c r="E154" s="76" t="s">
        <v>795</v>
      </c>
      <c r="F154" s="61" t="s">
        <v>25</v>
      </c>
      <c r="G154" s="61" t="s">
        <v>796</v>
      </c>
      <c r="H154" s="61" t="s">
        <v>39</v>
      </c>
      <c r="I154" s="61" t="s">
        <v>28</v>
      </c>
      <c r="J154" s="61" t="s">
        <v>136</v>
      </c>
      <c r="K154" s="61" t="s">
        <v>136</v>
      </c>
      <c r="L154" s="61" t="s">
        <v>29</v>
      </c>
      <c r="M154" s="25" t="s">
        <v>4977</v>
      </c>
      <c r="N154" s="25" t="s">
        <v>4978</v>
      </c>
      <c r="O154" s="61" t="s">
        <v>32</v>
      </c>
      <c r="P154" s="61" t="s">
        <v>343</v>
      </c>
      <c r="Q154" s="67"/>
      <c r="R154" s="64"/>
      <c r="S154" s="65" t="str">
        <f t="shared" si="1"/>
        <v/>
      </c>
      <c r="T154" s="67" t="str">
        <f>IFERROR(__xludf.DUMMYFUNCTION("IF(ISBLANK(S154), """", DATE(INDEX(SPLIT(S154,""/""),3), INDEX(SPLIT(S154,""/""),2), INDEX(SPLIT(S154,""/""),1)))"),"")</f>
        <v/>
      </c>
      <c r="U154" s="67"/>
      <c r="V154" s="65"/>
      <c r="W154" s="67"/>
      <c r="X154" s="67"/>
      <c r="Y154" s="69" t="str">
        <f t="shared" si="2"/>
        <v/>
      </c>
      <c r="Z154" s="70" t="str">
        <f t="shared" si="3"/>
        <v/>
      </c>
      <c r="AA154" s="70" t="str">
        <f>IFERROR(__xludf.DUMMYFUNCTION("IF(OR(T154="""", NOT(ISDATE(T154))), """", EOMONTH(T154, -1) + 1)"),"")</f>
        <v/>
      </c>
      <c r="AB154" s="67"/>
      <c r="AC154" s="67"/>
      <c r="AD154" s="67"/>
      <c r="AE154" s="67"/>
    </row>
    <row r="155">
      <c r="A155" s="59">
        <v>45681.0</v>
      </c>
      <c r="B155" s="60">
        <f t="shared" si="4"/>
        <v>31</v>
      </c>
      <c r="C155" s="61" t="s">
        <v>72</v>
      </c>
      <c r="D155" s="61" t="s">
        <v>73</v>
      </c>
      <c r="E155" s="76" t="s">
        <v>799</v>
      </c>
      <c r="F155" s="61" t="s">
        <v>25</v>
      </c>
      <c r="G155" s="63" t="s">
        <v>800</v>
      </c>
      <c r="H155" s="61" t="s">
        <v>39</v>
      </c>
      <c r="I155" s="61" t="s">
        <v>28</v>
      </c>
      <c r="J155" s="61" t="s">
        <v>801</v>
      </c>
      <c r="K155" s="61" t="s">
        <v>791</v>
      </c>
      <c r="L155" s="61" t="s">
        <v>29</v>
      </c>
      <c r="M155" s="25" t="s">
        <v>4979</v>
      </c>
      <c r="N155" s="25" t="s">
        <v>4980</v>
      </c>
      <c r="O155" s="61" t="s">
        <v>32</v>
      </c>
      <c r="P155" s="61" t="s">
        <v>33</v>
      </c>
      <c r="Q155" s="67"/>
      <c r="R155" s="64"/>
      <c r="S155" s="65" t="str">
        <f t="shared" si="1"/>
        <v>24/02/2025</v>
      </c>
      <c r="T155" s="66">
        <f>IFERROR(__xludf.DUMMYFUNCTION("IF(ISBLANK(S155), """", DATE(INDEX(SPLIT(S155,""/""),3), INDEX(SPLIT(S155,""/""),2), INDEX(SPLIT(S155,""/""),1)))"),45712.0)</f>
        <v>45712</v>
      </c>
      <c r="U155" s="67"/>
      <c r="V155" s="61" t="s">
        <v>4738</v>
      </c>
      <c r="W155" s="61">
        <v>1350.0</v>
      </c>
      <c r="X155" s="61" t="s">
        <v>794</v>
      </c>
      <c r="Y155" s="69" t="str">
        <f t="shared" si="2"/>
        <v>2025-02</v>
      </c>
      <c r="Z155" s="70" t="str">
        <f t="shared" si="3"/>
        <v>Feb</v>
      </c>
      <c r="AA155" s="71">
        <f>IFERROR(__xludf.DUMMYFUNCTION("IF(OR(T155="""", NOT(ISDATE(T155))), """", EOMONTH(T155, -1) + 1)"),45689.0)</f>
        <v>45689</v>
      </c>
      <c r="AB155" s="67"/>
      <c r="AC155" s="67"/>
      <c r="AD155" s="67"/>
      <c r="AE155" s="67"/>
    </row>
    <row r="156">
      <c r="A156" s="59">
        <v>45681.0</v>
      </c>
      <c r="B156" s="60">
        <f t="shared" si="4"/>
        <v>31</v>
      </c>
      <c r="C156" s="61" t="s">
        <v>72</v>
      </c>
      <c r="D156" s="61" t="s">
        <v>73</v>
      </c>
      <c r="E156" s="76" t="s">
        <v>804</v>
      </c>
      <c r="F156" s="61" t="s">
        <v>46</v>
      </c>
      <c r="G156" s="63" t="s">
        <v>800</v>
      </c>
      <c r="H156" s="61" t="s">
        <v>39</v>
      </c>
      <c r="I156" s="61" t="s">
        <v>28</v>
      </c>
      <c r="J156" s="61" t="s">
        <v>47</v>
      </c>
      <c r="K156" s="61" t="s">
        <v>47</v>
      </c>
      <c r="L156" s="61" t="s">
        <v>29</v>
      </c>
      <c r="M156" s="25" t="s">
        <v>4981</v>
      </c>
      <c r="N156" s="25" t="s">
        <v>4982</v>
      </c>
      <c r="O156" s="61" t="s">
        <v>32</v>
      </c>
      <c r="P156" s="61" t="s">
        <v>33</v>
      </c>
      <c r="Q156" s="67"/>
      <c r="R156" s="64"/>
      <c r="S156" s="65" t="str">
        <f t="shared" si="1"/>
        <v>24/02/2025</v>
      </c>
      <c r="T156" s="66">
        <f>IFERROR(__xludf.DUMMYFUNCTION("IF(ISBLANK(S156), """", DATE(INDEX(SPLIT(S156,""/""),3), INDEX(SPLIT(S156,""/""),2), INDEX(SPLIT(S156,""/""),1)))"),45712.0)</f>
        <v>45712</v>
      </c>
      <c r="U156" s="67"/>
      <c r="V156" s="61" t="s">
        <v>4738</v>
      </c>
      <c r="W156" s="61">
        <v>4050.0</v>
      </c>
      <c r="X156" s="61" t="s">
        <v>794</v>
      </c>
      <c r="Y156" s="69" t="str">
        <f t="shared" si="2"/>
        <v>2025-02</v>
      </c>
      <c r="Z156" s="70" t="str">
        <f t="shared" si="3"/>
        <v>Feb</v>
      </c>
      <c r="AA156" s="71">
        <f>IFERROR(__xludf.DUMMYFUNCTION("IF(OR(T156="""", NOT(ISDATE(T156))), """", EOMONTH(T156, -1) + 1)"),45689.0)</f>
        <v>45689</v>
      </c>
      <c r="AB156" s="67"/>
      <c r="AC156" s="67"/>
      <c r="AD156" s="67"/>
      <c r="AE156" s="67"/>
    </row>
    <row r="157">
      <c r="A157" s="59">
        <v>45681.0</v>
      </c>
      <c r="B157" s="60">
        <f t="shared" si="4"/>
        <v>257</v>
      </c>
      <c r="C157" s="61" t="s">
        <v>72</v>
      </c>
      <c r="D157" s="61" t="s">
        <v>73</v>
      </c>
      <c r="E157" s="62" t="s">
        <v>807</v>
      </c>
      <c r="F157" s="61" t="s">
        <v>25</v>
      </c>
      <c r="G157" s="61" t="s">
        <v>808</v>
      </c>
      <c r="H157" s="61" t="s">
        <v>809</v>
      </c>
      <c r="I157" s="61" t="s">
        <v>148</v>
      </c>
      <c r="J157" s="61" t="s">
        <v>28</v>
      </c>
      <c r="K157" s="61" t="s">
        <v>28</v>
      </c>
      <c r="L157" s="61" t="s">
        <v>29</v>
      </c>
      <c r="M157" s="25" t="s">
        <v>4983</v>
      </c>
      <c r="N157" s="25" t="s">
        <v>4984</v>
      </c>
      <c r="O157" s="61" t="s">
        <v>32</v>
      </c>
      <c r="P157" s="61" t="s">
        <v>343</v>
      </c>
      <c r="Q157" s="61" t="s">
        <v>34</v>
      </c>
      <c r="R157" s="64"/>
      <c r="S157" s="65" t="str">
        <f t="shared" si="1"/>
        <v/>
      </c>
      <c r="T157" s="67" t="str">
        <f>IFERROR(__xludf.DUMMYFUNCTION("IF(ISBLANK(S157), """", DATE(INDEX(SPLIT(S157,""/""),3), INDEX(SPLIT(S157,""/""),2), INDEX(SPLIT(S157,""/""),1)))"),"")</f>
        <v/>
      </c>
      <c r="U157" s="67"/>
      <c r="V157" s="65"/>
      <c r="W157" s="67"/>
      <c r="X157" s="67"/>
      <c r="Y157" s="69" t="str">
        <f t="shared" si="2"/>
        <v/>
      </c>
      <c r="Z157" s="70" t="str">
        <f t="shared" si="3"/>
        <v/>
      </c>
      <c r="AA157" s="70" t="str">
        <f>IFERROR(__xludf.DUMMYFUNCTION("IF(OR(T157="""", NOT(ISDATE(T157))), """", EOMONTH(T157, -1) + 1)"),"")</f>
        <v/>
      </c>
      <c r="AB157" s="67"/>
      <c r="AC157" s="67"/>
      <c r="AD157" s="67"/>
      <c r="AE157" s="67"/>
    </row>
    <row r="158">
      <c r="A158" s="59">
        <v>45681.0</v>
      </c>
      <c r="B158" s="60">
        <f t="shared" si="4"/>
        <v>71</v>
      </c>
      <c r="C158" s="61" t="s">
        <v>72</v>
      </c>
      <c r="D158" s="61" t="s">
        <v>73</v>
      </c>
      <c r="E158" s="61" t="s">
        <v>812</v>
      </c>
      <c r="F158" s="61" t="s">
        <v>25</v>
      </c>
      <c r="G158" s="61" t="s">
        <v>813</v>
      </c>
      <c r="H158" s="61" t="s">
        <v>39</v>
      </c>
      <c r="I158" s="61" t="s">
        <v>28</v>
      </c>
      <c r="J158" s="61" t="s">
        <v>28</v>
      </c>
      <c r="K158" s="61" t="s">
        <v>28</v>
      </c>
      <c r="L158" s="61" t="s">
        <v>29</v>
      </c>
      <c r="M158" s="25" t="s">
        <v>4985</v>
      </c>
      <c r="N158" s="25" t="s">
        <v>4986</v>
      </c>
      <c r="O158" s="61" t="s">
        <v>32</v>
      </c>
      <c r="P158" s="61" t="s">
        <v>33</v>
      </c>
      <c r="Q158" s="67"/>
      <c r="R158" s="64"/>
      <c r="S158" s="65">
        <f t="shared" si="1"/>
        <v>45781</v>
      </c>
      <c r="T158" s="66">
        <f>IFERROR(__xludf.DUMMYFUNCTION("IF(ISBLANK(S158), """", DATE(INDEX(SPLIT(S158,""/""),3), INDEX(SPLIT(S158,""/""),2), INDEX(SPLIT(S158,""/""),1)))"),45752.0)</f>
        <v>45752</v>
      </c>
      <c r="U158" s="67"/>
      <c r="V158" s="68">
        <v>45781.0</v>
      </c>
      <c r="W158" s="61">
        <v>4050.0</v>
      </c>
      <c r="X158" s="61" t="s">
        <v>794</v>
      </c>
      <c r="Y158" s="69" t="str">
        <f t="shared" si="2"/>
        <v>2025-04</v>
      </c>
      <c r="Z158" s="70" t="str">
        <f t="shared" si="3"/>
        <v>Apr</v>
      </c>
      <c r="AA158" s="71">
        <f>IFERROR(__xludf.DUMMYFUNCTION("IF(OR(T158="""", NOT(ISDATE(T158))), """", EOMONTH(T158, -1) + 1)"),45748.0)</f>
        <v>45748</v>
      </c>
      <c r="AB158" s="67"/>
      <c r="AC158" s="67"/>
      <c r="AD158" s="67"/>
      <c r="AE158" s="67"/>
    </row>
    <row r="159">
      <c r="A159" s="59">
        <v>45681.0</v>
      </c>
      <c r="B159" s="60">
        <f t="shared" si="4"/>
        <v>85</v>
      </c>
      <c r="C159" s="61" t="s">
        <v>72</v>
      </c>
      <c r="D159" s="61" t="s">
        <v>73</v>
      </c>
      <c r="E159" s="76" t="s">
        <v>816</v>
      </c>
      <c r="F159" s="61" t="s">
        <v>25</v>
      </c>
      <c r="G159" s="61" t="s">
        <v>817</v>
      </c>
      <c r="H159" s="61" t="s">
        <v>39</v>
      </c>
      <c r="I159" s="61" t="s">
        <v>28</v>
      </c>
      <c r="J159" s="61" t="s">
        <v>28</v>
      </c>
      <c r="K159" s="61" t="s">
        <v>28</v>
      </c>
      <c r="L159" s="61" t="s">
        <v>29</v>
      </c>
      <c r="M159" s="25" t="s">
        <v>4987</v>
      </c>
      <c r="N159" s="25" t="s">
        <v>4988</v>
      </c>
      <c r="O159" s="61" t="s">
        <v>32</v>
      </c>
      <c r="P159" s="61" t="s">
        <v>33</v>
      </c>
      <c r="Q159" s="61" t="s">
        <v>228</v>
      </c>
      <c r="R159" s="64"/>
      <c r="S159" s="65" t="str">
        <f t="shared" si="1"/>
        <v>19/04/2025</v>
      </c>
      <c r="T159" s="66">
        <f>IFERROR(__xludf.DUMMYFUNCTION("IF(ISBLANK(S159), """", DATE(INDEX(SPLIT(S159,""/""),3), INDEX(SPLIT(S159,""/""),2), INDEX(SPLIT(S159,""/""),1)))"),45766.0)</f>
        <v>45766</v>
      </c>
      <c r="U159" s="67"/>
      <c r="V159" s="61" t="s">
        <v>4729</v>
      </c>
      <c r="W159" s="61">
        <v>4950.0</v>
      </c>
      <c r="X159" s="61" t="s">
        <v>600</v>
      </c>
      <c r="Y159" s="69" t="str">
        <f t="shared" si="2"/>
        <v>2025-04</v>
      </c>
      <c r="Z159" s="70" t="str">
        <f t="shared" si="3"/>
        <v>Apr</v>
      </c>
      <c r="AA159" s="71">
        <f>IFERROR(__xludf.DUMMYFUNCTION("IF(OR(T159="""", NOT(ISDATE(T159))), """", EOMONTH(T159, -1) + 1)"),45748.0)</f>
        <v>45748</v>
      </c>
      <c r="AB159" s="67"/>
      <c r="AC159" s="67"/>
      <c r="AD159" s="67"/>
      <c r="AE159" s="67"/>
    </row>
    <row r="160">
      <c r="A160" s="59">
        <v>45682.0</v>
      </c>
      <c r="B160" s="60">
        <f t="shared" si="4"/>
        <v>126</v>
      </c>
      <c r="C160" s="61" t="s">
        <v>22</v>
      </c>
      <c r="D160" s="61" t="s">
        <v>307</v>
      </c>
      <c r="E160" s="76" t="s">
        <v>822</v>
      </c>
      <c r="F160" s="62" t="s">
        <v>46</v>
      </c>
      <c r="G160" s="61" t="s">
        <v>823</v>
      </c>
      <c r="H160" s="61" t="s">
        <v>39</v>
      </c>
      <c r="I160" s="61" t="s">
        <v>459</v>
      </c>
      <c r="J160" s="61" t="s">
        <v>47</v>
      </c>
      <c r="K160" s="61" t="s">
        <v>47</v>
      </c>
      <c r="L160" s="61" t="s">
        <v>29</v>
      </c>
      <c r="M160" s="25" t="s">
        <v>4989</v>
      </c>
      <c r="N160" s="25" t="s">
        <v>4990</v>
      </c>
      <c r="O160" s="61" t="s">
        <v>32</v>
      </c>
      <c r="P160" s="61" t="s">
        <v>33</v>
      </c>
      <c r="Q160" s="61" t="s">
        <v>34</v>
      </c>
      <c r="R160" s="64"/>
      <c r="S160" s="65" t="str">
        <f t="shared" si="1"/>
        <v>31/05/2025</v>
      </c>
      <c r="T160" s="66">
        <f>IFERROR(__xludf.DUMMYFUNCTION("IF(ISBLANK(S160), """", DATE(INDEX(SPLIT(S160,""/""),3), INDEX(SPLIT(S160,""/""),2), INDEX(SPLIT(S160,""/""),1)))"),45808.0)</f>
        <v>45808</v>
      </c>
      <c r="U160" s="67"/>
      <c r="V160" s="61" t="s">
        <v>4751</v>
      </c>
      <c r="W160" s="67"/>
      <c r="X160" s="67"/>
      <c r="Y160" s="69" t="str">
        <f t="shared" si="2"/>
        <v>2025-05</v>
      </c>
      <c r="Z160" s="70" t="str">
        <f t="shared" si="3"/>
        <v>May</v>
      </c>
      <c r="AA160" s="71">
        <f>IFERROR(__xludf.DUMMYFUNCTION("IF(OR(T160="""", NOT(ISDATE(T160))), """", EOMONTH(T160, -1) + 1)"),45778.0)</f>
        <v>45778</v>
      </c>
      <c r="AB160" s="67"/>
      <c r="AC160" s="67"/>
      <c r="AD160" s="67"/>
      <c r="AE160" s="67"/>
    </row>
    <row r="161">
      <c r="A161" s="59">
        <v>45683.0</v>
      </c>
      <c r="B161" s="60">
        <f t="shared" si="4"/>
        <v>23</v>
      </c>
      <c r="C161" s="61" t="s">
        <v>72</v>
      </c>
      <c r="D161" s="61" t="s">
        <v>73</v>
      </c>
      <c r="E161" s="72" t="s">
        <v>827</v>
      </c>
      <c r="F161" s="61" t="s">
        <v>274</v>
      </c>
      <c r="G161" s="61" t="s">
        <v>828</v>
      </c>
      <c r="H161" s="61" t="s">
        <v>77</v>
      </c>
      <c r="I161" s="61" t="s">
        <v>104</v>
      </c>
      <c r="J161" s="61" t="s">
        <v>47</v>
      </c>
      <c r="K161" s="61" t="s">
        <v>47</v>
      </c>
      <c r="L161" s="61" t="s">
        <v>29</v>
      </c>
      <c r="M161" s="25" t="s">
        <v>4991</v>
      </c>
      <c r="N161" s="25" t="s">
        <v>4992</v>
      </c>
      <c r="O161" s="61" t="s">
        <v>32</v>
      </c>
      <c r="P161" s="61" t="s">
        <v>33</v>
      </c>
      <c r="Q161" s="67"/>
      <c r="R161" s="64"/>
      <c r="S161" s="65" t="str">
        <f t="shared" si="1"/>
        <v>18/02/2025</v>
      </c>
      <c r="T161" s="66">
        <f>IFERROR(__xludf.DUMMYFUNCTION("IF(ISBLANK(S161), """", DATE(INDEX(SPLIT(S161,""/""),3), INDEX(SPLIT(S161,""/""),2), INDEX(SPLIT(S161,""/""),1)))"),45706.0)</f>
        <v>45706</v>
      </c>
      <c r="U161" s="67"/>
      <c r="V161" s="61" t="s">
        <v>4710</v>
      </c>
      <c r="W161" s="61">
        <v>1800.0</v>
      </c>
      <c r="X161" s="61" t="s">
        <v>164</v>
      </c>
      <c r="Y161" s="69" t="str">
        <f t="shared" si="2"/>
        <v>2025-02</v>
      </c>
      <c r="Z161" s="70" t="str">
        <f t="shared" si="3"/>
        <v>Feb</v>
      </c>
      <c r="AA161" s="71">
        <f>IFERROR(__xludf.DUMMYFUNCTION("IF(OR(T161="""", NOT(ISDATE(T161))), """", EOMONTH(T161, -1) + 1)"),45689.0)</f>
        <v>45689</v>
      </c>
      <c r="AB161" s="67"/>
      <c r="AC161" s="67"/>
      <c r="AD161" s="67"/>
      <c r="AE161" s="67"/>
    </row>
    <row r="162">
      <c r="A162" s="59">
        <v>45684.0</v>
      </c>
      <c r="B162" s="60">
        <f t="shared" si="4"/>
        <v>28</v>
      </c>
      <c r="C162" s="61" t="s">
        <v>64</v>
      </c>
      <c r="D162" s="61" t="s">
        <v>562</v>
      </c>
      <c r="E162" s="61" t="s">
        <v>832</v>
      </c>
      <c r="F162" s="61" t="s">
        <v>638</v>
      </c>
      <c r="G162" s="61" t="s">
        <v>833</v>
      </c>
      <c r="H162" s="61" t="s">
        <v>78</v>
      </c>
      <c r="I162" s="61" t="s">
        <v>47</v>
      </c>
      <c r="J162" s="61" t="s">
        <v>47</v>
      </c>
      <c r="K162" s="61" t="s">
        <v>47</v>
      </c>
      <c r="L162" s="61" t="s">
        <v>29</v>
      </c>
      <c r="M162" s="25" t="s">
        <v>4993</v>
      </c>
      <c r="N162" s="25" t="s">
        <v>4994</v>
      </c>
      <c r="O162" s="61" t="s">
        <v>32</v>
      </c>
      <c r="P162" s="61" t="s">
        <v>33</v>
      </c>
      <c r="Q162" s="67"/>
      <c r="R162" s="64"/>
      <c r="S162" s="65" t="str">
        <f t="shared" si="1"/>
        <v>24/02/2025</v>
      </c>
      <c r="T162" s="66">
        <f>IFERROR(__xludf.DUMMYFUNCTION("IF(ISBLANK(S162), """", DATE(INDEX(SPLIT(S162,""/""),3), INDEX(SPLIT(S162,""/""),2), INDEX(SPLIT(S162,""/""),1)))"),45712.0)</f>
        <v>45712</v>
      </c>
      <c r="U162" s="67"/>
      <c r="V162" s="61" t="s">
        <v>4738</v>
      </c>
      <c r="W162" s="67"/>
      <c r="X162" s="67"/>
      <c r="Y162" s="69" t="str">
        <f t="shared" si="2"/>
        <v>2025-02</v>
      </c>
      <c r="Z162" s="70" t="str">
        <f t="shared" si="3"/>
        <v>Feb</v>
      </c>
      <c r="AA162" s="71">
        <f>IFERROR(__xludf.DUMMYFUNCTION("IF(OR(T162="""", NOT(ISDATE(T162))), """", EOMONTH(T162, -1) + 1)"),45689.0)</f>
        <v>45689</v>
      </c>
      <c r="AB162" s="67"/>
      <c r="AC162" s="67"/>
      <c r="AD162" s="67"/>
      <c r="AE162" s="67"/>
    </row>
    <row r="163">
      <c r="A163" s="59">
        <v>45684.0</v>
      </c>
      <c r="B163" s="60">
        <f t="shared" si="4"/>
        <v>12</v>
      </c>
      <c r="C163" s="61" t="s">
        <v>72</v>
      </c>
      <c r="D163" s="61" t="s">
        <v>73</v>
      </c>
      <c r="E163" s="72" t="s">
        <v>836</v>
      </c>
      <c r="F163" s="61" t="s">
        <v>274</v>
      </c>
      <c r="G163" s="61" t="s">
        <v>837</v>
      </c>
      <c r="H163" s="61" t="s">
        <v>77</v>
      </c>
      <c r="I163" s="61" t="s">
        <v>78</v>
      </c>
      <c r="J163" s="61" t="s">
        <v>47</v>
      </c>
      <c r="K163" s="61" t="s">
        <v>47</v>
      </c>
      <c r="L163" s="61" t="s">
        <v>29</v>
      </c>
      <c r="M163" s="25" t="s">
        <v>4995</v>
      </c>
      <c r="N163" s="25" t="s">
        <v>4996</v>
      </c>
      <c r="O163" s="61" t="s">
        <v>32</v>
      </c>
      <c r="P163" s="61" t="s">
        <v>33</v>
      </c>
      <c r="Q163" s="67"/>
      <c r="R163" s="64"/>
      <c r="S163" s="65">
        <f t="shared" si="1"/>
        <v>45871</v>
      </c>
      <c r="T163" s="66">
        <f>IFERROR(__xludf.DUMMYFUNCTION("IF(ISBLANK(S163), """", DATE(INDEX(SPLIT(S163,""/""),3), INDEX(SPLIT(S163,""/""),2), INDEX(SPLIT(S163,""/""),1)))"),45696.0)</f>
        <v>45696</v>
      </c>
      <c r="U163" s="67"/>
      <c r="V163" s="68">
        <v>45871.0</v>
      </c>
      <c r="W163" s="61">
        <v>1800.0</v>
      </c>
      <c r="X163" s="67"/>
      <c r="Y163" s="69" t="str">
        <f t="shared" si="2"/>
        <v>2025-02</v>
      </c>
      <c r="Z163" s="70" t="str">
        <f t="shared" si="3"/>
        <v>Feb</v>
      </c>
      <c r="AA163" s="71">
        <f>IFERROR(__xludf.DUMMYFUNCTION("IF(OR(T163="""", NOT(ISDATE(T163))), """", EOMONTH(T163, -1) + 1)"),45689.0)</f>
        <v>45689</v>
      </c>
      <c r="AB163" s="67"/>
      <c r="AC163" s="67"/>
      <c r="AD163" s="67"/>
      <c r="AE163" s="67"/>
    </row>
    <row r="164">
      <c r="A164" s="59">
        <v>45685.0</v>
      </c>
      <c r="B164" s="60">
        <f t="shared" si="4"/>
        <v>253</v>
      </c>
      <c r="C164" s="61" t="s">
        <v>50</v>
      </c>
      <c r="D164" s="61" t="s">
        <v>51</v>
      </c>
      <c r="E164" s="61" t="s">
        <v>841</v>
      </c>
      <c r="F164" s="61" t="s">
        <v>842</v>
      </c>
      <c r="G164" s="61" t="s">
        <v>843</v>
      </c>
      <c r="H164" s="61" t="s">
        <v>77</v>
      </c>
      <c r="I164" s="61" t="s">
        <v>104</v>
      </c>
      <c r="J164" s="61" t="s">
        <v>47</v>
      </c>
      <c r="K164" s="61" t="s">
        <v>47</v>
      </c>
      <c r="L164" s="61" t="s">
        <v>29</v>
      </c>
      <c r="M164" s="25" t="s">
        <v>4997</v>
      </c>
      <c r="N164" s="25" t="s">
        <v>4998</v>
      </c>
      <c r="O164" s="61" t="s">
        <v>32</v>
      </c>
      <c r="P164" s="61" t="s">
        <v>214</v>
      </c>
      <c r="Q164" s="67"/>
      <c r="R164" s="64"/>
      <c r="S164" s="65" t="str">
        <f t="shared" si="1"/>
        <v/>
      </c>
      <c r="T164" s="67" t="str">
        <f>IFERROR(__xludf.DUMMYFUNCTION("IF(ISBLANK(S164), """", DATE(INDEX(SPLIT(S164,""/""),3), INDEX(SPLIT(S164,""/""),2), INDEX(SPLIT(S164,""/""),1)))"),"")</f>
        <v/>
      </c>
      <c r="U164" s="67"/>
      <c r="V164" s="65"/>
      <c r="W164" s="67"/>
      <c r="X164" s="67"/>
      <c r="Y164" s="69" t="str">
        <f t="shared" si="2"/>
        <v/>
      </c>
      <c r="Z164" s="70" t="str">
        <f t="shared" si="3"/>
        <v/>
      </c>
      <c r="AA164" s="70" t="str">
        <f>IFERROR(__xludf.DUMMYFUNCTION("IF(OR(T164="""", NOT(ISDATE(T164))), """", EOMONTH(T164, -1) + 1)"),"")</f>
        <v/>
      </c>
      <c r="AB164" s="67"/>
      <c r="AC164" s="67"/>
      <c r="AD164" s="67"/>
      <c r="AE164" s="67"/>
    </row>
    <row r="165">
      <c r="A165" s="59">
        <v>45685.0</v>
      </c>
      <c r="B165" s="60">
        <f t="shared" si="4"/>
        <v>21</v>
      </c>
      <c r="C165" s="61" t="s">
        <v>72</v>
      </c>
      <c r="D165" s="61" t="s">
        <v>73</v>
      </c>
      <c r="E165" s="76" t="s">
        <v>846</v>
      </c>
      <c r="F165" s="61" t="s">
        <v>249</v>
      </c>
      <c r="G165" s="76" t="s">
        <v>847</v>
      </c>
      <c r="H165" s="61" t="s">
        <v>77</v>
      </c>
      <c r="I165" s="61" t="s">
        <v>122</v>
      </c>
      <c r="J165" s="61" t="s">
        <v>47</v>
      </c>
      <c r="K165" s="61" t="s">
        <v>47</v>
      </c>
      <c r="L165" s="61" t="s">
        <v>29</v>
      </c>
      <c r="M165" s="25" t="s">
        <v>4999</v>
      </c>
      <c r="N165" s="25" t="s">
        <v>5000</v>
      </c>
      <c r="O165" s="61" t="s">
        <v>32</v>
      </c>
      <c r="P165" s="61" t="s">
        <v>33</v>
      </c>
      <c r="Q165" s="67"/>
      <c r="R165" s="64"/>
      <c r="S165" s="65" t="str">
        <f t="shared" si="1"/>
        <v>18/02/2025</v>
      </c>
      <c r="T165" s="66">
        <f>IFERROR(__xludf.DUMMYFUNCTION("IF(ISBLANK(S165), """", DATE(INDEX(SPLIT(S165,""/""),3), INDEX(SPLIT(S165,""/""),2), INDEX(SPLIT(S165,""/""),1)))"),45706.0)</f>
        <v>45706</v>
      </c>
      <c r="U165" s="67"/>
      <c r="V165" s="61" t="s">
        <v>4710</v>
      </c>
      <c r="W165" s="61">
        <v>2250.0</v>
      </c>
      <c r="X165" s="61" t="s">
        <v>614</v>
      </c>
      <c r="Y165" s="69" t="str">
        <f t="shared" si="2"/>
        <v>2025-02</v>
      </c>
      <c r="Z165" s="70" t="str">
        <f t="shared" si="3"/>
        <v>Feb</v>
      </c>
      <c r="AA165" s="71">
        <f>IFERROR(__xludf.DUMMYFUNCTION("IF(OR(T165="""", NOT(ISDATE(T165))), """", EOMONTH(T165, -1) + 1)"),45689.0)</f>
        <v>45689</v>
      </c>
      <c r="AB165" s="67"/>
      <c r="AC165" s="67"/>
      <c r="AD165" s="67"/>
      <c r="AE165" s="67"/>
    </row>
    <row r="166">
      <c r="A166" s="59">
        <v>45684.0</v>
      </c>
      <c r="B166" s="60">
        <f t="shared" si="4"/>
        <v>12</v>
      </c>
      <c r="C166" s="61" t="s">
        <v>72</v>
      </c>
      <c r="D166" s="61" t="s">
        <v>73</v>
      </c>
      <c r="E166" s="72" t="s">
        <v>850</v>
      </c>
      <c r="F166" s="61" t="s">
        <v>274</v>
      </c>
      <c r="G166" s="76" t="s">
        <v>851</v>
      </c>
      <c r="H166" s="61" t="s">
        <v>77</v>
      </c>
      <c r="I166" s="61" t="s">
        <v>220</v>
      </c>
      <c r="J166" s="61" t="s">
        <v>47</v>
      </c>
      <c r="K166" s="61" t="s">
        <v>47</v>
      </c>
      <c r="L166" s="61" t="s">
        <v>29</v>
      </c>
      <c r="M166" s="25" t="s">
        <v>5001</v>
      </c>
      <c r="N166" s="25" t="s">
        <v>5002</v>
      </c>
      <c r="O166" s="61" t="s">
        <v>32</v>
      </c>
      <c r="P166" s="61" t="s">
        <v>33</v>
      </c>
      <c r="Q166" s="67"/>
      <c r="R166" s="64"/>
      <c r="S166" s="65">
        <f t="shared" si="1"/>
        <v>45871</v>
      </c>
      <c r="T166" s="66">
        <f>IFERROR(__xludf.DUMMYFUNCTION("IF(ISBLANK(S166), """", DATE(INDEX(SPLIT(S166,""/""),3), INDEX(SPLIT(S166,""/""),2), INDEX(SPLIT(S166,""/""),1)))"),45696.0)</f>
        <v>45696</v>
      </c>
      <c r="U166" s="67"/>
      <c r="V166" s="68">
        <v>45871.0</v>
      </c>
      <c r="W166" s="61">
        <v>1800.0</v>
      </c>
      <c r="X166" s="61" t="s">
        <v>164</v>
      </c>
      <c r="Y166" s="69" t="str">
        <f t="shared" si="2"/>
        <v>2025-02</v>
      </c>
      <c r="Z166" s="70" t="str">
        <f t="shared" si="3"/>
        <v>Feb</v>
      </c>
      <c r="AA166" s="71">
        <f>IFERROR(__xludf.DUMMYFUNCTION("IF(OR(T166="""", NOT(ISDATE(T166))), """", EOMONTH(T166, -1) + 1)"),45689.0)</f>
        <v>45689</v>
      </c>
      <c r="AB166" s="67"/>
      <c r="AC166" s="67"/>
      <c r="AD166" s="67"/>
      <c r="AE166" s="67"/>
    </row>
    <row r="167">
      <c r="A167" s="59">
        <v>45684.0</v>
      </c>
      <c r="B167" s="60">
        <f t="shared" si="4"/>
        <v>12</v>
      </c>
      <c r="C167" s="61" t="s">
        <v>72</v>
      </c>
      <c r="D167" s="61" t="s">
        <v>73</v>
      </c>
      <c r="E167" s="61" t="s">
        <v>854</v>
      </c>
      <c r="F167" s="61" t="s">
        <v>274</v>
      </c>
      <c r="G167" s="61" t="s">
        <v>855</v>
      </c>
      <c r="H167" s="61" t="s">
        <v>77</v>
      </c>
      <c r="I167" s="61" t="s">
        <v>54</v>
      </c>
      <c r="J167" s="61" t="s">
        <v>47</v>
      </c>
      <c r="K167" s="61" t="s">
        <v>47</v>
      </c>
      <c r="L167" s="61" t="s">
        <v>29</v>
      </c>
      <c r="M167" s="25" t="s">
        <v>5003</v>
      </c>
      <c r="N167" s="25" t="s">
        <v>5004</v>
      </c>
      <c r="O167" s="61" t="s">
        <v>32</v>
      </c>
      <c r="P167" s="61" t="s">
        <v>33</v>
      </c>
      <c r="Q167" s="67"/>
      <c r="R167" s="64"/>
      <c r="S167" s="65">
        <f t="shared" si="1"/>
        <v>45871</v>
      </c>
      <c r="T167" s="66">
        <f>IFERROR(__xludf.DUMMYFUNCTION("IF(ISBLANK(S167), """", DATE(INDEX(SPLIT(S167,""/""),3), INDEX(SPLIT(S167,""/""),2), INDEX(SPLIT(S167,""/""),1)))"),45696.0)</f>
        <v>45696</v>
      </c>
      <c r="U167" s="67"/>
      <c r="V167" s="68">
        <v>45871.0</v>
      </c>
      <c r="W167" s="61">
        <v>1800.0</v>
      </c>
      <c r="X167" s="61" t="s">
        <v>164</v>
      </c>
      <c r="Y167" s="69" t="str">
        <f t="shared" si="2"/>
        <v>2025-02</v>
      </c>
      <c r="Z167" s="70" t="str">
        <f t="shared" si="3"/>
        <v>Feb</v>
      </c>
      <c r="AA167" s="71">
        <f>IFERROR(__xludf.DUMMYFUNCTION("IF(OR(T167="""", NOT(ISDATE(T167))), """", EOMONTH(T167, -1) + 1)"),45689.0)</f>
        <v>45689</v>
      </c>
      <c r="AB167" s="67"/>
      <c r="AC167" s="67"/>
      <c r="AD167" s="67"/>
      <c r="AE167" s="67"/>
    </row>
    <row r="168">
      <c r="A168" s="59">
        <v>45681.0</v>
      </c>
      <c r="B168" s="60">
        <f t="shared" si="4"/>
        <v>127</v>
      </c>
      <c r="C168" s="61" t="s">
        <v>64</v>
      </c>
      <c r="D168" s="61" t="s">
        <v>65</v>
      </c>
      <c r="E168" s="72" t="s">
        <v>858</v>
      </c>
      <c r="F168" s="61" t="s">
        <v>25</v>
      </c>
      <c r="G168" s="61" t="s">
        <v>859</v>
      </c>
      <c r="H168" s="61" t="s">
        <v>158</v>
      </c>
      <c r="I168" s="61" t="s">
        <v>54</v>
      </c>
      <c r="J168" s="61" t="s">
        <v>220</v>
      </c>
      <c r="K168" s="61" t="s">
        <v>220</v>
      </c>
      <c r="L168" s="61" t="s">
        <v>29</v>
      </c>
      <c r="M168" s="25" t="s">
        <v>5005</v>
      </c>
      <c r="N168" s="25" t="s">
        <v>5006</v>
      </c>
      <c r="O168" s="61" t="s">
        <v>32</v>
      </c>
      <c r="P168" s="61" t="s">
        <v>33</v>
      </c>
      <c r="Q168" s="61" t="s">
        <v>228</v>
      </c>
      <c r="R168" s="64"/>
      <c r="S168" s="65" t="str">
        <f t="shared" si="1"/>
        <v>31/05/2025</v>
      </c>
      <c r="T168" s="66">
        <f>IFERROR(__xludf.DUMMYFUNCTION("IF(ISBLANK(S168), """", DATE(INDEX(SPLIT(S168,""/""),3), INDEX(SPLIT(S168,""/""),2), INDEX(SPLIT(S168,""/""),1)))"),45808.0)</f>
        <v>45808</v>
      </c>
      <c r="U168" s="67"/>
      <c r="V168" s="61" t="s">
        <v>4751</v>
      </c>
      <c r="W168" s="67"/>
      <c r="X168" s="67"/>
      <c r="Y168" s="69" t="str">
        <f t="shared" si="2"/>
        <v>2025-05</v>
      </c>
      <c r="Z168" s="70" t="str">
        <f t="shared" si="3"/>
        <v>May</v>
      </c>
      <c r="AA168" s="71">
        <f>IFERROR(__xludf.DUMMYFUNCTION("IF(OR(T168="""", NOT(ISDATE(T168))), """", EOMONTH(T168, -1) + 1)"),45778.0)</f>
        <v>45778</v>
      </c>
      <c r="AB168" s="67"/>
      <c r="AC168" s="67"/>
      <c r="AD168" s="67"/>
      <c r="AE168" s="67"/>
    </row>
    <row r="169">
      <c r="A169" s="59">
        <v>45681.0</v>
      </c>
      <c r="B169" s="60">
        <f t="shared" si="4"/>
        <v>31</v>
      </c>
      <c r="C169" s="61" t="s">
        <v>64</v>
      </c>
      <c r="D169" s="61" t="s">
        <v>65</v>
      </c>
      <c r="E169" s="61" t="s">
        <v>863</v>
      </c>
      <c r="F169" s="61" t="s">
        <v>25</v>
      </c>
      <c r="G169" s="61" t="s">
        <v>864</v>
      </c>
      <c r="H169" s="61" t="s">
        <v>39</v>
      </c>
      <c r="I169" s="61" t="s">
        <v>220</v>
      </c>
      <c r="J169" s="61" t="s">
        <v>220</v>
      </c>
      <c r="K169" s="61" t="s">
        <v>220</v>
      </c>
      <c r="L169" s="61" t="s">
        <v>29</v>
      </c>
      <c r="M169" s="25" t="s">
        <v>5007</v>
      </c>
      <c r="N169" s="25" t="s">
        <v>5008</v>
      </c>
      <c r="O169" s="61" t="s">
        <v>32</v>
      </c>
      <c r="P169" s="61" t="s">
        <v>33</v>
      </c>
      <c r="Q169" s="67"/>
      <c r="R169" s="64"/>
      <c r="S169" s="65" t="str">
        <f t="shared" si="1"/>
        <v>24/02/2025</v>
      </c>
      <c r="T169" s="66">
        <f>IFERROR(__xludf.DUMMYFUNCTION("IF(ISBLANK(S169), """", DATE(INDEX(SPLIT(S169,""/""),3), INDEX(SPLIT(S169,""/""),2), INDEX(SPLIT(S169,""/""),1)))"),45712.0)</f>
        <v>45712</v>
      </c>
      <c r="U169" s="67"/>
      <c r="V169" s="61" t="s">
        <v>4738</v>
      </c>
      <c r="W169" s="61">
        <v>5220.0</v>
      </c>
      <c r="X169" s="61" t="s">
        <v>649</v>
      </c>
      <c r="Y169" s="69" t="str">
        <f t="shared" si="2"/>
        <v>2025-02</v>
      </c>
      <c r="Z169" s="70" t="str">
        <f t="shared" si="3"/>
        <v>Feb</v>
      </c>
      <c r="AA169" s="71">
        <f>IFERROR(__xludf.DUMMYFUNCTION("IF(OR(T169="""", NOT(ISDATE(T169))), """", EOMONTH(T169, -1) + 1)"),45689.0)</f>
        <v>45689</v>
      </c>
      <c r="AB169" s="67"/>
      <c r="AC169" s="67"/>
      <c r="AD169" s="67"/>
      <c r="AE169" s="67"/>
    </row>
    <row r="170">
      <c r="A170" s="59">
        <v>45685.0</v>
      </c>
      <c r="B170" s="60">
        <f t="shared" si="4"/>
        <v>27</v>
      </c>
      <c r="C170" s="61" t="s">
        <v>64</v>
      </c>
      <c r="D170" s="61" t="s">
        <v>65</v>
      </c>
      <c r="E170" s="61" t="s">
        <v>867</v>
      </c>
      <c r="F170" s="61" t="s">
        <v>25</v>
      </c>
      <c r="G170" s="61" t="s">
        <v>868</v>
      </c>
      <c r="H170" s="61" t="s">
        <v>59</v>
      </c>
      <c r="I170" s="61" t="s">
        <v>78</v>
      </c>
      <c r="J170" s="61" t="s">
        <v>78</v>
      </c>
      <c r="K170" s="61" t="s">
        <v>78</v>
      </c>
      <c r="L170" s="61" t="s">
        <v>29</v>
      </c>
      <c r="M170" s="25" t="s">
        <v>5009</v>
      </c>
      <c r="N170" s="25" t="s">
        <v>5010</v>
      </c>
      <c r="O170" s="61" t="s">
        <v>32</v>
      </c>
      <c r="P170" s="61" t="s">
        <v>33</v>
      </c>
      <c r="Q170" s="67"/>
      <c r="R170" s="64"/>
      <c r="S170" s="65" t="str">
        <f t="shared" si="1"/>
        <v>24/02/2025</v>
      </c>
      <c r="T170" s="66">
        <f>IFERROR(__xludf.DUMMYFUNCTION("IF(ISBLANK(S170), """", DATE(INDEX(SPLIT(S170,""/""),3), INDEX(SPLIT(S170,""/""),2), INDEX(SPLIT(S170,""/""),1)))"),45712.0)</f>
        <v>45712</v>
      </c>
      <c r="U170" s="67"/>
      <c r="V170" s="61" t="s">
        <v>4738</v>
      </c>
      <c r="W170" s="61">
        <v>5220.0</v>
      </c>
      <c r="X170" s="61" t="s">
        <v>655</v>
      </c>
      <c r="Y170" s="69" t="str">
        <f t="shared" si="2"/>
        <v>2025-02</v>
      </c>
      <c r="Z170" s="70" t="str">
        <f t="shared" si="3"/>
        <v>Feb</v>
      </c>
      <c r="AA170" s="71">
        <f>IFERROR(__xludf.DUMMYFUNCTION("IF(OR(T170="""", NOT(ISDATE(T170))), """", EOMONTH(T170, -1) + 1)"),45689.0)</f>
        <v>45689</v>
      </c>
      <c r="AB170" s="67"/>
      <c r="AC170" s="67"/>
      <c r="AD170" s="67"/>
      <c r="AE170" s="67"/>
    </row>
    <row r="171">
      <c r="A171" s="59">
        <v>45685.0</v>
      </c>
      <c r="B171" s="60">
        <f t="shared" si="4"/>
        <v>253</v>
      </c>
      <c r="C171" s="61" t="s">
        <v>64</v>
      </c>
      <c r="D171" s="61" t="s">
        <v>65</v>
      </c>
      <c r="E171" s="61" t="s">
        <v>871</v>
      </c>
      <c r="F171" s="61" t="s">
        <v>25</v>
      </c>
      <c r="G171" s="61" t="s">
        <v>872</v>
      </c>
      <c r="H171" s="61" t="s">
        <v>449</v>
      </c>
      <c r="I171" s="61" t="s">
        <v>873</v>
      </c>
      <c r="J171" s="61" t="s">
        <v>873</v>
      </c>
      <c r="K171" s="61" t="s">
        <v>874</v>
      </c>
      <c r="L171" s="61" t="s">
        <v>29</v>
      </c>
      <c r="M171" s="25" t="s">
        <v>5011</v>
      </c>
      <c r="N171" s="25" t="s">
        <v>5012</v>
      </c>
      <c r="O171" s="61" t="s">
        <v>32</v>
      </c>
      <c r="P171" s="61" t="s">
        <v>214</v>
      </c>
      <c r="Q171" s="67"/>
      <c r="R171" s="64"/>
      <c r="S171" s="65" t="str">
        <f t="shared" si="1"/>
        <v/>
      </c>
      <c r="T171" s="67" t="str">
        <f>IFERROR(__xludf.DUMMYFUNCTION("IF(ISBLANK(S171), """", DATE(INDEX(SPLIT(S171,""/""),3), INDEX(SPLIT(S171,""/""),2), INDEX(SPLIT(S171,""/""),1)))"),"")</f>
        <v/>
      </c>
      <c r="U171" s="67"/>
      <c r="V171" s="65"/>
      <c r="W171" s="67"/>
      <c r="X171" s="67"/>
      <c r="Y171" s="69" t="str">
        <f t="shared" si="2"/>
        <v/>
      </c>
      <c r="Z171" s="70" t="str">
        <f t="shared" si="3"/>
        <v/>
      </c>
      <c r="AA171" s="70" t="str">
        <f>IFERROR(__xludf.DUMMYFUNCTION("IF(OR(T171="""", NOT(ISDATE(T171))), """", EOMONTH(T171, -1) + 1)"),"")</f>
        <v/>
      </c>
      <c r="AB171" s="67"/>
      <c r="AC171" s="67"/>
      <c r="AD171" s="67"/>
      <c r="AE171" s="67"/>
    </row>
    <row r="172">
      <c r="A172" s="59">
        <v>45686.0</v>
      </c>
      <c r="B172" s="60">
        <f t="shared" si="4"/>
        <v>252</v>
      </c>
      <c r="C172" s="61" t="s">
        <v>64</v>
      </c>
      <c r="D172" s="61" t="s">
        <v>697</v>
      </c>
      <c r="E172" s="76" t="s">
        <v>878</v>
      </c>
      <c r="F172" s="61" t="s">
        <v>25</v>
      </c>
      <c r="G172" s="61" t="s">
        <v>879</v>
      </c>
      <c r="H172" s="61" t="s">
        <v>39</v>
      </c>
      <c r="I172" s="61" t="s">
        <v>28</v>
      </c>
      <c r="J172" s="61" t="s">
        <v>880</v>
      </c>
      <c r="K172" s="61" t="s">
        <v>244</v>
      </c>
      <c r="L172" s="61" t="s">
        <v>29</v>
      </c>
      <c r="M172" s="25" t="s">
        <v>5013</v>
      </c>
      <c r="N172" s="25" t="s">
        <v>5014</v>
      </c>
      <c r="O172" s="61" t="s">
        <v>32</v>
      </c>
      <c r="P172" s="61" t="s">
        <v>214</v>
      </c>
      <c r="Q172" s="67"/>
      <c r="R172" s="64"/>
      <c r="S172" s="65" t="str">
        <f t="shared" si="1"/>
        <v/>
      </c>
      <c r="T172" s="67" t="str">
        <f>IFERROR(__xludf.DUMMYFUNCTION("IF(ISBLANK(S172), """", DATE(INDEX(SPLIT(S172,""/""),3), INDEX(SPLIT(S172,""/""),2), INDEX(SPLIT(S172,""/""),1)))"),"")</f>
        <v/>
      </c>
      <c r="U172" s="67"/>
      <c r="V172" s="65"/>
      <c r="W172" s="67"/>
      <c r="X172" s="67"/>
      <c r="Y172" s="69" t="str">
        <f t="shared" si="2"/>
        <v/>
      </c>
      <c r="Z172" s="70" t="str">
        <f t="shared" si="3"/>
        <v/>
      </c>
      <c r="AA172" s="70" t="str">
        <f>IFERROR(__xludf.DUMMYFUNCTION("IF(OR(T172="""", NOT(ISDATE(T172))), """", EOMONTH(T172, -1) + 1)"),"")</f>
        <v/>
      </c>
      <c r="AB172" s="67"/>
      <c r="AC172" s="67"/>
      <c r="AD172" s="67"/>
      <c r="AE172" s="67"/>
    </row>
    <row r="173">
      <c r="A173" s="59">
        <v>45686.0</v>
      </c>
      <c r="B173" s="60">
        <f t="shared" si="4"/>
        <v>20</v>
      </c>
      <c r="C173" s="61" t="s">
        <v>72</v>
      </c>
      <c r="D173" s="61" t="s">
        <v>247</v>
      </c>
      <c r="E173" s="76" t="s">
        <v>883</v>
      </c>
      <c r="F173" s="61" t="s">
        <v>274</v>
      </c>
      <c r="G173" s="76" t="s">
        <v>884</v>
      </c>
      <c r="H173" s="62" t="s">
        <v>77</v>
      </c>
      <c r="I173" s="61" t="s">
        <v>78</v>
      </c>
      <c r="J173" s="61" t="s">
        <v>47</v>
      </c>
      <c r="K173" s="61" t="s">
        <v>47</v>
      </c>
      <c r="L173" s="61" t="s">
        <v>29</v>
      </c>
      <c r="M173" s="25" t="s">
        <v>5015</v>
      </c>
      <c r="N173" s="25" t="s">
        <v>5016</v>
      </c>
      <c r="O173" s="61" t="s">
        <v>32</v>
      </c>
      <c r="P173" s="61" t="s">
        <v>33</v>
      </c>
      <c r="Q173" s="67"/>
      <c r="R173" s="64"/>
      <c r="S173" s="65" t="str">
        <f t="shared" si="1"/>
        <v>18/02/2025</v>
      </c>
      <c r="T173" s="66">
        <f>IFERROR(__xludf.DUMMYFUNCTION("IF(ISBLANK(S173), """", DATE(INDEX(SPLIT(S173,""/""),3), INDEX(SPLIT(S173,""/""),2), INDEX(SPLIT(S173,""/""),1)))"),45706.0)</f>
        <v>45706</v>
      </c>
      <c r="U173" s="67"/>
      <c r="V173" s="61" t="s">
        <v>4710</v>
      </c>
      <c r="W173" s="61">
        <v>1800.0</v>
      </c>
      <c r="X173" s="67"/>
      <c r="Y173" s="69" t="str">
        <f t="shared" si="2"/>
        <v>2025-02</v>
      </c>
      <c r="Z173" s="70" t="str">
        <f t="shared" si="3"/>
        <v>Feb</v>
      </c>
      <c r="AA173" s="71">
        <f>IFERROR(__xludf.DUMMYFUNCTION("IF(OR(T173="""", NOT(ISDATE(T173))), """", EOMONTH(T173, -1) + 1)"),45689.0)</f>
        <v>45689</v>
      </c>
      <c r="AB173" s="67"/>
      <c r="AC173" s="67"/>
      <c r="AD173" s="67"/>
      <c r="AE173" s="67"/>
    </row>
    <row r="174">
      <c r="A174" s="59">
        <v>45686.0</v>
      </c>
      <c r="B174" s="60">
        <f t="shared" si="4"/>
        <v>20</v>
      </c>
      <c r="C174" s="61" t="s">
        <v>72</v>
      </c>
      <c r="D174" s="61" t="s">
        <v>247</v>
      </c>
      <c r="E174" s="85" t="s">
        <v>887</v>
      </c>
      <c r="F174" s="82" t="s">
        <v>274</v>
      </c>
      <c r="G174" s="76" t="s">
        <v>888</v>
      </c>
      <c r="H174" s="62" t="s">
        <v>77</v>
      </c>
      <c r="I174" s="61" t="s">
        <v>78</v>
      </c>
      <c r="J174" s="61" t="s">
        <v>47</v>
      </c>
      <c r="K174" s="61" t="s">
        <v>47</v>
      </c>
      <c r="L174" s="61" t="s">
        <v>29</v>
      </c>
      <c r="M174" s="25" t="s">
        <v>5017</v>
      </c>
      <c r="N174" s="25" t="s">
        <v>5018</v>
      </c>
      <c r="O174" s="61" t="s">
        <v>32</v>
      </c>
      <c r="P174" s="61" t="s">
        <v>33</v>
      </c>
      <c r="Q174" s="67"/>
      <c r="R174" s="64"/>
      <c r="S174" s="65" t="str">
        <f t="shared" si="1"/>
        <v>18/02/2025</v>
      </c>
      <c r="T174" s="66">
        <f>IFERROR(__xludf.DUMMYFUNCTION("IF(ISBLANK(S174), """", DATE(INDEX(SPLIT(S174,""/""),3), INDEX(SPLIT(S174,""/""),2), INDEX(SPLIT(S174,""/""),1)))"),45706.0)</f>
        <v>45706</v>
      </c>
      <c r="U174" s="67"/>
      <c r="V174" s="61" t="s">
        <v>4710</v>
      </c>
      <c r="W174" s="61">
        <v>1800.0</v>
      </c>
      <c r="X174" s="67"/>
      <c r="Y174" s="69" t="str">
        <f t="shared" si="2"/>
        <v>2025-02</v>
      </c>
      <c r="Z174" s="70" t="str">
        <f t="shared" si="3"/>
        <v>Feb</v>
      </c>
      <c r="AA174" s="71">
        <f>IFERROR(__xludf.DUMMYFUNCTION("IF(OR(T174="""", NOT(ISDATE(T174))), """", EOMONTH(T174, -1) + 1)"),45689.0)</f>
        <v>45689</v>
      </c>
      <c r="AB174" s="67"/>
      <c r="AC174" s="67"/>
      <c r="AD174" s="67"/>
      <c r="AE174" s="67"/>
    </row>
    <row r="175">
      <c r="A175" s="59">
        <v>45686.0</v>
      </c>
      <c r="B175" s="60">
        <f t="shared" si="4"/>
        <v>10</v>
      </c>
      <c r="C175" s="61" t="s">
        <v>72</v>
      </c>
      <c r="D175" s="61" t="s">
        <v>247</v>
      </c>
      <c r="E175" s="54" t="s">
        <v>891</v>
      </c>
      <c r="F175" s="61" t="s">
        <v>274</v>
      </c>
      <c r="G175" s="76" t="s">
        <v>892</v>
      </c>
      <c r="H175" s="62" t="s">
        <v>77</v>
      </c>
      <c r="I175" s="61" t="s">
        <v>104</v>
      </c>
      <c r="J175" s="61" t="s">
        <v>47</v>
      </c>
      <c r="K175" s="61" t="s">
        <v>47</v>
      </c>
      <c r="L175" s="61" t="s">
        <v>29</v>
      </c>
      <c r="M175" s="25" t="s">
        <v>5019</v>
      </c>
      <c r="N175" s="25" t="s">
        <v>5020</v>
      </c>
      <c r="O175" s="61" t="s">
        <v>32</v>
      </c>
      <c r="P175" s="61" t="s">
        <v>33</v>
      </c>
      <c r="Q175" s="67"/>
      <c r="R175" s="77">
        <v>45871.0</v>
      </c>
      <c r="S175" s="65">
        <f t="shared" si="1"/>
        <v>45871</v>
      </c>
      <c r="T175" s="66">
        <f>IFERROR(__xludf.DUMMYFUNCTION("IF(ISBLANK(S175), """", DATE(INDEX(SPLIT(S175,""/""),3), INDEX(SPLIT(S175,""/""),2), INDEX(SPLIT(S175,""/""),1)))"),45696.0)</f>
        <v>45696</v>
      </c>
      <c r="U175" s="67"/>
      <c r="V175" s="61" t="s">
        <v>4710</v>
      </c>
      <c r="W175" s="61">
        <v>1800.0</v>
      </c>
      <c r="X175" s="61" t="s">
        <v>164</v>
      </c>
      <c r="Y175" s="69" t="str">
        <f t="shared" si="2"/>
        <v>2025-02</v>
      </c>
      <c r="Z175" s="70" t="str">
        <f t="shared" si="3"/>
        <v>Feb</v>
      </c>
      <c r="AA175" s="71">
        <f>IFERROR(__xludf.DUMMYFUNCTION("IF(OR(T175="""", NOT(ISDATE(T175))), """", EOMONTH(T175, -1) + 1)"),45689.0)</f>
        <v>45689</v>
      </c>
      <c r="AB175" s="67"/>
      <c r="AC175" s="67"/>
      <c r="AD175" s="67"/>
      <c r="AE175" s="67"/>
    </row>
    <row r="176">
      <c r="A176" s="59">
        <v>45686.0</v>
      </c>
      <c r="B176" s="60">
        <f t="shared" si="4"/>
        <v>20</v>
      </c>
      <c r="C176" s="61" t="s">
        <v>64</v>
      </c>
      <c r="D176" s="61" t="s">
        <v>562</v>
      </c>
      <c r="E176" s="86" t="s">
        <v>895</v>
      </c>
      <c r="F176" s="82" t="s">
        <v>274</v>
      </c>
      <c r="G176" s="85" t="s">
        <v>896</v>
      </c>
      <c r="H176" s="82" t="s">
        <v>77</v>
      </c>
      <c r="I176" s="61" t="s">
        <v>172</v>
      </c>
      <c r="J176" s="61" t="s">
        <v>47</v>
      </c>
      <c r="K176" s="61" t="s">
        <v>47</v>
      </c>
      <c r="L176" s="61" t="s">
        <v>29</v>
      </c>
      <c r="M176" s="25" t="s">
        <v>5021</v>
      </c>
      <c r="N176" s="25" t="s">
        <v>5022</v>
      </c>
      <c r="O176" s="61" t="s">
        <v>32</v>
      </c>
      <c r="P176" s="61" t="s">
        <v>33</v>
      </c>
      <c r="Q176" s="67"/>
      <c r="R176" s="64"/>
      <c r="S176" s="65" t="str">
        <f t="shared" si="1"/>
        <v>18/02/2025</v>
      </c>
      <c r="T176" s="66">
        <f>IFERROR(__xludf.DUMMYFUNCTION("IF(ISBLANK(S176), """", DATE(INDEX(SPLIT(S176,""/""),3), INDEX(SPLIT(S176,""/""),2), INDEX(SPLIT(S176,""/""),1)))"),45706.0)</f>
        <v>45706</v>
      </c>
      <c r="U176" s="67"/>
      <c r="V176" s="61" t="s">
        <v>4710</v>
      </c>
      <c r="W176" s="61">
        <v>3780.0</v>
      </c>
      <c r="X176" s="67"/>
      <c r="Y176" s="69" t="str">
        <f t="shared" si="2"/>
        <v>2025-02</v>
      </c>
      <c r="Z176" s="70" t="str">
        <f t="shared" si="3"/>
        <v>Feb</v>
      </c>
      <c r="AA176" s="71">
        <f>IFERROR(__xludf.DUMMYFUNCTION("IF(OR(T176="""", NOT(ISDATE(T176))), """", EOMONTH(T176, -1) + 1)"),45689.0)</f>
        <v>45689</v>
      </c>
      <c r="AB176" s="67"/>
      <c r="AC176" s="67"/>
      <c r="AD176" s="67"/>
      <c r="AE176" s="67"/>
    </row>
    <row r="177">
      <c r="A177" s="59">
        <v>45685.0</v>
      </c>
      <c r="B177" s="60">
        <f t="shared" si="4"/>
        <v>27</v>
      </c>
      <c r="C177" s="61" t="s">
        <v>72</v>
      </c>
      <c r="D177" s="61" t="s">
        <v>73</v>
      </c>
      <c r="E177" s="54" t="s">
        <v>899</v>
      </c>
      <c r="F177" s="61" t="s">
        <v>25</v>
      </c>
      <c r="G177" s="54" t="s">
        <v>900</v>
      </c>
      <c r="H177" s="61" t="s">
        <v>59</v>
      </c>
      <c r="I177" s="61" t="s">
        <v>801</v>
      </c>
      <c r="J177" s="61" t="s">
        <v>801</v>
      </c>
      <c r="K177" s="61" t="s">
        <v>801</v>
      </c>
      <c r="L177" s="61" t="s">
        <v>29</v>
      </c>
      <c r="M177" s="25" t="s">
        <v>5023</v>
      </c>
      <c r="N177" s="25" t="s">
        <v>5024</v>
      </c>
      <c r="O177" s="61" t="s">
        <v>32</v>
      </c>
      <c r="P177" s="61" t="s">
        <v>33</v>
      </c>
      <c r="Q177" s="67"/>
      <c r="R177" s="64"/>
      <c r="S177" s="65" t="str">
        <f t="shared" si="1"/>
        <v>24/02/2025</v>
      </c>
      <c r="T177" s="66">
        <f>IFERROR(__xludf.DUMMYFUNCTION("IF(ISBLANK(S177), """", DATE(INDEX(SPLIT(S177,""/""),3), INDEX(SPLIT(S177,""/""),2), INDEX(SPLIT(S177,""/""),1)))"),45712.0)</f>
        <v>45712</v>
      </c>
      <c r="U177" s="67"/>
      <c r="V177" s="61" t="s">
        <v>4738</v>
      </c>
      <c r="W177" s="61">
        <v>4050.0</v>
      </c>
      <c r="X177" s="61" t="s">
        <v>794</v>
      </c>
      <c r="Y177" s="69" t="str">
        <f t="shared" si="2"/>
        <v>2025-02</v>
      </c>
      <c r="Z177" s="70" t="str">
        <f t="shared" si="3"/>
        <v>Feb</v>
      </c>
      <c r="AA177" s="71">
        <f>IFERROR(__xludf.DUMMYFUNCTION("IF(OR(T177="""", NOT(ISDATE(T177))), """", EOMONTH(T177, -1) + 1)"),45689.0)</f>
        <v>45689</v>
      </c>
      <c r="AB177" s="67"/>
      <c r="AC177" s="67"/>
      <c r="AD177" s="67"/>
      <c r="AE177" s="67"/>
    </row>
    <row r="178">
      <c r="A178" s="59">
        <v>45685.0</v>
      </c>
      <c r="B178" s="60">
        <f t="shared" si="4"/>
        <v>253</v>
      </c>
      <c r="C178" s="61" t="s">
        <v>72</v>
      </c>
      <c r="D178" s="61" t="s">
        <v>247</v>
      </c>
      <c r="E178" s="61" t="s">
        <v>903</v>
      </c>
      <c r="F178" s="61" t="s">
        <v>25</v>
      </c>
      <c r="G178" s="63" t="s">
        <v>904</v>
      </c>
      <c r="H178" s="61" t="s">
        <v>68</v>
      </c>
      <c r="I178" s="61" t="s">
        <v>468</v>
      </c>
      <c r="J178" s="61" t="s">
        <v>905</v>
      </c>
      <c r="K178" s="61" t="s">
        <v>905</v>
      </c>
      <c r="L178" s="61" t="s">
        <v>29</v>
      </c>
      <c r="M178" s="25" t="s">
        <v>5025</v>
      </c>
      <c r="N178" s="25" t="s">
        <v>5026</v>
      </c>
      <c r="O178" s="61" t="s">
        <v>32</v>
      </c>
      <c r="P178" s="61" t="s">
        <v>214</v>
      </c>
      <c r="Q178" s="67"/>
      <c r="R178" s="64"/>
      <c r="S178" s="65" t="str">
        <f t="shared" si="1"/>
        <v/>
      </c>
      <c r="T178" s="67" t="str">
        <f>IFERROR(__xludf.DUMMYFUNCTION("IF(ISBLANK(S178), """", DATE(INDEX(SPLIT(S178,""/""),3), INDEX(SPLIT(S178,""/""),2), INDEX(SPLIT(S178,""/""),1)))"),"")</f>
        <v/>
      </c>
      <c r="U178" s="67"/>
      <c r="V178" s="65"/>
      <c r="W178" s="67"/>
      <c r="X178" s="67"/>
      <c r="Y178" s="69" t="str">
        <f t="shared" si="2"/>
        <v/>
      </c>
      <c r="Z178" s="70" t="str">
        <f t="shared" si="3"/>
        <v/>
      </c>
      <c r="AA178" s="70" t="str">
        <f>IFERROR(__xludf.DUMMYFUNCTION("IF(OR(T178="""", NOT(ISDATE(T178))), """", EOMONTH(T178, -1) + 1)"),"")</f>
        <v/>
      </c>
      <c r="AB178" s="67"/>
      <c r="AC178" s="67"/>
      <c r="AD178" s="67"/>
      <c r="AE178" s="67"/>
    </row>
    <row r="179">
      <c r="A179" s="59">
        <v>45685.0</v>
      </c>
      <c r="B179" s="60">
        <f t="shared" si="4"/>
        <v>67</v>
      </c>
      <c r="C179" s="61" t="s">
        <v>72</v>
      </c>
      <c r="D179" s="61" t="s">
        <v>73</v>
      </c>
      <c r="E179" s="61" t="s">
        <v>908</v>
      </c>
      <c r="F179" s="61" t="s">
        <v>25</v>
      </c>
      <c r="G179" s="61" t="s">
        <v>909</v>
      </c>
      <c r="H179" s="61" t="s">
        <v>59</v>
      </c>
      <c r="I179" s="61" t="s">
        <v>172</v>
      </c>
      <c r="J179" s="61" t="s">
        <v>172</v>
      </c>
      <c r="K179" s="61" t="s">
        <v>28</v>
      </c>
      <c r="L179" s="61" t="s">
        <v>29</v>
      </c>
      <c r="M179" s="25" t="s">
        <v>5027</v>
      </c>
      <c r="N179" s="25" t="s">
        <v>5028</v>
      </c>
      <c r="O179" s="61" t="s">
        <v>32</v>
      </c>
      <c r="P179" s="61" t="s">
        <v>33</v>
      </c>
      <c r="Q179" s="67"/>
      <c r="R179" s="64"/>
      <c r="S179" s="65">
        <f t="shared" si="1"/>
        <v>45781</v>
      </c>
      <c r="T179" s="66">
        <f>IFERROR(__xludf.DUMMYFUNCTION("IF(ISBLANK(S179), """", DATE(INDEX(SPLIT(S179,""/""),3), INDEX(SPLIT(S179,""/""),2), INDEX(SPLIT(S179,""/""),1)))"),45752.0)</f>
        <v>45752</v>
      </c>
      <c r="U179" s="67"/>
      <c r="V179" s="68">
        <v>45781.0</v>
      </c>
      <c r="W179" s="61">
        <v>4050.0</v>
      </c>
      <c r="X179" s="61" t="s">
        <v>794</v>
      </c>
      <c r="Y179" s="69" t="str">
        <f t="shared" si="2"/>
        <v>2025-04</v>
      </c>
      <c r="Z179" s="70" t="str">
        <f t="shared" si="3"/>
        <v>Apr</v>
      </c>
      <c r="AA179" s="71">
        <f>IFERROR(__xludf.DUMMYFUNCTION("IF(OR(T179="""", NOT(ISDATE(T179))), """", EOMONTH(T179, -1) + 1)"),45748.0)</f>
        <v>45748</v>
      </c>
      <c r="AB179" s="67"/>
      <c r="AC179" s="67"/>
      <c r="AD179" s="67"/>
      <c r="AE179" s="67"/>
    </row>
    <row r="180">
      <c r="A180" s="59">
        <v>45688.0</v>
      </c>
      <c r="B180" s="60">
        <f t="shared" si="4"/>
        <v>18</v>
      </c>
      <c r="C180" s="61" t="s">
        <v>72</v>
      </c>
      <c r="D180" s="61" t="s">
        <v>247</v>
      </c>
      <c r="E180" s="72" t="s">
        <v>913</v>
      </c>
      <c r="F180" s="61" t="s">
        <v>274</v>
      </c>
      <c r="G180" s="61" t="s">
        <v>914</v>
      </c>
      <c r="H180" s="61" t="s">
        <v>77</v>
      </c>
      <c r="I180" s="61" t="s">
        <v>104</v>
      </c>
      <c r="J180" s="61" t="s">
        <v>47</v>
      </c>
      <c r="K180" s="61" t="s">
        <v>47</v>
      </c>
      <c r="L180" s="61" t="s">
        <v>29</v>
      </c>
      <c r="M180" s="25" t="s">
        <v>5029</v>
      </c>
      <c r="N180" s="25" t="s">
        <v>5030</v>
      </c>
      <c r="O180" s="61" t="s">
        <v>32</v>
      </c>
      <c r="P180" s="61" t="s">
        <v>33</v>
      </c>
      <c r="Q180" s="67"/>
      <c r="R180" s="64"/>
      <c r="S180" s="65" t="str">
        <f t="shared" si="1"/>
        <v>18/02/2025</v>
      </c>
      <c r="T180" s="66">
        <f>IFERROR(__xludf.DUMMYFUNCTION("IF(ISBLANK(S180), """", DATE(INDEX(SPLIT(S180,""/""),3), INDEX(SPLIT(S180,""/""),2), INDEX(SPLIT(S180,""/""),1)))"),45706.0)</f>
        <v>45706</v>
      </c>
      <c r="U180" s="67"/>
      <c r="V180" s="61" t="s">
        <v>4710</v>
      </c>
      <c r="W180" s="61">
        <v>1800.0</v>
      </c>
      <c r="X180" s="61" t="s">
        <v>164</v>
      </c>
      <c r="Y180" s="69" t="str">
        <f t="shared" si="2"/>
        <v>2025-02</v>
      </c>
      <c r="Z180" s="70" t="str">
        <f t="shared" si="3"/>
        <v>Feb</v>
      </c>
      <c r="AA180" s="71">
        <f>IFERROR(__xludf.DUMMYFUNCTION("IF(OR(T180="""", NOT(ISDATE(T180))), """", EOMONTH(T180, -1) + 1)"),45689.0)</f>
        <v>45689</v>
      </c>
      <c r="AB180" s="67"/>
      <c r="AC180" s="67"/>
      <c r="AD180" s="67"/>
      <c r="AE180" s="67"/>
    </row>
    <row r="181">
      <c r="A181" s="59">
        <v>45688.0</v>
      </c>
      <c r="B181" s="60">
        <f t="shared" si="4"/>
        <v>18</v>
      </c>
      <c r="C181" s="61" t="s">
        <v>72</v>
      </c>
      <c r="D181" s="61" t="s">
        <v>247</v>
      </c>
      <c r="E181" s="72" t="s">
        <v>917</v>
      </c>
      <c r="F181" s="61" t="s">
        <v>274</v>
      </c>
      <c r="G181" s="61" t="s">
        <v>918</v>
      </c>
      <c r="H181" s="61" t="s">
        <v>77</v>
      </c>
      <c r="I181" s="61" t="s">
        <v>104</v>
      </c>
      <c r="J181" s="61" t="s">
        <v>47</v>
      </c>
      <c r="K181" s="61" t="s">
        <v>47</v>
      </c>
      <c r="L181" s="61" t="s">
        <v>29</v>
      </c>
      <c r="M181" s="25" t="s">
        <v>5031</v>
      </c>
      <c r="N181" s="25" t="s">
        <v>5032</v>
      </c>
      <c r="O181" s="61" t="s">
        <v>32</v>
      </c>
      <c r="P181" s="61" t="s">
        <v>33</v>
      </c>
      <c r="Q181" s="67"/>
      <c r="R181" s="64"/>
      <c r="S181" s="65" t="str">
        <f t="shared" si="1"/>
        <v>18/02/2025</v>
      </c>
      <c r="T181" s="66">
        <f>IFERROR(__xludf.DUMMYFUNCTION("IF(ISBLANK(S181), """", DATE(INDEX(SPLIT(S181,""/""),3), INDEX(SPLIT(S181,""/""),2), INDEX(SPLIT(S181,""/""),1)))"),45706.0)</f>
        <v>45706</v>
      </c>
      <c r="U181" s="67"/>
      <c r="V181" s="61" t="s">
        <v>4710</v>
      </c>
      <c r="W181" s="61">
        <v>1800.0</v>
      </c>
      <c r="X181" s="67"/>
      <c r="Y181" s="69" t="str">
        <f t="shared" si="2"/>
        <v>2025-02</v>
      </c>
      <c r="Z181" s="70" t="str">
        <f t="shared" si="3"/>
        <v>Feb</v>
      </c>
      <c r="AA181" s="71">
        <f>IFERROR(__xludf.DUMMYFUNCTION("IF(OR(T181="""", NOT(ISDATE(T181))), """", EOMONTH(T181, -1) + 1)"),45689.0)</f>
        <v>45689</v>
      </c>
      <c r="AB181" s="67"/>
      <c r="AC181" s="67"/>
      <c r="AD181" s="67"/>
      <c r="AE181" s="67"/>
    </row>
    <row r="182">
      <c r="A182" s="59">
        <v>45688.0</v>
      </c>
      <c r="B182" s="60">
        <f t="shared" si="4"/>
        <v>18</v>
      </c>
      <c r="C182" s="61" t="s">
        <v>72</v>
      </c>
      <c r="D182" s="61" t="s">
        <v>247</v>
      </c>
      <c r="E182" s="86" t="s">
        <v>921</v>
      </c>
      <c r="F182" s="82" t="s">
        <v>274</v>
      </c>
      <c r="G182" s="61" t="s">
        <v>922</v>
      </c>
      <c r="H182" s="61" t="s">
        <v>77</v>
      </c>
      <c r="I182" s="61" t="s">
        <v>104</v>
      </c>
      <c r="J182" s="61" t="s">
        <v>47</v>
      </c>
      <c r="K182" s="61" t="s">
        <v>47</v>
      </c>
      <c r="L182" s="61" t="s">
        <v>29</v>
      </c>
      <c r="M182" s="25" t="s">
        <v>5033</v>
      </c>
      <c r="N182" s="25" t="s">
        <v>5034</v>
      </c>
      <c r="O182" s="61" t="s">
        <v>32</v>
      </c>
      <c r="P182" s="61" t="s">
        <v>33</v>
      </c>
      <c r="Q182" s="67"/>
      <c r="R182" s="64"/>
      <c r="S182" s="65" t="str">
        <f t="shared" si="1"/>
        <v>18/02/2025</v>
      </c>
      <c r="T182" s="66">
        <f>IFERROR(__xludf.DUMMYFUNCTION("IF(ISBLANK(S182), """", DATE(INDEX(SPLIT(S182,""/""),3), INDEX(SPLIT(S182,""/""),2), INDEX(SPLIT(S182,""/""),1)))"),45706.0)</f>
        <v>45706</v>
      </c>
      <c r="U182" s="67"/>
      <c r="V182" s="61" t="s">
        <v>4710</v>
      </c>
      <c r="W182" s="61">
        <v>1800.0</v>
      </c>
      <c r="X182" s="67"/>
      <c r="Y182" s="69" t="str">
        <f t="shared" si="2"/>
        <v>2025-02</v>
      </c>
      <c r="Z182" s="70" t="str">
        <f t="shared" si="3"/>
        <v>Feb</v>
      </c>
      <c r="AA182" s="71">
        <f>IFERROR(__xludf.DUMMYFUNCTION("IF(OR(T182="""", NOT(ISDATE(T182))), """", EOMONTH(T182, -1) + 1)"),45689.0)</f>
        <v>45689</v>
      </c>
      <c r="AB182" s="67"/>
      <c r="AC182" s="67"/>
      <c r="AD182" s="67"/>
      <c r="AE182" s="67"/>
    </row>
    <row r="183">
      <c r="A183" s="59">
        <v>45687.0</v>
      </c>
      <c r="B183" s="60">
        <f t="shared" si="4"/>
        <v>65</v>
      </c>
      <c r="C183" s="61" t="s">
        <v>22</v>
      </c>
      <c r="D183" s="61" t="s">
        <v>307</v>
      </c>
      <c r="E183" s="83" t="s">
        <v>926</v>
      </c>
      <c r="F183" s="62" t="s">
        <v>25</v>
      </c>
      <c r="G183" s="61" t="s">
        <v>927</v>
      </c>
      <c r="H183" s="61" t="s">
        <v>39</v>
      </c>
      <c r="I183" s="61" t="s">
        <v>54</v>
      </c>
      <c r="J183" s="61" t="s">
        <v>54</v>
      </c>
      <c r="K183" s="61" t="s">
        <v>54</v>
      </c>
      <c r="L183" s="61" t="s">
        <v>29</v>
      </c>
      <c r="M183" s="25" t="s">
        <v>5035</v>
      </c>
      <c r="N183" s="25" t="s">
        <v>5036</v>
      </c>
      <c r="O183" s="61" t="s">
        <v>32</v>
      </c>
      <c r="P183" s="61" t="s">
        <v>33</v>
      </c>
      <c r="Q183" s="67"/>
      <c r="R183" s="64"/>
      <c r="S183" s="65">
        <f t="shared" si="1"/>
        <v>45781</v>
      </c>
      <c r="T183" s="66">
        <f>IFERROR(__xludf.DUMMYFUNCTION("IF(ISBLANK(S183), """", DATE(INDEX(SPLIT(S183,""/""),3), INDEX(SPLIT(S183,""/""),2), INDEX(SPLIT(S183,""/""),1)))"),45752.0)</f>
        <v>45752</v>
      </c>
      <c r="U183" s="67"/>
      <c r="V183" s="68">
        <v>45781.0</v>
      </c>
      <c r="W183" s="61">
        <v>3960.0</v>
      </c>
      <c r="X183" s="61" t="s">
        <v>44</v>
      </c>
      <c r="Y183" s="69" t="str">
        <f t="shared" si="2"/>
        <v>2025-04</v>
      </c>
      <c r="Z183" s="70" t="str">
        <f t="shared" si="3"/>
        <v>Apr</v>
      </c>
      <c r="AA183" s="71">
        <f>IFERROR(__xludf.DUMMYFUNCTION("IF(OR(T183="""", NOT(ISDATE(T183))), """", EOMONTH(T183, -1) + 1)"),45748.0)</f>
        <v>45748</v>
      </c>
      <c r="AB183" s="67"/>
      <c r="AC183" s="67"/>
      <c r="AD183" s="67"/>
      <c r="AE183" s="67"/>
    </row>
    <row r="184">
      <c r="A184" s="59">
        <v>45687.0</v>
      </c>
      <c r="B184" s="60">
        <f t="shared" si="4"/>
        <v>251</v>
      </c>
      <c r="C184" s="61" t="s">
        <v>22</v>
      </c>
      <c r="D184" s="61" t="s">
        <v>307</v>
      </c>
      <c r="E184" s="81" t="s">
        <v>930</v>
      </c>
      <c r="F184" s="82" t="s">
        <v>25</v>
      </c>
      <c r="G184" s="61" t="s">
        <v>931</v>
      </c>
      <c r="H184" s="61" t="s">
        <v>59</v>
      </c>
      <c r="I184" s="61" t="s">
        <v>328</v>
      </c>
      <c r="J184" s="61" t="s">
        <v>328</v>
      </c>
      <c r="K184" s="61" t="s">
        <v>328</v>
      </c>
      <c r="L184" s="61" t="s">
        <v>29</v>
      </c>
      <c r="M184" s="25" t="s">
        <v>5037</v>
      </c>
      <c r="N184" s="25" t="s">
        <v>5038</v>
      </c>
      <c r="O184" s="61" t="s">
        <v>32</v>
      </c>
      <c r="P184" s="61" t="s">
        <v>214</v>
      </c>
      <c r="Q184" s="67"/>
      <c r="R184" s="64"/>
      <c r="S184" s="65" t="str">
        <f t="shared" si="1"/>
        <v/>
      </c>
      <c r="T184" s="67" t="str">
        <f>IFERROR(__xludf.DUMMYFUNCTION("IF(ISBLANK(S184), """", DATE(INDEX(SPLIT(S184,""/""),3), INDEX(SPLIT(S184,""/""),2), INDEX(SPLIT(S184,""/""),1)))"),"")</f>
        <v/>
      </c>
      <c r="U184" s="67"/>
      <c r="V184" s="65"/>
      <c r="W184" s="67"/>
      <c r="X184" s="67"/>
      <c r="Y184" s="69" t="str">
        <f t="shared" si="2"/>
        <v/>
      </c>
      <c r="Z184" s="70" t="str">
        <f t="shared" si="3"/>
        <v/>
      </c>
      <c r="AA184" s="70" t="str">
        <f>IFERROR(__xludf.DUMMYFUNCTION("IF(OR(T184="""", NOT(ISDATE(T184))), """", EOMONTH(T184, -1) + 1)"),"")</f>
        <v/>
      </c>
      <c r="AB184" s="67"/>
      <c r="AC184" s="67"/>
      <c r="AD184" s="67"/>
      <c r="AE184" s="67"/>
    </row>
    <row r="185">
      <c r="A185" s="59">
        <v>45687.0</v>
      </c>
      <c r="B185" s="60">
        <f t="shared" si="4"/>
        <v>251</v>
      </c>
      <c r="C185" s="61" t="s">
        <v>22</v>
      </c>
      <c r="D185" s="61" t="s">
        <v>307</v>
      </c>
      <c r="E185" s="54" t="s">
        <v>934</v>
      </c>
      <c r="F185" s="61" t="s">
        <v>25</v>
      </c>
      <c r="G185" s="61" t="s">
        <v>935</v>
      </c>
      <c r="H185" s="61" t="s">
        <v>59</v>
      </c>
      <c r="I185" s="61" t="s">
        <v>104</v>
      </c>
      <c r="J185" s="61" t="s">
        <v>220</v>
      </c>
      <c r="K185" s="61" t="s">
        <v>220</v>
      </c>
      <c r="L185" s="61" t="s">
        <v>29</v>
      </c>
      <c r="M185" s="25" t="s">
        <v>5039</v>
      </c>
      <c r="N185" s="25" t="s">
        <v>5040</v>
      </c>
      <c r="O185" s="61" t="s">
        <v>32</v>
      </c>
      <c r="P185" s="61" t="s">
        <v>33</v>
      </c>
      <c r="Q185" s="67"/>
      <c r="R185" s="64"/>
      <c r="S185" s="65" t="str">
        <f t="shared" si="1"/>
        <v/>
      </c>
      <c r="T185" s="67" t="str">
        <f>IFERROR(__xludf.DUMMYFUNCTION("IF(ISBLANK(S185), """", DATE(INDEX(SPLIT(S185,""/""),3), INDEX(SPLIT(S185,""/""),2), INDEX(SPLIT(S185,""/""),1)))"),"")</f>
        <v/>
      </c>
      <c r="U185" s="67"/>
      <c r="V185" s="65"/>
      <c r="W185" s="61">
        <v>3960.0</v>
      </c>
      <c r="X185" s="61" t="s">
        <v>44</v>
      </c>
      <c r="Y185" s="69" t="str">
        <f t="shared" si="2"/>
        <v/>
      </c>
      <c r="Z185" s="70" t="str">
        <f t="shared" si="3"/>
        <v/>
      </c>
      <c r="AA185" s="70" t="str">
        <f>IFERROR(__xludf.DUMMYFUNCTION("IF(OR(T185="""", NOT(ISDATE(T185))), """", EOMONTH(T185, -1) + 1)"),"")</f>
        <v/>
      </c>
      <c r="AB185" s="67"/>
      <c r="AC185" s="67"/>
      <c r="AD185" s="67"/>
      <c r="AE185" s="67"/>
    </row>
    <row r="186">
      <c r="A186" s="59">
        <v>45687.0</v>
      </c>
      <c r="B186" s="60">
        <f t="shared" si="4"/>
        <v>86</v>
      </c>
      <c r="C186" s="61" t="s">
        <v>64</v>
      </c>
      <c r="D186" s="61" t="s">
        <v>697</v>
      </c>
      <c r="E186" s="72" t="s">
        <v>938</v>
      </c>
      <c r="F186" s="61" t="s">
        <v>25</v>
      </c>
      <c r="G186" s="61" t="s">
        <v>939</v>
      </c>
      <c r="H186" s="61" t="s">
        <v>68</v>
      </c>
      <c r="I186" s="61" t="s">
        <v>468</v>
      </c>
      <c r="J186" s="61" t="s">
        <v>940</v>
      </c>
      <c r="K186" s="61" t="s">
        <v>940</v>
      </c>
      <c r="L186" s="61" t="s">
        <v>29</v>
      </c>
      <c r="M186" s="25" t="s">
        <v>5041</v>
      </c>
      <c r="N186" s="25" t="s">
        <v>5042</v>
      </c>
      <c r="O186" s="61" t="s">
        <v>32</v>
      </c>
      <c r="P186" s="61" t="s">
        <v>33</v>
      </c>
      <c r="Q186" s="61" t="s">
        <v>34</v>
      </c>
      <c r="R186" s="64"/>
      <c r="S186" s="65" t="str">
        <f t="shared" si="1"/>
        <v>26/04/2025</v>
      </c>
      <c r="T186" s="66">
        <f>IFERROR(__xludf.DUMMYFUNCTION("IF(ISBLANK(S186), """", DATE(INDEX(SPLIT(S186,""/""),3), INDEX(SPLIT(S186,""/""),2), INDEX(SPLIT(S186,""/""),1)))"),45773.0)</f>
        <v>45773</v>
      </c>
      <c r="U186" s="67"/>
      <c r="V186" s="61" t="s">
        <v>4697</v>
      </c>
      <c r="W186" s="61">
        <v>2862.0</v>
      </c>
      <c r="X186" s="61" t="s">
        <v>609</v>
      </c>
      <c r="Y186" s="69" t="str">
        <f t="shared" si="2"/>
        <v>2025-04</v>
      </c>
      <c r="Z186" s="70" t="str">
        <f t="shared" si="3"/>
        <v>Apr</v>
      </c>
      <c r="AA186" s="71">
        <f>IFERROR(__xludf.DUMMYFUNCTION("IF(OR(T186="""", NOT(ISDATE(T186))), """", EOMONTH(T186, -1) + 1)"),45748.0)</f>
        <v>45748</v>
      </c>
      <c r="AB186" s="67"/>
      <c r="AC186" s="67"/>
      <c r="AD186" s="67"/>
      <c r="AE186" s="67"/>
    </row>
    <row r="187">
      <c r="A187" s="59">
        <v>45687.0</v>
      </c>
      <c r="B187" s="60">
        <f t="shared" si="4"/>
        <v>25</v>
      </c>
      <c r="C187" s="61" t="s">
        <v>64</v>
      </c>
      <c r="D187" s="61" t="s">
        <v>65</v>
      </c>
      <c r="E187" s="62" t="s">
        <v>943</v>
      </c>
      <c r="F187" s="61" t="s">
        <v>25</v>
      </c>
      <c r="G187" s="61" t="s">
        <v>944</v>
      </c>
      <c r="H187" s="61" t="s">
        <v>39</v>
      </c>
      <c r="I187" s="61" t="s">
        <v>104</v>
      </c>
      <c r="J187" s="61" t="s">
        <v>104</v>
      </c>
      <c r="K187" s="61" t="s">
        <v>104</v>
      </c>
      <c r="L187" s="61" t="s">
        <v>29</v>
      </c>
      <c r="M187" s="25" t="s">
        <v>5043</v>
      </c>
      <c r="N187" s="25" t="s">
        <v>5044</v>
      </c>
      <c r="O187" s="61" t="s">
        <v>32</v>
      </c>
      <c r="P187" s="61" t="s">
        <v>33</v>
      </c>
      <c r="Q187" s="67"/>
      <c r="R187" s="64"/>
      <c r="S187" s="65" t="str">
        <f t="shared" si="1"/>
        <v>24/02/2025</v>
      </c>
      <c r="T187" s="66">
        <f>IFERROR(__xludf.DUMMYFUNCTION("IF(ISBLANK(S187), """", DATE(INDEX(SPLIT(S187,""/""),3), INDEX(SPLIT(S187,""/""),2), INDEX(SPLIT(S187,""/""),1)))"),45712.0)</f>
        <v>45712</v>
      </c>
      <c r="U187" s="67"/>
      <c r="V187" s="61" t="s">
        <v>4738</v>
      </c>
      <c r="W187" s="61">
        <v>5220.0</v>
      </c>
      <c r="X187" s="61" t="s">
        <v>649</v>
      </c>
      <c r="Y187" s="69" t="str">
        <f t="shared" si="2"/>
        <v>2025-02</v>
      </c>
      <c r="Z187" s="70" t="str">
        <f t="shared" si="3"/>
        <v>Feb</v>
      </c>
      <c r="AA187" s="71">
        <f>IFERROR(__xludf.DUMMYFUNCTION("IF(OR(T187="""", NOT(ISDATE(T187))), """", EOMONTH(T187, -1) + 1)"),45689.0)</f>
        <v>45689</v>
      </c>
      <c r="AB187" s="67"/>
      <c r="AC187" s="67"/>
      <c r="AD187" s="67"/>
      <c r="AE187" s="67"/>
    </row>
    <row r="188">
      <c r="A188" s="59">
        <v>45687.0</v>
      </c>
      <c r="B188" s="60">
        <f t="shared" si="4"/>
        <v>65</v>
      </c>
      <c r="C188" s="61" t="s">
        <v>64</v>
      </c>
      <c r="D188" s="61" t="s">
        <v>95</v>
      </c>
      <c r="E188" s="72" t="s">
        <v>947</v>
      </c>
      <c r="F188" s="61" t="s">
        <v>25</v>
      </c>
      <c r="G188" s="63" t="s">
        <v>948</v>
      </c>
      <c r="H188" s="61" t="s">
        <v>59</v>
      </c>
      <c r="I188" s="61" t="s">
        <v>435</v>
      </c>
      <c r="J188" s="61" t="s">
        <v>104</v>
      </c>
      <c r="K188" s="61" t="s">
        <v>435</v>
      </c>
      <c r="L188" s="61" t="s">
        <v>29</v>
      </c>
      <c r="M188" s="25" t="s">
        <v>5045</v>
      </c>
      <c r="N188" s="25" t="s">
        <v>5046</v>
      </c>
      <c r="O188" s="61" t="s">
        <v>32</v>
      </c>
      <c r="P188" s="61" t="s">
        <v>33</v>
      </c>
      <c r="Q188" s="61" t="s">
        <v>34</v>
      </c>
      <c r="R188" s="64"/>
      <c r="S188" s="65">
        <f t="shared" si="1"/>
        <v>45781</v>
      </c>
      <c r="T188" s="66">
        <f>IFERROR(__xludf.DUMMYFUNCTION("IF(ISBLANK(S188), """", DATE(INDEX(SPLIT(S188,""/""),3), INDEX(SPLIT(S188,""/""),2), INDEX(SPLIT(S188,""/""),1)))"),45752.0)</f>
        <v>45752</v>
      </c>
      <c r="U188" s="67"/>
      <c r="V188" s="68">
        <v>45781.0</v>
      </c>
      <c r="W188" s="67"/>
      <c r="X188" s="67"/>
      <c r="Y188" s="69" t="str">
        <f t="shared" si="2"/>
        <v>2025-04</v>
      </c>
      <c r="Z188" s="70" t="str">
        <f t="shared" si="3"/>
        <v>Apr</v>
      </c>
      <c r="AA188" s="71">
        <f>IFERROR(__xludf.DUMMYFUNCTION("IF(OR(T188="""", NOT(ISDATE(T188))), """", EOMONTH(T188, -1) + 1)"),45748.0)</f>
        <v>45748</v>
      </c>
      <c r="AB188" s="67"/>
      <c r="AC188" s="67"/>
      <c r="AD188" s="67"/>
      <c r="AE188" s="67"/>
    </row>
    <row r="189">
      <c r="A189" s="59">
        <v>45687.0</v>
      </c>
      <c r="B189" s="60">
        <f t="shared" si="4"/>
        <v>65</v>
      </c>
      <c r="C189" s="61" t="s">
        <v>64</v>
      </c>
      <c r="D189" s="61" t="s">
        <v>95</v>
      </c>
      <c r="E189" s="72" t="s">
        <v>952</v>
      </c>
      <c r="F189" s="61" t="s">
        <v>46</v>
      </c>
      <c r="G189" s="63" t="s">
        <v>948</v>
      </c>
      <c r="H189" s="61" t="s">
        <v>59</v>
      </c>
      <c r="I189" s="61" t="s">
        <v>435</v>
      </c>
      <c r="J189" s="61" t="s">
        <v>47</v>
      </c>
      <c r="K189" s="61" t="s">
        <v>47</v>
      </c>
      <c r="L189" s="61" t="s">
        <v>29</v>
      </c>
      <c r="M189" s="25" t="s">
        <v>5047</v>
      </c>
      <c r="N189" s="25" t="s">
        <v>5048</v>
      </c>
      <c r="O189" s="61" t="s">
        <v>32</v>
      </c>
      <c r="P189" s="61" t="s">
        <v>33</v>
      </c>
      <c r="Q189" s="61" t="s">
        <v>34</v>
      </c>
      <c r="R189" s="64"/>
      <c r="S189" s="65">
        <f t="shared" si="1"/>
        <v>45781</v>
      </c>
      <c r="T189" s="66">
        <f>IFERROR(__xludf.DUMMYFUNCTION("IF(ISBLANK(S189), """", DATE(INDEX(SPLIT(S189,""/""),3), INDEX(SPLIT(S189,""/""),2), INDEX(SPLIT(S189,""/""),1)))"),45752.0)</f>
        <v>45752</v>
      </c>
      <c r="U189" s="67"/>
      <c r="V189" s="68">
        <v>45781.0</v>
      </c>
      <c r="W189" s="67"/>
      <c r="X189" s="67"/>
      <c r="Y189" s="69" t="str">
        <f t="shared" si="2"/>
        <v>2025-04</v>
      </c>
      <c r="Z189" s="70" t="str">
        <f t="shared" si="3"/>
        <v>Apr</v>
      </c>
      <c r="AA189" s="71">
        <f>IFERROR(__xludf.DUMMYFUNCTION("IF(OR(T189="""", NOT(ISDATE(T189))), """", EOMONTH(T189, -1) + 1)"),45748.0)</f>
        <v>45748</v>
      </c>
      <c r="AB189" s="67"/>
      <c r="AC189" s="67"/>
      <c r="AD189" s="67"/>
      <c r="AE189" s="67"/>
    </row>
    <row r="190">
      <c r="A190" s="59">
        <v>45688.0</v>
      </c>
      <c r="B190" s="60">
        <f t="shared" si="4"/>
        <v>64</v>
      </c>
      <c r="C190" s="61" t="s">
        <v>64</v>
      </c>
      <c r="D190" s="61" t="s">
        <v>65</v>
      </c>
      <c r="E190" s="62" t="s">
        <v>955</v>
      </c>
      <c r="F190" s="61" t="s">
        <v>25</v>
      </c>
      <c r="G190" s="61" t="s">
        <v>956</v>
      </c>
      <c r="H190" s="61" t="s">
        <v>388</v>
      </c>
      <c r="I190" s="61" t="s">
        <v>104</v>
      </c>
      <c r="J190" s="61" t="s">
        <v>104</v>
      </c>
      <c r="K190" s="61" t="s">
        <v>104</v>
      </c>
      <c r="L190" s="61" t="s">
        <v>29</v>
      </c>
      <c r="M190" s="25" t="s">
        <v>5049</v>
      </c>
      <c r="N190" s="25" t="s">
        <v>5050</v>
      </c>
      <c r="O190" s="61" t="s">
        <v>32</v>
      </c>
      <c r="P190" s="61" t="s">
        <v>33</v>
      </c>
      <c r="Q190" s="61" t="s">
        <v>381</v>
      </c>
      <c r="R190" s="64"/>
      <c r="S190" s="65">
        <f t="shared" si="1"/>
        <v>45781</v>
      </c>
      <c r="T190" s="66">
        <f>IFERROR(__xludf.DUMMYFUNCTION("IF(ISBLANK(S190), """", DATE(INDEX(SPLIT(S190,""/""),3), INDEX(SPLIT(S190,""/""),2), INDEX(SPLIT(S190,""/""),1)))"),45752.0)</f>
        <v>45752</v>
      </c>
      <c r="U190" s="67"/>
      <c r="V190" s="68">
        <v>45781.0</v>
      </c>
      <c r="W190" s="67"/>
      <c r="X190" s="67"/>
      <c r="Y190" s="69" t="str">
        <f t="shared" si="2"/>
        <v>2025-04</v>
      </c>
      <c r="Z190" s="70" t="str">
        <f t="shared" si="3"/>
        <v>Apr</v>
      </c>
      <c r="AA190" s="71">
        <f>IFERROR(__xludf.DUMMYFUNCTION("IF(OR(T190="""", NOT(ISDATE(T190))), """", EOMONTH(T190, -1) + 1)"),45748.0)</f>
        <v>45748</v>
      </c>
      <c r="AB190" s="67"/>
      <c r="AC190" s="67"/>
      <c r="AD190" s="67"/>
      <c r="AE190" s="67"/>
    </row>
    <row r="191">
      <c r="A191" s="59">
        <v>45687.0</v>
      </c>
      <c r="B191" s="60">
        <f t="shared" si="4"/>
        <v>51</v>
      </c>
      <c r="C191" s="61" t="s">
        <v>64</v>
      </c>
      <c r="D191" s="61" t="s">
        <v>290</v>
      </c>
      <c r="E191" s="72" t="s">
        <v>959</v>
      </c>
      <c r="F191" s="61" t="s">
        <v>25</v>
      </c>
      <c r="G191" s="76" t="s">
        <v>960</v>
      </c>
      <c r="H191" s="61" t="s">
        <v>39</v>
      </c>
      <c r="I191" s="61" t="s">
        <v>104</v>
      </c>
      <c r="J191" s="61" t="s">
        <v>78</v>
      </c>
      <c r="K191" s="61" t="s">
        <v>78</v>
      </c>
      <c r="L191" s="61" t="s">
        <v>29</v>
      </c>
      <c r="M191" s="25" t="s">
        <v>5051</v>
      </c>
      <c r="N191" s="25" t="s">
        <v>5052</v>
      </c>
      <c r="O191" s="61" t="s">
        <v>32</v>
      </c>
      <c r="P191" s="61" t="s">
        <v>33</v>
      </c>
      <c r="Q191" s="61" t="s">
        <v>34</v>
      </c>
      <c r="R191" s="64"/>
      <c r="S191" s="65" t="str">
        <f t="shared" si="1"/>
        <v>22/03/2025</v>
      </c>
      <c r="T191" s="66">
        <f>IFERROR(__xludf.DUMMYFUNCTION("IF(ISBLANK(S191), """", DATE(INDEX(SPLIT(S191,""/""),3), INDEX(SPLIT(S191,""/""),2), INDEX(SPLIT(S191,""/""),1)))"),45738.0)</f>
        <v>45738</v>
      </c>
      <c r="U191" s="67"/>
      <c r="V191" s="61" t="s">
        <v>4688</v>
      </c>
      <c r="W191" s="61">
        <v>4140.0</v>
      </c>
      <c r="X191" s="61" t="s">
        <v>600</v>
      </c>
      <c r="Y191" s="69" t="str">
        <f t="shared" si="2"/>
        <v>2025-03</v>
      </c>
      <c r="Z191" s="70" t="str">
        <f t="shared" si="3"/>
        <v>Mar</v>
      </c>
      <c r="AA191" s="71">
        <f>IFERROR(__xludf.DUMMYFUNCTION("IF(OR(T191="""", NOT(ISDATE(T191))), """", EOMONTH(T191, -1) + 1)"),45717.0)</f>
        <v>45717</v>
      </c>
      <c r="AB191" s="67"/>
      <c r="AC191" s="67"/>
      <c r="AD191" s="67"/>
      <c r="AE191" s="67"/>
    </row>
    <row r="192">
      <c r="A192" s="59">
        <v>45686.0</v>
      </c>
      <c r="B192" s="60">
        <f t="shared" si="4"/>
        <v>38</v>
      </c>
      <c r="C192" s="61" t="s">
        <v>64</v>
      </c>
      <c r="D192" s="61" t="s">
        <v>964</v>
      </c>
      <c r="E192" s="81" t="s">
        <v>965</v>
      </c>
      <c r="F192" s="82" t="s">
        <v>25</v>
      </c>
      <c r="G192" s="61" t="s">
        <v>966</v>
      </c>
      <c r="H192" s="61" t="s">
        <v>39</v>
      </c>
      <c r="I192" s="61" t="s">
        <v>104</v>
      </c>
      <c r="J192" s="61" t="s">
        <v>104</v>
      </c>
      <c r="K192" s="61" t="s">
        <v>104</v>
      </c>
      <c r="L192" s="61" t="s">
        <v>29</v>
      </c>
      <c r="M192" s="25" t="s">
        <v>5053</v>
      </c>
      <c r="N192" s="25" t="s">
        <v>5054</v>
      </c>
      <c r="O192" s="61" t="s">
        <v>32</v>
      </c>
      <c r="P192" s="61" t="s">
        <v>33</v>
      </c>
      <c r="Q192" s="67"/>
      <c r="R192" s="64"/>
      <c r="S192" s="65">
        <f t="shared" si="1"/>
        <v>45872</v>
      </c>
      <c r="T192" s="66">
        <f>IFERROR(__xludf.DUMMYFUNCTION("IF(ISBLANK(S192), """", DATE(INDEX(SPLIT(S192,""/""),3), INDEX(SPLIT(S192,""/""),2), INDEX(SPLIT(S192,""/""),1)))"),45724.0)</f>
        <v>45724</v>
      </c>
      <c r="U192" s="67"/>
      <c r="V192" s="68">
        <v>45872.0</v>
      </c>
      <c r="W192" s="61">
        <v>4248.0</v>
      </c>
      <c r="X192" s="61" t="s">
        <v>969</v>
      </c>
      <c r="Y192" s="69" t="str">
        <f t="shared" si="2"/>
        <v>2025-03</v>
      </c>
      <c r="Z192" s="70" t="str">
        <f t="shared" si="3"/>
        <v>Mar</v>
      </c>
      <c r="AA192" s="71">
        <f>IFERROR(__xludf.DUMMYFUNCTION("IF(OR(T192="""", NOT(ISDATE(T192))), """", EOMONTH(T192, -1) + 1)"),45717.0)</f>
        <v>45717</v>
      </c>
      <c r="AB192" s="67"/>
      <c r="AC192" s="67"/>
      <c r="AD192" s="67"/>
      <c r="AE192" s="67"/>
    </row>
    <row r="193">
      <c r="A193" s="59">
        <v>45686.0</v>
      </c>
      <c r="B193" s="60">
        <f t="shared" si="4"/>
        <v>252</v>
      </c>
      <c r="C193" s="61" t="s">
        <v>64</v>
      </c>
      <c r="D193" s="61" t="s">
        <v>964</v>
      </c>
      <c r="E193" s="54" t="s">
        <v>970</v>
      </c>
      <c r="F193" s="61" t="s">
        <v>25</v>
      </c>
      <c r="G193" s="61" t="s">
        <v>971</v>
      </c>
      <c r="H193" s="61" t="s">
        <v>77</v>
      </c>
      <c r="I193" s="61" t="s">
        <v>47</v>
      </c>
      <c r="J193" s="61" t="s">
        <v>47</v>
      </c>
      <c r="K193" s="61" t="s">
        <v>47</v>
      </c>
      <c r="L193" s="61" t="s">
        <v>29</v>
      </c>
      <c r="M193" s="25" t="s">
        <v>5055</v>
      </c>
      <c r="N193" s="25" t="s">
        <v>5056</v>
      </c>
      <c r="O193" s="61" t="s">
        <v>32</v>
      </c>
      <c r="P193" s="61" t="s">
        <v>214</v>
      </c>
      <c r="Q193" s="67"/>
      <c r="R193" s="64"/>
      <c r="S193" s="65" t="str">
        <f t="shared" si="1"/>
        <v/>
      </c>
      <c r="T193" s="67" t="str">
        <f>IFERROR(__xludf.DUMMYFUNCTION("IF(ISBLANK(S193), """", DATE(INDEX(SPLIT(S193,""/""),3), INDEX(SPLIT(S193,""/""),2), INDEX(SPLIT(S193,""/""),1)))"),"")</f>
        <v/>
      </c>
      <c r="U193" s="67"/>
      <c r="V193" s="65"/>
      <c r="W193" s="67"/>
      <c r="X193" s="67"/>
      <c r="Y193" s="69" t="str">
        <f t="shared" si="2"/>
        <v/>
      </c>
      <c r="Z193" s="70" t="str">
        <f t="shared" si="3"/>
        <v/>
      </c>
      <c r="AA193" s="70" t="str">
        <f>IFERROR(__xludf.DUMMYFUNCTION("IF(OR(T193="""", NOT(ISDATE(T193))), """", EOMONTH(T193, -1) + 1)"),"")</f>
        <v/>
      </c>
      <c r="AB193" s="67"/>
      <c r="AC193" s="67"/>
      <c r="AD193" s="67"/>
      <c r="AE193" s="67"/>
    </row>
    <row r="194">
      <c r="A194" s="59">
        <v>45686.0</v>
      </c>
      <c r="B194" s="60">
        <f t="shared" si="4"/>
        <v>252</v>
      </c>
      <c r="C194" s="61" t="s">
        <v>50</v>
      </c>
      <c r="D194" s="61" t="s">
        <v>51</v>
      </c>
      <c r="E194" s="62" t="s">
        <v>974</v>
      </c>
      <c r="F194" s="62" t="s">
        <v>427</v>
      </c>
      <c r="G194" s="61" t="s">
        <v>975</v>
      </c>
      <c r="H194" s="61" t="s">
        <v>68</v>
      </c>
      <c r="I194" s="61" t="s">
        <v>78</v>
      </c>
      <c r="J194" s="61" t="s">
        <v>78</v>
      </c>
      <c r="K194" s="61" t="s">
        <v>78</v>
      </c>
      <c r="L194" s="61" t="s">
        <v>29</v>
      </c>
      <c r="M194" s="25" t="s">
        <v>5057</v>
      </c>
      <c r="N194" s="25" t="s">
        <v>5058</v>
      </c>
      <c r="O194" s="61" t="s">
        <v>32</v>
      </c>
      <c r="P194" s="61" t="s">
        <v>214</v>
      </c>
      <c r="Q194" s="67"/>
      <c r="R194" s="64"/>
      <c r="S194" s="65" t="str">
        <f t="shared" si="1"/>
        <v/>
      </c>
      <c r="T194" s="67" t="str">
        <f>IFERROR(__xludf.DUMMYFUNCTION("IF(ISBLANK(S194), """", DATE(INDEX(SPLIT(S194,""/""),3), INDEX(SPLIT(S194,""/""),2), INDEX(SPLIT(S194,""/""),1)))"),"")</f>
        <v/>
      </c>
      <c r="U194" s="67"/>
      <c r="V194" s="65"/>
      <c r="W194" s="67"/>
      <c r="X194" s="67"/>
      <c r="Y194" s="69" t="str">
        <f t="shared" si="2"/>
        <v/>
      </c>
      <c r="Z194" s="70" t="str">
        <f t="shared" si="3"/>
        <v/>
      </c>
      <c r="AA194" s="70" t="str">
        <f>IFERROR(__xludf.DUMMYFUNCTION("IF(OR(T194="""", NOT(ISDATE(T194))), """", EOMONTH(T194, -1) + 1)"),"")</f>
        <v/>
      </c>
      <c r="AB194" s="67"/>
      <c r="AC194" s="67"/>
      <c r="AD194" s="67"/>
      <c r="AE194" s="67"/>
    </row>
    <row r="195">
      <c r="A195" s="59">
        <v>45687.0</v>
      </c>
      <c r="B195" s="60">
        <f t="shared" si="4"/>
        <v>79</v>
      </c>
      <c r="C195" s="61" t="s">
        <v>50</v>
      </c>
      <c r="D195" s="61" t="s">
        <v>216</v>
      </c>
      <c r="E195" s="62" t="s">
        <v>978</v>
      </c>
      <c r="F195" s="61" t="s">
        <v>25</v>
      </c>
      <c r="G195" s="63" t="s">
        <v>979</v>
      </c>
      <c r="H195" s="61" t="s">
        <v>39</v>
      </c>
      <c r="I195" s="61" t="s">
        <v>328</v>
      </c>
      <c r="J195" s="61" t="s">
        <v>328</v>
      </c>
      <c r="K195" s="61" t="s">
        <v>328</v>
      </c>
      <c r="L195" s="61" t="s">
        <v>29</v>
      </c>
      <c r="M195" s="25" t="s">
        <v>5059</v>
      </c>
      <c r="N195" s="25" t="s">
        <v>5060</v>
      </c>
      <c r="O195" s="61" t="s">
        <v>32</v>
      </c>
      <c r="P195" s="61" t="s">
        <v>33</v>
      </c>
      <c r="Q195" s="61" t="s">
        <v>34</v>
      </c>
      <c r="R195" s="64"/>
      <c r="S195" s="65" t="str">
        <f t="shared" si="1"/>
        <v>19/04/2025</v>
      </c>
      <c r="T195" s="66">
        <f>IFERROR(__xludf.DUMMYFUNCTION("IF(ISBLANK(S195), """", DATE(INDEX(SPLIT(S195,""/""),3), INDEX(SPLIT(S195,""/""),2), INDEX(SPLIT(S195,""/""),1)))"),45766.0)</f>
        <v>45766</v>
      </c>
      <c r="U195" s="67"/>
      <c r="V195" s="61" t="s">
        <v>4729</v>
      </c>
      <c r="W195" s="67"/>
      <c r="X195" s="67"/>
      <c r="Y195" s="69" t="str">
        <f t="shared" si="2"/>
        <v>2025-04</v>
      </c>
      <c r="Z195" s="70" t="str">
        <f t="shared" si="3"/>
        <v>Apr</v>
      </c>
      <c r="AA195" s="71">
        <f>IFERROR(__xludf.DUMMYFUNCTION("IF(OR(T195="""", NOT(ISDATE(T195))), """", EOMONTH(T195, -1) + 1)"),45748.0)</f>
        <v>45748</v>
      </c>
      <c r="AB195" s="67"/>
      <c r="AC195" s="67"/>
      <c r="AD195" s="67"/>
      <c r="AE195" s="67"/>
    </row>
    <row r="196">
      <c r="A196" s="59">
        <v>45687.0</v>
      </c>
      <c r="B196" s="60">
        <f t="shared" si="4"/>
        <v>251</v>
      </c>
      <c r="C196" s="61" t="s">
        <v>50</v>
      </c>
      <c r="D196" s="61" t="s">
        <v>216</v>
      </c>
      <c r="E196" s="62" t="s">
        <v>982</v>
      </c>
      <c r="F196" s="61" t="s">
        <v>46</v>
      </c>
      <c r="G196" s="63" t="s">
        <v>979</v>
      </c>
      <c r="H196" s="61" t="s">
        <v>39</v>
      </c>
      <c r="I196" s="61" t="s">
        <v>47</v>
      </c>
      <c r="J196" s="61" t="s">
        <v>47</v>
      </c>
      <c r="K196" s="61" t="s">
        <v>47</v>
      </c>
      <c r="L196" s="61" t="s">
        <v>29</v>
      </c>
      <c r="M196" s="25" t="s">
        <v>5061</v>
      </c>
      <c r="N196" s="25" t="s">
        <v>5062</v>
      </c>
      <c r="O196" s="61" t="s">
        <v>32</v>
      </c>
      <c r="P196" s="61" t="s">
        <v>214</v>
      </c>
      <c r="Q196" s="67"/>
      <c r="R196" s="64"/>
      <c r="S196" s="65" t="str">
        <f t="shared" si="1"/>
        <v/>
      </c>
      <c r="T196" s="67" t="str">
        <f>IFERROR(__xludf.DUMMYFUNCTION("IF(ISBLANK(S196), """", DATE(INDEX(SPLIT(S196,""/""),3), INDEX(SPLIT(S196,""/""),2), INDEX(SPLIT(S196,""/""),1)))"),"")</f>
        <v/>
      </c>
      <c r="U196" s="67"/>
      <c r="V196" s="65"/>
      <c r="W196" s="67"/>
      <c r="X196" s="67"/>
      <c r="Y196" s="69" t="str">
        <f t="shared" si="2"/>
        <v/>
      </c>
      <c r="Z196" s="70" t="str">
        <f t="shared" si="3"/>
        <v/>
      </c>
      <c r="AA196" s="70" t="str">
        <f>IFERROR(__xludf.DUMMYFUNCTION("IF(OR(T196="""", NOT(ISDATE(T196))), """", EOMONTH(T196, -1) + 1)"),"")</f>
        <v/>
      </c>
      <c r="AB196" s="67"/>
      <c r="AC196" s="67"/>
      <c r="AD196" s="67"/>
      <c r="AE196" s="67"/>
    </row>
    <row r="197">
      <c r="A197" s="59">
        <v>45687.0</v>
      </c>
      <c r="B197" s="60">
        <f t="shared" si="4"/>
        <v>251</v>
      </c>
      <c r="C197" s="61" t="s">
        <v>50</v>
      </c>
      <c r="D197" s="61" t="s">
        <v>216</v>
      </c>
      <c r="E197" s="62" t="s">
        <v>985</v>
      </c>
      <c r="F197" s="61" t="s">
        <v>25</v>
      </c>
      <c r="G197" s="61" t="s">
        <v>986</v>
      </c>
      <c r="H197" s="61" t="s">
        <v>59</v>
      </c>
      <c r="I197" s="61" t="s">
        <v>40</v>
      </c>
      <c r="J197" s="61" t="s">
        <v>40</v>
      </c>
      <c r="K197" s="61" t="s">
        <v>468</v>
      </c>
      <c r="L197" s="61" t="s">
        <v>29</v>
      </c>
      <c r="M197" s="25" t="s">
        <v>5063</v>
      </c>
      <c r="N197" s="25" t="s">
        <v>5064</v>
      </c>
      <c r="O197" s="61" t="s">
        <v>32</v>
      </c>
      <c r="P197" s="61" t="s">
        <v>214</v>
      </c>
      <c r="Q197" s="67"/>
      <c r="R197" s="64"/>
      <c r="S197" s="65" t="str">
        <f t="shared" si="1"/>
        <v/>
      </c>
      <c r="T197" s="67" t="str">
        <f>IFERROR(__xludf.DUMMYFUNCTION("IF(ISBLANK(S197), """", DATE(INDEX(SPLIT(S197,""/""),3), INDEX(SPLIT(S197,""/""),2), INDEX(SPLIT(S197,""/""),1)))"),"")</f>
        <v/>
      </c>
      <c r="U197" s="67"/>
      <c r="V197" s="68">
        <v>45844.0</v>
      </c>
      <c r="W197" s="67"/>
      <c r="X197" s="67"/>
      <c r="Y197" s="69" t="str">
        <f t="shared" si="2"/>
        <v/>
      </c>
      <c r="Z197" s="70" t="str">
        <f t="shared" si="3"/>
        <v/>
      </c>
      <c r="AA197" s="70" t="str">
        <f>IFERROR(__xludf.DUMMYFUNCTION("IF(OR(T197="""", NOT(ISDATE(T197))), """", EOMONTH(T197, -1) + 1)"),"")</f>
        <v/>
      </c>
      <c r="AB197" s="67"/>
      <c r="AC197" s="67"/>
      <c r="AD197" s="67"/>
      <c r="AE197" s="67"/>
    </row>
    <row r="198">
      <c r="A198" s="59">
        <v>45686.0</v>
      </c>
      <c r="B198" s="60">
        <f t="shared" si="4"/>
        <v>122</v>
      </c>
      <c r="C198" s="61" t="s">
        <v>50</v>
      </c>
      <c r="D198" s="61" t="s">
        <v>216</v>
      </c>
      <c r="E198" s="61" t="s">
        <v>989</v>
      </c>
      <c r="F198" s="61" t="s">
        <v>46</v>
      </c>
      <c r="G198" s="61" t="s">
        <v>990</v>
      </c>
      <c r="H198" s="61" t="s">
        <v>39</v>
      </c>
      <c r="I198" s="61" t="s">
        <v>40</v>
      </c>
      <c r="J198" s="61" t="s">
        <v>47</v>
      </c>
      <c r="K198" s="61" t="s">
        <v>47</v>
      </c>
      <c r="L198" s="61" t="s">
        <v>29</v>
      </c>
      <c r="M198" s="25" t="s">
        <v>5065</v>
      </c>
      <c r="N198" s="25" t="s">
        <v>5066</v>
      </c>
      <c r="O198" s="61" t="s">
        <v>32</v>
      </c>
      <c r="P198" s="61" t="s">
        <v>33</v>
      </c>
      <c r="Q198" s="61" t="s">
        <v>471</v>
      </c>
      <c r="R198" s="64"/>
      <c r="S198" s="65" t="str">
        <f t="shared" si="1"/>
        <v>31/05/2025</v>
      </c>
      <c r="T198" s="66">
        <f>IFERROR(__xludf.DUMMYFUNCTION("IF(ISBLANK(S198), """", DATE(INDEX(SPLIT(S198,""/""),3), INDEX(SPLIT(S198,""/""),2), INDEX(SPLIT(S198,""/""),1)))"),45808.0)</f>
        <v>45808</v>
      </c>
      <c r="U198" s="67"/>
      <c r="V198" s="61" t="s">
        <v>4751</v>
      </c>
      <c r="W198" s="67"/>
      <c r="X198" s="67"/>
      <c r="Y198" s="69" t="str">
        <f t="shared" si="2"/>
        <v>2025-05</v>
      </c>
      <c r="Z198" s="70" t="str">
        <f t="shared" si="3"/>
        <v>May</v>
      </c>
      <c r="AA198" s="71">
        <f>IFERROR(__xludf.DUMMYFUNCTION("IF(OR(T198="""", NOT(ISDATE(T198))), """", EOMONTH(T198, -1) + 1)"),45778.0)</f>
        <v>45778</v>
      </c>
      <c r="AB198" s="67"/>
      <c r="AC198" s="67"/>
      <c r="AD198" s="67"/>
      <c r="AE198" s="67"/>
    </row>
    <row r="199">
      <c r="A199" s="59">
        <v>45686.0</v>
      </c>
      <c r="B199" s="60">
        <f t="shared" si="4"/>
        <v>66</v>
      </c>
      <c r="C199" s="61" t="s">
        <v>50</v>
      </c>
      <c r="D199" s="61" t="s">
        <v>216</v>
      </c>
      <c r="E199" s="61" t="s">
        <v>993</v>
      </c>
      <c r="F199" s="61" t="s">
        <v>25</v>
      </c>
      <c r="G199" s="61" t="s">
        <v>994</v>
      </c>
      <c r="H199" s="61" t="s">
        <v>742</v>
      </c>
      <c r="I199" s="61" t="s">
        <v>78</v>
      </c>
      <c r="J199" s="61" t="s">
        <v>78</v>
      </c>
      <c r="K199" s="61" t="s">
        <v>78</v>
      </c>
      <c r="L199" s="61" t="s">
        <v>29</v>
      </c>
      <c r="M199" s="25" t="s">
        <v>5067</v>
      </c>
      <c r="N199" s="25" t="s">
        <v>5068</v>
      </c>
      <c r="O199" s="61" t="s">
        <v>32</v>
      </c>
      <c r="P199" s="61" t="s">
        <v>33</v>
      </c>
      <c r="Q199" s="61" t="s">
        <v>34</v>
      </c>
      <c r="R199" s="64"/>
      <c r="S199" s="65">
        <f t="shared" si="1"/>
        <v>45781</v>
      </c>
      <c r="T199" s="66">
        <f>IFERROR(__xludf.DUMMYFUNCTION("IF(ISBLANK(S199), """", DATE(INDEX(SPLIT(S199,""/""),3), INDEX(SPLIT(S199,""/""),2), INDEX(SPLIT(S199,""/""),1)))"),45752.0)</f>
        <v>45752</v>
      </c>
      <c r="U199" s="67"/>
      <c r="V199" s="68">
        <v>45781.0</v>
      </c>
      <c r="W199" s="61">
        <v>3150.0</v>
      </c>
      <c r="X199" s="61" t="s">
        <v>237</v>
      </c>
      <c r="Y199" s="69" t="str">
        <f t="shared" si="2"/>
        <v>2025-04</v>
      </c>
      <c r="Z199" s="70" t="str">
        <f t="shared" si="3"/>
        <v>Apr</v>
      </c>
      <c r="AA199" s="71">
        <f>IFERROR(__xludf.DUMMYFUNCTION("IF(OR(T199="""", NOT(ISDATE(T199))), """", EOMONTH(T199, -1) + 1)"),45748.0)</f>
        <v>45748</v>
      </c>
      <c r="AB199" s="67"/>
      <c r="AC199" s="67"/>
      <c r="AD199" s="67"/>
      <c r="AE199" s="67"/>
    </row>
    <row r="200">
      <c r="A200" s="59">
        <v>45680.0</v>
      </c>
      <c r="B200" s="60">
        <f t="shared" si="4"/>
        <v>86</v>
      </c>
      <c r="C200" s="61" t="s">
        <v>50</v>
      </c>
      <c r="D200" s="61" t="s">
        <v>216</v>
      </c>
      <c r="E200" s="61" t="s">
        <v>998</v>
      </c>
      <c r="F200" s="61" t="s">
        <v>25</v>
      </c>
      <c r="G200" s="61" t="s">
        <v>999</v>
      </c>
      <c r="H200" s="61" t="s">
        <v>388</v>
      </c>
      <c r="I200" s="61" t="s">
        <v>220</v>
      </c>
      <c r="J200" s="61" t="s">
        <v>233</v>
      </c>
      <c r="K200" s="61" t="s">
        <v>233</v>
      </c>
      <c r="L200" s="61" t="s">
        <v>29</v>
      </c>
      <c r="M200" s="25" t="s">
        <v>5069</v>
      </c>
      <c r="N200" s="25" t="s">
        <v>5070</v>
      </c>
      <c r="O200" s="61" t="s">
        <v>32</v>
      </c>
      <c r="P200" s="61" t="s">
        <v>33</v>
      </c>
      <c r="Q200" s="61" t="s">
        <v>381</v>
      </c>
      <c r="R200" s="64"/>
      <c r="S200" s="65" t="str">
        <f t="shared" si="1"/>
        <v>19/04/2025</v>
      </c>
      <c r="T200" s="66">
        <f>IFERROR(__xludf.DUMMYFUNCTION("IF(ISBLANK(S200), """", DATE(INDEX(SPLIT(S200,""/""),3), INDEX(SPLIT(S200,""/""),2), INDEX(SPLIT(S200,""/""),1)))"),45766.0)</f>
        <v>45766</v>
      </c>
      <c r="U200" s="67"/>
      <c r="V200" s="61" t="s">
        <v>4729</v>
      </c>
      <c r="W200" s="61">
        <v>3150.0</v>
      </c>
      <c r="X200" s="61" t="s">
        <v>482</v>
      </c>
      <c r="Y200" s="69" t="str">
        <f t="shared" si="2"/>
        <v>2025-04</v>
      </c>
      <c r="Z200" s="70" t="str">
        <f t="shared" si="3"/>
        <v>Apr</v>
      </c>
      <c r="AA200" s="71">
        <f>IFERROR(__xludf.DUMMYFUNCTION("IF(OR(T200="""", NOT(ISDATE(T200))), """", EOMONTH(T200, -1) + 1)"),45748.0)</f>
        <v>45748</v>
      </c>
      <c r="AB200" s="67"/>
      <c r="AC200" s="67"/>
      <c r="AD200" s="67"/>
      <c r="AE200" s="67"/>
    </row>
    <row r="201">
      <c r="A201" s="59">
        <v>45684.0</v>
      </c>
      <c r="B201" s="60">
        <f t="shared" si="4"/>
        <v>254</v>
      </c>
      <c r="C201" s="61" t="s">
        <v>50</v>
      </c>
      <c r="D201" s="61" t="s">
        <v>216</v>
      </c>
      <c r="E201" s="81" t="s">
        <v>1002</v>
      </c>
      <c r="F201" s="82" t="s">
        <v>25</v>
      </c>
      <c r="G201" s="61" t="s">
        <v>1003</v>
      </c>
      <c r="H201" s="61" t="s">
        <v>388</v>
      </c>
      <c r="I201" s="61" t="s">
        <v>78</v>
      </c>
      <c r="J201" s="61" t="s">
        <v>78</v>
      </c>
      <c r="K201" s="61" t="s">
        <v>78</v>
      </c>
      <c r="L201" s="61" t="s">
        <v>29</v>
      </c>
      <c r="M201" s="25" t="s">
        <v>5071</v>
      </c>
      <c r="N201" s="25" t="s">
        <v>5072</v>
      </c>
      <c r="O201" s="61" t="s">
        <v>32</v>
      </c>
      <c r="P201" s="61" t="s">
        <v>214</v>
      </c>
      <c r="Q201" s="67"/>
      <c r="R201" s="64"/>
      <c r="S201" s="65" t="str">
        <f t="shared" si="1"/>
        <v/>
      </c>
      <c r="T201" s="67" t="str">
        <f>IFERROR(__xludf.DUMMYFUNCTION("IF(ISBLANK(S201), """", DATE(INDEX(SPLIT(S201,""/""),3), INDEX(SPLIT(S201,""/""),2), INDEX(SPLIT(S201,""/""),1)))"),"")</f>
        <v/>
      </c>
      <c r="U201" s="67"/>
      <c r="V201" s="65"/>
      <c r="W201" s="67"/>
      <c r="X201" s="67"/>
      <c r="Y201" s="69" t="str">
        <f t="shared" si="2"/>
        <v/>
      </c>
      <c r="Z201" s="70" t="str">
        <f t="shared" si="3"/>
        <v/>
      </c>
      <c r="AA201" s="70" t="str">
        <f>IFERROR(__xludf.DUMMYFUNCTION("IF(OR(T201="""", NOT(ISDATE(T201))), """", EOMONTH(T201, -1) + 1)"),"")</f>
        <v/>
      </c>
      <c r="AB201" s="67"/>
      <c r="AC201" s="67"/>
      <c r="AD201" s="67"/>
      <c r="AE201" s="67"/>
    </row>
    <row r="202">
      <c r="A202" s="59">
        <v>45686.0</v>
      </c>
      <c r="B202" s="60">
        <f t="shared" si="4"/>
        <v>252</v>
      </c>
      <c r="C202" s="61" t="s">
        <v>22</v>
      </c>
      <c r="D202" s="61" t="s">
        <v>109</v>
      </c>
      <c r="E202" s="54" t="s">
        <v>1006</v>
      </c>
      <c r="F202" s="61" t="s">
        <v>46</v>
      </c>
      <c r="G202" s="63" t="s">
        <v>1007</v>
      </c>
      <c r="H202" s="61" t="s">
        <v>59</v>
      </c>
      <c r="I202" s="61" t="s">
        <v>78</v>
      </c>
      <c r="J202" s="61" t="s">
        <v>47</v>
      </c>
      <c r="K202" s="61" t="s">
        <v>47</v>
      </c>
      <c r="L202" s="61" t="s">
        <v>29</v>
      </c>
      <c r="M202" s="25" t="s">
        <v>5073</v>
      </c>
      <c r="N202" s="25" t="s">
        <v>5074</v>
      </c>
      <c r="O202" s="61" t="s">
        <v>32</v>
      </c>
      <c r="P202" s="61" t="s">
        <v>214</v>
      </c>
      <c r="Q202" s="67"/>
      <c r="R202" s="64"/>
      <c r="S202" s="65" t="str">
        <f t="shared" si="1"/>
        <v/>
      </c>
      <c r="T202" s="67" t="str">
        <f>IFERROR(__xludf.DUMMYFUNCTION("IF(ISBLANK(S202), """", DATE(INDEX(SPLIT(S202,""/""),3), INDEX(SPLIT(S202,""/""),2), INDEX(SPLIT(S202,""/""),1)))"),"")</f>
        <v/>
      </c>
      <c r="U202" s="67"/>
      <c r="V202" s="65"/>
      <c r="W202" s="67"/>
      <c r="X202" s="67"/>
      <c r="Y202" s="69" t="str">
        <f t="shared" si="2"/>
        <v/>
      </c>
      <c r="Z202" s="70" t="str">
        <f t="shared" si="3"/>
        <v/>
      </c>
      <c r="AA202" s="70" t="str">
        <f>IFERROR(__xludf.DUMMYFUNCTION("IF(OR(T202="""", NOT(ISDATE(T202))), """", EOMONTH(T202, -1) + 1)"),"")</f>
        <v/>
      </c>
      <c r="AB202" s="67"/>
      <c r="AC202" s="67"/>
      <c r="AD202" s="67"/>
      <c r="AE202" s="67"/>
    </row>
    <row r="203">
      <c r="A203" s="59">
        <v>45688.0</v>
      </c>
      <c r="B203" s="60">
        <f t="shared" si="4"/>
        <v>250</v>
      </c>
      <c r="C203" s="61" t="s">
        <v>22</v>
      </c>
      <c r="D203" s="61" t="s">
        <v>109</v>
      </c>
      <c r="E203" s="61" t="s">
        <v>1010</v>
      </c>
      <c r="F203" s="61" t="s">
        <v>25</v>
      </c>
      <c r="G203" s="61" t="s">
        <v>1011</v>
      </c>
      <c r="H203" s="61" t="s">
        <v>68</v>
      </c>
      <c r="I203" s="61" t="s">
        <v>78</v>
      </c>
      <c r="J203" s="61" t="s">
        <v>104</v>
      </c>
      <c r="K203" s="61" t="s">
        <v>104</v>
      </c>
      <c r="L203" s="61" t="s">
        <v>29</v>
      </c>
      <c r="M203" s="25" t="s">
        <v>5075</v>
      </c>
      <c r="N203" s="25" t="s">
        <v>5076</v>
      </c>
      <c r="O203" s="61" t="s">
        <v>32</v>
      </c>
      <c r="P203" s="61" t="s">
        <v>214</v>
      </c>
      <c r="Q203" s="67"/>
      <c r="R203" s="64"/>
      <c r="S203" s="65" t="str">
        <f t="shared" si="1"/>
        <v/>
      </c>
      <c r="T203" s="67" t="str">
        <f>IFERROR(__xludf.DUMMYFUNCTION("IF(ISBLANK(S203), """", DATE(INDEX(SPLIT(S203,""/""),3), INDEX(SPLIT(S203,""/""),2), INDEX(SPLIT(S203,""/""),1)))"),"")</f>
        <v/>
      </c>
      <c r="U203" s="67"/>
      <c r="V203" s="65"/>
      <c r="W203" s="67"/>
      <c r="X203" s="67"/>
      <c r="Y203" s="69" t="str">
        <f t="shared" si="2"/>
        <v/>
      </c>
      <c r="Z203" s="70" t="str">
        <f t="shared" si="3"/>
        <v/>
      </c>
      <c r="AA203" s="70" t="str">
        <f>IFERROR(__xludf.DUMMYFUNCTION("IF(OR(T203="""", NOT(ISDATE(T203))), """", EOMONTH(T203, -1) + 1)"),"")</f>
        <v/>
      </c>
      <c r="AB203" s="67"/>
      <c r="AC203" s="67"/>
      <c r="AD203" s="67"/>
      <c r="AE203" s="67"/>
    </row>
    <row r="204">
      <c r="A204" s="59">
        <v>45686.0</v>
      </c>
      <c r="B204" s="60">
        <f t="shared" si="4"/>
        <v>252</v>
      </c>
      <c r="C204" s="61" t="s">
        <v>22</v>
      </c>
      <c r="D204" s="61" t="s">
        <v>109</v>
      </c>
      <c r="E204" s="61" t="s">
        <v>1014</v>
      </c>
      <c r="F204" s="61" t="s">
        <v>25</v>
      </c>
      <c r="G204" s="63" t="s">
        <v>1007</v>
      </c>
      <c r="H204" s="61" t="s">
        <v>59</v>
      </c>
      <c r="I204" s="61" t="s">
        <v>78</v>
      </c>
      <c r="J204" s="61" t="s">
        <v>142</v>
      </c>
      <c r="K204" s="61" t="s">
        <v>1015</v>
      </c>
      <c r="L204" s="61" t="s">
        <v>29</v>
      </c>
      <c r="M204" s="25" t="s">
        <v>5077</v>
      </c>
      <c r="N204" s="25" t="s">
        <v>5078</v>
      </c>
      <c r="O204" s="61" t="s">
        <v>32</v>
      </c>
      <c r="P204" s="61" t="s">
        <v>214</v>
      </c>
      <c r="Q204" s="67"/>
      <c r="R204" s="64"/>
      <c r="S204" s="65" t="str">
        <f t="shared" si="1"/>
        <v/>
      </c>
      <c r="T204" s="67" t="str">
        <f>IFERROR(__xludf.DUMMYFUNCTION("IF(ISBLANK(S204), """", DATE(INDEX(SPLIT(S204,""/""),3), INDEX(SPLIT(S204,""/""),2), INDEX(SPLIT(S204,""/""),1)))"),"")</f>
        <v/>
      </c>
      <c r="U204" s="67"/>
      <c r="V204" s="65"/>
      <c r="W204" s="67"/>
      <c r="X204" s="67"/>
      <c r="Y204" s="69" t="str">
        <f t="shared" si="2"/>
        <v/>
      </c>
      <c r="Z204" s="70" t="str">
        <f t="shared" si="3"/>
        <v/>
      </c>
      <c r="AA204" s="70" t="str">
        <f>IFERROR(__xludf.DUMMYFUNCTION("IF(OR(T204="""", NOT(ISDATE(T204))), """", EOMONTH(T204, -1) + 1)"),"")</f>
        <v/>
      </c>
      <c r="AB204" s="67"/>
      <c r="AC204" s="67"/>
      <c r="AD204" s="67"/>
      <c r="AE204" s="67"/>
    </row>
    <row r="205">
      <c r="A205" s="59">
        <v>45665.0</v>
      </c>
      <c r="B205" s="60">
        <f t="shared" si="4"/>
        <v>73</v>
      </c>
      <c r="C205" s="61" t="s">
        <v>50</v>
      </c>
      <c r="D205" s="61" t="s">
        <v>216</v>
      </c>
      <c r="E205" s="61" t="s">
        <v>1018</v>
      </c>
      <c r="F205" s="61" t="s">
        <v>25</v>
      </c>
      <c r="G205" s="63" t="s">
        <v>1019</v>
      </c>
      <c r="H205" s="61" t="s">
        <v>68</v>
      </c>
      <c r="I205" s="61" t="s">
        <v>220</v>
      </c>
      <c r="J205" s="61" t="s">
        <v>570</v>
      </c>
      <c r="K205" s="61" t="s">
        <v>570</v>
      </c>
      <c r="L205" s="61" t="s">
        <v>29</v>
      </c>
      <c r="M205" s="25" t="s">
        <v>5079</v>
      </c>
      <c r="N205" s="25" t="s">
        <v>5080</v>
      </c>
      <c r="O205" s="61" t="s">
        <v>32</v>
      </c>
      <c r="P205" s="61" t="s">
        <v>33</v>
      </c>
      <c r="Q205" s="61" t="s">
        <v>228</v>
      </c>
      <c r="R205" s="64"/>
      <c r="S205" s="65" t="str">
        <f t="shared" si="1"/>
        <v>22/03/2025</v>
      </c>
      <c r="T205" s="66">
        <f>IFERROR(__xludf.DUMMYFUNCTION("IF(ISBLANK(S205), """", DATE(INDEX(SPLIT(S205,""/""),3), INDEX(SPLIT(S205,""/""),2), INDEX(SPLIT(S205,""/""),1)))"),45738.0)</f>
        <v>45738</v>
      </c>
      <c r="U205" s="67"/>
      <c r="V205" s="61" t="s">
        <v>4688</v>
      </c>
      <c r="W205" s="61">
        <v>3060.0</v>
      </c>
      <c r="X205" s="61" t="s">
        <v>600</v>
      </c>
      <c r="Y205" s="69" t="str">
        <f t="shared" si="2"/>
        <v>2025-03</v>
      </c>
      <c r="Z205" s="70" t="str">
        <f t="shared" si="3"/>
        <v>Mar</v>
      </c>
      <c r="AA205" s="71">
        <f>IFERROR(__xludf.DUMMYFUNCTION("IF(OR(T205="""", NOT(ISDATE(T205))), """", EOMONTH(T205, -1) + 1)"),45717.0)</f>
        <v>45717</v>
      </c>
      <c r="AB205" s="67"/>
      <c r="AC205" s="67"/>
      <c r="AD205" s="67"/>
      <c r="AE205" s="67"/>
    </row>
    <row r="206">
      <c r="A206" s="59">
        <v>45665.0</v>
      </c>
      <c r="B206" s="60">
        <f t="shared" si="4"/>
        <v>73</v>
      </c>
      <c r="C206" s="61" t="s">
        <v>50</v>
      </c>
      <c r="D206" s="61" t="s">
        <v>216</v>
      </c>
      <c r="E206" s="61" t="s">
        <v>1023</v>
      </c>
      <c r="F206" s="61" t="s">
        <v>46</v>
      </c>
      <c r="G206" s="63" t="s">
        <v>1019</v>
      </c>
      <c r="H206" s="61" t="s">
        <v>68</v>
      </c>
      <c r="I206" s="61" t="s">
        <v>220</v>
      </c>
      <c r="J206" s="61" t="s">
        <v>47</v>
      </c>
      <c r="K206" s="61" t="s">
        <v>47</v>
      </c>
      <c r="L206" s="61" t="s">
        <v>29</v>
      </c>
      <c r="M206" s="25" t="s">
        <v>5081</v>
      </c>
      <c r="N206" s="25" t="s">
        <v>5082</v>
      </c>
      <c r="O206" s="61" t="s">
        <v>32</v>
      </c>
      <c r="P206" s="61" t="s">
        <v>33</v>
      </c>
      <c r="Q206" s="61" t="s">
        <v>228</v>
      </c>
      <c r="R206" s="64"/>
      <c r="S206" s="65" t="str">
        <f t="shared" si="1"/>
        <v>22/03/2025</v>
      </c>
      <c r="T206" s="66">
        <f>IFERROR(__xludf.DUMMYFUNCTION("IF(ISBLANK(S206), """", DATE(INDEX(SPLIT(S206,""/""),3), INDEX(SPLIT(S206,""/""),2), INDEX(SPLIT(S206,""/""),1)))"),45738.0)</f>
        <v>45738</v>
      </c>
      <c r="U206" s="67"/>
      <c r="V206" s="61" t="s">
        <v>4688</v>
      </c>
      <c r="W206" s="61">
        <v>765.0</v>
      </c>
      <c r="X206" s="61" t="s">
        <v>600</v>
      </c>
      <c r="Y206" s="69" t="str">
        <f t="shared" si="2"/>
        <v>2025-03</v>
      </c>
      <c r="Z206" s="70" t="str">
        <f t="shared" si="3"/>
        <v>Mar</v>
      </c>
      <c r="AA206" s="71">
        <f>IFERROR(__xludf.DUMMYFUNCTION("IF(OR(T206="""", NOT(ISDATE(T206))), """", EOMONTH(T206, -1) + 1)"),45717.0)</f>
        <v>45717</v>
      </c>
      <c r="AB206" s="67"/>
      <c r="AC206" s="67"/>
      <c r="AD206" s="67"/>
      <c r="AE206" s="67"/>
    </row>
    <row r="207">
      <c r="A207" s="59">
        <v>45689.0</v>
      </c>
      <c r="B207" s="60">
        <f t="shared" si="4"/>
        <v>56</v>
      </c>
      <c r="C207" s="61" t="s">
        <v>72</v>
      </c>
      <c r="D207" s="61" t="s">
        <v>247</v>
      </c>
      <c r="E207" s="62" t="s">
        <v>1026</v>
      </c>
      <c r="F207" s="79" t="s">
        <v>25</v>
      </c>
      <c r="G207" s="61" t="s">
        <v>1027</v>
      </c>
      <c r="H207" s="61" t="s">
        <v>39</v>
      </c>
      <c r="I207" s="61" t="s">
        <v>104</v>
      </c>
      <c r="J207" s="61" t="s">
        <v>104</v>
      </c>
      <c r="K207" s="61" t="s">
        <v>104</v>
      </c>
      <c r="L207" s="61" t="s">
        <v>29</v>
      </c>
      <c r="M207" s="25" t="s">
        <v>5083</v>
      </c>
      <c r="N207" s="25" t="s">
        <v>5084</v>
      </c>
      <c r="O207" s="61" t="s">
        <v>32</v>
      </c>
      <c r="P207" s="61" t="s">
        <v>33</v>
      </c>
      <c r="Q207" s="61" t="s">
        <v>381</v>
      </c>
      <c r="R207" s="64"/>
      <c r="S207" s="65" t="str">
        <f t="shared" si="1"/>
        <v>29/03/2025</v>
      </c>
      <c r="T207" s="66">
        <f>IFERROR(__xludf.DUMMYFUNCTION("IF(ISBLANK(S207), """", DATE(INDEX(SPLIT(S207,""/""),3), INDEX(SPLIT(S207,""/""),2), INDEX(SPLIT(S207,""/""),1)))"),45745.0)</f>
        <v>45745</v>
      </c>
      <c r="U207" s="67"/>
      <c r="V207" s="61" t="s">
        <v>5085</v>
      </c>
      <c r="W207" s="61">
        <v>3600.0</v>
      </c>
      <c r="X207" s="61" t="s">
        <v>94</v>
      </c>
      <c r="Y207" s="69" t="str">
        <f t="shared" si="2"/>
        <v>2025-03</v>
      </c>
      <c r="Z207" s="70" t="str">
        <f t="shared" si="3"/>
        <v>Mar</v>
      </c>
      <c r="AA207" s="71">
        <f>IFERROR(__xludf.DUMMYFUNCTION("IF(OR(T207="""", NOT(ISDATE(T207))), """", EOMONTH(T207, -1) + 1)"),45717.0)</f>
        <v>45717</v>
      </c>
      <c r="AB207" s="67"/>
      <c r="AC207" s="67"/>
      <c r="AD207" s="67"/>
      <c r="AE207" s="67"/>
    </row>
    <row r="208">
      <c r="A208" s="59">
        <v>45689.0</v>
      </c>
      <c r="B208" s="60">
        <f t="shared" si="4"/>
        <v>126</v>
      </c>
      <c r="C208" s="61" t="s">
        <v>72</v>
      </c>
      <c r="D208" s="61" t="s">
        <v>247</v>
      </c>
      <c r="E208" s="61" t="s">
        <v>1031</v>
      </c>
      <c r="F208" s="79" t="s">
        <v>25</v>
      </c>
      <c r="G208" s="61" t="s">
        <v>1032</v>
      </c>
      <c r="H208" s="61" t="s">
        <v>39</v>
      </c>
      <c r="I208" s="61" t="s">
        <v>220</v>
      </c>
      <c r="J208" s="61" t="s">
        <v>220</v>
      </c>
      <c r="K208" s="61" t="s">
        <v>220</v>
      </c>
      <c r="L208" s="61" t="s">
        <v>29</v>
      </c>
      <c r="M208" s="25" t="s">
        <v>5086</v>
      </c>
      <c r="N208" s="25" t="s">
        <v>5087</v>
      </c>
      <c r="O208" s="61" t="s">
        <v>32</v>
      </c>
      <c r="P208" s="61" t="s">
        <v>33</v>
      </c>
      <c r="Q208" s="67"/>
      <c r="R208" s="64"/>
      <c r="S208" s="65">
        <f t="shared" si="1"/>
        <v>45844</v>
      </c>
      <c r="T208" s="66">
        <f>IFERROR(__xludf.DUMMYFUNCTION("IF(ISBLANK(S208), """", DATE(INDEX(SPLIT(S208,""/""),3), INDEX(SPLIT(S208,""/""),2), INDEX(SPLIT(S208,""/""),1)))"),45815.0)</f>
        <v>45815</v>
      </c>
      <c r="U208" s="67"/>
      <c r="V208" s="68">
        <v>45844.0</v>
      </c>
      <c r="W208" s="61">
        <v>3150.0</v>
      </c>
      <c r="X208" s="61" t="s">
        <v>482</v>
      </c>
      <c r="Y208" s="69" t="str">
        <f t="shared" si="2"/>
        <v>2025-06</v>
      </c>
      <c r="Z208" s="70" t="str">
        <f t="shared" si="3"/>
        <v>Jun</v>
      </c>
      <c r="AA208" s="71">
        <f>IFERROR(__xludf.DUMMYFUNCTION("IF(OR(T208="""", NOT(ISDATE(T208))), """", EOMONTH(T208, -1) + 1)"),45809.0)</f>
        <v>45809</v>
      </c>
      <c r="AB208" s="67"/>
      <c r="AC208" s="67"/>
      <c r="AD208" s="67"/>
      <c r="AE208" s="67"/>
    </row>
    <row r="209">
      <c r="A209" s="59">
        <v>45689.0</v>
      </c>
      <c r="B209" s="60">
        <f t="shared" si="4"/>
        <v>112</v>
      </c>
      <c r="C209" s="61" t="s">
        <v>72</v>
      </c>
      <c r="D209" s="61" t="s">
        <v>247</v>
      </c>
      <c r="E209" s="61" t="s">
        <v>1035</v>
      </c>
      <c r="F209" s="79" t="s">
        <v>25</v>
      </c>
      <c r="G209" s="61" t="s">
        <v>1036</v>
      </c>
      <c r="H209" s="61" t="s">
        <v>388</v>
      </c>
      <c r="I209" s="61" t="s">
        <v>104</v>
      </c>
      <c r="J209" s="61" t="s">
        <v>104</v>
      </c>
      <c r="K209" s="61" t="s">
        <v>256</v>
      </c>
      <c r="L209" s="61" t="s">
        <v>29</v>
      </c>
      <c r="M209" s="25" t="s">
        <v>5088</v>
      </c>
      <c r="N209" s="25" t="s">
        <v>5089</v>
      </c>
      <c r="O209" s="61" t="s">
        <v>32</v>
      </c>
      <c r="P209" s="61" t="s">
        <v>33</v>
      </c>
      <c r="Q209" s="61" t="s">
        <v>471</v>
      </c>
      <c r="R209" s="79" t="s">
        <v>4853</v>
      </c>
      <c r="S209" s="65" t="str">
        <f t="shared" si="1"/>
        <v>24/05/2025</v>
      </c>
      <c r="T209" s="66">
        <f>IFERROR(__xludf.DUMMYFUNCTION("IF(ISBLANK(S209), """", DATE(INDEX(SPLIT(S209,""/""),3), INDEX(SPLIT(S209,""/""),2), INDEX(SPLIT(S209,""/""),1)))"),45801.0)</f>
        <v>45801</v>
      </c>
      <c r="U209" s="67"/>
      <c r="V209" s="61" t="s">
        <v>4853</v>
      </c>
      <c r="W209" s="61">
        <v>3150.0</v>
      </c>
      <c r="X209" s="61" t="s">
        <v>1039</v>
      </c>
      <c r="Y209" s="69" t="str">
        <f t="shared" si="2"/>
        <v>2025-05</v>
      </c>
      <c r="Z209" s="70" t="str">
        <f t="shared" si="3"/>
        <v>May</v>
      </c>
      <c r="AA209" s="71">
        <f>IFERROR(__xludf.DUMMYFUNCTION("IF(OR(T209="""", NOT(ISDATE(T209))), """", EOMONTH(T209, -1) + 1)"),45778.0)</f>
        <v>45778</v>
      </c>
      <c r="AB209" s="67"/>
      <c r="AC209" s="67"/>
      <c r="AD209" s="67"/>
      <c r="AE209" s="67"/>
    </row>
    <row r="210">
      <c r="A210" s="59">
        <v>45689.0</v>
      </c>
      <c r="B210" s="60">
        <f t="shared" si="4"/>
        <v>249</v>
      </c>
      <c r="C210" s="61" t="s">
        <v>72</v>
      </c>
      <c r="D210" s="61" t="s">
        <v>247</v>
      </c>
      <c r="E210" s="61" t="s">
        <v>1040</v>
      </c>
      <c r="F210" s="79" t="s">
        <v>25</v>
      </c>
      <c r="G210" s="61" t="s">
        <v>1041</v>
      </c>
      <c r="H210" s="61" t="s">
        <v>388</v>
      </c>
      <c r="I210" s="61" t="s">
        <v>78</v>
      </c>
      <c r="J210" s="61" t="s">
        <v>78</v>
      </c>
      <c r="K210" s="61" t="s">
        <v>78</v>
      </c>
      <c r="L210" s="61" t="s">
        <v>29</v>
      </c>
      <c r="M210" s="25" t="s">
        <v>5090</v>
      </c>
      <c r="N210" s="25" t="s">
        <v>5091</v>
      </c>
      <c r="O210" s="61" t="s">
        <v>32</v>
      </c>
      <c r="P210" s="61" t="s">
        <v>214</v>
      </c>
      <c r="Q210" s="67"/>
      <c r="R210" s="64"/>
      <c r="S210" s="65" t="str">
        <f t="shared" si="1"/>
        <v/>
      </c>
      <c r="T210" s="67" t="str">
        <f>IFERROR(__xludf.DUMMYFUNCTION("IF(ISBLANK(S210), """", DATE(INDEX(SPLIT(S210,""/""),3), INDEX(SPLIT(S210,""/""),2), INDEX(SPLIT(S210,""/""),1)))"),"")</f>
        <v/>
      </c>
      <c r="U210" s="67"/>
      <c r="V210" s="65"/>
      <c r="W210" s="67"/>
      <c r="X210" s="67"/>
      <c r="Y210" s="69" t="str">
        <f t="shared" si="2"/>
        <v/>
      </c>
      <c r="Z210" s="70" t="str">
        <f t="shared" si="3"/>
        <v/>
      </c>
      <c r="AA210" s="70" t="str">
        <f>IFERROR(__xludf.DUMMYFUNCTION("IF(OR(T210="""", NOT(ISDATE(T210))), """", EOMONTH(T210, -1) + 1)"),"")</f>
        <v/>
      </c>
      <c r="AB210" s="67"/>
      <c r="AC210" s="67"/>
      <c r="AD210" s="67"/>
      <c r="AE210" s="67"/>
    </row>
    <row r="211">
      <c r="A211" s="59">
        <v>45689.0</v>
      </c>
      <c r="B211" s="60">
        <f t="shared" si="4"/>
        <v>249</v>
      </c>
      <c r="C211" s="61" t="s">
        <v>72</v>
      </c>
      <c r="D211" s="61" t="s">
        <v>247</v>
      </c>
      <c r="E211" s="61" t="s">
        <v>1044</v>
      </c>
      <c r="F211" s="79" t="s">
        <v>46</v>
      </c>
      <c r="G211" s="61" t="s">
        <v>1045</v>
      </c>
      <c r="H211" s="61" t="s">
        <v>388</v>
      </c>
      <c r="I211" s="61" t="s">
        <v>122</v>
      </c>
      <c r="J211" s="61" t="s">
        <v>122</v>
      </c>
      <c r="K211" s="61" t="s">
        <v>122</v>
      </c>
      <c r="L211" s="61" t="s">
        <v>29</v>
      </c>
      <c r="M211" s="25" t="s">
        <v>5092</v>
      </c>
      <c r="N211" s="25" t="s">
        <v>5093</v>
      </c>
      <c r="O211" s="61" t="s">
        <v>32</v>
      </c>
      <c r="P211" s="61" t="s">
        <v>33</v>
      </c>
      <c r="Q211" s="61" t="s">
        <v>228</v>
      </c>
      <c r="R211" s="64"/>
      <c r="S211" s="65" t="str">
        <f t="shared" si="1"/>
        <v/>
      </c>
      <c r="T211" s="67" t="str">
        <f>IFERROR(__xludf.DUMMYFUNCTION("IF(ISBLANK(S211), """", DATE(INDEX(SPLIT(S211,""/""),3), INDEX(SPLIT(S211,""/""),2), INDEX(SPLIT(S211,""/""),1)))"),"")</f>
        <v/>
      </c>
      <c r="U211" s="67"/>
      <c r="V211" s="65"/>
      <c r="W211" s="67"/>
      <c r="X211" s="67"/>
      <c r="Y211" s="69" t="str">
        <f t="shared" si="2"/>
        <v/>
      </c>
      <c r="Z211" s="70" t="str">
        <f t="shared" si="3"/>
        <v/>
      </c>
      <c r="AA211" s="70" t="str">
        <f>IFERROR(__xludf.DUMMYFUNCTION("IF(OR(T211="""", NOT(ISDATE(T211))), """", EOMONTH(T211, -1) + 1)"),"")</f>
        <v/>
      </c>
      <c r="AB211" s="67"/>
      <c r="AC211" s="67"/>
      <c r="AD211" s="67"/>
      <c r="AE211" s="67"/>
    </row>
    <row r="212">
      <c r="A212" s="59">
        <v>45689.0</v>
      </c>
      <c r="B212" s="60">
        <f t="shared" si="4"/>
        <v>23</v>
      </c>
      <c r="C212" s="61" t="s">
        <v>72</v>
      </c>
      <c r="D212" s="61" t="s">
        <v>247</v>
      </c>
      <c r="E212" s="61" t="s">
        <v>1048</v>
      </c>
      <c r="F212" s="79" t="s">
        <v>25</v>
      </c>
      <c r="G212" s="63" t="s">
        <v>1049</v>
      </c>
      <c r="H212" s="61" t="s">
        <v>388</v>
      </c>
      <c r="I212" s="61" t="s">
        <v>122</v>
      </c>
      <c r="J212" s="61" t="s">
        <v>122</v>
      </c>
      <c r="K212" s="61" t="s">
        <v>122</v>
      </c>
      <c r="L212" s="61" t="s">
        <v>29</v>
      </c>
      <c r="M212" s="25" t="s">
        <v>5094</v>
      </c>
      <c r="N212" s="25" t="s">
        <v>5095</v>
      </c>
      <c r="O212" s="61" t="s">
        <v>32</v>
      </c>
      <c r="P212" s="61" t="s">
        <v>33</v>
      </c>
      <c r="Q212" s="67"/>
      <c r="R212" s="64"/>
      <c r="S212" s="65" t="str">
        <f t="shared" si="1"/>
        <v>24/02/2025</v>
      </c>
      <c r="T212" s="66">
        <f>IFERROR(__xludf.DUMMYFUNCTION("IF(ISBLANK(S212), """", DATE(INDEX(SPLIT(S212,""/""),3), INDEX(SPLIT(S212,""/""),2), INDEX(SPLIT(S212,""/""),1)))"),45712.0)</f>
        <v>45712</v>
      </c>
      <c r="U212" s="67"/>
      <c r="V212" s="61" t="s">
        <v>4738</v>
      </c>
      <c r="W212" s="61">
        <v>4050.0</v>
      </c>
      <c r="X212" s="61" t="s">
        <v>164</v>
      </c>
      <c r="Y212" s="69" t="str">
        <f t="shared" si="2"/>
        <v>2025-02</v>
      </c>
      <c r="Z212" s="70" t="str">
        <f t="shared" si="3"/>
        <v>Feb</v>
      </c>
      <c r="AA212" s="71">
        <f>IFERROR(__xludf.DUMMYFUNCTION("IF(OR(T212="""", NOT(ISDATE(T212))), """", EOMONTH(T212, -1) + 1)"),45689.0)</f>
        <v>45689</v>
      </c>
      <c r="AB212" s="67"/>
      <c r="AC212" s="67"/>
      <c r="AD212" s="67"/>
      <c r="AE212" s="67"/>
    </row>
    <row r="213">
      <c r="A213" s="59">
        <v>45689.0</v>
      </c>
      <c r="B213" s="60">
        <f t="shared" si="4"/>
        <v>249</v>
      </c>
      <c r="C213" s="61" t="s">
        <v>72</v>
      </c>
      <c r="D213" s="61" t="s">
        <v>247</v>
      </c>
      <c r="E213" s="61" t="s">
        <v>1052</v>
      </c>
      <c r="F213" s="79" t="s">
        <v>25</v>
      </c>
      <c r="G213" s="63" t="s">
        <v>1053</v>
      </c>
      <c r="H213" s="61" t="s">
        <v>39</v>
      </c>
      <c r="I213" s="61" t="s">
        <v>122</v>
      </c>
      <c r="J213" s="61" t="s">
        <v>122</v>
      </c>
      <c r="K213" s="61" t="s">
        <v>122</v>
      </c>
      <c r="L213" s="61" t="s">
        <v>29</v>
      </c>
      <c r="M213" s="25" t="s">
        <v>5096</v>
      </c>
      <c r="N213" s="25" t="s">
        <v>5097</v>
      </c>
      <c r="O213" s="61" t="s">
        <v>32</v>
      </c>
      <c r="P213" s="61" t="s">
        <v>214</v>
      </c>
      <c r="Q213" s="67"/>
      <c r="R213" s="64"/>
      <c r="S213" s="65" t="str">
        <f t="shared" si="1"/>
        <v/>
      </c>
      <c r="T213" s="67" t="str">
        <f>IFERROR(__xludf.DUMMYFUNCTION("IF(ISBLANK(S213), """", DATE(INDEX(SPLIT(S213,""/""),3), INDEX(SPLIT(S213,""/""),2), INDEX(SPLIT(S213,""/""),1)))"),"")</f>
        <v/>
      </c>
      <c r="U213" s="67"/>
      <c r="V213" s="65"/>
      <c r="W213" s="61">
        <v>4050.0</v>
      </c>
      <c r="X213" s="61" t="s">
        <v>649</v>
      </c>
      <c r="Y213" s="69" t="str">
        <f t="shared" si="2"/>
        <v/>
      </c>
      <c r="Z213" s="70" t="str">
        <f t="shared" si="3"/>
        <v/>
      </c>
      <c r="AA213" s="70" t="str">
        <f>IFERROR(__xludf.DUMMYFUNCTION("IF(OR(T213="""", NOT(ISDATE(T213))), """", EOMONTH(T213, -1) + 1)"),"")</f>
        <v/>
      </c>
      <c r="AB213" s="67"/>
      <c r="AC213" s="67"/>
      <c r="AD213" s="67"/>
      <c r="AE213" s="67"/>
    </row>
    <row r="214">
      <c r="A214" s="59">
        <v>45689.0</v>
      </c>
      <c r="B214" s="60">
        <f t="shared" si="4"/>
        <v>249</v>
      </c>
      <c r="C214" s="61" t="s">
        <v>72</v>
      </c>
      <c r="D214" s="61" t="s">
        <v>247</v>
      </c>
      <c r="E214" s="61" t="s">
        <v>1056</v>
      </c>
      <c r="F214" s="79" t="s">
        <v>46</v>
      </c>
      <c r="G214" s="63" t="s">
        <v>1053</v>
      </c>
      <c r="H214" s="61" t="s">
        <v>39</v>
      </c>
      <c r="I214" s="61" t="s">
        <v>122</v>
      </c>
      <c r="J214" s="61" t="s">
        <v>47</v>
      </c>
      <c r="K214" s="61" t="s">
        <v>47</v>
      </c>
      <c r="L214" s="61" t="s">
        <v>29</v>
      </c>
      <c r="M214" s="25" t="s">
        <v>5098</v>
      </c>
      <c r="N214" s="25" t="s">
        <v>5099</v>
      </c>
      <c r="O214" s="61" t="s">
        <v>32</v>
      </c>
      <c r="P214" s="61" t="s">
        <v>214</v>
      </c>
      <c r="Q214" s="67"/>
      <c r="R214" s="64"/>
      <c r="S214" s="65" t="str">
        <f t="shared" si="1"/>
        <v/>
      </c>
      <c r="T214" s="67" t="str">
        <f>IFERROR(__xludf.DUMMYFUNCTION("IF(ISBLANK(S214), """", DATE(INDEX(SPLIT(S214,""/""),3), INDEX(SPLIT(S214,""/""),2), INDEX(SPLIT(S214,""/""),1)))"),"")</f>
        <v/>
      </c>
      <c r="U214" s="67"/>
      <c r="V214" s="65"/>
      <c r="W214" s="61">
        <v>1350.0</v>
      </c>
      <c r="X214" s="61" t="s">
        <v>164</v>
      </c>
      <c r="Y214" s="69" t="str">
        <f t="shared" si="2"/>
        <v/>
      </c>
      <c r="Z214" s="70" t="str">
        <f t="shared" si="3"/>
        <v/>
      </c>
      <c r="AA214" s="70" t="str">
        <f>IFERROR(__xludf.DUMMYFUNCTION("IF(OR(T214="""", NOT(ISDATE(T214))), """", EOMONTH(T214, -1) + 1)"),"")</f>
        <v/>
      </c>
      <c r="AB214" s="67"/>
      <c r="AC214" s="67"/>
      <c r="AD214" s="67"/>
      <c r="AE214" s="67"/>
    </row>
    <row r="215">
      <c r="A215" s="59">
        <v>45689.0</v>
      </c>
      <c r="B215" s="60">
        <f t="shared" si="4"/>
        <v>7</v>
      </c>
      <c r="C215" s="61" t="s">
        <v>72</v>
      </c>
      <c r="D215" s="61" t="s">
        <v>247</v>
      </c>
      <c r="E215" s="61" t="s">
        <v>1059</v>
      </c>
      <c r="F215" s="79" t="s">
        <v>25</v>
      </c>
      <c r="G215" s="61" t="s">
        <v>1060</v>
      </c>
      <c r="H215" s="61" t="s">
        <v>39</v>
      </c>
      <c r="I215" s="61" t="s">
        <v>435</v>
      </c>
      <c r="J215" s="61" t="s">
        <v>435</v>
      </c>
      <c r="K215" s="61" t="s">
        <v>435</v>
      </c>
      <c r="L215" s="61" t="s">
        <v>29</v>
      </c>
      <c r="M215" s="25" t="s">
        <v>5100</v>
      </c>
      <c r="N215" s="25" t="s">
        <v>5101</v>
      </c>
      <c r="O215" s="61" t="s">
        <v>32</v>
      </c>
      <c r="P215" s="61" t="s">
        <v>33</v>
      </c>
      <c r="Q215" s="67"/>
      <c r="R215" s="64"/>
      <c r="S215" s="65">
        <f t="shared" si="1"/>
        <v>45871</v>
      </c>
      <c r="T215" s="66">
        <f>IFERROR(__xludf.DUMMYFUNCTION("IF(ISBLANK(S215), """", DATE(INDEX(SPLIT(S215,""/""),3), INDEX(SPLIT(S215,""/""),2), INDEX(SPLIT(S215,""/""),1)))"),45696.0)</f>
        <v>45696</v>
      </c>
      <c r="U215" s="67"/>
      <c r="V215" s="68">
        <v>45871.0</v>
      </c>
      <c r="W215" s="61">
        <v>4050.0</v>
      </c>
      <c r="X215" s="67"/>
      <c r="Y215" s="69" t="str">
        <f t="shared" si="2"/>
        <v>2025-02</v>
      </c>
      <c r="Z215" s="70" t="str">
        <f t="shared" si="3"/>
        <v>Feb</v>
      </c>
      <c r="AA215" s="71">
        <f>IFERROR(__xludf.DUMMYFUNCTION("IF(OR(T215="""", NOT(ISDATE(T215))), """", EOMONTH(T215, -1) + 1)"),45689.0)</f>
        <v>45689</v>
      </c>
      <c r="AB215" s="67"/>
      <c r="AC215" s="67"/>
      <c r="AD215" s="67"/>
      <c r="AE215" s="67"/>
    </row>
    <row r="216">
      <c r="A216" s="59">
        <v>45689.0</v>
      </c>
      <c r="B216" s="60">
        <f t="shared" si="4"/>
        <v>32</v>
      </c>
      <c r="C216" s="61" t="s">
        <v>72</v>
      </c>
      <c r="D216" s="61" t="s">
        <v>247</v>
      </c>
      <c r="E216" s="61" t="s">
        <v>1063</v>
      </c>
      <c r="F216" s="79" t="s">
        <v>25</v>
      </c>
      <c r="G216" s="61" t="s">
        <v>1064</v>
      </c>
      <c r="H216" s="61" t="s">
        <v>39</v>
      </c>
      <c r="I216" s="61" t="s">
        <v>78</v>
      </c>
      <c r="J216" s="61" t="s">
        <v>78</v>
      </c>
      <c r="K216" s="61" t="s">
        <v>104</v>
      </c>
      <c r="L216" s="61" t="s">
        <v>29</v>
      </c>
      <c r="M216" s="25" t="s">
        <v>5102</v>
      </c>
      <c r="N216" s="25" t="s">
        <v>5103</v>
      </c>
      <c r="O216" s="61" t="s">
        <v>32</v>
      </c>
      <c r="P216" s="61" t="s">
        <v>33</v>
      </c>
      <c r="Q216" s="67"/>
      <c r="R216" s="64"/>
      <c r="S216" s="65">
        <f t="shared" si="1"/>
        <v>45780</v>
      </c>
      <c r="T216" s="66">
        <f>IFERROR(__xludf.DUMMYFUNCTION("IF(ISBLANK(S216), """", DATE(INDEX(SPLIT(S216,""/""),3), INDEX(SPLIT(S216,""/""),2), INDEX(SPLIT(S216,""/""),1)))"),45721.0)</f>
        <v>45721</v>
      </c>
      <c r="U216" s="67"/>
      <c r="V216" s="68">
        <v>45780.0</v>
      </c>
      <c r="W216" s="61">
        <v>4050.0</v>
      </c>
      <c r="X216" s="61" t="s">
        <v>951</v>
      </c>
      <c r="Y216" s="69" t="str">
        <f t="shared" si="2"/>
        <v>2025-03</v>
      </c>
      <c r="Z216" s="70" t="str">
        <f t="shared" si="3"/>
        <v>Mar</v>
      </c>
      <c r="AA216" s="71">
        <f>IFERROR(__xludf.DUMMYFUNCTION("IF(OR(T216="""", NOT(ISDATE(T216))), """", EOMONTH(T216, -1) + 1)"),45717.0)</f>
        <v>45717</v>
      </c>
      <c r="AB216" s="67"/>
      <c r="AC216" s="67"/>
      <c r="AD216" s="67"/>
      <c r="AE216" s="67"/>
    </row>
    <row r="217">
      <c r="A217" s="59">
        <v>45689.0</v>
      </c>
      <c r="B217" s="60">
        <f t="shared" si="4"/>
        <v>23</v>
      </c>
      <c r="C217" s="61" t="s">
        <v>72</v>
      </c>
      <c r="D217" s="61" t="s">
        <v>247</v>
      </c>
      <c r="E217" s="61" t="s">
        <v>1067</v>
      </c>
      <c r="F217" s="79" t="s">
        <v>25</v>
      </c>
      <c r="G217" s="61" t="s">
        <v>1068</v>
      </c>
      <c r="H217" s="61" t="s">
        <v>68</v>
      </c>
      <c r="I217" s="61" t="s">
        <v>122</v>
      </c>
      <c r="J217" s="61" t="s">
        <v>122</v>
      </c>
      <c r="K217" s="61" t="s">
        <v>122</v>
      </c>
      <c r="L217" s="61" t="s">
        <v>29</v>
      </c>
      <c r="M217" s="25" t="s">
        <v>5104</v>
      </c>
      <c r="N217" s="25" t="s">
        <v>5105</v>
      </c>
      <c r="O217" s="61" t="s">
        <v>32</v>
      </c>
      <c r="P217" s="61" t="s">
        <v>33</v>
      </c>
      <c r="Q217" s="67"/>
      <c r="R217" s="64"/>
      <c r="S217" s="65" t="str">
        <f t="shared" si="1"/>
        <v>24/02/2025</v>
      </c>
      <c r="T217" s="66">
        <f>IFERROR(__xludf.DUMMYFUNCTION("IF(ISBLANK(S217), """", DATE(INDEX(SPLIT(S217,""/""),3), INDEX(SPLIT(S217,""/""),2), INDEX(SPLIT(S217,""/""),1)))"),45712.0)</f>
        <v>45712</v>
      </c>
      <c r="U217" s="67"/>
      <c r="V217" s="61" t="s">
        <v>4738</v>
      </c>
      <c r="W217" s="61">
        <v>3150.0</v>
      </c>
      <c r="X217" s="61" t="s">
        <v>664</v>
      </c>
      <c r="Y217" s="69" t="str">
        <f t="shared" si="2"/>
        <v>2025-02</v>
      </c>
      <c r="Z217" s="70" t="str">
        <f t="shared" si="3"/>
        <v>Feb</v>
      </c>
      <c r="AA217" s="71">
        <f>IFERROR(__xludf.DUMMYFUNCTION("IF(OR(T217="""", NOT(ISDATE(T217))), """", EOMONTH(T217, -1) + 1)"),45689.0)</f>
        <v>45689</v>
      </c>
      <c r="AB217" s="67"/>
      <c r="AC217" s="67"/>
      <c r="AD217" s="67"/>
      <c r="AE217" s="67"/>
    </row>
    <row r="218">
      <c r="A218" s="59">
        <v>45689.0</v>
      </c>
      <c r="B218" s="60">
        <f t="shared" si="4"/>
        <v>98</v>
      </c>
      <c r="C218" s="61" t="s">
        <v>64</v>
      </c>
      <c r="D218" s="61" t="s">
        <v>65</v>
      </c>
      <c r="E218" s="61" t="s">
        <v>1071</v>
      </c>
      <c r="F218" s="61" t="s">
        <v>8</v>
      </c>
      <c r="G218" s="63" t="s">
        <v>729</v>
      </c>
      <c r="H218" s="61" t="s">
        <v>104</v>
      </c>
      <c r="I218" s="61" t="s">
        <v>47</v>
      </c>
      <c r="J218" s="61" t="s">
        <v>47</v>
      </c>
      <c r="K218" s="61" t="s">
        <v>47</v>
      </c>
      <c r="L218" s="61" t="s">
        <v>29</v>
      </c>
      <c r="M218" s="25" t="s">
        <v>5106</v>
      </c>
      <c r="N218" s="25" t="s">
        <v>5107</v>
      </c>
      <c r="O218" s="61" t="s">
        <v>32</v>
      </c>
      <c r="P218" s="61" t="s">
        <v>33</v>
      </c>
      <c r="Q218" s="61" t="s">
        <v>34</v>
      </c>
      <c r="R218" s="64"/>
      <c r="S218" s="65">
        <f t="shared" si="1"/>
        <v>45935</v>
      </c>
      <c r="T218" s="66">
        <f>IFERROR(__xludf.DUMMYFUNCTION("IF(ISBLANK(S218), """", DATE(INDEX(SPLIT(S218,""/""),3), INDEX(SPLIT(S218,""/""),2), INDEX(SPLIT(S218,""/""),1)))"),45787.0)</f>
        <v>45787</v>
      </c>
      <c r="U218" s="67"/>
      <c r="V218" s="68">
        <v>45935.0</v>
      </c>
      <c r="W218" s="67"/>
      <c r="X218" s="67"/>
      <c r="Y218" s="69" t="str">
        <f t="shared" si="2"/>
        <v>2025-05</v>
      </c>
      <c r="Z218" s="70" t="str">
        <f t="shared" si="3"/>
        <v>May</v>
      </c>
      <c r="AA218" s="71">
        <f>IFERROR(__xludf.DUMMYFUNCTION("IF(OR(T218="""", NOT(ISDATE(T218))), """", EOMONTH(T218, -1) + 1)"),45778.0)</f>
        <v>45778</v>
      </c>
      <c r="AB218" s="67"/>
      <c r="AC218" s="67"/>
      <c r="AD218" s="67"/>
      <c r="AE218" s="67"/>
    </row>
    <row r="219">
      <c r="A219" s="59">
        <v>45689.0</v>
      </c>
      <c r="B219" s="60">
        <f t="shared" si="4"/>
        <v>249</v>
      </c>
      <c r="C219" s="61" t="s">
        <v>64</v>
      </c>
      <c r="D219" s="61" t="s">
        <v>65</v>
      </c>
      <c r="E219" s="61" t="s">
        <v>1074</v>
      </c>
      <c r="F219" s="61" t="s">
        <v>25</v>
      </c>
      <c r="G219" s="61" t="s">
        <v>1075</v>
      </c>
      <c r="H219" s="61" t="s">
        <v>1076</v>
      </c>
      <c r="I219" s="61" t="s">
        <v>256</v>
      </c>
      <c r="J219" s="61" t="s">
        <v>256</v>
      </c>
      <c r="K219" s="61" t="s">
        <v>256</v>
      </c>
      <c r="L219" s="61" t="s">
        <v>29</v>
      </c>
      <c r="M219" s="25" t="s">
        <v>5108</v>
      </c>
      <c r="N219" s="25" t="s">
        <v>5109</v>
      </c>
      <c r="O219" s="61" t="s">
        <v>32</v>
      </c>
      <c r="P219" s="61" t="s">
        <v>214</v>
      </c>
      <c r="Q219" s="67"/>
      <c r="R219" s="64"/>
      <c r="S219" s="65" t="str">
        <f t="shared" si="1"/>
        <v/>
      </c>
      <c r="T219" s="67" t="str">
        <f>IFERROR(__xludf.DUMMYFUNCTION("IF(ISBLANK(S219), """", DATE(INDEX(SPLIT(S219,""/""),3), INDEX(SPLIT(S219,""/""),2), INDEX(SPLIT(S219,""/""),1)))"),"")</f>
        <v/>
      </c>
      <c r="U219" s="67"/>
      <c r="V219" s="65"/>
      <c r="W219" s="67"/>
      <c r="X219" s="67"/>
      <c r="Y219" s="69" t="str">
        <f t="shared" si="2"/>
        <v/>
      </c>
      <c r="Z219" s="70" t="str">
        <f t="shared" si="3"/>
        <v/>
      </c>
      <c r="AA219" s="70" t="str">
        <f>IFERROR(__xludf.DUMMYFUNCTION("IF(OR(T219="""", NOT(ISDATE(T219))), """", EOMONTH(T219, -1) + 1)"),"")</f>
        <v/>
      </c>
      <c r="AB219" s="67"/>
      <c r="AC219" s="67"/>
      <c r="AD219" s="67"/>
      <c r="AE219" s="67"/>
    </row>
    <row r="220">
      <c r="A220" s="59">
        <v>45690.0</v>
      </c>
      <c r="B220" s="60">
        <f t="shared" si="4"/>
        <v>55</v>
      </c>
      <c r="C220" s="61" t="s">
        <v>64</v>
      </c>
      <c r="D220" s="61" t="s">
        <v>95</v>
      </c>
      <c r="E220" s="61">
        <v>2.025201177E9</v>
      </c>
      <c r="F220" s="61" t="s">
        <v>25</v>
      </c>
      <c r="G220" s="61" t="s">
        <v>1079</v>
      </c>
      <c r="H220" s="61" t="s">
        <v>39</v>
      </c>
      <c r="I220" s="61" t="s">
        <v>435</v>
      </c>
      <c r="J220" s="61" t="s">
        <v>78</v>
      </c>
      <c r="K220" s="61" t="s">
        <v>78</v>
      </c>
      <c r="L220" s="61" t="s">
        <v>29</v>
      </c>
      <c r="M220" s="25" t="s">
        <v>5110</v>
      </c>
      <c r="N220" s="25" t="s">
        <v>5111</v>
      </c>
      <c r="O220" s="61" t="s">
        <v>32</v>
      </c>
      <c r="P220" s="61" t="s">
        <v>33</v>
      </c>
      <c r="Q220" s="61" t="s">
        <v>381</v>
      </c>
      <c r="R220" s="64"/>
      <c r="S220" s="65" t="str">
        <f t="shared" si="1"/>
        <v>29/03/2025</v>
      </c>
      <c r="T220" s="66">
        <f>IFERROR(__xludf.DUMMYFUNCTION("IF(ISBLANK(S220), """", DATE(INDEX(SPLIT(S220,""/""),3), INDEX(SPLIT(S220,""/""),2), INDEX(SPLIT(S220,""/""),1)))"),45745.0)</f>
        <v>45745</v>
      </c>
      <c r="U220" s="67"/>
      <c r="V220" s="61" t="s">
        <v>5085</v>
      </c>
      <c r="W220" s="67"/>
      <c r="X220" s="67"/>
      <c r="Y220" s="69" t="str">
        <f t="shared" si="2"/>
        <v>2025-03</v>
      </c>
      <c r="Z220" s="70" t="str">
        <f t="shared" si="3"/>
        <v>Mar</v>
      </c>
      <c r="AA220" s="71">
        <f>IFERROR(__xludf.DUMMYFUNCTION("IF(OR(T220="""", NOT(ISDATE(T220))), """", EOMONTH(T220, -1) + 1)"),45717.0)</f>
        <v>45717</v>
      </c>
      <c r="AB220" s="67"/>
      <c r="AC220" s="67"/>
      <c r="AD220" s="67"/>
      <c r="AE220" s="67"/>
    </row>
    <row r="221">
      <c r="A221" s="59">
        <v>45690.0</v>
      </c>
      <c r="B221" s="60">
        <f t="shared" si="4"/>
        <v>76</v>
      </c>
      <c r="C221" s="61" t="s">
        <v>64</v>
      </c>
      <c r="D221" s="61" t="s">
        <v>95</v>
      </c>
      <c r="E221" s="61" t="s">
        <v>1082</v>
      </c>
      <c r="F221" s="61" t="s">
        <v>25</v>
      </c>
      <c r="G221" s="61" t="s">
        <v>1083</v>
      </c>
      <c r="H221" s="61" t="s">
        <v>388</v>
      </c>
      <c r="I221" s="61" t="s">
        <v>256</v>
      </c>
      <c r="J221" s="61" t="s">
        <v>256</v>
      </c>
      <c r="K221" s="61" t="s">
        <v>256</v>
      </c>
      <c r="L221" s="61" t="s">
        <v>29</v>
      </c>
      <c r="M221" s="25" t="s">
        <v>5112</v>
      </c>
      <c r="N221" s="25" t="s">
        <v>5113</v>
      </c>
      <c r="O221" s="61" t="s">
        <v>32</v>
      </c>
      <c r="P221" s="61" t="s">
        <v>33</v>
      </c>
      <c r="Q221" s="61" t="s">
        <v>34</v>
      </c>
      <c r="R221" s="64"/>
      <c r="S221" s="65" t="str">
        <f t="shared" si="1"/>
        <v>19/04/2025</v>
      </c>
      <c r="T221" s="66">
        <f>IFERROR(__xludf.DUMMYFUNCTION("IF(ISBLANK(S221), """", DATE(INDEX(SPLIT(S221,""/""),3), INDEX(SPLIT(S221,""/""),2), INDEX(SPLIT(S221,""/""),1)))"),45766.0)</f>
        <v>45766</v>
      </c>
      <c r="U221" s="67"/>
      <c r="V221" s="61" t="s">
        <v>4729</v>
      </c>
      <c r="W221" s="67"/>
      <c r="X221" s="67"/>
      <c r="Y221" s="69" t="str">
        <f t="shared" si="2"/>
        <v>2025-04</v>
      </c>
      <c r="Z221" s="70" t="str">
        <f t="shared" si="3"/>
        <v>Apr</v>
      </c>
      <c r="AA221" s="71">
        <f>IFERROR(__xludf.DUMMYFUNCTION("IF(OR(T221="""", NOT(ISDATE(T221))), """", EOMONTH(T221, -1) + 1)"),45748.0)</f>
        <v>45748</v>
      </c>
      <c r="AB221" s="67"/>
      <c r="AC221" s="67"/>
      <c r="AD221" s="67"/>
      <c r="AE221" s="67"/>
    </row>
    <row r="222">
      <c r="A222" s="59">
        <v>45690.0</v>
      </c>
      <c r="B222" s="60">
        <f t="shared" si="4"/>
        <v>125</v>
      </c>
      <c r="C222" s="61" t="s">
        <v>64</v>
      </c>
      <c r="D222" s="61" t="s">
        <v>95</v>
      </c>
      <c r="E222" s="61" t="s">
        <v>1086</v>
      </c>
      <c r="F222" s="61" t="s">
        <v>25</v>
      </c>
      <c r="G222" s="61" t="s">
        <v>1087</v>
      </c>
      <c r="H222" s="61" t="s">
        <v>39</v>
      </c>
      <c r="I222" s="61" t="s">
        <v>220</v>
      </c>
      <c r="J222" s="61" t="s">
        <v>220</v>
      </c>
      <c r="K222" s="61" t="s">
        <v>220</v>
      </c>
      <c r="L222" s="61" t="s">
        <v>29</v>
      </c>
      <c r="M222" s="25" t="s">
        <v>5114</v>
      </c>
      <c r="N222" s="25" t="s">
        <v>5115</v>
      </c>
      <c r="O222" s="61" t="s">
        <v>32</v>
      </c>
      <c r="P222" s="61" t="s">
        <v>33</v>
      </c>
      <c r="Q222" s="61" t="s">
        <v>381</v>
      </c>
      <c r="R222" s="64"/>
      <c r="S222" s="65">
        <f t="shared" si="1"/>
        <v>45844</v>
      </c>
      <c r="T222" s="66">
        <f>IFERROR(__xludf.DUMMYFUNCTION("IF(ISBLANK(S222), """", DATE(INDEX(SPLIT(S222,""/""),3), INDEX(SPLIT(S222,""/""),2), INDEX(SPLIT(S222,""/""),1)))"),45815.0)</f>
        <v>45815</v>
      </c>
      <c r="U222" s="67"/>
      <c r="V222" s="68">
        <v>45844.0</v>
      </c>
      <c r="W222" s="67"/>
      <c r="X222" s="67"/>
      <c r="Y222" s="69" t="str">
        <f t="shared" si="2"/>
        <v>2025-06</v>
      </c>
      <c r="Z222" s="70" t="str">
        <f t="shared" si="3"/>
        <v>Jun</v>
      </c>
      <c r="AA222" s="71">
        <f>IFERROR(__xludf.DUMMYFUNCTION("IF(OR(T222="""", NOT(ISDATE(T222))), """", EOMONTH(T222, -1) + 1)"),45809.0)</f>
        <v>45809</v>
      </c>
      <c r="AB222" s="67"/>
      <c r="AC222" s="67"/>
      <c r="AD222" s="67"/>
      <c r="AE222" s="67"/>
    </row>
    <row r="223">
      <c r="A223" s="59">
        <v>45691.0</v>
      </c>
      <c r="B223" s="60">
        <f t="shared" si="4"/>
        <v>247</v>
      </c>
      <c r="C223" s="61" t="s">
        <v>64</v>
      </c>
      <c r="D223" s="61" t="s">
        <v>562</v>
      </c>
      <c r="E223" s="72" t="s">
        <v>1090</v>
      </c>
      <c r="F223" s="61" t="s">
        <v>25</v>
      </c>
      <c r="G223" s="61" t="s">
        <v>1091</v>
      </c>
      <c r="H223" s="61" t="s">
        <v>39</v>
      </c>
      <c r="I223" s="61" t="s">
        <v>905</v>
      </c>
      <c r="J223" s="61" t="s">
        <v>1092</v>
      </c>
      <c r="K223" s="61" t="s">
        <v>1093</v>
      </c>
      <c r="L223" s="61" t="s">
        <v>29</v>
      </c>
      <c r="M223" s="25" t="s">
        <v>5116</v>
      </c>
      <c r="N223" s="25" t="s">
        <v>5117</v>
      </c>
      <c r="O223" s="61" t="s">
        <v>32</v>
      </c>
      <c r="P223" s="61" t="s">
        <v>214</v>
      </c>
      <c r="Q223" s="67"/>
      <c r="R223" s="64"/>
      <c r="S223" s="65" t="str">
        <f t="shared" si="1"/>
        <v/>
      </c>
      <c r="T223" s="67" t="str">
        <f>IFERROR(__xludf.DUMMYFUNCTION("IF(ISBLANK(S223), """", DATE(INDEX(SPLIT(S223,""/""),3), INDEX(SPLIT(S223,""/""),2), INDEX(SPLIT(S223,""/""),1)))"),"")</f>
        <v/>
      </c>
      <c r="U223" s="87"/>
      <c r="V223" s="88"/>
      <c r="W223" s="87"/>
      <c r="X223" s="87"/>
      <c r="Y223" s="69" t="str">
        <f t="shared" si="2"/>
        <v/>
      </c>
      <c r="Z223" s="70" t="str">
        <f t="shared" si="3"/>
        <v/>
      </c>
      <c r="AA223" s="70" t="str">
        <f>IFERROR(__xludf.DUMMYFUNCTION("IF(OR(T223="""", NOT(ISDATE(T223))), """", EOMONTH(T223, -1) + 1)"),"")</f>
        <v/>
      </c>
      <c r="AB223" s="87"/>
      <c r="AC223" s="87"/>
      <c r="AD223" s="87"/>
      <c r="AE223" s="87"/>
    </row>
    <row r="224">
      <c r="A224" s="59">
        <v>45691.0</v>
      </c>
      <c r="B224" s="60">
        <f t="shared" si="4"/>
        <v>247</v>
      </c>
      <c r="C224" s="61" t="s">
        <v>64</v>
      </c>
      <c r="D224" s="61" t="s">
        <v>562</v>
      </c>
      <c r="E224" s="72" t="s">
        <v>1096</v>
      </c>
      <c r="F224" s="61" t="s">
        <v>25</v>
      </c>
      <c r="G224" s="61" t="s">
        <v>1097</v>
      </c>
      <c r="H224" s="61" t="s">
        <v>59</v>
      </c>
      <c r="I224" s="61" t="s">
        <v>28</v>
      </c>
      <c r="J224" s="61" t="s">
        <v>220</v>
      </c>
      <c r="K224" s="61" t="s">
        <v>220</v>
      </c>
      <c r="L224" s="61" t="s">
        <v>29</v>
      </c>
      <c r="M224" s="25" t="s">
        <v>5118</v>
      </c>
      <c r="N224" s="25" t="s">
        <v>5119</v>
      </c>
      <c r="O224" s="61" t="s">
        <v>32</v>
      </c>
      <c r="P224" s="61" t="s">
        <v>33</v>
      </c>
      <c r="Q224" s="61" t="s">
        <v>34</v>
      </c>
      <c r="R224" s="64"/>
      <c r="S224" s="65" t="str">
        <f t="shared" si="1"/>
        <v/>
      </c>
      <c r="T224" s="67" t="str">
        <f>IFERROR(__xludf.DUMMYFUNCTION("IF(ISBLANK(S224), """", DATE(INDEX(SPLIT(S224,""/""),3), INDEX(SPLIT(S224,""/""),2), INDEX(SPLIT(S224,""/""),1)))"),"")</f>
        <v/>
      </c>
      <c r="U224" s="87"/>
      <c r="V224" s="88"/>
      <c r="W224" s="61">
        <v>4320.0</v>
      </c>
      <c r="X224" s="61" t="s">
        <v>364</v>
      </c>
      <c r="Y224" s="69" t="str">
        <f t="shared" si="2"/>
        <v/>
      </c>
      <c r="Z224" s="70" t="str">
        <f t="shared" si="3"/>
        <v/>
      </c>
      <c r="AA224" s="70" t="str">
        <f>IFERROR(__xludf.DUMMYFUNCTION("IF(OR(T224="""", NOT(ISDATE(T224))), """", EOMONTH(T224, -1) + 1)"),"")</f>
        <v/>
      </c>
      <c r="AB224" s="87"/>
      <c r="AC224" s="87"/>
      <c r="AD224" s="87"/>
      <c r="AE224" s="87"/>
    </row>
    <row r="225">
      <c r="A225" s="59">
        <v>45691.0</v>
      </c>
      <c r="B225" s="60">
        <f t="shared" si="4"/>
        <v>47</v>
      </c>
      <c r="C225" s="61" t="s">
        <v>64</v>
      </c>
      <c r="D225" s="61" t="s">
        <v>562</v>
      </c>
      <c r="E225" s="72" t="s">
        <v>1100</v>
      </c>
      <c r="F225" s="61" t="s">
        <v>46</v>
      </c>
      <c r="G225" s="63" t="s">
        <v>575</v>
      </c>
      <c r="H225" s="61" t="s">
        <v>39</v>
      </c>
      <c r="I225" s="61" t="s">
        <v>328</v>
      </c>
      <c r="J225" s="61" t="s">
        <v>47</v>
      </c>
      <c r="K225" s="61" t="s">
        <v>47</v>
      </c>
      <c r="L225" s="61" t="s">
        <v>29</v>
      </c>
      <c r="M225" s="25" t="s">
        <v>5120</v>
      </c>
      <c r="N225" s="25" t="s">
        <v>5121</v>
      </c>
      <c r="O225" s="61" t="s">
        <v>32</v>
      </c>
      <c r="P225" s="61" t="s">
        <v>33</v>
      </c>
      <c r="Q225" s="61" t="s">
        <v>228</v>
      </c>
      <c r="R225" s="64"/>
      <c r="S225" s="65" t="str">
        <f t="shared" si="1"/>
        <v>22/03/2025</v>
      </c>
      <c r="T225" s="66">
        <f>IFERROR(__xludf.DUMMYFUNCTION("IF(ISBLANK(S225), """", DATE(INDEX(SPLIT(S225,""/""),3), INDEX(SPLIT(S225,""/""),2), INDEX(SPLIT(S225,""/""),1)))"),45738.0)</f>
        <v>45738</v>
      </c>
      <c r="U225" s="87"/>
      <c r="V225" s="61" t="s">
        <v>4688</v>
      </c>
      <c r="W225" s="61">
        <v>1350.0</v>
      </c>
      <c r="X225" s="61" t="s">
        <v>364</v>
      </c>
      <c r="Y225" s="69" t="str">
        <f t="shared" si="2"/>
        <v>2025-03</v>
      </c>
      <c r="Z225" s="70" t="str">
        <f t="shared" si="3"/>
        <v>Mar</v>
      </c>
      <c r="AA225" s="71">
        <f>IFERROR(__xludf.DUMMYFUNCTION("IF(OR(T225="""", NOT(ISDATE(T225))), """", EOMONTH(T225, -1) + 1)"),45717.0)</f>
        <v>45717</v>
      </c>
      <c r="AB225" s="87"/>
      <c r="AC225" s="87"/>
      <c r="AD225" s="87"/>
      <c r="AE225" s="87"/>
    </row>
    <row r="226">
      <c r="A226" s="59">
        <v>45691.0</v>
      </c>
      <c r="B226" s="60">
        <f t="shared" si="4"/>
        <v>33</v>
      </c>
      <c r="C226" s="61" t="s">
        <v>64</v>
      </c>
      <c r="D226" s="61" t="s">
        <v>562</v>
      </c>
      <c r="E226" s="72" t="s">
        <v>1103</v>
      </c>
      <c r="F226" s="61" t="s">
        <v>46</v>
      </c>
      <c r="G226" s="63" t="s">
        <v>361</v>
      </c>
      <c r="H226" s="61" t="s">
        <v>39</v>
      </c>
      <c r="I226" s="61" t="s">
        <v>28</v>
      </c>
      <c r="J226" s="61" t="s">
        <v>47</v>
      </c>
      <c r="K226" s="61" t="s">
        <v>47</v>
      </c>
      <c r="L226" s="61" t="s">
        <v>29</v>
      </c>
      <c r="M226" s="25" t="s">
        <v>5122</v>
      </c>
      <c r="N226" s="25" t="s">
        <v>5123</v>
      </c>
      <c r="O226" s="61" t="s">
        <v>32</v>
      </c>
      <c r="P226" s="61" t="s">
        <v>33</v>
      </c>
      <c r="Q226" s="67"/>
      <c r="R226" s="64"/>
      <c r="S226" s="65">
        <f t="shared" si="1"/>
        <v>45872</v>
      </c>
      <c r="T226" s="66">
        <f>IFERROR(__xludf.DUMMYFUNCTION("IF(ISBLANK(S226), """", DATE(INDEX(SPLIT(S226,""/""),3), INDEX(SPLIT(S226,""/""),2), INDEX(SPLIT(S226,""/""),1)))"),45724.0)</f>
        <v>45724</v>
      </c>
      <c r="U226" s="87"/>
      <c r="V226" s="68">
        <v>45872.0</v>
      </c>
      <c r="W226" s="61">
        <v>1350.0</v>
      </c>
      <c r="X226" s="61" t="s">
        <v>364</v>
      </c>
      <c r="Y226" s="69" t="str">
        <f t="shared" si="2"/>
        <v>2025-03</v>
      </c>
      <c r="Z226" s="70" t="str">
        <f t="shared" si="3"/>
        <v>Mar</v>
      </c>
      <c r="AA226" s="71">
        <f>IFERROR(__xludf.DUMMYFUNCTION("IF(OR(T226="""", NOT(ISDATE(T226))), """", EOMONTH(T226, -1) + 1)"),45717.0)</f>
        <v>45717</v>
      </c>
      <c r="AB226" s="87"/>
      <c r="AC226" s="87"/>
      <c r="AD226" s="87"/>
      <c r="AE226" s="87"/>
    </row>
    <row r="227">
      <c r="A227" s="59">
        <v>45691.0</v>
      </c>
      <c r="B227" s="60">
        <f t="shared" si="4"/>
        <v>124</v>
      </c>
      <c r="C227" s="61" t="s">
        <v>50</v>
      </c>
      <c r="D227" s="61" t="s">
        <v>216</v>
      </c>
      <c r="E227" s="72" t="s">
        <v>1106</v>
      </c>
      <c r="F227" s="61" t="s">
        <v>274</v>
      </c>
      <c r="G227" s="61" t="s">
        <v>1107</v>
      </c>
      <c r="H227" s="61" t="s">
        <v>77</v>
      </c>
      <c r="I227" s="61" t="s">
        <v>172</v>
      </c>
      <c r="J227" s="61" t="s">
        <v>47</v>
      </c>
      <c r="K227" s="61" t="s">
        <v>47</v>
      </c>
      <c r="L227" s="61" t="s">
        <v>29</v>
      </c>
      <c r="M227" s="25" t="s">
        <v>5124</v>
      </c>
      <c r="N227" s="25" t="s">
        <v>5125</v>
      </c>
      <c r="O227" s="61" t="s">
        <v>32</v>
      </c>
      <c r="P227" s="61" t="s">
        <v>33</v>
      </c>
      <c r="Q227" s="67"/>
      <c r="R227" s="77"/>
      <c r="S227" s="65">
        <f t="shared" si="1"/>
        <v>45844</v>
      </c>
      <c r="T227" s="66">
        <f>IFERROR(__xludf.DUMMYFUNCTION("IF(ISBLANK(S227), """", DATE(INDEX(SPLIT(S227,""/""),3), INDEX(SPLIT(S227,""/""),2), INDEX(SPLIT(S227,""/""),1)))"),45815.0)</f>
        <v>45815</v>
      </c>
      <c r="U227" s="67"/>
      <c r="V227" s="68">
        <v>45844.0</v>
      </c>
      <c r="W227" s="67"/>
      <c r="X227" s="67"/>
      <c r="Y227" s="69" t="str">
        <f t="shared" si="2"/>
        <v>2025-06</v>
      </c>
      <c r="Z227" s="70" t="str">
        <f t="shared" si="3"/>
        <v>Jun</v>
      </c>
      <c r="AA227" s="71">
        <f>IFERROR(__xludf.DUMMYFUNCTION("IF(OR(T227="""", NOT(ISDATE(T227))), """", EOMONTH(T227, -1) + 1)"),45809.0)</f>
        <v>45809</v>
      </c>
      <c r="AB227" s="67"/>
      <c r="AC227" s="67"/>
      <c r="AD227" s="67"/>
      <c r="AE227" s="67"/>
    </row>
    <row r="228">
      <c r="A228" s="59">
        <v>45691.0</v>
      </c>
      <c r="B228" s="60">
        <f t="shared" si="4"/>
        <v>54</v>
      </c>
      <c r="C228" s="61" t="s">
        <v>64</v>
      </c>
      <c r="D228" s="61" t="s">
        <v>95</v>
      </c>
      <c r="E228" s="61" t="s">
        <v>1111</v>
      </c>
      <c r="F228" s="61" t="s">
        <v>25</v>
      </c>
      <c r="G228" s="61" t="s">
        <v>1112</v>
      </c>
      <c r="H228" s="61" t="s">
        <v>39</v>
      </c>
      <c r="I228" s="61" t="s">
        <v>435</v>
      </c>
      <c r="J228" s="61" t="s">
        <v>78</v>
      </c>
      <c r="K228" s="61" t="s">
        <v>220</v>
      </c>
      <c r="L228" s="61" t="s">
        <v>29</v>
      </c>
      <c r="M228" s="25" t="s">
        <v>5126</v>
      </c>
      <c r="N228" s="25" t="s">
        <v>5127</v>
      </c>
      <c r="O228" s="61" t="s">
        <v>32</v>
      </c>
      <c r="P228" s="61" t="s">
        <v>33</v>
      </c>
      <c r="Q228" s="61" t="s">
        <v>228</v>
      </c>
      <c r="R228" s="64"/>
      <c r="S228" s="65" t="str">
        <f t="shared" si="1"/>
        <v>29/03/2025</v>
      </c>
      <c r="T228" s="66">
        <f>IFERROR(__xludf.DUMMYFUNCTION("IF(ISBLANK(S228), """", DATE(INDEX(SPLIT(S228,""/""),3), INDEX(SPLIT(S228,""/""),2), INDEX(SPLIT(S228,""/""),1)))"),45745.0)</f>
        <v>45745</v>
      </c>
      <c r="U228" s="67"/>
      <c r="V228" s="61" t="s">
        <v>5085</v>
      </c>
      <c r="W228" s="67"/>
      <c r="X228" s="67"/>
      <c r="Y228" s="69" t="str">
        <f t="shared" si="2"/>
        <v>2025-03</v>
      </c>
      <c r="Z228" s="70" t="str">
        <f t="shared" si="3"/>
        <v>Mar</v>
      </c>
      <c r="AA228" s="71">
        <f>IFERROR(__xludf.DUMMYFUNCTION("IF(OR(T228="""", NOT(ISDATE(T228))), """", EOMONTH(T228, -1) + 1)"),45717.0)</f>
        <v>45717</v>
      </c>
      <c r="AB228" s="67"/>
      <c r="AC228" s="67"/>
      <c r="AD228" s="67"/>
      <c r="AE228" s="67"/>
    </row>
    <row r="229">
      <c r="A229" s="59">
        <v>45691.0</v>
      </c>
      <c r="B229" s="60">
        <f t="shared" si="4"/>
        <v>247</v>
      </c>
      <c r="C229" s="61" t="s">
        <v>72</v>
      </c>
      <c r="D229" s="61" t="s">
        <v>73</v>
      </c>
      <c r="E229" s="76" t="s">
        <v>1115</v>
      </c>
      <c r="F229" s="61" t="s">
        <v>25</v>
      </c>
      <c r="G229" s="61" t="s">
        <v>1116</v>
      </c>
      <c r="H229" s="61" t="s">
        <v>449</v>
      </c>
      <c r="I229" s="61" t="s">
        <v>172</v>
      </c>
      <c r="J229" s="61" t="s">
        <v>172</v>
      </c>
      <c r="K229" s="61" t="s">
        <v>172</v>
      </c>
      <c r="L229" s="61" t="s">
        <v>29</v>
      </c>
      <c r="M229" s="25" t="s">
        <v>5128</v>
      </c>
      <c r="N229" s="25" t="s">
        <v>5129</v>
      </c>
      <c r="O229" s="61" t="s">
        <v>32</v>
      </c>
      <c r="P229" s="61" t="s">
        <v>214</v>
      </c>
      <c r="Q229" s="67"/>
      <c r="R229" s="64"/>
      <c r="S229" s="65" t="str">
        <f t="shared" si="1"/>
        <v/>
      </c>
      <c r="T229" s="67" t="str">
        <f>IFERROR(__xludf.DUMMYFUNCTION("IF(ISBLANK(S229), """", DATE(INDEX(SPLIT(S229,""/""),3), INDEX(SPLIT(S229,""/""),2), INDEX(SPLIT(S229,""/""),1)))"),"")</f>
        <v/>
      </c>
      <c r="U229" s="67"/>
      <c r="V229" s="65"/>
      <c r="W229" s="67"/>
      <c r="X229" s="67"/>
      <c r="Y229" s="69" t="str">
        <f t="shared" si="2"/>
        <v/>
      </c>
      <c r="Z229" s="70" t="str">
        <f t="shared" si="3"/>
        <v/>
      </c>
      <c r="AA229" s="70" t="str">
        <f>IFERROR(__xludf.DUMMYFUNCTION("IF(OR(T229="""", NOT(ISDATE(T229))), """", EOMONTH(T229, -1) + 1)"),"")</f>
        <v/>
      </c>
      <c r="AB229" s="67"/>
      <c r="AC229" s="67"/>
      <c r="AD229" s="67"/>
      <c r="AE229" s="67"/>
    </row>
    <row r="230">
      <c r="A230" s="59">
        <v>45691.0</v>
      </c>
      <c r="B230" s="60">
        <f t="shared" si="4"/>
        <v>96</v>
      </c>
      <c r="C230" s="61" t="s">
        <v>72</v>
      </c>
      <c r="D230" s="61" t="s">
        <v>73</v>
      </c>
      <c r="E230" s="76" t="s">
        <v>1119</v>
      </c>
      <c r="F230" s="61" t="s">
        <v>25</v>
      </c>
      <c r="G230" s="61" t="s">
        <v>1120</v>
      </c>
      <c r="H230" s="61" t="s">
        <v>39</v>
      </c>
      <c r="I230" s="61" t="s">
        <v>28</v>
      </c>
      <c r="J230" s="61" t="s">
        <v>28</v>
      </c>
      <c r="K230" s="61" t="s">
        <v>28</v>
      </c>
      <c r="L230" s="61" t="s">
        <v>29</v>
      </c>
      <c r="M230" s="25" t="s">
        <v>5130</v>
      </c>
      <c r="N230" s="25" t="s">
        <v>5131</v>
      </c>
      <c r="O230" s="61" t="s">
        <v>32</v>
      </c>
      <c r="P230" s="61" t="s">
        <v>33</v>
      </c>
      <c r="Q230" s="61" t="s">
        <v>34</v>
      </c>
      <c r="R230" s="64"/>
      <c r="S230" s="65">
        <f t="shared" si="1"/>
        <v>45935</v>
      </c>
      <c r="T230" s="66">
        <f>IFERROR(__xludf.DUMMYFUNCTION("IF(ISBLANK(S230), """", DATE(INDEX(SPLIT(S230,""/""),3), INDEX(SPLIT(S230,""/""),2), INDEX(SPLIT(S230,""/""),1)))"),45787.0)</f>
        <v>45787</v>
      </c>
      <c r="U230" s="67"/>
      <c r="V230" s="68">
        <v>45935.0</v>
      </c>
      <c r="W230" s="61">
        <v>4050.0</v>
      </c>
      <c r="X230" s="61" t="s">
        <v>94</v>
      </c>
      <c r="Y230" s="69" t="str">
        <f t="shared" si="2"/>
        <v>2025-05</v>
      </c>
      <c r="Z230" s="70" t="str">
        <f t="shared" si="3"/>
        <v>May</v>
      </c>
      <c r="AA230" s="71">
        <f>IFERROR(__xludf.DUMMYFUNCTION("IF(OR(T230="""", NOT(ISDATE(T230))), """", EOMONTH(T230, -1) + 1)"),45778.0)</f>
        <v>45778</v>
      </c>
      <c r="AB230" s="67"/>
      <c r="AC230" s="67"/>
      <c r="AD230" s="67"/>
      <c r="AE230" s="67"/>
    </row>
    <row r="231">
      <c r="A231" s="59">
        <v>45691.0</v>
      </c>
      <c r="B231" s="60">
        <f t="shared" si="4"/>
        <v>247</v>
      </c>
      <c r="C231" s="61" t="s">
        <v>72</v>
      </c>
      <c r="D231" s="61" t="s">
        <v>73</v>
      </c>
      <c r="E231" s="76" t="s">
        <v>1123</v>
      </c>
      <c r="F231" s="61" t="s">
        <v>25</v>
      </c>
      <c r="G231" s="63" t="s">
        <v>1124</v>
      </c>
      <c r="H231" s="61" t="s">
        <v>68</v>
      </c>
      <c r="I231" s="61" t="s">
        <v>28</v>
      </c>
      <c r="J231" s="61" t="s">
        <v>28</v>
      </c>
      <c r="K231" s="61" t="s">
        <v>28</v>
      </c>
      <c r="L231" s="61" t="s">
        <v>29</v>
      </c>
      <c r="M231" s="25" t="s">
        <v>5132</v>
      </c>
      <c r="N231" s="25" t="s">
        <v>5133</v>
      </c>
      <c r="O231" s="61" t="s">
        <v>32</v>
      </c>
      <c r="P231" s="61" t="s">
        <v>214</v>
      </c>
      <c r="Q231" s="67"/>
      <c r="R231" s="64"/>
      <c r="S231" s="65" t="str">
        <f t="shared" si="1"/>
        <v/>
      </c>
      <c r="T231" s="67" t="str">
        <f>IFERROR(__xludf.DUMMYFUNCTION("IF(ISBLANK(S231), """", DATE(INDEX(SPLIT(S231,""/""),3), INDEX(SPLIT(S231,""/""),2), INDEX(SPLIT(S231,""/""),1)))"),"")</f>
        <v/>
      </c>
      <c r="U231" s="67"/>
      <c r="V231" s="65"/>
      <c r="W231" s="67"/>
      <c r="X231" s="67"/>
      <c r="Y231" s="69" t="str">
        <f t="shared" si="2"/>
        <v/>
      </c>
      <c r="Z231" s="70" t="str">
        <f t="shared" si="3"/>
        <v/>
      </c>
      <c r="AA231" s="70" t="str">
        <f>IFERROR(__xludf.DUMMYFUNCTION("IF(OR(T231="""", NOT(ISDATE(T231))), """", EOMONTH(T231, -1) + 1)"),"")</f>
        <v/>
      </c>
      <c r="AB231" s="67"/>
      <c r="AC231" s="67"/>
      <c r="AD231" s="67"/>
      <c r="AE231" s="67"/>
    </row>
    <row r="232">
      <c r="A232" s="59">
        <v>45691.0</v>
      </c>
      <c r="B232" s="60">
        <f t="shared" si="4"/>
        <v>15</v>
      </c>
      <c r="C232" s="61" t="s">
        <v>72</v>
      </c>
      <c r="D232" s="61" t="s">
        <v>247</v>
      </c>
      <c r="E232" s="61" t="s">
        <v>1127</v>
      </c>
      <c r="F232" s="61" t="s">
        <v>249</v>
      </c>
      <c r="G232" s="61" t="s">
        <v>1128</v>
      </c>
      <c r="H232" s="61" t="s">
        <v>77</v>
      </c>
      <c r="I232" s="61" t="s">
        <v>220</v>
      </c>
      <c r="J232" s="61" t="s">
        <v>47</v>
      </c>
      <c r="K232" s="61" t="s">
        <v>47</v>
      </c>
      <c r="L232" s="61" t="s">
        <v>29</v>
      </c>
      <c r="M232" s="25" t="s">
        <v>5134</v>
      </c>
      <c r="N232" s="25" t="s">
        <v>5135</v>
      </c>
      <c r="O232" s="61" t="s">
        <v>32</v>
      </c>
      <c r="P232" s="61" t="s">
        <v>33</v>
      </c>
      <c r="Q232" s="67"/>
      <c r="R232" s="64"/>
      <c r="S232" s="65" t="str">
        <f t="shared" si="1"/>
        <v>18/02/2025</v>
      </c>
      <c r="T232" s="66">
        <f>IFERROR(__xludf.DUMMYFUNCTION("IF(ISBLANK(S232), """", DATE(INDEX(SPLIT(S232,""/""),3), INDEX(SPLIT(S232,""/""),2), INDEX(SPLIT(S232,""/""),1)))"),45706.0)</f>
        <v>45706</v>
      </c>
      <c r="U232" s="67"/>
      <c r="V232" s="61" t="s">
        <v>4710</v>
      </c>
      <c r="W232" s="61">
        <v>2250.0</v>
      </c>
      <c r="X232" s="61" t="s">
        <v>546</v>
      </c>
      <c r="Y232" s="69" t="str">
        <f t="shared" si="2"/>
        <v>2025-02</v>
      </c>
      <c r="Z232" s="70" t="str">
        <f t="shared" si="3"/>
        <v>Feb</v>
      </c>
      <c r="AA232" s="71">
        <f>IFERROR(__xludf.DUMMYFUNCTION("IF(OR(T232="""", NOT(ISDATE(T232))), """", EOMONTH(T232, -1) + 1)"),45689.0)</f>
        <v>45689</v>
      </c>
      <c r="AB232" s="67"/>
      <c r="AC232" s="67"/>
      <c r="AD232" s="67"/>
      <c r="AE232" s="67"/>
    </row>
    <row r="233">
      <c r="A233" s="59">
        <v>45691.0</v>
      </c>
      <c r="B233" s="60">
        <f t="shared" si="4"/>
        <v>47</v>
      </c>
      <c r="C233" s="61" t="s">
        <v>72</v>
      </c>
      <c r="D233" s="61" t="s">
        <v>247</v>
      </c>
      <c r="E233" s="61" t="s">
        <v>1131</v>
      </c>
      <c r="F233" s="61" t="s">
        <v>274</v>
      </c>
      <c r="G233" s="61" t="s">
        <v>1132</v>
      </c>
      <c r="H233" s="61" t="s">
        <v>77</v>
      </c>
      <c r="I233" s="61" t="s">
        <v>148</v>
      </c>
      <c r="J233" s="61" t="s">
        <v>47</v>
      </c>
      <c r="K233" s="61" t="s">
        <v>47</v>
      </c>
      <c r="L233" s="61" t="s">
        <v>29</v>
      </c>
      <c r="M233" s="25" t="s">
        <v>5136</v>
      </c>
      <c r="N233" s="25" t="s">
        <v>5137</v>
      </c>
      <c r="O233" s="61" t="s">
        <v>32</v>
      </c>
      <c r="P233" s="61" t="s">
        <v>33</v>
      </c>
      <c r="Q233" s="67"/>
      <c r="R233" s="64"/>
      <c r="S233" s="65" t="str">
        <f t="shared" si="1"/>
        <v>22/03/2025</v>
      </c>
      <c r="T233" s="66">
        <f>IFERROR(__xludf.DUMMYFUNCTION("IF(ISBLANK(S233), """", DATE(INDEX(SPLIT(S233,""/""),3), INDEX(SPLIT(S233,""/""),2), INDEX(SPLIT(S233,""/""),1)))"),45738.0)</f>
        <v>45738</v>
      </c>
      <c r="U233" s="67"/>
      <c r="V233" s="61" t="s">
        <v>4688</v>
      </c>
      <c r="W233" s="61">
        <v>1800.0</v>
      </c>
      <c r="X233" s="67"/>
      <c r="Y233" s="69" t="str">
        <f t="shared" si="2"/>
        <v>2025-03</v>
      </c>
      <c r="Z233" s="70" t="str">
        <f t="shared" si="3"/>
        <v>Mar</v>
      </c>
      <c r="AA233" s="71">
        <f>IFERROR(__xludf.DUMMYFUNCTION("IF(OR(T233="""", NOT(ISDATE(T233))), """", EOMONTH(T233, -1) + 1)"),45717.0)</f>
        <v>45717</v>
      </c>
      <c r="AB233" s="67"/>
      <c r="AC233" s="67"/>
      <c r="AD233" s="67"/>
      <c r="AE233" s="67"/>
    </row>
    <row r="234">
      <c r="A234" s="59">
        <v>45692.0</v>
      </c>
      <c r="B234" s="60">
        <f t="shared" si="4"/>
        <v>123</v>
      </c>
      <c r="C234" s="61" t="s">
        <v>22</v>
      </c>
      <c r="D234" s="61" t="s">
        <v>109</v>
      </c>
      <c r="E234" s="61" t="s">
        <v>1135</v>
      </c>
      <c r="F234" s="61" t="s">
        <v>46</v>
      </c>
      <c r="G234" s="63" t="s">
        <v>111</v>
      </c>
      <c r="H234" s="61" t="s">
        <v>39</v>
      </c>
      <c r="I234" s="61" t="s">
        <v>105</v>
      </c>
      <c r="J234" s="61" t="s">
        <v>47</v>
      </c>
      <c r="K234" s="61" t="s">
        <v>47</v>
      </c>
      <c r="L234" s="61" t="s">
        <v>29</v>
      </c>
      <c r="M234" s="25" t="s">
        <v>5138</v>
      </c>
      <c r="N234" s="25" t="s">
        <v>5139</v>
      </c>
      <c r="O234" s="61" t="s">
        <v>32</v>
      </c>
      <c r="P234" s="61" t="s">
        <v>33</v>
      </c>
      <c r="Q234" s="61" t="s">
        <v>34</v>
      </c>
      <c r="R234" s="64"/>
      <c r="S234" s="65">
        <f t="shared" si="1"/>
        <v>45844</v>
      </c>
      <c r="T234" s="66">
        <f>IFERROR(__xludf.DUMMYFUNCTION("IF(ISBLANK(S234), """", DATE(INDEX(SPLIT(S234,""/""),3), INDEX(SPLIT(S234,""/""),2), INDEX(SPLIT(S234,""/""),1)))"),45815.0)</f>
        <v>45815</v>
      </c>
      <c r="U234" s="67"/>
      <c r="V234" s="68">
        <v>45844.0</v>
      </c>
      <c r="W234" s="67"/>
      <c r="X234" s="67"/>
      <c r="Y234" s="69" t="str">
        <f t="shared" si="2"/>
        <v>2025-06</v>
      </c>
      <c r="Z234" s="70" t="str">
        <f t="shared" si="3"/>
        <v>Jun</v>
      </c>
      <c r="AA234" s="71">
        <f>IFERROR(__xludf.DUMMYFUNCTION("IF(OR(T234="""", NOT(ISDATE(T234))), """", EOMONTH(T234, -1) + 1)"),45809.0)</f>
        <v>45809</v>
      </c>
      <c r="AB234" s="67"/>
      <c r="AC234" s="67"/>
      <c r="AD234" s="67"/>
      <c r="AE234" s="67"/>
    </row>
    <row r="235">
      <c r="A235" s="59">
        <v>45692.0</v>
      </c>
      <c r="B235" s="60">
        <f t="shared" si="4"/>
        <v>123</v>
      </c>
      <c r="C235" s="61" t="s">
        <v>22</v>
      </c>
      <c r="D235" s="61" t="s">
        <v>109</v>
      </c>
      <c r="E235" s="61" t="s">
        <v>1138</v>
      </c>
      <c r="F235" s="61" t="s">
        <v>46</v>
      </c>
      <c r="G235" s="63" t="s">
        <v>111</v>
      </c>
      <c r="H235" s="61" t="s">
        <v>39</v>
      </c>
      <c r="I235" s="61" t="s">
        <v>105</v>
      </c>
      <c r="J235" s="61" t="s">
        <v>47</v>
      </c>
      <c r="K235" s="61" t="s">
        <v>47</v>
      </c>
      <c r="L235" s="61" t="s">
        <v>29</v>
      </c>
      <c r="M235" s="25" t="s">
        <v>5140</v>
      </c>
      <c r="N235" s="25" t="s">
        <v>5141</v>
      </c>
      <c r="O235" s="61" t="s">
        <v>32</v>
      </c>
      <c r="P235" s="61" t="s">
        <v>33</v>
      </c>
      <c r="Q235" s="61" t="s">
        <v>34</v>
      </c>
      <c r="R235" s="64"/>
      <c r="S235" s="65">
        <f t="shared" si="1"/>
        <v>45844</v>
      </c>
      <c r="T235" s="66">
        <f>IFERROR(__xludf.DUMMYFUNCTION("IF(ISBLANK(S235), """", DATE(INDEX(SPLIT(S235,""/""),3), INDEX(SPLIT(S235,""/""),2), INDEX(SPLIT(S235,""/""),1)))"),45815.0)</f>
        <v>45815</v>
      </c>
      <c r="U235" s="67"/>
      <c r="V235" s="68">
        <v>45844.0</v>
      </c>
      <c r="W235" s="67"/>
      <c r="X235" s="67"/>
      <c r="Y235" s="69" t="str">
        <f t="shared" si="2"/>
        <v>2025-06</v>
      </c>
      <c r="Z235" s="70" t="str">
        <f t="shared" si="3"/>
        <v>Jun</v>
      </c>
      <c r="AA235" s="71">
        <f>IFERROR(__xludf.DUMMYFUNCTION("IF(OR(T235="""", NOT(ISDATE(T235))), """", EOMONTH(T235, -1) + 1)"),45809.0)</f>
        <v>45809</v>
      </c>
      <c r="AB235" s="67"/>
      <c r="AC235" s="67"/>
      <c r="AD235" s="67"/>
      <c r="AE235" s="67"/>
    </row>
    <row r="236">
      <c r="A236" s="59">
        <v>45692.0</v>
      </c>
      <c r="B236" s="60">
        <f t="shared" si="4"/>
        <v>246</v>
      </c>
      <c r="C236" s="61" t="s">
        <v>64</v>
      </c>
      <c r="D236" s="61" t="s">
        <v>209</v>
      </c>
      <c r="E236" s="72" t="s">
        <v>1141</v>
      </c>
      <c r="F236" s="61" t="s">
        <v>427</v>
      </c>
      <c r="G236" s="61" t="s">
        <v>1142</v>
      </c>
      <c r="H236" s="61" t="s">
        <v>68</v>
      </c>
      <c r="I236" s="61" t="s">
        <v>54</v>
      </c>
      <c r="J236" s="61" t="s">
        <v>873</v>
      </c>
      <c r="K236" s="61" t="s">
        <v>122</v>
      </c>
      <c r="L236" s="61" t="s">
        <v>29</v>
      </c>
      <c r="M236" s="25" t="s">
        <v>5142</v>
      </c>
      <c r="N236" s="25" t="s">
        <v>5143</v>
      </c>
      <c r="O236" s="61" t="s">
        <v>32</v>
      </c>
      <c r="P236" s="61" t="s">
        <v>33</v>
      </c>
      <c r="Q236" s="61" t="s">
        <v>34</v>
      </c>
      <c r="R236" s="64"/>
      <c r="S236" s="65" t="str">
        <f t="shared" si="1"/>
        <v/>
      </c>
      <c r="T236" s="67" t="str">
        <f>IFERROR(__xludf.DUMMYFUNCTION("IF(ISBLANK(S236), """", DATE(INDEX(SPLIT(S236,""/""),3), INDEX(SPLIT(S236,""/""),2), INDEX(SPLIT(S236,""/""),1)))"),"")</f>
        <v/>
      </c>
      <c r="U236" s="67"/>
      <c r="V236" s="65"/>
      <c r="W236" s="67"/>
      <c r="X236" s="67"/>
      <c r="Y236" s="69" t="str">
        <f t="shared" si="2"/>
        <v/>
      </c>
      <c r="Z236" s="70" t="str">
        <f t="shared" si="3"/>
        <v/>
      </c>
      <c r="AA236" s="70" t="str">
        <f>IFERROR(__xludf.DUMMYFUNCTION("IF(OR(T236="""", NOT(ISDATE(T236))), """", EOMONTH(T236, -1) + 1)"),"")</f>
        <v/>
      </c>
      <c r="AB236" s="67"/>
      <c r="AC236" s="67"/>
      <c r="AD236" s="67"/>
      <c r="AE236" s="67"/>
    </row>
    <row r="237">
      <c r="A237" s="59">
        <v>45693.0</v>
      </c>
      <c r="B237" s="60">
        <f t="shared" si="4"/>
        <v>245</v>
      </c>
      <c r="C237" s="61" t="s">
        <v>64</v>
      </c>
      <c r="D237" s="61" t="s">
        <v>65</v>
      </c>
      <c r="E237" s="62" t="s">
        <v>1145</v>
      </c>
      <c r="F237" s="61" t="s">
        <v>25</v>
      </c>
      <c r="G237" s="61" t="s">
        <v>1146</v>
      </c>
      <c r="H237" s="61" t="s">
        <v>39</v>
      </c>
      <c r="I237" s="61" t="s">
        <v>104</v>
      </c>
      <c r="J237" s="61" t="s">
        <v>104</v>
      </c>
      <c r="K237" s="61" t="s">
        <v>104</v>
      </c>
      <c r="L237" s="61" t="s">
        <v>29</v>
      </c>
      <c r="M237" s="25" t="s">
        <v>5144</v>
      </c>
      <c r="N237" s="25" t="s">
        <v>5145</v>
      </c>
      <c r="O237" s="61" t="s">
        <v>32</v>
      </c>
      <c r="P237" s="61" t="s">
        <v>343</v>
      </c>
      <c r="Q237" s="67"/>
      <c r="R237" s="64"/>
      <c r="S237" s="65" t="str">
        <f t="shared" si="1"/>
        <v/>
      </c>
      <c r="T237" s="67" t="str">
        <f>IFERROR(__xludf.DUMMYFUNCTION("IF(ISBLANK(S237), """", DATE(INDEX(SPLIT(S237,""/""),3), INDEX(SPLIT(S237,""/""),2), INDEX(SPLIT(S237,""/""),1)))"),"")</f>
        <v/>
      </c>
      <c r="U237" s="67"/>
      <c r="V237" s="65"/>
      <c r="W237" s="67"/>
      <c r="X237" s="67"/>
      <c r="Y237" s="69" t="str">
        <f t="shared" si="2"/>
        <v/>
      </c>
      <c r="Z237" s="70" t="str">
        <f t="shared" si="3"/>
        <v/>
      </c>
      <c r="AA237" s="70" t="str">
        <f>IFERROR(__xludf.DUMMYFUNCTION("IF(OR(T237="""", NOT(ISDATE(T237))), """", EOMONTH(T237, -1) + 1)"),"")</f>
        <v/>
      </c>
      <c r="AB237" s="67"/>
      <c r="AC237" s="67"/>
      <c r="AD237" s="67"/>
      <c r="AE237" s="67"/>
    </row>
    <row r="238">
      <c r="A238" s="59">
        <v>45693.0</v>
      </c>
      <c r="B238" s="60">
        <f t="shared" si="4"/>
        <v>19</v>
      </c>
      <c r="C238" s="61" t="s">
        <v>64</v>
      </c>
      <c r="D238" s="61" t="s">
        <v>697</v>
      </c>
      <c r="E238" s="61" t="s">
        <v>1149</v>
      </c>
      <c r="F238" s="61" t="s">
        <v>25</v>
      </c>
      <c r="G238" s="61" t="s">
        <v>1150</v>
      </c>
      <c r="H238" s="61" t="s">
        <v>388</v>
      </c>
      <c r="I238" s="61" t="s">
        <v>78</v>
      </c>
      <c r="J238" s="61" t="s">
        <v>255</v>
      </c>
      <c r="K238" s="61" t="s">
        <v>255</v>
      </c>
      <c r="L238" s="61" t="s">
        <v>29</v>
      </c>
      <c r="M238" s="25" t="s">
        <v>5146</v>
      </c>
      <c r="N238" s="25" t="s">
        <v>5147</v>
      </c>
      <c r="O238" s="61" t="s">
        <v>32</v>
      </c>
      <c r="P238" s="61" t="s">
        <v>33</v>
      </c>
      <c r="Q238" s="67"/>
      <c r="R238" s="64"/>
      <c r="S238" s="65" t="str">
        <f t="shared" si="1"/>
        <v>24/02/2025</v>
      </c>
      <c r="T238" s="66">
        <f>IFERROR(__xludf.DUMMYFUNCTION("IF(ISBLANK(S238), """", DATE(INDEX(SPLIT(S238,""/""),3), INDEX(SPLIT(S238,""/""),2), INDEX(SPLIT(S238,""/""),1)))"),45712.0)</f>
        <v>45712</v>
      </c>
      <c r="U238" s="67"/>
      <c r="V238" s="61" t="s">
        <v>4738</v>
      </c>
      <c r="W238" s="61">
        <v>3402.0</v>
      </c>
      <c r="X238" s="67"/>
      <c r="Y238" s="69" t="str">
        <f t="shared" si="2"/>
        <v>2025-02</v>
      </c>
      <c r="Z238" s="70" t="str">
        <f t="shared" si="3"/>
        <v>Feb</v>
      </c>
      <c r="AA238" s="71">
        <f>IFERROR(__xludf.DUMMYFUNCTION("IF(OR(T238="""", NOT(ISDATE(T238))), """", EOMONTH(T238, -1) + 1)"),45689.0)</f>
        <v>45689</v>
      </c>
      <c r="AB238" s="67"/>
      <c r="AC238" s="67"/>
      <c r="AD238" s="67"/>
      <c r="AE238" s="67"/>
    </row>
    <row r="239">
      <c r="A239" s="59">
        <v>45693.0</v>
      </c>
      <c r="B239" s="60">
        <f t="shared" si="4"/>
        <v>245</v>
      </c>
      <c r="C239" s="61" t="s">
        <v>64</v>
      </c>
      <c r="D239" s="61" t="s">
        <v>697</v>
      </c>
      <c r="E239" s="72" t="s">
        <v>1153</v>
      </c>
      <c r="F239" s="61" t="s">
        <v>25</v>
      </c>
      <c r="G239" s="63" t="s">
        <v>1154</v>
      </c>
      <c r="H239" s="61" t="s">
        <v>59</v>
      </c>
      <c r="I239" s="61" t="s">
        <v>54</v>
      </c>
      <c r="J239" s="61" t="s">
        <v>182</v>
      </c>
      <c r="K239" s="61" t="s">
        <v>182</v>
      </c>
      <c r="L239" s="61" t="s">
        <v>29</v>
      </c>
      <c r="M239" s="25" t="s">
        <v>5148</v>
      </c>
      <c r="N239" s="25" t="s">
        <v>5149</v>
      </c>
      <c r="O239" s="61" t="s">
        <v>32</v>
      </c>
      <c r="P239" s="61" t="s">
        <v>33</v>
      </c>
      <c r="Q239" s="61" t="s">
        <v>34</v>
      </c>
      <c r="R239" s="64"/>
      <c r="S239" s="65" t="str">
        <f t="shared" si="1"/>
        <v/>
      </c>
      <c r="T239" s="67" t="str">
        <f>IFERROR(__xludf.DUMMYFUNCTION("IF(ISBLANK(S239), """", DATE(INDEX(SPLIT(S239,""/""),3), INDEX(SPLIT(S239,""/""),2), INDEX(SPLIT(S239,""/""),1)))"),"")</f>
        <v/>
      </c>
      <c r="U239" s="67"/>
      <c r="V239" s="65"/>
      <c r="W239" s="61">
        <v>4590.0</v>
      </c>
      <c r="X239" s="61" t="s">
        <v>1157</v>
      </c>
      <c r="Y239" s="69" t="str">
        <f t="shared" si="2"/>
        <v/>
      </c>
      <c r="Z239" s="70" t="str">
        <f t="shared" si="3"/>
        <v/>
      </c>
      <c r="AA239" s="70" t="str">
        <f>IFERROR(__xludf.DUMMYFUNCTION("IF(OR(T239="""", NOT(ISDATE(T239))), """", EOMONTH(T239, -1) + 1)"),"")</f>
        <v/>
      </c>
      <c r="AB239" s="67"/>
      <c r="AC239" s="67"/>
      <c r="AD239" s="67"/>
      <c r="AE239" s="67"/>
    </row>
    <row r="240">
      <c r="A240" s="59">
        <v>45693.0</v>
      </c>
      <c r="B240" s="60">
        <f t="shared" si="4"/>
        <v>245</v>
      </c>
      <c r="C240" s="61" t="s">
        <v>64</v>
      </c>
      <c r="D240" s="61" t="s">
        <v>697</v>
      </c>
      <c r="E240" s="72" t="s">
        <v>1158</v>
      </c>
      <c r="F240" s="61" t="s">
        <v>46</v>
      </c>
      <c r="G240" s="63" t="s">
        <v>1154</v>
      </c>
      <c r="H240" s="61" t="s">
        <v>59</v>
      </c>
      <c r="I240" s="61" t="s">
        <v>54</v>
      </c>
      <c r="J240" s="61" t="s">
        <v>47</v>
      </c>
      <c r="K240" s="61" t="s">
        <v>47</v>
      </c>
      <c r="L240" s="67"/>
      <c r="M240" s="25" t="s">
        <v>5150</v>
      </c>
      <c r="N240" s="25" t="s">
        <v>5151</v>
      </c>
      <c r="O240" s="61" t="s">
        <v>32</v>
      </c>
      <c r="P240" s="61" t="s">
        <v>33</v>
      </c>
      <c r="Q240" s="61" t="s">
        <v>34</v>
      </c>
      <c r="R240" s="64"/>
      <c r="S240" s="65" t="str">
        <f t="shared" si="1"/>
        <v/>
      </c>
      <c r="T240" s="67" t="str">
        <f>IFERROR(__xludf.DUMMYFUNCTION("IF(ISBLANK(S240), """", DATE(INDEX(SPLIT(S240,""/""),3), INDEX(SPLIT(S240,""/""),2), INDEX(SPLIT(S240,""/""),1)))"),"")</f>
        <v/>
      </c>
      <c r="U240" s="67"/>
      <c r="V240" s="65"/>
      <c r="W240" s="61">
        <v>1620.0</v>
      </c>
      <c r="X240" s="61" t="s">
        <v>1157</v>
      </c>
      <c r="Y240" s="69" t="str">
        <f t="shared" si="2"/>
        <v/>
      </c>
      <c r="Z240" s="70" t="str">
        <f t="shared" si="3"/>
        <v/>
      </c>
      <c r="AA240" s="70" t="str">
        <f>IFERROR(__xludf.DUMMYFUNCTION("IF(OR(T240="""", NOT(ISDATE(T240))), """", EOMONTH(T240, -1) + 1)"),"")</f>
        <v/>
      </c>
      <c r="AB240" s="67"/>
      <c r="AC240" s="67"/>
      <c r="AD240" s="67"/>
      <c r="AE240" s="67"/>
    </row>
    <row r="241">
      <c r="A241" s="59">
        <v>45693.0</v>
      </c>
      <c r="B241" s="60">
        <f t="shared" si="4"/>
        <v>108</v>
      </c>
      <c r="C241" s="61" t="s">
        <v>22</v>
      </c>
      <c r="D241" s="61" t="s">
        <v>307</v>
      </c>
      <c r="E241" s="61" t="s">
        <v>1161</v>
      </c>
      <c r="F241" s="61" t="s">
        <v>25</v>
      </c>
      <c r="G241" s="61" t="s">
        <v>1162</v>
      </c>
      <c r="H241" s="61" t="s">
        <v>59</v>
      </c>
      <c r="I241" s="61" t="s">
        <v>256</v>
      </c>
      <c r="J241" s="61" t="s">
        <v>256</v>
      </c>
      <c r="K241" s="61" t="s">
        <v>256</v>
      </c>
      <c r="L241" s="61" t="s">
        <v>29</v>
      </c>
      <c r="M241" s="25" t="s">
        <v>5152</v>
      </c>
      <c r="N241" s="25" t="s">
        <v>5153</v>
      </c>
      <c r="O241" s="61" t="s">
        <v>32</v>
      </c>
      <c r="P241" s="61" t="s">
        <v>33</v>
      </c>
      <c r="Q241" s="61" t="s">
        <v>34</v>
      </c>
      <c r="R241" s="64"/>
      <c r="S241" s="65" t="str">
        <f t="shared" si="1"/>
        <v>24/05/2025</v>
      </c>
      <c r="T241" s="66">
        <f>IFERROR(__xludf.DUMMYFUNCTION("IF(ISBLANK(S241), """", DATE(INDEX(SPLIT(S241,""/""),3), INDEX(SPLIT(S241,""/""),2), INDEX(SPLIT(S241,""/""),1)))"),45801.0)</f>
        <v>45801</v>
      </c>
      <c r="U241" s="67"/>
      <c r="V241" s="61" t="s">
        <v>4853</v>
      </c>
      <c r="W241" s="61">
        <v>3960.0</v>
      </c>
      <c r="X241" s="61" t="s">
        <v>207</v>
      </c>
      <c r="Y241" s="69" t="str">
        <f t="shared" si="2"/>
        <v>2025-05</v>
      </c>
      <c r="Z241" s="70" t="str">
        <f t="shared" si="3"/>
        <v>May</v>
      </c>
      <c r="AA241" s="71">
        <f>IFERROR(__xludf.DUMMYFUNCTION("IF(OR(T241="""", NOT(ISDATE(T241))), """", EOMONTH(T241, -1) + 1)"),45778.0)</f>
        <v>45778</v>
      </c>
      <c r="AB241" s="67"/>
      <c r="AC241" s="67"/>
      <c r="AD241" s="67"/>
      <c r="AE241" s="67"/>
    </row>
    <row r="242">
      <c r="A242" s="59">
        <v>45694.0</v>
      </c>
      <c r="B242" s="60">
        <f t="shared" si="4"/>
        <v>27</v>
      </c>
      <c r="C242" s="61" t="s">
        <v>64</v>
      </c>
      <c r="D242" s="61" t="s">
        <v>65</v>
      </c>
      <c r="E242" s="62" t="s">
        <v>1166</v>
      </c>
      <c r="F242" s="61" t="s">
        <v>8</v>
      </c>
      <c r="G242" s="61" t="s">
        <v>1167</v>
      </c>
      <c r="H242" s="61" t="s">
        <v>59</v>
      </c>
      <c r="I242" s="61" t="s">
        <v>220</v>
      </c>
      <c r="J242" s="61" t="s">
        <v>1168</v>
      </c>
      <c r="K242" s="61" t="s">
        <v>1168</v>
      </c>
      <c r="L242" s="61" t="s">
        <v>29</v>
      </c>
      <c r="M242" s="25" t="s">
        <v>5154</v>
      </c>
      <c r="N242" s="25" t="s">
        <v>5155</v>
      </c>
      <c r="O242" s="61" t="s">
        <v>32</v>
      </c>
      <c r="P242" s="61" t="s">
        <v>33</v>
      </c>
      <c r="Q242" s="67"/>
      <c r="R242" s="64"/>
      <c r="S242" s="65">
        <f t="shared" si="1"/>
        <v>45780</v>
      </c>
      <c r="T242" s="66">
        <f>IFERROR(__xludf.DUMMYFUNCTION("IF(ISBLANK(S242), """", DATE(INDEX(SPLIT(S242,""/""),3), INDEX(SPLIT(S242,""/""),2), INDEX(SPLIT(S242,""/""),1)))"),45721.0)</f>
        <v>45721</v>
      </c>
      <c r="U242" s="67"/>
      <c r="V242" s="68">
        <v>45780.0</v>
      </c>
      <c r="W242" s="67"/>
      <c r="X242" s="67"/>
      <c r="Y242" s="69" t="str">
        <f t="shared" si="2"/>
        <v>2025-03</v>
      </c>
      <c r="Z242" s="70" t="str">
        <f t="shared" si="3"/>
        <v>Mar</v>
      </c>
      <c r="AA242" s="71">
        <f>IFERROR(__xludf.DUMMYFUNCTION("IF(OR(T242="""", NOT(ISDATE(T242))), """", EOMONTH(T242, -1) + 1)"),45717.0)</f>
        <v>45717</v>
      </c>
      <c r="AB242" s="67"/>
      <c r="AC242" s="67"/>
      <c r="AD242" s="67"/>
      <c r="AE242" s="67"/>
    </row>
    <row r="243">
      <c r="A243" s="59">
        <v>45694.0</v>
      </c>
      <c r="B243" s="60">
        <f t="shared" si="4"/>
        <v>58</v>
      </c>
      <c r="C243" s="61" t="s">
        <v>72</v>
      </c>
      <c r="D243" s="61" t="s">
        <v>73</v>
      </c>
      <c r="E243" s="61" t="s">
        <v>1171</v>
      </c>
      <c r="F243" s="61" t="s">
        <v>25</v>
      </c>
      <c r="G243" s="61" t="s">
        <v>1172</v>
      </c>
      <c r="H243" s="61" t="s">
        <v>39</v>
      </c>
      <c r="I243" s="61" t="s">
        <v>172</v>
      </c>
      <c r="J243" s="61" t="s">
        <v>172</v>
      </c>
      <c r="K243" s="61" t="s">
        <v>172</v>
      </c>
      <c r="L243" s="61" t="s">
        <v>29</v>
      </c>
      <c r="M243" s="25" t="s">
        <v>5156</v>
      </c>
      <c r="N243" s="25" t="s">
        <v>5157</v>
      </c>
      <c r="O243" s="61" t="s">
        <v>32</v>
      </c>
      <c r="P243" s="61" t="s">
        <v>33</v>
      </c>
      <c r="Q243" s="67"/>
      <c r="R243" s="64"/>
      <c r="S243" s="65">
        <f t="shared" si="1"/>
        <v>45781</v>
      </c>
      <c r="T243" s="66">
        <f>IFERROR(__xludf.DUMMYFUNCTION("IF(ISBLANK(S243), """", DATE(INDEX(SPLIT(S243,""/""),3), INDEX(SPLIT(S243,""/""),2), INDEX(SPLIT(S243,""/""),1)))"),45752.0)</f>
        <v>45752</v>
      </c>
      <c r="U243" s="67"/>
      <c r="V243" s="68">
        <v>45781.0</v>
      </c>
      <c r="W243" s="61">
        <v>4050.0</v>
      </c>
      <c r="X243" s="61" t="s">
        <v>153</v>
      </c>
      <c r="Y243" s="69" t="str">
        <f t="shared" si="2"/>
        <v>2025-04</v>
      </c>
      <c r="Z243" s="70" t="str">
        <f t="shared" si="3"/>
        <v>Apr</v>
      </c>
      <c r="AA243" s="71">
        <f>IFERROR(__xludf.DUMMYFUNCTION("IF(OR(T243="""", NOT(ISDATE(T243))), """", EOMONTH(T243, -1) + 1)"),45748.0)</f>
        <v>45748</v>
      </c>
      <c r="AB243" s="67"/>
      <c r="AC243" s="67"/>
      <c r="AD243" s="67"/>
      <c r="AE243" s="67"/>
    </row>
    <row r="244">
      <c r="A244" s="59">
        <v>45694.0</v>
      </c>
      <c r="B244" s="60">
        <f t="shared" si="4"/>
        <v>244</v>
      </c>
      <c r="C244" s="61" t="s">
        <v>72</v>
      </c>
      <c r="D244" s="61" t="s">
        <v>73</v>
      </c>
      <c r="E244" s="76" t="s">
        <v>1175</v>
      </c>
      <c r="F244" s="61" t="s">
        <v>25</v>
      </c>
      <c r="G244" s="61" t="s">
        <v>1176</v>
      </c>
      <c r="H244" s="61" t="s">
        <v>1076</v>
      </c>
      <c r="I244" s="61" t="s">
        <v>148</v>
      </c>
      <c r="J244" s="61" t="s">
        <v>148</v>
      </c>
      <c r="K244" s="61" t="s">
        <v>148</v>
      </c>
      <c r="L244" s="61" t="s">
        <v>29</v>
      </c>
      <c r="M244" s="25" t="s">
        <v>5158</v>
      </c>
      <c r="N244" s="25" t="s">
        <v>5159</v>
      </c>
      <c r="O244" s="61" t="s">
        <v>32</v>
      </c>
      <c r="P244" s="61" t="s">
        <v>214</v>
      </c>
      <c r="Q244" s="67"/>
      <c r="R244" s="64"/>
      <c r="S244" s="65" t="str">
        <f t="shared" si="1"/>
        <v/>
      </c>
      <c r="T244" s="67" t="str">
        <f>IFERROR(__xludf.DUMMYFUNCTION("IF(ISBLANK(S244), """", DATE(INDEX(SPLIT(S244,""/""),3), INDEX(SPLIT(S244,""/""),2), INDEX(SPLIT(S244,""/""),1)))"),"")</f>
        <v/>
      </c>
      <c r="U244" s="67"/>
      <c r="V244" s="65"/>
      <c r="W244" s="67"/>
      <c r="X244" s="67"/>
      <c r="Y244" s="69" t="str">
        <f t="shared" si="2"/>
        <v/>
      </c>
      <c r="Z244" s="70" t="str">
        <f t="shared" si="3"/>
        <v/>
      </c>
      <c r="AA244" s="70" t="str">
        <f>IFERROR(__xludf.DUMMYFUNCTION("IF(OR(T244="""", NOT(ISDATE(T244))), """", EOMONTH(T244, -1) + 1)"),"")</f>
        <v/>
      </c>
      <c r="AB244" s="67"/>
      <c r="AC244" s="67"/>
      <c r="AD244" s="67"/>
      <c r="AE244" s="67"/>
    </row>
    <row r="245">
      <c r="A245" s="59">
        <v>45694.0</v>
      </c>
      <c r="B245" s="60">
        <f t="shared" si="4"/>
        <v>244</v>
      </c>
      <c r="C245" s="61" t="s">
        <v>72</v>
      </c>
      <c r="D245" s="61" t="s">
        <v>73</v>
      </c>
      <c r="E245" s="76" t="s">
        <v>1179</v>
      </c>
      <c r="F245" s="61" t="s">
        <v>25</v>
      </c>
      <c r="G245" s="61" t="s">
        <v>1180</v>
      </c>
      <c r="H245" s="61" t="s">
        <v>1076</v>
      </c>
      <c r="I245" s="61" t="s">
        <v>148</v>
      </c>
      <c r="J245" s="61" t="s">
        <v>78</v>
      </c>
      <c r="K245" s="61" t="s">
        <v>244</v>
      </c>
      <c r="L245" s="61" t="s">
        <v>29</v>
      </c>
      <c r="M245" s="25" t="s">
        <v>5160</v>
      </c>
      <c r="N245" s="25" t="s">
        <v>5161</v>
      </c>
      <c r="O245" s="61" t="s">
        <v>32</v>
      </c>
      <c r="P245" s="61" t="s">
        <v>214</v>
      </c>
      <c r="Q245" s="67"/>
      <c r="R245" s="64"/>
      <c r="S245" s="65" t="str">
        <f t="shared" si="1"/>
        <v/>
      </c>
      <c r="T245" s="67" t="str">
        <f>IFERROR(__xludf.DUMMYFUNCTION("IF(ISBLANK(S245), """", DATE(INDEX(SPLIT(S245,""/""),3), INDEX(SPLIT(S245,""/""),2), INDEX(SPLIT(S245,""/""),1)))"),"")</f>
        <v/>
      </c>
      <c r="U245" s="67"/>
      <c r="V245" s="65"/>
      <c r="W245" s="67"/>
      <c r="X245" s="67"/>
      <c r="Y245" s="69" t="str">
        <f t="shared" si="2"/>
        <v/>
      </c>
      <c r="Z245" s="70" t="str">
        <f t="shared" si="3"/>
        <v/>
      </c>
      <c r="AA245" s="70" t="str">
        <f>IFERROR(__xludf.DUMMYFUNCTION("IF(OR(T245="""", NOT(ISDATE(T245))), """", EOMONTH(T245, -1) + 1)"),"")</f>
        <v/>
      </c>
      <c r="AB245" s="67"/>
      <c r="AC245" s="67"/>
      <c r="AD245" s="67"/>
      <c r="AE245" s="67"/>
    </row>
    <row r="246">
      <c r="A246" s="59">
        <v>45694.0</v>
      </c>
      <c r="B246" s="60">
        <f t="shared" si="4"/>
        <v>244</v>
      </c>
      <c r="C246" s="61" t="s">
        <v>64</v>
      </c>
      <c r="D246" s="61" t="s">
        <v>65</v>
      </c>
      <c r="E246" s="72" t="s">
        <v>1183</v>
      </c>
      <c r="F246" s="61" t="s">
        <v>1184</v>
      </c>
      <c r="G246" s="61" t="s">
        <v>1185</v>
      </c>
      <c r="H246" s="61" t="s">
        <v>39</v>
      </c>
      <c r="I246" s="61" t="s">
        <v>54</v>
      </c>
      <c r="J246" s="61" t="s">
        <v>28</v>
      </c>
      <c r="K246" s="61" t="s">
        <v>28</v>
      </c>
      <c r="L246" s="61" t="s">
        <v>29</v>
      </c>
      <c r="M246" s="25" t="s">
        <v>5162</v>
      </c>
      <c r="N246" s="25" t="s">
        <v>5163</v>
      </c>
      <c r="O246" s="61" t="s">
        <v>32</v>
      </c>
      <c r="P246" s="61" t="s">
        <v>214</v>
      </c>
      <c r="Q246" s="67"/>
      <c r="R246" s="64"/>
      <c r="S246" s="65" t="str">
        <f t="shared" si="1"/>
        <v/>
      </c>
      <c r="T246" s="67" t="str">
        <f>IFERROR(__xludf.DUMMYFUNCTION("IF(ISBLANK(S246), """", DATE(INDEX(SPLIT(S246,""/""),3), INDEX(SPLIT(S246,""/""),2), INDEX(SPLIT(S246,""/""),1)))"),"")</f>
        <v/>
      </c>
      <c r="U246" s="67"/>
      <c r="V246" s="65"/>
      <c r="W246" s="67"/>
      <c r="X246" s="67"/>
      <c r="Y246" s="69" t="str">
        <f t="shared" si="2"/>
        <v/>
      </c>
      <c r="Z246" s="70" t="str">
        <f t="shared" si="3"/>
        <v/>
      </c>
      <c r="AA246" s="70" t="str">
        <f>IFERROR(__xludf.DUMMYFUNCTION("IF(OR(T246="""", NOT(ISDATE(T246))), """", EOMONTH(T246, -1) + 1)"),"")</f>
        <v/>
      </c>
      <c r="AB246" s="67"/>
      <c r="AC246" s="67"/>
      <c r="AD246" s="67"/>
      <c r="AE246" s="67"/>
    </row>
    <row r="247">
      <c r="A247" s="59">
        <v>45694.0</v>
      </c>
      <c r="B247" s="60">
        <f t="shared" si="4"/>
        <v>244</v>
      </c>
      <c r="C247" s="61" t="s">
        <v>64</v>
      </c>
      <c r="D247" s="61" t="s">
        <v>65</v>
      </c>
      <c r="E247" s="72" t="s">
        <v>1188</v>
      </c>
      <c r="F247" s="61" t="s">
        <v>1184</v>
      </c>
      <c r="G247" s="61" t="s">
        <v>1189</v>
      </c>
      <c r="H247" s="61" t="s">
        <v>388</v>
      </c>
      <c r="I247" s="61" t="s">
        <v>104</v>
      </c>
      <c r="J247" s="61" t="s">
        <v>40</v>
      </c>
      <c r="K247" s="61" t="s">
        <v>40</v>
      </c>
      <c r="L247" s="61" t="s">
        <v>29</v>
      </c>
      <c r="M247" s="25" t="s">
        <v>5164</v>
      </c>
      <c r="N247" s="25" t="s">
        <v>5165</v>
      </c>
      <c r="O247" s="61" t="s">
        <v>32</v>
      </c>
      <c r="P247" s="61" t="s">
        <v>214</v>
      </c>
      <c r="Q247" s="67"/>
      <c r="R247" s="64"/>
      <c r="S247" s="65" t="str">
        <f t="shared" si="1"/>
        <v/>
      </c>
      <c r="T247" s="67" t="str">
        <f>IFERROR(__xludf.DUMMYFUNCTION("IF(ISBLANK(S247), """", DATE(INDEX(SPLIT(S247,""/""),3), INDEX(SPLIT(S247,""/""),2), INDEX(SPLIT(S247,""/""),1)))"),"")</f>
        <v/>
      </c>
      <c r="U247" s="67"/>
      <c r="V247" s="65"/>
      <c r="W247" s="67"/>
      <c r="X247" s="67"/>
      <c r="Y247" s="69" t="str">
        <f t="shared" si="2"/>
        <v/>
      </c>
      <c r="Z247" s="70" t="str">
        <f t="shared" si="3"/>
        <v/>
      </c>
      <c r="AA247" s="70" t="str">
        <f>IFERROR(__xludf.DUMMYFUNCTION("IF(OR(T247="""", NOT(ISDATE(T247))), """", EOMONTH(T247, -1) + 1)"),"")</f>
        <v/>
      </c>
      <c r="AB247" s="67"/>
      <c r="AC247" s="67"/>
      <c r="AD247" s="67"/>
      <c r="AE247" s="67"/>
    </row>
    <row r="248">
      <c r="A248" s="59">
        <v>45694.0</v>
      </c>
      <c r="B248" s="60">
        <f t="shared" si="4"/>
        <v>18</v>
      </c>
      <c r="C248" s="61" t="s">
        <v>64</v>
      </c>
      <c r="D248" s="61" t="s">
        <v>562</v>
      </c>
      <c r="E248" s="61" t="s">
        <v>1192</v>
      </c>
      <c r="F248" s="61" t="s">
        <v>274</v>
      </c>
      <c r="G248" s="72" t="s">
        <v>1193</v>
      </c>
      <c r="H248" s="61" t="s">
        <v>77</v>
      </c>
      <c r="I248" s="61" t="s">
        <v>78</v>
      </c>
      <c r="J248" s="61" t="s">
        <v>47</v>
      </c>
      <c r="K248" s="61" t="s">
        <v>47</v>
      </c>
      <c r="L248" s="67"/>
      <c r="M248" s="25" t="s">
        <v>5166</v>
      </c>
      <c r="N248" s="67"/>
      <c r="O248" s="61" t="s">
        <v>32</v>
      </c>
      <c r="P248" s="61" t="s">
        <v>33</v>
      </c>
      <c r="Q248" s="67"/>
      <c r="R248" s="64"/>
      <c r="S248" s="65" t="str">
        <f t="shared" si="1"/>
        <v>24/02/2025</v>
      </c>
      <c r="T248" s="66">
        <f>IFERROR(__xludf.DUMMYFUNCTION("IF(ISBLANK(S248), """", DATE(INDEX(SPLIT(S248,""/""),3), INDEX(SPLIT(S248,""/""),2), INDEX(SPLIT(S248,""/""),1)))"),45712.0)</f>
        <v>45712</v>
      </c>
      <c r="U248" s="67"/>
      <c r="V248" s="61" t="s">
        <v>4738</v>
      </c>
      <c r="W248" s="61">
        <v>3780.0</v>
      </c>
      <c r="X248" s="61" t="s">
        <v>655</v>
      </c>
      <c r="Y248" s="69" t="str">
        <f t="shared" si="2"/>
        <v>2025-02</v>
      </c>
      <c r="Z248" s="70" t="str">
        <f t="shared" si="3"/>
        <v>Feb</v>
      </c>
      <c r="AA248" s="71">
        <f>IFERROR(__xludf.DUMMYFUNCTION("IF(OR(T248="""", NOT(ISDATE(T248))), """", EOMONTH(T248, -1) + 1)"),45689.0)</f>
        <v>45689</v>
      </c>
      <c r="AB248" s="67"/>
      <c r="AC248" s="67"/>
      <c r="AD248" s="67"/>
      <c r="AE248" s="67"/>
    </row>
    <row r="249">
      <c r="A249" s="59">
        <v>45694.0</v>
      </c>
      <c r="B249" s="60">
        <f t="shared" si="4"/>
        <v>27</v>
      </c>
      <c r="C249" s="61" t="s">
        <v>64</v>
      </c>
      <c r="D249" s="61" t="s">
        <v>562</v>
      </c>
      <c r="E249" s="61" t="s">
        <v>1195</v>
      </c>
      <c r="F249" s="61" t="s">
        <v>274</v>
      </c>
      <c r="G249" s="72" t="s">
        <v>1196</v>
      </c>
      <c r="H249" s="61" t="s">
        <v>77</v>
      </c>
      <c r="I249" s="61" t="s">
        <v>468</v>
      </c>
      <c r="J249" s="61" t="s">
        <v>47</v>
      </c>
      <c r="K249" s="61" t="s">
        <v>47</v>
      </c>
      <c r="L249" s="61" t="s">
        <v>29</v>
      </c>
      <c r="M249" s="25" t="s">
        <v>5167</v>
      </c>
      <c r="N249" s="25" t="s">
        <v>5168</v>
      </c>
      <c r="O249" s="61" t="s">
        <v>32</v>
      </c>
      <c r="P249" s="61" t="s">
        <v>33</v>
      </c>
      <c r="Q249" s="67"/>
      <c r="R249" s="64"/>
      <c r="S249" s="65">
        <f t="shared" si="1"/>
        <v>45780</v>
      </c>
      <c r="T249" s="66">
        <f>IFERROR(__xludf.DUMMYFUNCTION("IF(ISBLANK(S249), """", DATE(INDEX(SPLIT(S249,""/""),3), INDEX(SPLIT(S249,""/""),2), INDEX(SPLIT(S249,""/""),1)))"),45721.0)</f>
        <v>45721</v>
      </c>
      <c r="U249" s="67"/>
      <c r="V249" s="68">
        <v>45780.0</v>
      </c>
      <c r="W249" s="61">
        <v>3780.0</v>
      </c>
      <c r="X249" s="61" t="s">
        <v>1030</v>
      </c>
      <c r="Y249" s="69" t="str">
        <f t="shared" si="2"/>
        <v>2025-03</v>
      </c>
      <c r="Z249" s="70" t="str">
        <f t="shared" si="3"/>
        <v>Mar</v>
      </c>
      <c r="AA249" s="71">
        <f>IFERROR(__xludf.DUMMYFUNCTION("IF(OR(T249="""", NOT(ISDATE(T249))), """", EOMONTH(T249, -1) + 1)"),45717.0)</f>
        <v>45717</v>
      </c>
      <c r="AB249" s="67"/>
      <c r="AC249" s="67"/>
      <c r="AD249" s="67"/>
      <c r="AE249" s="67"/>
    </row>
    <row r="250">
      <c r="A250" s="59">
        <v>45691.0</v>
      </c>
      <c r="B250" s="60">
        <f t="shared" si="4"/>
        <v>33</v>
      </c>
      <c r="C250" s="61" t="s">
        <v>64</v>
      </c>
      <c r="D250" s="61" t="s">
        <v>65</v>
      </c>
      <c r="E250" s="61" t="s">
        <v>1199</v>
      </c>
      <c r="F250" s="61" t="s">
        <v>1184</v>
      </c>
      <c r="G250" s="61" t="s">
        <v>1200</v>
      </c>
      <c r="H250" s="61" t="s">
        <v>77</v>
      </c>
      <c r="I250" s="61" t="s">
        <v>78</v>
      </c>
      <c r="J250" s="61" t="s">
        <v>47</v>
      </c>
      <c r="K250" s="61" t="s">
        <v>47</v>
      </c>
      <c r="L250" s="61" t="s">
        <v>29</v>
      </c>
      <c r="M250" s="25" t="s">
        <v>5169</v>
      </c>
      <c r="N250" s="25" t="s">
        <v>5170</v>
      </c>
      <c r="O250" s="61" t="s">
        <v>32</v>
      </c>
      <c r="P250" s="61" t="s">
        <v>33</v>
      </c>
      <c r="Q250" s="61" t="s">
        <v>34</v>
      </c>
      <c r="R250" s="64"/>
      <c r="S250" s="65">
        <f t="shared" si="1"/>
        <v>45872</v>
      </c>
      <c r="T250" s="66">
        <f>IFERROR(__xludf.DUMMYFUNCTION("IF(ISBLANK(S250), """", DATE(INDEX(SPLIT(S250,""/""),3), INDEX(SPLIT(S250,""/""),2), INDEX(SPLIT(S250,""/""),1)))"),45724.0)</f>
        <v>45724</v>
      </c>
      <c r="U250" s="67"/>
      <c r="V250" s="68">
        <v>45872.0</v>
      </c>
      <c r="W250" s="61">
        <v>3150.0</v>
      </c>
      <c r="X250" s="61" t="s">
        <v>1030</v>
      </c>
      <c r="Y250" s="69" t="str">
        <f t="shared" si="2"/>
        <v>2025-03</v>
      </c>
      <c r="Z250" s="70" t="str">
        <f t="shared" si="3"/>
        <v>Mar</v>
      </c>
      <c r="AA250" s="71">
        <f>IFERROR(__xludf.DUMMYFUNCTION("IF(OR(T250="""", NOT(ISDATE(T250))), """", EOMONTH(T250, -1) + 1)"),45717.0)</f>
        <v>45717</v>
      </c>
      <c r="AB250" s="67"/>
      <c r="AC250" s="67"/>
      <c r="AD250" s="67"/>
      <c r="AE250" s="67"/>
    </row>
    <row r="251">
      <c r="A251" s="59">
        <v>45694.0</v>
      </c>
      <c r="B251" s="60">
        <f t="shared" si="4"/>
        <v>244</v>
      </c>
      <c r="C251" s="61" t="s">
        <v>64</v>
      </c>
      <c r="D251" s="61" t="s">
        <v>290</v>
      </c>
      <c r="E251" s="62" t="s">
        <v>1203</v>
      </c>
      <c r="F251" s="61" t="s">
        <v>25</v>
      </c>
      <c r="G251" s="61" t="s">
        <v>1204</v>
      </c>
      <c r="H251" s="61" t="s">
        <v>1205</v>
      </c>
      <c r="I251" s="61" t="s">
        <v>468</v>
      </c>
      <c r="J251" s="61" t="s">
        <v>468</v>
      </c>
      <c r="K251" s="61" t="s">
        <v>468</v>
      </c>
      <c r="L251" s="61" t="s">
        <v>29</v>
      </c>
      <c r="M251" s="25" t="s">
        <v>5171</v>
      </c>
      <c r="N251" s="25" t="s">
        <v>5172</v>
      </c>
      <c r="O251" s="61" t="s">
        <v>32</v>
      </c>
      <c r="P251" s="61" t="s">
        <v>343</v>
      </c>
      <c r="Q251" s="61" t="s">
        <v>34</v>
      </c>
      <c r="R251" s="64"/>
      <c r="S251" s="65" t="str">
        <f t="shared" si="1"/>
        <v/>
      </c>
      <c r="T251" s="67" t="str">
        <f>IFERROR(__xludf.DUMMYFUNCTION("IF(ISBLANK(S251), """", DATE(INDEX(SPLIT(S251,""/""),3), INDEX(SPLIT(S251,""/""),2), INDEX(SPLIT(S251,""/""),1)))"),"")</f>
        <v/>
      </c>
      <c r="U251" s="67"/>
      <c r="V251" s="65"/>
      <c r="W251" s="67"/>
      <c r="X251" s="67"/>
      <c r="Y251" s="69" t="str">
        <f t="shared" si="2"/>
        <v/>
      </c>
      <c r="Z251" s="70" t="str">
        <f t="shared" si="3"/>
        <v/>
      </c>
      <c r="AA251" s="70" t="str">
        <f>IFERROR(__xludf.DUMMYFUNCTION("IF(OR(T251="""", NOT(ISDATE(T251))), """", EOMONTH(T251, -1) + 1)"),"")</f>
        <v/>
      </c>
      <c r="AB251" s="67"/>
      <c r="AC251" s="67"/>
      <c r="AD251" s="67"/>
      <c r="AE251" s="67"/>
    </row>
    <row r="252">
      <c r="A252" s="59">
        <v>45694.0</v>
      </c>
      <c r="B252" s="60">
        <f t="shared" si="4"/>
        <v>18</v>
      </c>
      <c r="C252" s="61" t="s">
        <v>72</v>
      </c>
      <c r="D252" s="61" t="s">
        <v>247</v>
      </c>
      <c r="E252" s="76" t="s">
        <v>1208</v>
      </c>
      <c r="F252" s="61" t="s">
        <v>274</v>
      </c>
      <c r="G252" s="61" t="s">
        <v>1209</v>
      </c>
      <c r="H252" s="61" t="s">
        <v>77</v>
      </c>
      <c r="I252" s="61" t="s">
        <v>148</v>
      </c>
      <c r="J252" s="61" t="s">
        <v>47</v>
      </c>
      <c r="K252" s="61" t="s">
        <v>47</v>
      </c>
      <c r="L252" s="61" t="s">
        <v>29</v>
      </c>
      <c r="M252" s="25" t="s">
        <v>5173</v>
      </c>
      <c r="N252" s="25" t="s">
        <v>5174</v>
      </c>
      <c r="O252" s="61" t="s">
        <v>32</v>
      </c>
      <c r="P252" s="61" t="s">
        <v>33</v>
      </c>
      <c r="Q252" s="67"/>
      <c r="R252" s="64"/>
      <c r="S252" s="65" t="str">
        <f t="shared" si="1"/>
        <v>24/02/2025</v>
      </c>
      <c r="T252" s="66">
        <f>IFERROR(__xludf.DUMMYFUNCTION("IF(ISBLANK(S252), """", DATE(INDEX(SPLIT(S252,""/""),3), INDEX(SPLIT(S252,""/""),2), INDEX(SPLIT(S252,""/""),1)))"),45712.0)</f>
        <v>45712</v>
      </c>
      <c r="U252" s="67"/>
      <c r="V252" s="61" t="s">
        <v>4738</v>
      </c>
      <c r="W252" s="61">
        <v>1800.0</v>
      </c>
      <c r="X252" s="67"/>
      <c r="Y252" s="69" t="str">
        <f t="shared" si="2"/>
        <v>2025-02</v>
      </c>
      <c r="Z252" s="70" t="str">
        <f t="shared" si="3"/>
        <v>Feb</v>
      </c>
      <c r="AA252" s="71">
        <f>IFERROR(__xludf.DUMMYFUNCTION("IF(OR(T252="""", NOT(ISDATE(T252))), """", EOMONTH(T252, -1) + 1)"),45689.0)</f>
        <v>45689</v>
      </c>
      <c r="AB252" s="67"/>
      <c r="AC252" s="67"/>
      <c r="AD252" s="67"/>
      <c r="AE252" s="67"/>
    </row>
    <row r="253">
      <c r="A253" s="59">
        <v>45694.0</v>
      </c>
      <c r="B253" s="60">
        <f t="shared" si="4"/>
        <v>18</v>
      </c>
      <c r="C253" s="61" t="s">
        <v>72</v>
      </c>
      <c r="D253" s="61" t="s">
        <v>247</v>
      </c>
      <c r="E253" s="72" t="s">
        <v>1212</v>
      </c>
      <c r="F253" s="61" t="s">
        <v>274</v>
      </c>
      <c r="G253" s="61" t="s">
        <v>1213</v>
      </c>
      <c r="H253" s="61" t="s">
        <v>77</v>
      </c>
      <c r="I253" s="61" t="s">
        <v>78</v>
      </c>
      <c r="J253" s="61" t="s">
        <v>47</v>
      </c>
      <c r="K253" s="61" t="s">
        <v>47</v>
      </c>
      <c r="L253" s="61" t="s">
        <v>29</v>
      </c>
      <c r="M253" s="25" t="s">
        <v>5175</v>
      </c>
      <c r="N253" s="25" t="s">
        <v>5176</v>
      </c>
      <c r="O253" s="61" t="s">
        <v>32</v>
      </c>
      <c r="P253" s="61" t="s">
        <v>33</v>
      </c>
      <c r="Q253" s="67"/>
      <c r="R253" s="64"/>
      <c r="S253" s="65" t="str">
        <f t="shared" si="1"/>
        <v>24/02/2025</v>
      </c>
      <c r="T253" s="66">
        <f>IFERROR(__xludf.DUMMYFUNCTION("IF(ISBLANK(S253), """", DATE(INDEX(SPLIT(S253,""/""),3), INDEX(SPLIT(S253,""/""),2), INDEX(SPLIT(S253,""/""),1)))"),45712.0)</f>
        <v>45712</v>
      </c>
      <c r="U253" s="67"/>
      <c r="V253" s="61" t="s">
        <v>4738</v>
      </c>
      <c r="W253" s="61">
        <v>1800.0</v>
      </c>
      <c r="X253" s="67"/>
      <c r="Y253" s="69" t="str">
        <f t="shared" si="2"/>
        <v>2025-02</v>
      </c>
      <c r="Z253" s="70" t="str">
        <f t="shared" si="3"/>
        <v>Feb</v>
      </c>
      <c r="AA253" s="71">
        <f>IFERROR(__xludf.DUMMYFUNCTION("IF(OR(T253="""", NOT(ISDATE(T253))), """", EOMONTH(T253, -1) + 1)"),45689.0)</f>
        <v>45689</v>
      </c>
      <c r="AB253" s="67"/>
      <c r="AC253" s="67"/>
      <c r="AD253" s="67"/>
      <c r="AE253" s="67"/>
    </row>
    <row r="254">
      <c r="A254" s="59">
        <v>45694.0</v>
      </c>
      <c r="B254" s="60">
        <f t="shared" si="4"/>
        <v>244</v>
      </c>
      <c r="C254" s="61" t="s">
        <v>64</v>
      </c>
      <c r="D254" s="61" t="s">
        <v>964</v>
      </c>
      <c r="E254" s="72" t="s">
        <v>1216</v>
      </c>
      <c r="F254" s="61" t="s">
        <v>25</v>
      </c>
      <c r="G254" s="61" t="s">
        <v>1217</v>
      </c>
      <c r="H254" s="61" t="s">
        <v>39</v>
      </c>
      <c r="I254" s="61" t="s">
        <v>78</v>
      </c>
      <c r="J254" s="61" t="s">
        <v>78</v>
      </c>
      <c r="K254" s="61" t="s">
        <v>78</v>
      </c>
      <c r="L254" s="61" t="s">
        <v>29</v>
      </c>
      <c r="M254" s="25" t="s">
        <v>5177</v>
      </c>
      <c r="N254" s="25" t="s">
        <v>5178</v>
      </c>
      <c r="O254" s="61" t="s">
        <v>32</v>
      </c>
      <c r="P254" s="61" t="s">
        <v>343</v>
      </c>
      <c r="Q254" s="67"/>
      <c r="R254" s="64"/>
      <c r="S254" s="65" t="str">
        <f t="shared" si="1"/>
        <v/>
      </c>
      <c r="T254" s="67" t="str">
        <f>IFERROR(__xludf.DUMMYFUNCTION("IF(ISBLANK(S254), """", DATE(INDEX(SPLIT(S254,""/""),3), INDEX(SPLIT(S254,""/""),2), INDEX(SPLIT(S254,""/""),1)))"),"")</f>
        <v/>
      </c>
      <c r="U254" s="67"/>
      <c r="V254" s="65"/>
      <c r="W254" s="67"/>
      <c r="X254" s="67"/>
      <c r="Y254" s="69" t="str">
        <f t="shared" si="2"/>
        <v/>
      </c>
      <c r="Z254" s="70" t="str">
        <f t="shared" si="3"/>
        <v/>
      </c>
      <c r="AA254" s="70" t="str">
        <f>IFERROR(__xludf.DUMMYFUNCTION("IF(OR(T254="""", NOT(ISDATE(T254))), """", EOMONTH(T254, -1) + 1)"),"")</f>
        <v/>
      </c>
      <c r="AB254" s="67"/>
      <c r="AC254" s="67"/>
      <c r="AD254" s="67"/>
      <c r="AE254" s="67"/>
    </row>
    <row r="255">
      <c r="A255" s="59">
        <v>45694.0</v>
      </c>
      <c r="B255" s="60">
        <f t="shared" si="4"/>
        <v>244</v>
      </c>
      <c r="C255" s="61" t="s">
        <v>64</v>
      </c>
      <c r="D255" s="61" t="s">
        <v>529</v>
      </c>
      <c r="E255" s="72" t="s">
        <v>1220</v>
      </c>
      <c r="F255" s="61" t="s">
        <v>427</v>
      </c>
      <c r="G255" s="61" t="s">
        <v>1221</v>
      </c>
      <c r="H255" s="61" t="s">
        <v>1222</v>
      </c>
      <c r="I255" s="61" t="s">
        <v>256</v>
      </c>
      <c r="J255" s="61" t="s">
        <v>404</v>
      </c>
      <c r="K255" s="61" t="s">
        <v>256</v>
      </c>
      <c r="L255" s="61" t="s">
        <v>29</v>
      </c>
      <c r="M255" s="25" t="s">
        <v>5179</v>
      </c>
      <c r="N255" s="25" t="s">
        <v>5180</v>
      </c>
      <c r="O255" s="61" t="s">
        <v>32</v>
      </c>
      <c r="P255" s="61" t="s">
        <v>214</v>
      </c>
      <c r="Q255" s="67"/>
      <c r="R255" s="64"/>
      <c r="S255" s="65" t="str">
        <f t="shared" si="1"/>
        <v/>
      </c>
      <c r="T255" s="67" t="str">
        <f>IFERROR(__xludf.DUMMYFUNCTION("IF(ISBLANK(S255), """", DATE(INDEX(SPLIT(S255,""/""),3), INDEX(SPLIT(S255,""/""),2), INDEX(SPLIT(S255,""/""),1)))"),"")</f>
        <v/>
      </c>
      <c r="U255" s="67"/>
      <c r="V255" s="65"/>
      <c r="W255" s="67"/>
      <c r="X255" s="67"/>
      <c r="Y255" s="69" t="str">
        <f t="shared" si="2"/>
        <v/>
      </c>
      <c r="Z255" s="70" t="str">
        <f t="shared" si="3"/>
        <v/>
      </c>
      <c r="AA255" s="70" t="str">
        <f>IFERROR(__xludf.DUMMYFUNCTION("IF(OR(T255="""", NOT(ISDATE(T255))), """", EOMONTH(T255, -1) + 1)"),"")</f>
        <v/>
      </c>
      <c r="AB255" s="67"/>
      <c r="AC255" s="67"/>
      <c r="AD255" s="67"/>
      <c r="AE255" s="67"/>
    </row>
    <row r="256">
      <c r="A256" s="59">
        <v>45694.0</v>
      </c>
      <c r="B256" s="60">
        <f t="shared" si="4"/>
        <v>244</v>
      </c>
      <c r="C256" s="61" t="s">
        <v>22</v>
      </c>
      <c r="D256" s="61" t="s">
        <v>307</v>
      </c>
      <c r="E256" s="89" t="s">
        <v>1225</v>
      </c>
      <c r="F256" s="62" t="s">
        <v>46</v>
      </c>
      <c r="G256" s="61" t="s">
        <v>1226</v>
      </c>
      <c r="H256" s="61" t="s">
        <v>59</v>
      </c>
      <c r="I256" s="61" t="s">
        <v>435</v>
      </c>
      <c r="J256" s="61" t="s">
        <v>47</v>
      </c>
      <c r="K256" s="61" t="s">
        <v>47</v>
      </c>
      <c r="L256" s="61" t="s">
        <v>29</v>
      </c>
      <c r="M256" s="25" t="s">
        <v>5181</v>
      </c>
      <c r="N256" s="25" t="s">
        <v>5182</v>
      </c>
      <c r="O256" s="61" t="s">
        <v>32</v>
      </c>
      <c r="P256" s="61" t="s">
        <v>33</v>
      </c>
      <c r="Q256" s="67"/>
      <c r="R256" s="64"/>
      <c r="S256" s="65" t="str">
        <f t="shared" si="1"/>
        <v/>
      </c>
      <c r="T256" s="67" t="str">
        <f>IFERROR(__xludf.DUMMYFUNCTION("IF(ISBLANK(S256), """", DATE(INDEX(SPLIT(S256,""/""),3), INDEX(SPLIT(S256,""/""),2), INDEX(SPLIT(S256,""/""),1)))"),"")</f>
        <v/>
      </c>
      <c r="U256" s="61" t="s">
        <v>1229</v>
      </c>
      <c r="V256" s="65"/>
      <c r="W256" s="61">
        <v>1125.0</v>
      </c>
      <c r="X256" s="61" t="s">
        <v>1230</v>
      </c>
      <c r="Y256" s="69" t="str">
        <f t="shared" si="2"/>
        <v/>
      </c>
      <c r="Z256" s="70" t="str">
        <f t="shared" si="3"/>
        <v/>
      </c>
      <c r="AA256" s="70" t="str">
        <f>IFERROR(__xludf.DUMMYFUNCTION("IF(OR(T256="""", NOT(ISDATE(T256))), """", EOMONTH(T256, -1) + 1)"),"")</f>
        <v/>
      </c>
      <c r="AB256" s="67"/>
      <c r="AC256" s="67"/>
      <c r="AD256" s="67"/>
      <c r="AE256" s="67"/>
    </row>
    <row r="257">
      <c r="A257" s="59">
        <v>45693.0</v>
      </c>
      <c r="B257" s="60">
        <f t="shared" si="4"/>
        <v>45</v>
      </c>
      <c r="C257" s="61" t="s">
        <v>50</v>
      </c>
      <c r="D257" s="61" t="s">
        <v>216</v>
      </c>
      <c r="E257" s="62" t="s">
        <v>1231</v>
      </c>
      <c r="F257" s="61" t="s">
        <v>25</v>
      </c>
      <c r="G257" s="61" t="s">
        <v>1232</v>
      </c>
      <c r="H257" s="61" t="s">
        <v>1222</v>
      </c>
      <c r="I257" s="61" t="s">
        <v>435</v>
      </c>
      <c r="J257" s="61" t="s">
        <v>435</v>
      </c>
      <c r="K257" s="61" t="s">
        <v>435</v>
      </c>
      <c r="L257" s="61" t="s">
        <v>29</v>
      </c>
      <c r="M257" s="25" t="s">
        <v>5183</v>
      </c>
      <c r="N257" s="25" t="s">
        <v>5184</v>
      </c>
      <c r="O257" s="61" t="s">
        <v>32</v>
      </c>
      <c r="P257" s="61" t="s">
        <v>33</v>
      </c>
      <c r="Q257" s="61" t="s">
        <v>228</v>
      </c>
      <c r="R257" s="64"/>
      <c r="S257" s="65" t="str">
        <f t="shared" si="1"/>
        <v>22/03/2025</v>
      </c>
      <c r="T257" s="66">
        <f>IFERROR(__xludf.DUMMYFUNCTION("IF(ISBLANK(S257), """", DATE(INDEX(SPLIT(S257,""/""),3), INDEX(SPLIT(S257,""/""),2), INDEX(SPLIT(S257,""/""),1)))"),45738.0)</f>
        <v>45738</v>
      </c>
      <c r="U257" s="67"/>
      <c r="V257" s="61" t="s">
        <v>4688</v>
      </c>
      <c r="W257" s="61">
        <v>3150.0</v>
      </c>
      <c r="X257" s="61" t="s">
        <v>600</v>
      </c>
      <c r="Y257" s="69" t="str">
        <f t="shared" si="2"/>
        <v>2025-03</v>
      </c>
      <c r="Z257" s="70" t="str">
        <f t="shared" si="3"/>
        <v>Mar</v>
      </c>
      <c r="AA257" s="71">
        <f>IFERROR(__xludf.DUMMYFUNCTION("IF(OR(T257="""", NOT(ISDATE(T257))), """", EOMONTH(T257, -1) + 1)"),45717.0)</f>
        <v>45717</v>
      </c>
      <c r="AB257" s="67"/>
      <c r="AC257" s="67"/>
      <c r="AD257" s="67"/>
      <c r="AE257" s="67"/>
    </row>
    <row r="258">
      <c r="A258" s="59">
        <v>45695.0</v>
      </c>
      <c r="B258" s="60">
        <f t="shared" si="4"/>
        <v>243</v>
      </c>
      <c r="C258" s="61" t="s">
        <v>72</v>
      </c>
      <c r="D258" s="61" t="s">
        <v>247</v>
      </c>
      <c r="E258" s="76" t="s">
        <v>1235</v>
      </c>
      <c r="F258" s="61" t="s">
        <v>249</v>
      </c>
      <c r="G258" s="61" t="s">
        <v>1236</v>
      </c>
      <c r="H258" s="61" t="s">
        <v>77</v>
      </c>
      <c r="I258" s="61" t="s">
        <v>148</v>
      </c>
      <c r="J258" s="61" t="s">
        <v>47</v>
      </c>
      <c r="K258" s="61" t="s">
        <v>47</v>
      </c>
      <c r="L258" s="61" t="s">
        <v>29</v>
      </c>
      <c r="M258" s="25" t="s">
        <v>5185</v>
      </c>
      <c r="N258" s="25" t="s">
        <v>5186</v>
      </c>
      <c r="O258" s="61" t="s">
        <v>32</v>
      </c>
      <c r="P258" s="61" t="s">
        <v>214</v>
      </c>
      <c r="Q258" s="67"/>
      <c r="R258" s="77"/>
      <c r="S258" s="65" t="str">
        <f t="shared" si="1"/>
        <v/>
      </c>
      <c r="T258" s="67" t="str">
        <f>IFERROR(__xludf.DUMMYFUNCTION("IF(ISBLANK(S258), """", DATE(INDEX(SPLIT(S258,""/""),3), INDEX(SPLIT(S258,""/""),2), INDEX(SPLIT(S258,""/""),1)))"),"")</f>
        <v/>
      </c>
      <c r="U258" s="67"/>
      <c r="V258" s="65"/>
      <c r="W258" s="67"/>
      <c r="X258" s="67"/>
      <c r="Y258" s="69" t="str">
        <f t="shared" si="2"/>
        <v/>
      </c>
      <c r="Z258" s="70" t="str">
        <f t="shared" si="3"/>
        <v/>
      </c>
      <c r="AA258" s="70" t="str">
        <f>IFERROR(__xludf.DUMMYFUNCTION("IF(OR(T258="""", NOT(ISDATE(T258))), """", EOMONTH(T258, -1) + 1)"),"")</f>
        <v/>
      </c>
      <c r="AB258" s="67"/>
      <c r="AC258" s="67"/>
      <c r="AD258" s="67"/>
      <c r="AE258" s="67"/>
    </row>
    <row r="259">
      <c r="A259" s="59">
        <v>45695.0</v>
      </c>
      <c r="B259" s="60">
        <f t="shared" si="4"/>
        <v>120</v>
      </c>
      <c r="C259" s="61" t="s">
        <v>22</v>
      </c>
      <c r="D259" s="61" t="s">
        <v>109</v>
      </c>
      <c r="E259" s="61" t="s">
        <v>1240</v>
      </c>
      <c r="F259" s="61" t="s">
        <v>46</v>
      </c>
      <c r="G259" s="63" t="s">
        <v>111</v>
      </c>
      <c r="H259" s="61" t="s">
        <v>39</v>
      </c>
      <c r="I259" s="61" t="s">
        <v>105</v>
      </c>
      <c r="J259" s="61" t="s">
        <v>47</v>
      </c>
      <c r="K259" s="61" t="s">
        <v>47</v>
      </c>
      <c r="L259" s="61" t="s">
        <v>29</v>
      </c>
      <c r="M259" s="25" t="s">
        <v>5187</v>
      </c>
      <c r="N259" s="25" t="s">
        <v>5188</v>
      </c>
      <c r="O259" s="61" t="s">
        <v>32</v>
      </c>
      <c r="P259" s="61" t="s">
        <v>33</v>
      </c>
      <c r="Q259" s="61" t="s">
        <v>34</v>
      </c>
      <c r="R259" s="64"/>
      <c r="S259" s="65">
        <f t="shared" si="1"/>
        <v>45844</v>
      </c>
      <c r="T259" s="66">
        <f>IFERROR(__xludf.DUMMYFUNCTION("IF(ISBLANK(S259), """", DATE(INDEX(SPLIT(S259,""/""),3), INDEX(SPLIT(S259,""/""),2), INDEX(SPLIT(S259,""/""),1)))"),45815.0)</f>
        <v>45815</v>
      </c>
      <c r="U259" s="67"/>
      <c r="V259" s="68">
        <v>45844.0</v>
      </c>
      <c r="W259" s="67"/>
      <c r="X259" s="67"/>
      <c r="Y259" s="69" t="str">
        <f t="shared" si="2"/>
        <v>2025-06</v>
      </c>
      <c r="Z259" s="70" t="str">
        <f t="shared" si="3"/>
        <v>Jun</v>
      </c>
      <c r="AA259" s="71">
        <f>IFERROR(__xludf.DUMMYFUNCTION("IF(OR(T259="""", NOT(ISDATE(T259))), """", EOMONTH(T259, -1) + 1)"),45809.0)</f>
        <v>45809</v>
      </c>
      <c r="AB259" s="67"/>
      <c r="AC259" s="67"/>
      <c r="AD259" s="67"/>
      <c r="AE259" s="67"/>
    </row>
    <row r="260">
      <c r="A260" s="59">
        <v>45695.0</v>
      </c>
      <c r="B260" s="60">
        <f t="shared" si="4"/>
        <v>57</v>
      </c>
      <c r="C260" s="61" t="s">
        <v>72</v>
      </c>
      <c r="D260" s="61" t="s">
        <v>247</v>
      </c>
      <c r="E260" s="72" t="s">
        <v>1243</v>
      </c>
      <c r="F260" s="61" t="s">
        <v>274</v>
      </c>
      <c r="G260" s="61" t="s">
        <v>1244</v>
      </c>
      <c r="H260" s="61" t="s">
        <v>77</v>
      </c>
      <c r="I260" s="61" t="s">
        <v>220</v>
      </c>
      <c r="J260" s="61" t="s">
        <v>47</v>
      </c>
      <c r="K260" s="61" t="s">
        <v>47</v>
      </c>
      <c r="L260" s="61" t="s">
        <v>29</v>
      </c>
      <c r="M260" s="25" t="s">
        <v>5189</v>
      </c>
      <c r="N260" s="25" t="s">
        <v>5190</v>
      </c>
      <c r="O260" s="61" t="s">
        <v>32</v>
      </c>
      <c r="P260" s="61" t="s">
        <v>33</v>
      </c>
      <c r="Q260" s="67"/>
      <c r="R260" s="64"/>
      <c r="S260" s="65">
        <f t="shared" si="1"/>
        <v>45781</v>
      </c>
      <c r="T260" s="66">
        <f>IFERROR(__xludf.DUMMYFUNCTION("IF(ISBLANK(S260), """", DATE(INDEX(SPLIT(S260,""/""),3), INDEX(SPLIT(S260,""/""),2), INDEX(SPLIT(S260,""/""),1)))"),45752.0)</f>
        <v>45752</v>
      </c>
      <c r="U260" s="67"/>
      <c r="V260" s="68">
        <v>45781.0</v>
      </c>
      <c r="W260" s="61">
        <v>3600.0</v>
      </c>
      <c r="X260" s="67"/>
      <c r="Y260" s="69" t="str">
        <f t="shared" si="2"/>
        <v>2025-04</v>
      </c>
      <c r="Z260" s="70" t="str">
        <f t="shared" si="3"/>
        <v>Apr</v>
      </c>
      <c r="AA260" s="71">
        <f>IFERROR(__xludf.DUMMYFUNCTION("IF(OR(T260="""", NOT(ISDATE(T260))), """", EOMONTH(T260, -1) + 1)"),45748.0)</f>
        <v>45748</v>
      </c>
      <c r="AB260" s="67"/>
      <c r="AC260" s="67"/>
      <c r="AD260" s="67"/>
      <c r="AE260" s="67"/>
    </row>
    <row r="261">
      <c r="A261" s="59">
        <v>45695.0</v>
      </c>
      <c r="B261" s="60">
        <f t="shared" si="4"/>
        <v>26</v>
      </c>
      <c r="C261" s="61" t="s">
        <v>64</v>
      </c>
      <c r="D261" s="61" t="s">
        <v>65</v>
      </c>
      <c r="E261" s="72" t="s">
        <v>1247</v>
      </c>
      <c r="F261" s="61" t="s">
        <v>1184</v>
      </c>
      <c r="G261" s="61" t="s">
        <v>1248</v>
      </c>
      <c r="H261" s="61" t="s">
        <v>77</v>
      </c>
      <c r="I261" s="61" t="s">
        <v>256</v>
      </c>
      <c r="J261" s="61" t="s">
        <v>47</v>
      </c>
      <c r="K261" s="61" t="s">
        <v>47</v>
      </c>
      <c r="L261" s="61" t="s">
        <v>29</v>
      </c>
      <c r="M261" s="25" t="s">
        <v>5191</v>
      </c>
      <c r="N261" s="25" t="s">
        <v>5192</v>
      </c>
      <c r="O261" s="61" t="s">
        <v>32</v>
      </c>
      <c r="P261" s="61" t="s">
        <v>33</v>
      </c>
      <c r="Q261" s="67"/>
      <c r="R261" s="64"/>
      <c r="S261" s="65">
        <f t="shared" si="1"/>
        <v>45780</v>
      </c>
      <c r="T261" s="66">
        <f>IFERROR(__xludf.DUMMYFUNCTION("IF(ISBLANK(S261), """", DATE(INDEX(SPLIT(S261,""/""),3), INDEX(SPLIT(S261,""/""),2), INDEX(SPLIT(S261,""/""),1)))"),45721.0)</f>
        <v>45721</v>
      </c>
      <c r="U261" s="67"/>
      <c r="V261" s="68">
        <v>45780.0</v>
      </c>
      <c r="W261" s="67"/>
      <c r="X261" s="67"/>
      <c r="Y261" s="69" t="str">
        <f t="shared" si="2"/>
        <v>2025-03</v>
      </c>
      <c r="Z261" s="70" t="str">
        <f t="shared" si="3"/>
        <v>Mar</v>
      </c>
      <c r="AA261" s="71">
        <f>IFERROR(__xludf.DUMMYFUNCTION("IF(OR(T261="""", NOT(ISDATE(T261))), """", EOMONTH(T261, -1) + 1)"),45717.0)</f>
        <v>45717</v>
      </c>
      <c r="AB261" s="67"/>
      <c r="AC261" s="67"/>
      <c r="AD261" s="67"/>
      <c r="AE261" s="67"/>
    </row>
    <row r="262">
      <c r="A262" s="59">
        <v>45696.0</v>
      </c>
      <c r="B262" s="60">
        <f t="shared" si="4"/>
        <v>242</v>
      </c>
      <c r="C262" s="61" t="s">
        <v>22</v>
      </c>
      <c r="D262" s="61" t="s">
        <v>307</v>
      </c>
      <c r="E262" s="72" t="s">
        <v>1251</v>
      </c>
      <c r="F262" s="61" t="s">
        <v>25</v>
      </c>
      <c r="G262" s="61" t="s">
        <v>1252</v>
      </c>
      <c r="H262" s="61" t="s">
        <v>39</v>
      </c>
      <c r="I262" s="61" t="s">
        <v>40</v>
      </c>
      <c r="J262" s="61" t="s">
        <v>40</v>
      </c>
      <c r="K262" s="61" t="s">
        <v>78</v>
      </c>
      <c r="L262" s="61" t="s">
        <v>29</v>
      </c>
      <c r="M262" s="25" t="s">
        <v>5193</v>
      </c>
      <c r="N262" s="25" t="s">
        <v>5194</v>
      </c>
      <c r="O262" s="61" t="s">
        <v>32</v>
      </c>
      <c r="P262" s="61" t="s">
        <v>33</v>
      </c>
      <c r="Q262" s="67"/>
      <c r="R262" s="64"/>
      <c r="S262" s="65" t="str">
        <f t="shared" si="1"/>
        <v/>
      </c>
      <c r="T262" s="67" t="str">
        <f>IFERROR(__xludf.DUMMYFUNCTION("IF(ISBLANK(S262), """", DATE(INDEX(SPLIT(S262,""/""),3), INDEX(SPLIT(S262,""/""),2), INDEX(SPLIT(S262,""/""),1)))"),"")</f>
        <v/>
      </c>
      <c r="U262" s="67"/>
      <c r="V262" s="65"/>
      <c r="W262" s="61">
        <v>3960.0</v>
      </c>
      <c r="X262" s="61" t="s">
        <v>44</v>
      </c>
      <c r="Y262" s="69" t="str">
        <f t="shared" si="2"/>
        <v/>
      </c>
      <c r="Z262" s="70" t="str">
        <f t="shared" si="3"/>
        <v/>
      </c>
      <c r="AA262" s="70" t="str">
        <f>IFERROR(__xludf.DUMMYFUNCTION("IF(OR(T262="""", NOT(ISDATE(T262))), """", EOMONTH(T262, -1) + 1)"),"")</f>
        <v/>
      </c>
      <c r="AB262" s="67"/>
      <c r="AC262" s="67"/>
      <c r="AD262" s="67"/>
      <c r="AE262" s="67"/>
    </row>
    <row r="263">
      <c r="A263" s="59">
        <v>45696.0</v>
      </c>
      <c r="B263" s="60">
        <f t="shared" si="4"/>
        <v>242</v>
      </c>
      <c r="C263" s="61" t="s">
        <v>22</v>
      </c>
      <c r="D263" s="61" t="s">
        <v>307</v>
      </c>
      <c r="E263" s="72" t="s">
        <v>1255</v>
      </c>
      <c r="F263" s="61" t="s">
        <v>25</v>
      </c>
      <c r="G263" s="63" t="s">
        <v>1256</v>
      </c>
      <c r="H263" s="61" t="s">
        <v>59</v>
      </c>
      <c r="I263" s="61" t="s">
        <v>435</v>
      </c>
      <c r="J263" s="61" t="s">
        <v>435</v>
      </c>
      <c r="K263" s="61" t="s">
        <v>435</v>
      </c>
      <c r="L263" s="61" t="s">
        <v>29</v>
      </c>
      <c r="M263" s="25" t="s">
        <v>5195</v>
      </c>
      <c r="N263" s="25" t="s">
        <v>5196</v>
      </c>
      <c r="O263" s="61" t="s">
        <v>32</v>
      </c>
      <c r="P263" s="61" t="s">
        <v>214</v>
      </c>
      <c r="Q263" s="67"/>
      <c r="R263" s="64"/>
      <c r="S263" s="65" t="str">
        <f t="shared" si="1"/>
        <v/>
      </c>
      <c r="T263" s="67" t="str">
        <f>IFERROR(__xludf.DUMMYFUNCTION("IF(ISBLANK(S263), """", DATE(INDEX(SPLIT(S263,""/""),3), INDEX(SPLIT(S263,""/""),2), INDEX(SPLIT(S263,""/""),1)))"),"")</f>
        <v/>
      </c>
      <c r="U263" s="67"/>
      <c r="V263" s="65"/>
      <c r="W263" s="67"/>
      <c r="X263" s="67"/>
      <c r="Y263" s="69" t="str">
        <f t="shared" si="2"/>
        <v/>
      </c>
      <c r="Z263" s="70" t="str">
        <f t="shared" si="3"/>
        <v/>
      </c>
      <c r="AA263" s="70" t="str">
        <f>IFERROR(__xludf.DUMMYFUNCTION("IF(OR(T263="""", NOT(ISDATE(T263))), """", EOMONTH(T263, -1) + 1)"),"")</f>
        <v/>
      </c>
      <c r="AB263" s="67"/>
      <c r="AC263" s="67"/>
      <c r="AD263" s="67"/>
      <c r="AE263" s="67"/>
    </row>
    <row r="264">
      <c r="A264" s="59">
        <v>45696.0</v>
      </c>
      <c r="B264" s="60">
        <f t="shared" si="4"/>
        <v>25</v>
      </c>
      <c r="C264" s="61" t="s">
        <v>22</v>
      </c>
      <c r="D264" s="61" t="s">
        <v>307</v>
      </c>
      <c r="E264" s="72" t="s">
        <v>1259</v>
      </c>
      <c r="F264" s="61" t="s">
        <v>25</v>
      </c>
      <c r="G264" s="63" t="s">
        <v>1260</v>
      </c>
      <c r="H264" s="61" t="s">
        <v>59</v>
      </c>
      <c r="I264" s="61" t="s">
        <v>256</v>
      </c>
      <c r="J264" s="61" t="s">
        <v>40</v>
      </c>
      <c r="K264" s="61" t="s">
        <v>40</v>
      </c>
      <c r="L264" s="61" t="s">
        <v>29</v>
      </c>
      <c r="M264" s="25" t="s">
        <v>5197</v>
      </c>
      <c r="N264" s="25" t="s">
        <v>5198</v>
      </c>
      <c r="O264" s="61" t="s">
        <v>32</v>
      </c>
      <c r="P264" s="61" t="s">
        <v>33</v>
      </c>
      <c r="Q264" s="61" t="s">
        <v>126</v>
      </c>
      <c r="R264" s="64"/>
      <c r="S264" s="65">
        <f t="shared" si="1"/>
        <v>45780</v>
      </c>
      <c r="T264" s="66">
        <f>IFERROR(__xludf.DUMMYFUNCTION("IF(ISBLANK(S264), """", DATE(INDEX(SPLIT(S264,""/""),3), INDEX(SPLIT(S264,""/""),2), INDEX(SPLIT(S264,""/""),1)))"),45721.0)</f>
        <v>45721</v>
      </c>
      <c r="U264" s="67"/>
      <c r="V264" s="68">
        <v>45780.0</v>
      </c>
      <c r="W264" s="61">
        <v>3960.0</v>
      </c>
      <c r="X264" s="61" t="s">
        <v>44</v>
      </c>
      <c r="Y264" s="69" t="str">
        <f t="shared" si="2"/>
        <v>2025-03</v>
      </c>
      <c r="Z264" s="70" t="str">
        <f t="shared" si="3"/>
        <v>Mar</v>
      </c>
      <c r="AA264" s="71">
        <f>IFERROR(__xludf.DUMMYFUNCTION("IF(OR(T264="""", NOT(ISDATE(T264))), """", EOMONTH(T264, -1) + 1)"),45717.0)</f>
        <v>45717</v>
      </c>
      <c r="AB264" s="67"/>
      <c r="AC264" s="67"/>
      <c r="AD264" s="67"/>
      <c r="AE264" s="67"/>
    </row>
    <row r="265">
      <c r="A265" s="59">
        <v>45696.0</v>
      </c>
      <c r="B265" s="60">
        <f t="shared" si="4"/>
        <v>119</v>
      </c>
      <c r="C265" s="61" t="s">
        <v>72</v>
      </c>
      <c r="D265" s="61" t="s">
        <v>247</v>
      </c>
      <c r="E265" s="61" t="s">
        <v>1263</v>
      </c>
      <c r="F265" s="61" t="s">
        <v>25</v>
      </c>
      <c r="G265" s="61" t="s">
        <v>1264</v>
      </c>
      <c r="H265" s="61" t="s">
        <v>1205</v>
      </c>
      <c r="I265" s="61" t="s">
        <v>1265</v>
      </c>
      <c r="J265" s="61" t="s">
        <v>78</v>
      </c>
      <c r="K265" s="61" t="s">
        <v>1265</v>
      </c>
      <c r="L265" s="61" t="s">
        <v>29</v>
      </c>
      <c r="M265" s="25" t="s">
        <v>5199</v>
      </c>
      <c r="N265" s="25" t="s">
        <v>5200</v>
      </c>
      <c r="O265" s="61" t="s">
        <v>32</v>
      </c>
      <c r="P265" s="61" t="s">
        <v>33</v>
      </c>
      <c r="Q265" s="61" t="s">
        <v>34</v>
      </c>
      <c r="R265" s="64"/>
      <c r="S265" s="65">
        <f t="shared" si="1"/>
        <v>45844</v>
      </c>
      <c r="T265" s="66">
        <f>IFERROR(__xludf.DUMMYFUNCTION("IF(ISBLANK(S265), """", DATE(INDEX(SPLIT(S265,""/""),3), INDEX(SPLIT(S265,""/""),2), INDEX(SPLIT(S265,""/""),1)))"),45815.0)</f>
        <v>45815</v>
      </c>
      <c r="U265" s="67"/>
      <c r="V265" s="68">
        <v>45844.0</v>
      </c>
      <c r="W265" s="61">
        <v>3150.0</v>
      </c>
      <c r="X265" s="61" t="s">
        <v>1268</v>
      </c>
      <c r="Y265" s="69" t="str">
        <f t="shared" si="2"/>
        <v>2025-06</v>
      </c>
      <c r="Z265" s="70" t="str">
        <f t="shared" si="3"/>
        <v>Jun</v>
      </c>
      <c r="AA265" s="71">
        <f>IFERROR(__xludf.DUMMYFUNCTION("IF(OR(T265="""", NOT(ISDATE(T265))), """", EOMONTH(T265, -1) + 1)"),45809.0)</f>
        <v>45809</v>
      </c>
      <c r="AB265" s="67"/>
      <c r="AC265" s="67"/>
      <c r="AD265" s="67"/>
      <c r="AE265" s="67"/>
    </row>
    <row r="266">
      <c r="A266" s="59">
        <v>45696.0</v>
      </c>
      <c r="B266" s="60">
        <f t="shared" si="4"/>
        <v>119</v>
      </c>
      <c r="C266" s="61" t="s">
        <v>72</v>
      </c>
      <c r="D266" s="61" t="s">
        <v>247</v>
      </c>
      <c r="E266" s="61" t="s">
        <v>1269</v>
      </c>
      <c r="F266" s="61" t="s">
        <v>25</v>
      </c>
      <c r="G266" s="61" t="s">
        <v>1270</v>
      </c>
      <c r="H266" s="61" t="s">
        <v>1271</v>
      </c>
      <c r="I266" s="61" t="s">
        <v>78</v>
      </c>
      <c r="J266" s="61" t="s">
        <v>78</v>
      </c>
      <c r="K266" s="61" t="s">
        <v>78</v>
      </c>
      <c r="L266" s="61" t="s">
        <v>29</v>
      </c>
      <c r="M266" s="25" t="s">
        <v>5201</v>
      </c>
      <c r="N266" s="25" t="s">
        <v>5202</v>
      </c>
      <c r="O266" s="61" t="s">
        <v>32</v>
      </c>
      <c r="P266" s="61" t="s">
        <v>33</v>
      </c>
      <c r="Q266" s="67"/>
      <c r="R266" s="64"/>
      <c r="S266" s="65">
        <f t="shared" si="1"/>
        <v>45844</v>
      </c>
      <c r="T266" s="66">
        <f>IFERROR(__xludf.DUMMYFUNCTION("IF(ISBLANK(S266), """", DATE(INDEX(SPLIT(S266,""/""),3), INDEX(SPLIT(S266,""/""),2), INDEX(SPLIT(S266,""/""),1)))"),45815.0)</f>
        <v>45815</v>
      </c>
      <c r="U266" s="67"/>
      <c r="V266" s="68">
        <v>45844.0</v>
      </c>
      <c r="W266" s="61">
        <v>4950.0</v>
      </c>
      <c r="X266" s="61" t="s">
        <v>482</v>
      </c>
      <c r="Y266" s="69" t="str">
        <f t="shared" si="2"/>
        <v>2025-06</v>
      </c>
      <c r="Z266" s="70" t="str">
        <f t="shared" si="3"/>
        <v>Jun</v>
      </c>
      <c r="AA266" s="71">
        <f>IFERROR(__xludf.DUMMYFUNCTION("IF(OR(T266="""", NOT(ISDATE(T266))), """", EOMONTH(T266, -1) + 1)"),45809.0)</f>
        <v>45809</v>
      </c>
      <c r="AB266" s="67"/>
      <c r="AC266" s="67"/>
      <c r="AD266" s="67"/>
      <c r="AE266" s="67"/>
    </row>
    <row r="267">
      <c r="A267" s="59">
        <v>45696.0</v>
      </c>
      <c r="B267" s="60">
        <f t="shared" si="4"/>
        <v>25</v>
      </c>
      <c r="C267" s="61" t="s">
        <v>72</v>
      </c>
      <c r="D267" s="61" t="s">
        <v>247</v>
      </c>
      <c r="E267" s="61" t="s">
        <v>1274</v>
      </c>
      <c r="F267" s="61" t="s">
        <v>25</v>
      </c>
      <c r="G267" s="61" t="s">
        <v>1275</v>
      </c>
      <c r="H267" s="61" t="s">
        <v>59</v>
      </c>
      <c r="I267" s="61" t="s">
        <v>220</v>
      </c>
      <c r="J267" s="61" t="s">
        <v>220</v>
      </c>
      <c r="K267" s="61" t="s">
        <v>220</v>
      </c>
      <c r="L267" s="61" t="s">
        <v>29</v>
      </c>
      <c r="M267" s="25" t="s">
        <v>5203</v>
      </c>
      <c r="N267" s="25" t="s">
        <v>5204</v>
      </c>
      <c r="O267" s="61" t="s">
        <v>32</v>
      </c>
      <c r="P267" s="61" t="s">
        <v>33</v>
      </c>
      <c r="Q267" s="67"/>
      <c r="R267" s="64"/>
      <c r="S267" s="65">
        <f t="shared" si="1"/>
        <v>45780</v>
      </c>
      <c r="T267" s="66">
        <f>IFERROR(__xludf.DUMMYFUNCTION("IF(ISBLANK(S267), """", DATE(INDEX(SPLIT(S267,""/""),3), INDEX(SPLIT(S267,""/""),2), INDEX(SPLIT(S267,""/""),1)))"),45721.0)</f>
        <v>45721</v>
      </c>
      <c r="U267" s="67"/>
      <c r="V267" s="68">
        <v>45780.0</v>
      </c>
      <c r="W267" s="61">
        <v>4050.0</v>
      </c>
      <c r="X267" s="61" t="s">
        <v>164</v>
      </c>
      <c r="Y267" s="69" t="str">
        <f t="shared" si="2"/>
        <v>2025-03</v>
      </c>
      <c r="Z267" s="70" t="str">
        <f t="shared" si="3"/>
        <v>Mar</v>
      </c>
      <c r="AA267" s="71">
        <f>IFERROR(__xludf.DUMMYFUNCTION("IF(OR(T267="""", NOT(ISDATE(T267))), """", EOMONTH(T267, -1) + 1)"),45717.0)</f>
        <v>45717</v>
      </c>
      <c r="AB267" s="67"/>
      <c r="AC267" s="67"/>
      <c r="AD267" s="67"/>
      <c r="AE267" s="67"/>
    </row>
    <row r="268">
      <c r="A268" s="59">
        <v>45696.0</v>
      </c>
      <c r="B268" s="60">
        <f t="shared" si="4"/>
        <v>242</v>
      </c>
      <c r="C268" s="61" t="s">
        <v>22</v>
      </c>
      <c r="D268" s="61" t="s">
        <v>109</v>
      </c>
      <c r="E268" s="61" t="s">
        <v>1279</v>
      </c>
      <c r="F268" s="61" t="s">
        <v>25</v>
      </c>
      <c r="G268" s="61" t="s">
        <v>1280</v>
      </c>
      <c r="H268" s="61" t="s">
        <v>229</v>
      </c>
      <c r="I268" s="61" t="s">
        <v>78</v>
      </c>
      <c r="J268" s="61" t="s">
        <v>78</v>
      </c>
      <c r="K268" s="61" t="s">
        <v>78</v>
      </c>
      <c r="L268" s="61" t="s">
        <v>29</v>
      </c>
      <c r="M268" s="25" t="s">
        <v>5205</v>
      </c>
      <c r="N268" s="25" t="s">
        <v>5206</v>
      </c>
      <c r="O268" s="61" t="s">
        <v>32</v>
      </c>
      <c r="P268" s="61" t="s">
        <v>214</v>
      </c>
      <c r="Q268" s="67"/>
      <c r="R268" s="64"/>
      <c r="S268" s="65" t="str">
        <f t="shared" si="1"/>
        <v/>
      </c>
      <c r="T268" s="67" t="str">
        <f>IFERROR(__xludf.DUMMYFUNCTION("IF(ISBLANK(S268), """", DATE(INDEX(SPLIT(S268,""/""),3), INDEX(SPLIT(S268,""/""),2), INDEX(SPLIT(S268,""/""),1)))"),"")</f>
        <v/>
      </c>
      <c r="U268" s="67"/>
      <c r="V268" s="65"/>
      <c r="W268" s="67"/>
      <c r="X268" s="67"/>
      <c r="Y268" s="69" t="str">
        <f t="shared" si="2"/>
        <v/>
      </c>
      <c r="Z268" s="70" t="str">
        <f t="shared" si="3"/>
        <v/>
      </c>
      <c r="AA268" s="70" t="str">
        <f>IFERROR(__xludf.DUMMYFUNCTION("IF(OR(T268="""", NOT(ISDATE(T268))), """", EOMONTH(T268, -1) + 1)"),"")</f>
        <v/>
      </c>
      <c r="AB268" s="67"/>
      <c r="AC268" s="67"/>
      <c r="AD268" s="67"/>
      <c r="AE268" s="67"/>
    </row>
    <row r="269">
      <c r="A269" s="59">
        <v>45698.0</v>
      </c>
      <c r="B269" s="60">
        <f t="shared" si="4"/>
        <v>14</v>
      </c>
      <c r="C269" s="61" t="s">
        <v>72</v>
      </c>
      <c r="D269" s="61" t="s">
        <v>247</v>
      </c>
      <c r="E269" s="61" t="s">
        <v>1283</v>
      </c>
      <c r="F269" s="61" t="s">
        <v>25</v>
      </c>
      <c r="G269" s="61" t="s">
        <v>1284</v>
      </c>
      <c r="H269" s="61" t="s">
        <v>1271</v>
      </c>
      <c r="I269" s="61" t="s">
        <v>172</v>
      </c>
      <c r="J269" s="61" t="s">
        <v>801</v>
      </c>
      <c r="K269" s="61" t="s">
        <v>801</v>
      </c>
      <c r="L269" s="61" t="s">
        <v>29</v>
      </c>
      <c r="M269" s="25" t="s">
        <v>5207</v>
      </c>
      <c r="N269" s="25" t="s">
        <v>5208</v>
      </c>
      <c r="O269" s="61" t="s">
        <v>32</v>
      </c>
      <c r="P269" s="61" t="s">
        <v>33</v>
      </c>
      <c r="Q269" s="67"/>
      <c r="R269" s="64"/>
      <c r="S269" s="65" t="str">
        <f t="shared" si="1"/>
        <v>24/02/2025</v>
      </c>
      <c r="T269" s="66">
        <f>IFERROR(__xludf.DUMMYFUNCTION("IF(ISBLANK(S269), """", DATE(INDEX(SPLIT(S269,""/""),3), INDEX(SPLIT(S269,""/""),2), INDEX(SPLIT(S269,""/""),1)))"),45712.0)</f>
        <v>45712</v>
      </c>
      <c r="U269" s="67"/>
      <c r="V269" s="61" t="s">
        <v>4738</v>
      </c>
      <c r="W269" s="61">
        <v>4050.0</v>
      </c>
      <c r="X269" s="61" t="s">
        <v>794</v>
      </c>
      <c r="Y269" s="69" t="str">
        <f t="shared" si="2"/>
        <v>2025-02</v>
      </c>
      <c r="Z269" s="70" t="str">
        <f t="shared" si="3"/>
        <v>Feb</v>
      </c>
      <c r="AA269" s="71">
        <f>IFERROR(__xludf.DUMMYFUNCTION("IF(OR(T269="""", NOT(ISDATE(T269))), """", EOMONTH(T269, -1) + 1)"),45689.0)</f>
        <v>45689</v>
      </c>
      <c r="AB269" s="67"/>
      <c r="AC269" s="67"/>
      <c r="AD269" s="67"/>
      <c r="AE269" s="67"/>
    </row>
    <row r="270">
      <c r="A270" s="59">
        <v>45698.0</v>
      </c>
      <c r="B270" s="60">
        <f t="shared" si="4"/>
        <v>124</v>
      </c>
      <c r="C270" s="61" t="s">
        <v>64</v>
      </c>
      <c r="D270" s="61" t="s">
        <v>209</v>
      </c>
      <c r="E270" s="61" t="s">
        <v>1287</v>
      </c>
      <c r="F270" s="61" t="s">
        <v>25</v>
      </c>
      <c r="G270" s="61" t="s">
        <v>1288</v>
      </c>
      <c r="H270" s="61" t="s">
        <v>59</v>
      </c>
      <c r="I270" s="61" t="s">
        <v>40</v>
      </c>
      <c r="J270" s="61" t="s">
        <v>104</v>
      </c>
      <c r="K270" s="61" t="s">
        <v>104</v>
      </c>
      <c r="L270" s="61" t="s">
        <v>29</v>
      </c>
      <c r="M270" s="25" t="s">
        <v>5209</v>
      </c>
      <c r="N270" s="25" t="s">
        <v>5210</v>
      </c>
      <c r="O270" s="61" t="s">
        <v>32</v>
      </c>
      <c r="P270" s="61" t="s">
        <v>33</v>
      </c>
      <c r="Q270" s="61" t="s">
        <v>471</v>
      </c>
      <c r="R270" s="79" t="s">
        <v>4837</v>
      </c>
      <c r="S270" s="65" t="str">
        <f t="shared" si="1"/>
        <v>14/06/2025</v>
      </c>
      <c r="T270" s="66">
        <f>IFERROR(__xludf.DUMMYFUNCTION("IF(ISBLANK(S270), """", DATE(INDEX(SPLIT(S270,""/""),3), INDEX(SPLIT(S270,""/""),2), INDEX(SPLIT(S270,""/""),1)))"),45822.0)</f>
        <v>45822</v>
      </c>
      <c r="U270" s="67"/>
      <c r="V270" s="65"/>
      <c r="W270" s="67"/>
      <c r="X270" s="67"/>
      <c r="Y270" s="69" t="str">
        <f t="shared" si="2"/>
        <v>2025-06</v>
      </c>
      <c r="Z270" s="70" t="str">
        <f t="shared" si="3"/>
        <v>Jun</v>
      </c>
      <c r="AA270" s="71">
        <f>IFERROR(__xludf.DUMMYFUNCTION("IF(OR(T270="""", NOT(ISDATE(T270))), """", EOMONTH(T270, -1) + 1)"),45809.0)</f>
        <v>45809</v>
      </c>
      <c r="AB270" s="67"/>
      <c r="AC270" s="67"/>
      <c r="AD270" s="67"/>
      <c r="AE270" s="67"/>
    </row>
    <row r="271">
      <c r="A271" s="59">
        <v>45698.0</v>
      </c>
      <c r="B271" s="60">
        <f t="shared" si="4"/>
        <v>240</v>
      </c>
      <c r="C271" s="61" t="s">
        <v>72</v>
      </c>
      <c r="D271" s="61" t="s">
        <v>73</v>
      </c>
      <c r="E271" s="61" t="s">
        <v>1292</v>
      </c>
      <c r="F271" s="61" t="s">
        <v>46</v>
      </c>
      <c r="G271" s="63" t="s">
        <v>1124</v>
      </c>
      <c r="H271" s="61" t="s">
        <v>68</v>
      </c>
      <c r="I271" s="61" t="s">
        <v>28</v>
      </c>
      <c r="J271" s="61" t="s">
        <v>47</v>
      </c>
      <c r="K271" s="61" t="s">
        <v>47</v>
      </c>
      <c r="L271" s="61" t="s">
        <v>29</v>
      </c>
      <c r="M271" s="25" t="s">
        <v>5211</v>
      </c>
      <c r="N271" s="25" t="s">
        <v>5212</v>
      </c>
      <c r="O271" s="61" t="s">
        <v>32</v>
      </c>
      <c r="P271" s="61" t="s">
        <v>214</v>
      </c>
      <c r="Q271" s="67"/>
      <c r="R271" s="64"/>
      <c r="S271" s="65" t="str">
        <f t="shared" si="1"/>
        <v/>
      </c>
      <c r="T271" s="67" t="str">
        <f>IFERROR(__xludf.DUMMYFUNCTION("IF(ISBLANK(S271), """", DATE(INDEX(SPLIT(S271,""/""),3), INDEX(SPLIT(S271,""/""),2), INDEX(SPLIT(S271,""/""),1)))"),"")</f>
        <v/>
      </c>
      <c r="U271" s="67"/>
      <c r="V271" s="65"/>
      <c r="W271" s="67"/>
      <c r="X271" s="67"/>
      <c r="Y271" s="69" t="str">
        <f t="shared" si="2"/>
        <v/>
      </c>
      <c r="Z271" s="70" t="str">
        <f t="shared" si="3"/>
        <v/>
      </c>
      <c r="AA271" s="70" t="str">
        <f>IFERROR(__xludf.DUMMYFUNCTION("IF(OR(T271="""", NOT(ISDATE(T271))), """", EOMONTH(T271, -1) + 1)"),"")</f>
        <v/>
      </c>
      <c r="AB271" s="67"/>
      <c r="AC271" s="67"/>
      <c r="AD271" s="67"/>
      <c r="AE271" s="67"/>
    </row>
    <row r="272">
      <c r="A272" s="59">
        <v>45698.0</v>
      </c>
      <c r="B272" s="60">
        <f t="shared" si="4"/>
        <v>54</v>
      </c>
      <c r="C272" s="61" t="s">
        <v>64</v>
      </c>
      <c r="D272" s="61" t="s">
        <v>65</v>
      </c>
      <c r="E272" s="62" t="s">
        <v>1295</v>
      </c>
      <c r="F272" s="61" t="s">
        <v>25</v>
      </c>
      <c r="G272" s="61" t="s">
        <v>1296</v>
      </c>
      <c r="H272" s="61" t="s">
        <v>39</v>
      </c>
      <c r="I272" s="61" t="s">
        <v>54</v>
      </c>
      <c r="J272" s="61" t="s">
        <v>78</v>
      </c>
      <c r="K272" s="61" t="s">
        <v>78</v>
      </c>
      <c r="L272" s="61" t="s">
        <v>29</v>
      </c>
      <c r="M272" s="25" t="s">
        <v>5213</v>
      </c>
      <c r="N272" s="25" t="s">
        <v>5214</v>
      </c>
      <c r="O272" s="61" t="s">
        <v>32</v>
      </c>
      <c r="P272" s="61" t="s">
        <v>33</v>
      </c>
      <c r="Q272" s="61" t="s">
        <v>381</v>
      </c>
      <c r="R272" s="64"/>
      <c r="S272" s="65">
        <f t="shared" si="1"/>
        <v>45781</v>
      </c>
      <c r="T272" s="66">
        <f>IFERROR(__xludf.DUMMYFUNCTION("IF(ISBLANK(S272), """", DATE(INDEX(SPLIT(S272,""/""),3), INDEX(SPLIT(S272,""/""),2), INDEX(SPLIT(S272,""/""),1)))"),45752.0)</f>
        <v>45752</v>
      </c>
      <c r="U272" s="67"/>
      <c r="V272" s="68">
        <v>45781.0</v>
      </c>
      <c r="W272" s="67"/>
      <c r="X272" s="67"/>
      <c r="Y272" s="69" t="str">
        <f t="shared" si="2"/>
        <v>2025-04</v>
      </c>
      <c r="Z272" s="70" t="str">
        <f t="shared" si="3"/>
        <v>Apr</v>
      </c>
      <c r="AA272" s="71">
        <f>IFERROR(__xludf.DUMMYFUNCTION("IF(OR(T272="""", NOT(ISDATE(T272))), """", EOMONTH(T272, -1) + 1)"),45748.0)</f>
        <v>45748</v>
      </c>
      <c r="AB272" s="67"/>
      <c r="AC272" s="67"/>
      <c r="AD272" s="67"/>
      <c r="AE272" s="67"/>
    </row>
    <row r="273">
      <c r="A273" s="59">
        <v>45698.0</v>
      </c>
      <c r="B273" s="60">
        <f t="shared" si="4"/>
        <v>26</v>
      </c>
      <c r="C273" s="61" t="s">
        <v>64</v>
      </c>
      <c r="D273" s="61" t="s">
        <v>65</v>
      </c>
      <c r="E273" s="90" t="s">
        <v>1299</v>
      </c>
      <c r="F273" s="61" t="s">
        <v>25</v>
      </c>
      <c r="G273" s="61" t="s">
        <v>1300</v>
      </c>
      <c r="H273" s="61" t="s">
        <v>59</v>
      </c>
      <c r="I273" s="61" t="s">
        <v>220</v>
      </c>
      <c r="J273" s="61" t="s">
        <v>220</v>
      </c>
      <c r="K273" s="61" t="s">
        <v>220</v>
      </c>
      <c r="L273" s="61" t="s">
        <v>29</v>
      </c>
      <c r="M273" s="25" t="s">
        <v>5215</v>
      </c>
      <c r="N273" s="25" t="s">
        <v>5216</v>
      </c>
      <c r="O273" s="61" t="s">
        <v>32</v>
      </c>
      <c r="P273" s="61" t="s">
        <v>33</v>
      </c>
      <c r="Q273" s="67"/>
      <c r="R273" s="64"/>
      <c r="S273" s="65">
        <f t="shared" si="1"/>
        <v>45872</v>
      </c>
      <c r="T273" s="66">
        <f>IFERROR(__xludf.DUMMYFUNCTION("IF(ISBLANK(S273), """", DATE(INDEX(SPLIT(S273,""/""),3), INDEX(SPLIT(S273,""/""),2), INDEX(SPLIT(S273,""/""),1)))"),45724.0)</f>
        <v>45724</v>
      </c>
      <c r="U273" s="67"/>
      <c r="V273" s="68">
        <v>45872.0</v>
      </c>
      <c r="W273" s="67"/>
      <c r="X273" s="67"/>
      <c r="Y273" s="69" t="str">
        <f t="shared" si="2"/>
        <v>2025-03</v>
      </c>
      <c r="Z273" s="70" t="str">
        <f t="shared" si="3"/>
        <v>Mar</v>
      </c>
      <c r="AA273" s="71">
        <f>IFERROR(__xludf.DUMMYFUNCTION("IF(OR(T273="""", NOT(ISDATE(T273))), """", EOMONTH(T273, -1) + 1)"),45717.0)</f>
        <v>45717</v>
      </c>
      <c r="AB273" s="67"/>
      <c r="AC273" s="67"/>
      <c r="AD273" s="67"/>
      <c r="AE273" s="67"/>
    </row>
    <row r="274">
      <c r="A274" s="59">
        <v>45698.0</v>
      </c>
      <c r="B274" s="60">
        <f t="shared" si="4"/>
        <v>240</v>
      </c>
      <c r="C274" s="61" t="s">
        <v>64</v>
      </c>
      <c r="D274" s="61" t="s">
        <v>562</v>
      </c>
      <c r="E274" s="72" t="s">
        <v>1303</v>
      </c>
      <c r="F274" s="61" t="s">
        <v>638</v>
      </c>
      <c r="G274" s="61" t="s">
        <v>1304</v>
      </c>
      <c r="H274" s="61" t="s">
        <v>77</v>
      </c>
      <c r="I274" s="61" t="s">
        <v>28</v>
      </c>
      <c r="J274" s="61" t="s">
        <v>47</v>
      </c>
      <c r="K274" s="61" t="s">
        <v>47</v>
      </c>
      <c r="L274" s="61" t="s">
        <v>29</v>
      </c>
      <c r="M274" s="25" t="s">
        <v>5217</v>
      </c>
      <c r="N274" s="25" t="s">
        <v>5218</v>
      </c>
      <c r="O274" s="61" t="s">
        <v>32</v>
      </c>
      <c r="P274" s="61" t="s">
        <v>214</v>
      </c>
      <c r="Q274" s="67"/>
      <c r="R274" s="64"/>
      <c r="S274" s="65" t="str">
        <f t="shared" si="1"/>
        <v/>
      </c>
      <c r="T274" s="67" t="str">
        <f>IFERROR(__xludf.DUMMYFUNCTION("IF(ISBLANK(S274), """", DATE(INDEX(SPLIT(S274,""/""),3), INDEX(SPLIT(S274,""/""),2), INDEX(SPLIT(S274,""/""),1)))"),"")</f>
        <v/>
      </c>
      <c r="U274" s="67"/>
      <c r="V274" s="65"/>
      <c r="W274" s="61">
        <v>810.0</v>
      </c>
      <c r="X274" s="61" t="s">
        <v>820</v>
      </c>
      <c r="Y274" s="69" t="str">
        <f t="shared" si="2"/>
        <v/>
      </c>
      <c r="Z274" s="70" t="str">
        <f t="shared" si="3"/>
        <v/>
      </c>
      <c r="AA274" s="70" t="str">
        <f>IFERROR(__xludf.DUMMYFUNCTION("IF(OR(T274="""", NOT(ISDATE(T274))), """", EOMONTH(T274, -1) + 1)"),"")</f>
        <v/>
      </c>
      <c r="AB274" s="67"/>
      <c r="AC274" s="67"/>
      <c r="AD274" s="67"/>
      <c r="AE274" s="67"/>
    </row>
    <row r="275">
      <c r="A275" s="59">
        <v>45698.0</v>
      </c>
      <c r="B275" s="60">
        <f t="shared" si="4"/>
        <v>240</v>
      </c>
      <c r="C275" s="61" t="s">
        <v>64</v>
      </c>
      <c r="D275" s="61" t="s">
        <v>290</v>
      </c>
      <c r="E275" s="61" t="s">
        <v>1307</v>
      </c>
      <c r="F275" s="61" t="s">
        <v>25</v>
      </c>
      <c r="G275" s="61" t="s">
        <v>1308</v>
      </c>
      <c r="H275" s="61" t="s">
        <v>809</v>
      </c>
      <c r="I275" s="61" t="s">
        <v>220</v>
      </c>
      <c r="J275" s="61" t="s">
        <v>220</v>
      </c>
      <c r="K275" s="61" t="s">
        <v>220</v>
      </c>
      <c r="L275" s="61" t="s">
        <v>29</v>
      </c>
      <c r="M275" s="25" t="s">
        <v>5219</v>
      </c>
      <c r="N275" s="25" t="s">
        <v>5220</v>
      </c>
      <c r="O275" s="61" t="s">
        <v>32</v>
      </c>
      <c r="P275" s="61" t="s">
        <v>33</v>
      </c>
      <c r="Q275" s="61" t="s">
        <v>228</v>
      </c>
      <c r="R275" s="64"/>
      <c r="S275" s="65" t="str">
        <f t="shared" si="1"/>
        <v/>
      </c>
      <c r="T275" s="67" t="str">
        <f>IFERROR(__xludf.DUMMYFUNCTION("IF(ISBLANK(S275), """", DATE(INDEX(SPLIT(S275,""/""),3), INDEX(SPLIT(S275,""/""),2), INDEX(SPLIT(S275,""/""),1)))"),"")</f>
        <v/>
      </c>
      <c r="U275" s="67"/>
      <c r="V275" s="65"/>
      <c r="W275" s="67"/>
      <c r="X275" s="67"/>
      <c r="Y275" s="69" t="str">
        <f t="shared" si="2"/>
        <v/>
      </c>
      <c r="Z275" s="70" t="str">
        <f t="shared" si="3"/>
        <v/>
      </c>
      <c r="AA275" s="70" t="str">
        <f>IFERROR(__xludf.DUMMYFUNCTION("IF(OR(T275="""", NOT(ISDATE(T275))), """", EOMONTH(T275, -1) + 1)"),"")</f>
        <v/>
      </c>
      <c r="AB275" s="67"/>
      <c r="AC275" s="67"/>
      <c r="AD275" s="67"/>
      <c r="AE275" s="67"/>
    </row>
    <row r="276">
      <c r="A276" s="59">
        <v>45698.0</v>
      </c>
      <c r="B276" s="60">
        <f t="shared" si="4"/>
        <v>75</v>
      </c>
      <c r="C276" s="61" t="s">
        <v>64</v>
      </c>
      <c r="D276" s="61" t="s">
        <v>562</v>
      </c>
      <c r="E276" s="72" t="s">
        <v>1312</v>
      </c>
      <c r="F276" s="61" t="s">
        <v>25</v>
      </c>
      <c r="G276" s="61" t="s">
        <v>1313</v>
      </c>
      <c r="H276" s="61" t="s">
        <v>39</v>
      </c>
      <c r="I276" s="61" t="s">
        <v>104</v>
      </c>
      <c r="J276" s="61" t="s">
        <v>122</v>
      </c>
      <c r="K276" s="61" t="s">
        <v>122</v>
      </c>
      <c r="L276" s="61" t="s">
        <v>29</v>
      </c>
      <c r="M276" s="25" t="s">
        <v>5221</v>
      </c>
      <c r="N276" s="25" t="s">
        <v>5222</v>
      </c>
      <c r="O276" s="61" t="s">
        <v>32</v>
      </c>
      <c r="P276" s="61" t="s">
        <v>33</v>
      </c>
      <c r="Q276" s="61" t="s">
        <v>228</v>
      </c>
      <c r="R276" s="64"/>
      <c r="S276" s="65" t="str">
        <f t="shared" si="1"/>
        <v>26/04/2025</v>
      </c>
      <c r="T276" s="66">
        <f>IFERROR(__xludf.DUMMYFUNCTION("IF(ISBLANK(S276), """", DATE(INDEX(SPLIT(S276,""/""),3), INDEX(SPLIT(S276,""/""),2), INDEX(SPLIT(S276,""/""),1)))"),45773.0)</f>
        <v>45773</v>
      </c>
      <c r="U276" s="67"/>
      <c r="V276" s="61" t="s">
        <v>4697</v>
      </c>
      <c r="W276" s="67"/>
      <c r="X276" s="67"/>
      <c r="Y276" s="69" t="str">
        <f t="shared" si="2"/>
        <v>2025-04</v>
      </c>
      <c r="Z276" s="70" t="str">
        <f t="shared" si="3"/>
        <v>Apr</v>
      </c>
      <c r="AA276" s="71">
        <f>IFERROR(__xludf.DUMMYFUNCTION("IF(OR(T276="""", NOT(ISDATE(T276))), """", EOMONTH(T276, -1) + 1)"),45748.0)</f>
        <v>45748</v>
      </c>
      <c r="AB276" s="67"/>
      <c r="AC276" s="67"/>
      <c r="AD276" s="67"/>
      <c r="AE276" s="67"/>
    </row>
    <row r="277">
      <c r="A277" s="59">
        <v>45698.0</v>
      </c>
      <c r="B277" s="60">
        <f t="shared" si="4"/>
        <v>14</v>
      </c>
      <c r="C277" s="61" t="s">
        <v>64</v>
      </c>
      <c r="D277" s="61" t="s">
        <v>697</v>
      </c>
      <c r="E277" s="72" t="s">
        <v>1316</v>
      </c>
      <c r="F277" s="61" t="s">
        <v>274</v>
      </c>
      <c r="G277" s="72" t="s">
        <v>1317</v>
      </c>
      <c r="H277" s="61" t="s">
        <v>77</v>
      </c>
      <c r="I277" s="61" t="s">
        <v>47</v>
      </c>
      <c r="J277" s="61" t="s">
        <v>47</v>
      </c>
      <c r="K277" s="61" t="s">
        <v>47</v>
      </c>
      <c r="L277" s="61" t="s">
        <v>29</v>
      </c>
      <c r="M277" s="25" t="s">
        <v>5223</v>
      </c>
      <c r="N277" s="25" t="s">
        <v>5224</v>
      </c>
      <c r="O277" s="61" t="s">
        <v>32</v>
      </c>
      <c r="P277" s="61" t="s">
        <v>33</v>
      </c>
      <c r="Q277" s="67"/>
      <c r="R277" s="64"/>
      <c r="S277" s="65" t="str">
        <f t="shared" si="1"/>
        <v>24/02/2025</v>
      </c>
      <c r="T277" s="66">
        <f>IFERROR(__xludf.DUMMYFUNCTION("IF(ISBLANK(S277), """", DATE(INDEX(SPLIT(S277,""/""),3), INDEX(SPLIT(S277,""/""),2), INDEX(SPLIT(S277,""/""),1)))"),45712.0)</f>
        <v>45712</v>
      </c>
      <c r="U277" s="67"/>
      <c r="V277" s="61" t="s">
        <v>4738</v>
      </c>
      <c r="W277" s="61">
        <v>2268.0</v>
      </c>
      <c r="X277" s="61" t="s">
        <v>691</v>
      </c>
      <c r="Y277" s="69" t="str">
        <f t="shared" si="2"/>
        <v>2025-02</v>
      </c>
      <c r="Z277" s="70" t="str">
        <f t="shared" si="3"/>
        <v>Feb</v>
      </c>
      <c r="AA277" s="71">
        <f>IFERROR(__xludf.DUMMYFUNCTION("IF(OR(T277="""", NOT(ISDATE(T277))), """", EOMONTH(T277, -1) + 1)"),45689.0)</f>
        <v>45689</v>
      </c>
      <c r="AB277" s="67"/>
      <c r="AC277" s="67"/>
      <c r="AD277" s="67"/>
      <c r="AE277" s="67"/>
    </row>
    <row r="278">
      <c r="A278" s="59">
        <v>45698.0</v>
      </c>
      <c r="B278" s="60">
        <f t="shared" si="4"/>
        <v>40</v>
      </c>
      <c r="C278" s="61" t="s">
        <v>64</v>
      </c>
      <c r="D278" s="61" t="s">
        <v>65</v>
      </c>
      <c r="E278" s="61" t="s">
        <v>1320</v>
      </c>
      <c r="F278" s="61" t="s">
        <v>8</v>
      </c>
      <c r="G278" s="63" t="s">
        <v>1321</v>
      </c>
      <c r="H278" s="61" t="s">
        <v>68</v>
      </c>
      <c r="I278" s="61" t="s">
        <v>459</v>
      </c>
      <c r="J278" s="61" t="s">
        <v>47</v>
      </c>
      <c r="K278" s="61" t="s">
        <v>47</v>
      </c>
      <c r="L278" s="61" t="s">
        <v>29</v>
      </c>
      <c r="M278" s="25" t="s">
        <v>5225</v>
      </c>
      <c r="N278" s="25" t="s">
        <v>5226</v>
      </c>
      <c r="O278" s="61" t="s">
        <v>32</v>
      </c>
      <c r="P278" s="61" t="s">
        <v>33</v>
      </c>
      <c r="Q278" s="61" t="s">
        <v>126</v>
      </c>
      <c r="R278" s="64"/>
      <c r="S278" s="65" t="str">
        <f t="shared" si="1"/>
        <v>22/03/2025</v>
      </c>
      <c r="T278" s="66">
        <f>IFERROR(__xludf.DUMMYFUNCTION("IF(ISBLANK(S278), """", DATE(INDEX(SPLIT(S278,""/""),3), INDEX(SPLIT(S278,""/""),2), INDEX(SPLIT(S278,""/""),1)))"),45738.0)</f>
        <v>45738</v>
      </c>
      <c r="U278" s="67"/>
      <c r="V278" s="61" t="s">
        <v>4688</v>
      </c>
      <c r="W278" s="67"/>
      <c r="X278" s="67"/>
      <c r="Y278" s="69" t="str">
        <f t="shared" si="2"/>
        <v>2025-03</v>
      </c>
      <c r="Z278" s="70" t="str">
        <f t="shared" si="3"/>
        <v>Mar</v>
      </c>
      <c r="AA278" s="71">
        <f>IFERROR(__xludf.DUMMYFUNCTION("IF(OR(T278="""", NOT(ISDATE(T278))), """", EOMONTH(T278, -1) + 1)"),45717.0)</f>
        <v>45717</v>
      </c>
      <c r="AB278" s="67"/>
      <c r="AC278" s="67"/>
      <c r="AD278" s="67"/>
      <c r="AE278" s="67"/>
    </row>
    <row r="279">
      <c r="A279" s="59">
        <v>45698.0</v>
      </c>
      <c r="B279" s="60">
        <f t="shared" si="4"/>
        <v>40</v>
      </c>
      <c r="C279" s="61" t="s">
        <v>64</v>
      </c>
      <c r="D279" s="61" t="s">
        <v>65</v>
      </c>
      <c r="E279" s="72" t="s">
        <v>1324</v>
      </c>
      <c r="F279" s="61" t="s">
        <v>8</v>
      </c>
      <c r="G279" s="63" t="s">
        <v>1321</v>
      </c>
      <c r="H279" s="61" t="s">
        <v>68</v>
      </c>
      <c r="I279" s="61" t="s">
        <v>459</v>
      </c>
      <c r="J279" s="61" t="s">
        <v>47</v>
      </c>
      <c r="K279" s="61" t="s">
        <v>47</v>
      </c>
      <c r="L279" s="61" t="s">
        <v>29</v>
      </c>
      <c r="M279" s="25" t="s">
        <v>5227</v>
      </c>
      <c r="N279" s="25" t="s">
        <v>5228</v>
      </c>
      <c r="O279" s="61" t="s">
        <v>32</v>
      </c>
      <c r="P279" s="61" t="s">
        <v>33</v>
      </c>
      <c r="Q279" s="61" t="s">
        <v>126</v>
      </c>
      <c r="R279" s="64"/>
      <c r="S279" s="65" t="str">
        <f t="shared" si="1"/>
        <v>22/03/2025</v>
      </c>
      <c r="T279" s="66">
        <f>IFERROR(__xludf.DUMMYFUNCTION("IF(ISBLANK(S279), """", DATE(INDEX(SPLIT(S279,""/""),3), INDEX(SPLIT(S279,""/""),2), INDEX(SPLIT(S279,""/""),1)))"),45738.0)</f>
        <v>45738</v>
      </c>
      <c r="U279" s="67"/>
      <c r="V279" s="61" t="s">
        <v>4688</v>
      </c>
      <c r="W279" s="67"/>
      <c r="X279" s="67"/>
      <c r="Y279" s="69" t="str">
        <f t="shared" si="2"/>
        <v>2025-03</v>
      </c>
      <c r="Z279" s="70" t="str">
        <f t="shared" si="3"/>
        <v>Mar</v>
      </c>
      <c r="AA279" s="71">
        <f>IFERROR(__xludf.DUMMYFUNCTION("IF(OR(T279="""", NOT(ISDATE(T279))), """", EOMONTH(T279, -1) + 1)"),45717.0)</f>
        <v>45717</v>
      </c>
      <c r="AB279" s="67"/>
      <c r="AC279" s="67"/>
      <c r="AD279" s="67"/>
      <c r="AE279" s="67"/>
    </row>
    <row r="280">
      <c r="A280" s="59">
        <v>45699.0</v>
      </c>
      <c r="B280" s="60">
        <f t="shared" si="4"/>
        <v>102</v>
      </c>
      <c r="C280" s="61" t="s">
        <v>72</v>
      </c>
      <c r="D280" s="61" t="s">
        <v>247</v>
      </c>
      <c r="E280" s="61" t="s">
        <v>1327</v>
      </c>
      <c r="F280" s="61" t="s">
        <v>25</v>
      </c>
      <c r="G280" s="61" t="s">
        <v>1328</v>
      </c>
      <c r="H280" s="61" t="s">
        <v>39</v>
      </c>
      <c r="I280" s="61" t="s">
        <v>78</v>
      </c>
      <c r="J280" s="61" t="s">
        <v>78</v>
      </c>
      <c r="K280" s="61" t="s">
        <v>78</v>
      </c>
      <c r="L280" s="61" t="s">
        <v>29</v>
      </c>
      <c r="M280" s="25" t="s">
        <v>5229</v>
      </c>
      <c r="N280" s="25" t="s">
        <v>5230</v>
      </c>
      <c r="O280" s="61" t="s">
        <v>32</v>
      </c>
      <c r="P280" s="61" t="s">
        <v>33</v>
      </c>
      <c r="Q280" s="61" t="s">
        <v>34</v>
      </c>
      <c r="R280" s="64"/>
      <c r="S280" s="65" t="str">
        <f t="shared" si="1"/>
        <v>24/05/2025</v>
      </c>
      <c r="T280" s="66">
        <f>IFERROR(__xludf.DUMMYFUNCTION("IF(ISBLANK(S280), """", DATE(INDEX(SPLIT(S280,""/""),3), INDEX(SPLIT(S280,""/""),2), INDEX(SPLIT(S280,""/""),1)))"),45801.0)</f>
        <v>45801</v>
      </c>
      <c r="U280" s="67"/>
      <c r="V280" s="61" t="s">
        <v>4853</v>
      </c>
      <c r="W280" s="61">
        <v>4950.0</v>
      </c>
      <c r="X280" s="61" t="s">
        <v>1331</v>
      </c>
      <c r="Y280" s="69" t="str">
        <f t="shared" si="2"/>
        <v>2025-05</v>
      </c>
      <c r="Z280" s="70" t="str">
        <f t="shared" si="3"/>
        <v>May</v>
      </c>
      <c r="AA280" s="71">
        <f>IFERROR(__xludf.DUMMYFUNCTION("IF(OR(T280="""", NOT(ISDATE(T280))), """", EOMONTH(T280, -1) + 1)"),45778.0)</f>
        <v>45778</v>
      </c>
      <c r="AB280" s="67"/>
      <c r="AC280" s="67"/>
      <c r="AD280" s="67"/>
      <c r="AE280" s="67"/>
    </row>
    <row r="281">
      <c r="A281" s="59">
        <v>45699.0</v>
      </c>
      <c r="B281" s="60">
        <f t="shared" si="4"/>
        <v>116</v>
      </c>
      <c r="C281" s="61" t="s">
        <v>72</v>
      </c>
      <c r="D281" s="61" t="s">
        <v>247</v>
      </c>
      <c r="E281" s="61" t="s">
        <v>1332</v>
      </c>
      <c r="F281" s="61" t="s">
        <v>25</v>
      </c>
      <c r="G281" s="61" t="s">
        <v>1333</v>
      </c>
      <c r="H281" s="61" t="s">
        <v>1334</v>
      </c>
      <c r="I281" s="61" t="s">
        <v>220</v>
      </c>
      <c r="J281" s="61" t="s">
        <v>220</v>
      </c>
      <c r="K281" s="61" t="s">
        <v>220</v>
      </c>
      <c r="L281" s="61" t="s">
        <v>29</v>
      </c>
      <c r="M281" s="25" t="s">
        <v>5231</v>
      </c>
      <c r="N281" s="25" t="s">
        <v>5232</v>
      </c>
      <c r="O281" s="61" t="s">
        <v>32</v>
      </c>
      <c r="P281" s="61" t="s">
        <v>33</v>
      </c>
      <c r="Q281" s="67"/>
      <c r="R281" s="64"/>
      <c r="S281" s="65">
        <f t="shared" si="1"/>
        <v>45844</v>
      </c>
      <c r="T281" s="66">
        <f>IFERROR(__xludf.DUMMYFUNCTION("IF(ISBLANK(S281), """", DATE(INDEX(SPLIT(S281,""/""),3), INDEX(SPLIT(S281,""/""),2), INDEX(SPLIT(S281,""/""),1)))"),45815.0)</f>
        <v>45815</v>
      </c>
      <c r="U281" s="67"/>
      <c r="V281" s="68">
        <v>45844.0</v>
      </c>
      <c r="W281" s="61">
        <v>4050.0</v>
      </c>
      <c r="X281" s="61" t="s">
        <v>164</v>
      </c>
      <c r="Y281" s="69" t="str">
        <f t="shared" si="2"/>
        <v>2025-06</v>
      </c>
      <c r="Z281" s="70" t="str">
        <f t="shared" si="3"/>
        <v>Jun</v>
      </c>
      <c r="AA281" s="71">
        <f>IFERROR(__xludf.DUMMYFUNCTION("IF(OR(T281="""", NOT(ISDATE(T281))), """", EOMONTH(T281, -1) + 1)"),45809.0)</f>
        <v>45809</v>
      </c>
      <c r="AB281" s="67"/>
      <c r="AC281" s="67"/>
      <c r="AD281" s="67"/>
      <c r="AE281" s="67"/>
    </row>
    <row r="282">
      <c r="A282" s="59">
        <v>45699.0</v>
      </c>
      <c r="B282" s="60">
        <f t="shared" si="4"/>
        <v>239</v>
      </c>
      <c r="C282" s="61" t="s">
        <v>64</v>
      </c>
      <c r="D282" s="61" t="s">
        <v>964</v>
      </c>
      <c r="E282" s="61" t="s">
        <v>1337</v>
      </c>
      <c r="F282" s="61" t="s">
        <v>25</v>
      </c>
      <c r="G282" s="61" t="s">
        <v>1338</v>
      </c>
      <c r="H282" s="61" t="s">
        <v>39</v>
      </c>
      <c r="I282" s="61" t="s">
        <v>105</v>
      </c>
      <c r="J282" s="61" t="s">
        <v>873</v>
      </c>
      <c r="K282" s="61" t="s">
        <v>1339</v>
      </c>
      <c r="L282" s="61" t="s">
        <v>29</v>
      </c>
      <c r="M282" s="25" t="s">
        <v>5233</v>
      </c>
      <c r="N282" s="25" t="s">
        <v>5234</v>
      </c>
      <c r="O282" s="61" t="s">
        <v>32</v>
      </c>
      <c r="P282" s="61" t="s">
        <v>214</v>
      </c>
      <c r="Q282" s="67"/>
      <c r="R282" s="64"/>
      <c r="S282" s="65" t="str">
        <f t="shared" si="1"/>
        <v/>
      </c>
      <c r="T282" s="67" t="str">
        <f>IFERROR(__xludf.DUMMYFUNCTION("IF(ISBLANK(S282), """", DATE(INDEX(SPLIT(S282,""/""),3), INDEX(SPLIT(S282,""/""),2), INDEX(SPLIT(S282,""/""),1)))"),"")</f>
        <v/>
      </c>
      <c r="U282" s="67"/>
      <c r="V282" s="65"/>
      <c r="W282" s="67"/>
      <c r="X282" s="67"/>
      <c r="Y282" s="69" t="str">
        <f t="shared" si="2"/>
        <v/>
      </c>
      <c r="Z282" s="70" t="str">
        <f t="shared" si="3"/>
        <v/>
      </c>
      <c r="AA282" s="70" t="str">
        <f>IFERROR(__xludf.DUMMYFUNCTION("IF(OR(T282="""", NOT(ISDATE(T282))), """", EOMONTH(T282, -1) + 1)"),"")</f>
        <v/>
      </c>
      <c r="AB282" s="67"/>
      <c r="AC282" s="67"/>
      <c r="AD282" s="67"/>
      <c r="AE282" s="67"/>
    </row>
    <row r="283">
      <c r="A283" s="59">
        <v>45699.0</v>
      </c>
      <c r="B283" s="60">
        <f t="shared" si="4"/>
        <v>25</v>
      </c>
      <c r="C283" s="61" t="s">
        <v>64</v>
      </c>
      <c r="D283" s="61" t="s">
        <v>964</v>
      </c>
      <c r="E283" s="61" t="s">
        <v>1342</v>
      </c>
      <c r="F283" s="61" t="s">
        <v>25</v>
      </c>
      <c r="G283" s="61" t="s">
        <v>1343</v>
      </c>
      <c r="H283" s="61" t="s">
        <v>388</v>
      </c>
      <c r="I283" s="61" t="s">
        <v>220</v>
      </c>
      <c r="J283" s="61" t="s">
        <v>220</v>
      </c>
      <c r="K283" s="61" t="s">
        <v>220</v>
      </c>
      <c r="L283" s="61" t="s">
        <v>29</v>
      </c>
      <c r="M283" s="25" t="s">
        <v>5235</v>
      </c>
      <c r="N283" s="25" t="s">
        <v>5236</v>
      </c>
      <c r="O283" s="61" t="s">
        <v>32</v>
      </c>
      <c r="P283" s="61" t="s">
        <v>33</v>
      </c>
      <c r="Q283" s="67"/>
      <c r="R283" s="64"/>
      <c r="S283" s="65">
        <f t="shared" si="1"/>
        <v>45872</v>
      </c>
      <c r="T283" s="66">
        <f>IFERROR(__xludf.DUMMYFUNCTION("IF(ISBLANK(S283), """", DATE(INDEX(SPLIT(S283,""/""),3), INDEX(SPLIT(S283,""/""),2), INDEX(SPLIT(S283,""/""),1)))"),45724.0)</f>
        <v>45724</v>
      </c>
      <c r="U283" s="67"/>
      <c r="V283" s="68">
        <v>45872.0</v>
      </c>
      <c r="W283" s="61">
        <v>4500.0</v>
      </c>
      <c r="X283" s="61" t="s">
        <v>951</v>
      </c>
      <c r="Y283" s="69" t="str">
        <f t="shared" si="2"/>
        <v>2025-03</v>
      </c>
      <c r="Z283" s="70" t="str">
        <f t="shared" si="3"/>
        <v>Mar</v>
      </c>
      <c r="AA283" s="71">
        <f>IFERROR(__xludf.DUMMYFUNCTION("IF(OR(T283="""", NOT(ISDATE(T283))), """", EOMONTH(T283, -1) + 1)"),45717.0)</f>
        <v>45717</v>
      </c>
      <c r="AB283" s="67"/>
      <c r="AC283" s="67"/>
      <c r="AD283" s="67"/>
      <c r="AE283" s="67"/>
    </row>
    <row r="284">
      <c r="A284" s="59">
        <v>45699.0</v>
      </c>
      <c r="B284" s="60">
        <f t="shared" si="4"/>
        <v>53</v>
      </c>
      <c r="C284" s="61" t="s">
        <v>72</v>
      </c>
      <c r="D284" s="61" t="s">
        <v>247</v>
      </c>
      <c r="E284" s="61">
        <v>3.362707545E9</v>
      </c>
      <c r="F284" s="61" t="s">
        <v>427</v>
      </c>
      <c r="G284" s="61" t="s">
        <v>1346</v>
      </c>
      <c r="H284" s="61" t="s">
        <v>1205</v>
      </c>
      <c r="I284" s="61" t="s">
        <v>104</v>
      </c>
      <c r="J284" s="61" t="s">
        <v>104</v>
      </c>
      <c r="K284" s="61" t="s">
        <v>47</v>
      </c>
      <c r="L284" s="61" t="s">
        <v>29</v>
      </c>
      <c r="M284" s="25" t="s">
        <v>5237</v>
      </c>
      <c r="N284" s="25" t="s">
        <v>5238</v>
      </c>
      <c r="O284" s="61" t="s">
        <v>32</v>
      </c>
      <c r="P284" s="61" t="s">
        <v>33</v>
      </c>
      <c r="Q284" s="61" t="s">
        <v>381</v>
      </c>
      <c r="R284" s="64"/>
      <c r="S284" s="65">
        <f t="shared" si="1"/>
        <v>45781</v>
      </c>
      <c r="T284" s="66">
        <f>IFERROR(__xludf.DUMMYFUNCTION("IF(ISBLANK(S284), """", DATE(INDEX(SPLIT(S284,""/""),3), INDEX(SPLIT(S284,""/""),2), INDEX(SPLIT(S284,""/""),1)))"),45752.0)</f>
        <v>45752</v>
      </c>
      <c r="U284" s="67"/>
      <c r="V284" s="68">
        <v>45781.0</v>
      </c>
      <c r="W284" s="61">
        <v>3600.0</v>
      </c>
      <c r="X284" s="61" t="s">
        <v>364</v>
      </c>
      <c r="Y284" s="69" t="str">
        <f t="shared" si="2"/>
        <v>2025-04</v>
      </c>
      <c r="Z284" s="70" t="str">
        <f t="shared" si="3"/>
        <v>Apr</v>
      </c>
      <c r="AA284" s="71">
        <f>IFERROR(__xludf.DUMMYFUNCTION("IF(OR(T284="""", NOT(ISDATE(T284))), """", EOMONTH(T284, -1) + 1)"),45748.0)</f>
        <v>45748</v>
      </c>
      <c r="AB284" s="67"/>
      <c r="AC284" s="67"/>
      <c r="AD284" s="67"/>
      <c r="AE284" s="67"/>
    </row>
    <row r="285">
      <c r="A285" s="59">
        <v>45699.0</v>
      </c>
      <c r="B285" s="60">
        <f t="shared" si="4"/>
        <v>95</v>
      </c>
      <c r="C285" s="61" t="s">
        <v>72</v>
      </c>
      <c r="D285" s="61" t="s">
        <v>247</v>
      </c>
      <c r="E285" s="61" t="s">
        <v>1349</v>
      </c>
      <c r="F285" s="61" t="s">
        <v>25</v>
      </c>
      <c r="G285" s="61" t="s">
        <v>1350</v>
      </c>
      <c r="H285" s="61" t="s">
        <v>68</v>
      </c>
      <c r="I285" s="61" t="s">
        <v>78</v>
      </c>
      <c r="J285" s="61" t="s">
        <v>78</v>
      </c>
      <c r="K285" s="61" t="s">
        <v>78</v>
      </c>
      <c r="L285" s="61" t="s">
        <v>29</v>
      </c>
      <c r="M285" s="25" t="s">
        <v>5239</v>
      </c>
      <c r="N285" s="25" t="s">
        <v>5240</v>
      </c>
      <c r="O285" s="61" t="s">
        <v>32</v>
      </c>
      <c r="P285" s="61" t="s">
        <v>33</v>
      </c>
      <c r="Q285" s="61" t="s">
        <v>126</v>
      </c>
      <c r="R285" s="64"/>
      <c r="S285" s="65" t="str">
        <f t="shared" si="1"/>
        <v>17/05/2025</v>
      </c>
      <c r="T285" s="66">
        <f>IFERROR(__xludf.DUMMYFUNCTION("IF(ISBLANK(S285), """", DATE(INDEX(SPLIT(S285,""/""),3), INDEX(SPLIT(S285,""/""),2), INDEX(SPLIT(S285,""/""),1)))"),45794.0)</f>
        <v>45794</v>
      </c>
      <c r="U285" s="67"/>
      <c r="V285" s="61" t="s">
        <v>4812</v>
      </c>
      <c r="W285" s="61">
        <v>3600.0</v>
      </c>
      <c r="X285" s="61" t="s">
        <v>237</v>
      </c>
      <c r="Y285" s="69" t="str">
        <f t="shared" si="2"/>
        <v>2025-05</v>
      </c>
      <c r="Z285" s="70" t="str">
        <f t="shared" si="3"/>
        <v>May</v>
      </c>
      <c r="AA285" s="71">
        <f>IFERROR(__xludf.DUMMYFUNCTION("IF(OR(T285="""", NOT(ISDATE(T285))), """", EOMONTH(T285, -1) + 1)"),45778.0)</f>
        <v>45778</v>
      </c>
      <c r="AB285" s="67"/>
      <c r="AC285" s="67"/>
      <c r="AD285" s="67"/>
      <c r="AE285" s="67"/>
    </row>
    <row r="286">
      <c r="A286" s="59">
        <v>45699.0</v>
      </c>
      <c r="B286" s="60">
        <f t="shared" si="4"/>
        <v>239</v>
      </c>
      <c r="C286" s="61" t="s">
        <v>72</v>
      </c>
      <c r="D286" s="61" t="s">
        <v>247</v>
      </c>
      <c r="E286" s="61" t="s">
        <v>1353</v>
      </c>
      <c r="F286" s="61" t="s">
        <v>25</v>
      </c>
      <c r="G286" s="61" t="s">
        <v>1354</v>
      </c>
      <c r="H286" s="61" t="s">
        <v>1355</v>
      </c>
      <c r="I286" s="61" t="s">
        <v>78</v>
      </c>
      <c r="J286" s="61" t="s">
        <v>78</v>
      </c>
      <c r="K286" s="61" t="s">
        <v>78</v>
      </c>
      <c r="L286" s="61" t="s">
        <v>29</v>
      </c>
      <c r="M286" s="25" t="s">
        <v>5241</v>
      </c>
      <c r="N286" s="25" t="s">
        <v>5242</v>
      </c>
      <c r="O286" s="61" t="s">
        <v>32</v>
      </c>
      <c r="P286" s="61" t="s">
        <v>214</v>
      </c>
      <c r="Q286" s="67"/>
      <c r="R286" s="64"/>
      <c r="S286" s="65" t="str">
        <f t="shared" si="1"/>
        <v/>
      </c>
      <c r="T286" s="67" t="str">
        <f>IFERROR(__xludf.DUMMYFUNCTION("IF(ISBLANK(S286), """", DATE(INDEX(SPLIT(S286,""/""),3), INDEX(SPLIT(S286,""/""),2), INDEX(SPLIT(S286,""/""),1)))"),"")</f>
        <v/>
      </c>
      <c r="U286" s="67"/>
      <c r="V286" s="65"/>
      <c r="W286" s="61">
        <v>3150.0</v>
      </c>
      <c r="X286" s="61" t="s">
        <v>664</v>
      </c>
      <c r="Y286" s="69" t="str">
        <f t="shared" si="2"/>
        <v/>
      </c>
      <c r="Z286" s="70" t="str">
        <f t="shared" si="3"/>
        <v/>
      </c>
      <c r="AA286" s="70" t="str">
        <f>IFERROR(__xludf.DUMMYFUNCTION("IF(OR(T286="""", NOT(ISDATE(T286))), """", EOMONTH(T286, -1) + 1)"),"")</f>
        <v/>
      </c>
      <c r="AB286" s="67"/>
      <c r="AC286" s="67"/>
      <c r="AD286" s="67"/>
      <c r="AE286" s="67"/>
    </row>
    <row r="287">
      <c r="A287" s="59">
        <v>45699.0</v>
      </c>
      <c r="B287" s="60">
        <f t="shared" si="4"/>
        <v>102</v>
      </c>
      <c r="C287" s="61" t="s">
        <v>72</v>
      </c>
      <c r="D287" s="61" t="s">
        <v>247</v>
      </c>
      <c r="E287" s="61" t="s">
        <v>1358</v>
      </c>
      <c r="F287" s="61" t="s">
        <v>25</v>
      </c>
      <c r="G287" s="61" t="s">
        <v>1359</v>
      </c>
      <c r="H287" s="61" t="s">
        <v>39</v>
      </c>
      <c r="I287" s="61" t="s">
        <v>220</v>
      </c>
      <c r="J287" s="61" t="s">
        <v>220</v>
      </c>
      <c r="K287" s="61" t="s">
        <v>220</v>
      </c>
      <c r="L287" s="61" t="s">
        <v>29</v>
      </c>
      <c r="M287" s="25" t="s">
        <v>5243</v>
      </c>
      <c r="N287" s="25" t="s">
        <v>5244</v>
      </c>
      <c r="O287" s="61" t="s">
        <v>32</v>
      </c>
      <c r="P287" s="61" t="s">
        <v>33</v>
      </c>
      <c r="Q287" s="61" t="s">
        <v>34</v>
      </c>
      <c r="R287" s="64"/>
      <c r="S287" s="65" t="str">
        <f t="shared" si="1"/>
        <v>24/05/2025</v>
      </c>
      <c r="T287" s="66">
        <f>IFERROR(__xludf.DUMMYFUNCTION("IF(ISBLANK(S287), """", DATE(INDEX(SPLIT(S287,""/""),3), INDEX(SPLIT(S287,""/""),2), INDEX(SPLIT(S287,""/""),1)))"),45801.0)</f>
        <v>45801</v>
      </c>
      <c r="U287" s="67"/>
      <c r="V287" s="61" t="s">
        <v>4853</v>
      </c>
      <c r="W287" s="61">
        <v>4050.0</v>
      </c>
      <c r="X287" s="61" t="s">
        <v>951</v>
      </c>
      <c r="Y287" s="69" t="str">
        <f t="shared" si="2"/>
        <v>2025-05</v>
      </c>
      <c r="Z287" s="70" t="str">
        <f t="shared" si="3"/>
        <v>May</v>
      </c>
      <c r="AA287" s="71">
        <f>IFERROR(__xludf.DUMMYFUNCTION("IF(OR(T287="""", NOT(ISDATE(T287))), """", EOMONTH(T287, -1) + 1)"),45778.0)</f>
        <v>45778</v>
      </c>
      <c r="AB287" s="67"/>
      <c r="AC287" s="67"/>
      <c r="AD287" s="67"/>
      <c r="AE287" s="67"/>
    </row>
    <row r="288">
      <c r="A288" s="59">
        <v>45699.0</v>
      </c>
      <c r="B288" s="60">
        <f t="shared" si="4"/>
        <v>39</v>
      </c>
      <c r="C288" s="61" t="s">
        <v>50</v>
      </c>
      <c r="D288" s="61" t="s">
        <v>216</v>
      </c>
      <c r="E288" s="61" t="s">
        <v>1362</v>
      </c>
      <c r="F288" s="61" t="s">
        <v>25</v>
      </c>
      <c r="G288" s="61" t="s">
        <v>1363</v>
      </c>
      <c r="H288" s="61" t="s">
        <v>59</v>
      </c>
      <c r="I288" s="61" t="s">
        <v>459</v>
      </c>
      <c r="J288" s="61" t="s">
        <v>459</v>
      </c>
      <c r="K288" s="61" t="s">
        <v>459</v>
      </c>
      <c r="L288" s="61" t="s">
        <v>29</v>
      </c>
      <c r="M288" s="25" t="s">
        <v>5245</v>
      </c>
      <c r="N288" s="25" t="s">
        <v>5246</v>
      </c>
      <c r="O288" s="61" t="s">
        <v>32</v>
      </c>
      <c r="P288" s="61" t="s">
        <v>33</v>
      </c>
      <c r="Q288" s="61" t="s">
        <v>381</v>
      </c>
      <c r="R288" s="64"/>
      <c r="S288" s="65" t="str">
        <f t="shared" si="1"/>
        <v>22/03/2025</v>
      </c>
      <c r="T288" s="66">
        <f>IFERROR(__xludf.DUMMYFUNCTION("IF(ISBLANK(S288), """", DATE(INDEX(SPLIT(S288,""/""),3), INDEX(SPLIT(S288,""/""),2), INDEX(SPLIT(S288,""/""),1)))"),45738.0)</f>
        <v>45738</v>
      </c>
      <c r="U288" s="67"/>
      <c r="V288" s="61" t="s">
        <v>4688</v>
      </c>
      <c r="W288" s="61">
        <v>3150.0</v>
      </c>
      <c r="X288" s="61" t="s">
        <v>600</v>
      </c>
      <c r="Y288" s="69" t="str">
        <f t="shared" si="2"/>
        <v>2025-03</v>
      </c>
      <c r="Z288" s="70" t="str">
        <f t="shared" si="3"/>
        <v>Mar</v>
      </c>
      <c r="AA288" s="71">
        <f>IFERROR(__xludf.DUMMYFUNCTION("IF(OR(T288="""", NOT(ISDATE(T288))), """", EOMONTH(T288, -1) + 1)"),45717.0)</f>
        <v>45717</v>
      </c>
      <c r="AB288" s="67"/>
      <c r="AC288" s="67"/>
      <c r="AD288" s="67"/>
      <c r="AE288" s="67"/>
    </row>
    <row r="289">
      <c r="A289" s="59">
        <v>45700.0</v>
      </c>
      <c r="B289" s="60">
        <f t="shared" si="4"/>
        <v>238</v>
      </c>
      <c r="C289" s="61" t="s">
        <v>64</v>
      </c>
      <c r="D289" s="61" t="s">
        <v>65</v>
      </c>
      <c r="E289" s="61" t="s">
        <v>1366</v>
      </c>
      <c r="F289" s="61" t="s">
        <v>25</v>
      </c>
      <c r="G289" s="61" t="s">
        <v>1367</v>
      </c>
      <c r="H289" s="61" t="s">
        <v>742</v>
      </c>
      <c r="I289" s="61" t="s">
        <v>78</v>
      </c>
      <c r="J289" s="61" t="s">
        <v>1092</v>
      </c>
      <c r="K289" s="61" t="s">
        <v>1368</v>
      </c>
      <c r="L289" s="61" t="s">
        <v>29</v>
      </c>
      <c r="M289" s="25" t="s">
        <v>5247</v>
      </c>
      <c r="N289" s="25" t="s">
        <v>5248</v>
      </c>
      <c r="O289" s="61" t="s">
        <v>32</v>
      </c>
      <c r="P289" s="61" t="s">
        <v>214</v>
      </c>
      <c r="Q289" s="67"/>
      <c r="R289" s="64"/>
      <c r="S289" s="65" t="str">
        <f t="shared" si="1"/>
        <v/>
      </c>
      <c r="T289" s="67" t="str">
        <f>IFERROR(__xludf.DUMMYFUNCTION("IF(ISBLANK(S289), """", DATE(INDEX(SPLIT(S289,""/""),3), INDEX(SPLIT(S289,""/""),2), INDEX(SPLIT(S289,""/""),1)))"),"")</f>
        <v/>
      </c>
      <c r="U289" s="67"/>
      <c r="V289" s="65"/>
      <c r="W289" s="67"/>
      <c r="X289" s="67"/>
      <c r="Y289" s="69" t="str">
        <f t="shared" si="2"/>
        <v/>
      </c>
      <c r="Z289" s="70" t="str">
        <f t="shared" si="3"/>
        <v/>
      </c>
      <c r="AA289" s="70" t="str">
        <f>IFERROR(__xludf.DUMMYFUNCTION("IF(OR(T289="""", NOT(ISDATE(T289))), """", EOMONTH(T289, -1) + 1)"),"")</f>
        <v/>
      </c>
      <c r="AB289" s="67"/>
      <c r="AC289" s="67"/>
      <c r="AD289" s="67"/>
      <c r="AE289" s="67"/>
    </row>
    <row r="290">
      <c r="A290" s="59">
        <v>45700.0</v>
      </c>
      <c r="B290" s="60">
        <f t="shared" si="4"/>
        <v>238</v>
      </c>
      <c r="C290" s="61" t="s">
        <v>22</v>
      </c>
      <c r="D290" s="61" t="s">
        <v>307</v>
      </c>
      <c r="E290" s="61" t="s">
        <v>1371</v>
      </c>
      <c r="F290" s="61" t="s">
        <v>25</v>
      </c>
      <c r="G290" s="76" t="s">
        <v>1372</v>
      </c>
      <c r="H290" s="61" t="s">
        <v>59</v>
      </c>
      <c r="I290" s="61" t="s">
        <v>54</v>
      </c>
      <c r="J290" s="61" t="s">
        <v>54</v>
      </c>
      <c r="K290" s="61" t="s">
        <v>54</v>
      </c>
      <c r="L290" s="61" t="s">
        <v>29</v>
      </c>
      <c r="M290" s="25" t="s">
        <v>5249</v>
      </c>
      <c r="N290" s="25" t="s">
        <v>5250</v>
      </c>
      <c r="O290" s="61" t="s">
        <v>32</v>
      </c>
      <c r="P290" s="61" t="s">
        <v>33</v>
      </c>
      <c r="Q290" s="61" t="s">
        <v>34</v>
      </c>
      <c r="R290" s="64"/>
      <c r="S290" s="65" t="str">
        <f t="shared" si="1"/>
        <v/>
      </c>
      <c r="T290" s="67" t="str">
        <f>IFERROR(__xludf.DUMMYFUNCTION("IF(ISBLANK(S290), """", DATE(INDEX(SPLIT(S290,""/""),3), INDEX(SPLIT(S290,""/""),2), INDEX(SPLIT(S290,""/""),1)))"),"")</f>
        <v/>
      </c>
      <c r="U290" s="67"/>
      <c r="V290" s="65"/>
      <c r="W290" s="61">
        <v>3960.0</v>
      </c>
      <c r="X290" s="61" t="s">
        <v>44</v>
      </c>
      <c r="Y290" s="69" t="str">
        <f t="shared" si="2"/>
        <v/>
      </c>
      <c r="Z290" s="70" t="str">
        <f t="shared" si="3"/>
        <v/>
      </c>
      <c r="AA290" s="70" t="str">
        <f>IFERROR(__xludf.DUMMYFUNCTION("IF(OR(T290="""", NOT(ISDATE(T290))), """", EOMONTH(T290, -1) + 1)"),"")</f>
        <v/>
      </c>
      <c r="AB290" s="67"/>
      <c r="AC290" s="67"/>
      <c r="AD290" s="67"/>
      <c r="AE290" s="67"/>
    </row>
    <row r="291">
      <c r="A291" s="59">
        <v>45700.0</v>
      </c>
      <c r="B291" s="60">
        <f t="shared" si="4"/>
        <v>238</v>
      </c>
      <c r="C291" s="61" t="s">
        <v>22</v>
      </c>
      <c r="D291" s="61" t="s">
        <v>307</v>
      </c>
      <c r="E291" s="62" t="s">
        <v>1375</v>
      </c>
      <c r="F291" s="61" t="s">
        <v>25</v>
      </c>
      <c r="G291" s="76" t="s">
        <v>1376</v>
      </c>
      <c r="H291" s="61" t="s">
        <v>59</v>
      </c>
      <c r="I291" s="61" t="s">
        <v>78</v>
      </c>
      <c r="J291" s="61" t="s">
        <v>78</v>
      </c>
      <c r="K291" s="61" t="s">
        <v>78</v>
      </c>
      <c r="L291" s="61" t="s">
        <v>29</v>
      </c>
      <c r="M291" s="25" t="s">
        <v>5251</v>
      </c>
      <c r="N291" s="25" t="s">
        <v>5252</v>
      </c>
      <c r="O291" s="61" t="s">
        <v>32</v>
      </c>
      <c r="P291" s="61" t="s">
        <v>33</v>
      </c>
      <c r="Q291" s="61" t="s">
        <v>34</v>
      </c>
      <c r="R291" s="64"/>
      <c r="S291" s="65" t="str">
        <f t="shared" si="1"/>
        <v/>
      </c>
      <c r="T291" s="67" t="str">
        <f>IFERROR(__xludf.DUMMYFUNCTION("IF(ISBLANK(S291), """", DATE(INDEX(SPLIT(S291,""/""),3), INDEX(SPLIT(S291,""/""),2), INDEX(SPLIT(S291,""/""),1)))"),"")</f>
        <v/>
      </c>
      <c r="U291" s="67"/>
      <c r="V291" s="65"/>
      <c r="W291" s="61">
        <v>3960.0</v>
      </c>
      <c r="X291" s="61" t="s">
        <v>207</v>
      </c>
      <c r="Y291" s="69" t="str">
        <f t="shared" si="2"/>
        <v/>
      </c>
      <c r="Z291" s="70" t="str">
        <f t="shared" si="3"/>
        <v/>
      </c>
      <c r="AA291" s="70" t="str">
        <f>IFERROR(__xludf.DUMMYFUNCTION("IF(OR(T291="""", NOT(ISDATE(T291))), """", EOMONTH(T291, -1) + 1)"),"")</f>
        <v/>
      </c>
      <c r="AB291" s="67"/>
      <c r="AC291" s="67"/>
      <c r="AD291" s="67"/>
      <c r="AE291" s="67"/>
    </row>
    <row r="292">
      <c r="A292" s="59">
        <v>45700.0</v>
      </c>
      <c r="B292" s="60">
        <f t="shared" si="4"/>
        <v>238</v>
      </c>
      <c r="C292" s="61" t="s">
        <v>22</v>
      </c>
      <c r="D292" s="61" t="s">
        <v>307</v>
      </c>
      <c r="E292" s="62" t="s">
        <v>1379</v>
      </c>
      <c r="F292" s="61" t="s">
        <v>25</v>
      </c>
      <c r="G292" s="76" t="s">
        <v>1380</v>
      </c>
      <c r="H292" s="61" t="s">
        <v>68</v>
      </c>
      <c r="I292" s="61" t="s">
        <v>78</v>
      </c>
      <c r="J292" s="61" t="s">
        <v>104</v>
      </c>
      <c r="K292" s="61" t="s">
        <v>104</v>
      </c>
      <c r="L292" s="61" t="s">
        <v>29</v>
      </c>
      <c r="M292" s="25" t="s">
        <v>5253</v>
      </c>
      <c r="N292" s="25" t="s">
        <v>5254</v>
      </c>
      <c r="O292" s="61" t="s">
        <v>32</v>
      </c>
      <c r="P292" s="61" t="s">
        <v>343</v>
      </c>
      <c r="Q292" s="67"/>
      <c r="R292" s="64"/>
      <c r="S292" s="65" t="str">
        <f t="shared" si="1"/>
        <v/>
      </c>
      <c r="T292" s="67" t="str">
        <f>IFERROR(__xludf.DUMMYFUNCTION("IF(ISBLANK(S292), """", DATE(INDEX(SPLIT(S292,""/""),3), INDEX(SPLIT(S292,""/""),2), INDEX(SPLIT(S292,""/""),1)))"),"")</f>
        <v/>
      </c>
      <c r="U292" s="61" t="s">
        <v>1384</v>
      </c>
      <c r="V292" s="68">
        <v>45844.0</v>
      </c>
      <c r="W292" s="67"/>
      <c r="X292" s="67"/>
      <c r="Y292" s="69" t="str">
        <f t="shared" si="2"/>
        <v/>
      </c>
      <c r="Z292" s="70" t="str">
        <f t="shared" si="3"/>
        <v/>
      </c>
      <c r="AA292" s="70" t="str">
        <f>IFERROR(__xludf.DUMMYFUNCTION("IF(OR(T292="""", NOT(ISDATE(T292))), """", EOMONTH(T292, -1) + 1)"),"")</f>
        <v/>
      </c>
      <c r="AB292" s="67"/>
      <c r="AC292" s="67"/>
      <c r="AD292" s="67"/>
      <c r="AE292" s="67"/>
    </row>
    <row r="293">
      <c r="A293" s="59">
        <v>45700.0</v>
      </c>
      <c r="B293" s="60">
        <f t="shared" si="4"/>
        <v>87</v>
      </c>
      <c r="C293" s="61" t="s">
        <v>22</v>
      </c>
      <c r="D293" s="61" t="s">
        <v>307</v>
      </c>
      <c r="E293" s="62" t="s">
        <v>1385</v>
      </c>
      <c r="F293" s="61" t="s">
        <v>25</v>
      </c>
      <c r="G293" s="76" t="s">
        <v>1386</v>
      </c>
      <c r="H293" s="61" t="s">
        <v>59</v>
      </c>
      <c r="I293" s="61" t="s">
        <v>104</v>
      </c>
      <c r="J293" s="61" t="s">
        <v>54</v>
      </c>
      <c r="K293" s="61" t="s">
        <v>54</v>
      </c>
      <c r="L293" s="61" t="s">
        <v>29</v>
      </c>
      <c r="M293" s="25" t="s">
        <v>5255</v>
      </c>
      <c r="N293" s="25" t="s">
        <v>5256</v>
      </c>
      <c r="O293" s="61" t="s">
        <v>32</v>
      </c>
      <c r="P293" s="61" t="s">
        <v>33</v>
      </c>
      <c r="Q293" s="61" t="s">
        <v>34</v>
      </c>
      <c r="R293" s="64"/>
      <c r="S293" s="65">
        <f t="shared" si="1"/>
        <v>45935</v>
      </c>
      <c r="T293" s="66">
        <f>IFERROR(__xludf.DUMMYFUNCTION("IF(ISBLANK(S293), """", DATE(INDEX(SPLIT(S293,""/""),3), INDEX(SPLIT(S293,""/""),2), INDEX(SPLIT(S293,""/""),1)))"),45787.0)</f>
        <v>45787</v>
      </c>
      <c r="U293" s="67"/>
      <c r="V293" s="68">
        <v>45935.0</v>
      </c>
      <c r="W293" s="61">
        <v>3120.0</v>
      </c>
      <c r="X293" s="61" t="s">
        <v>691</v>
      </c>
      <c r="Y293" s="69" t="str">
        <f t="shared" si="2"/>
        <v>2025-05</v>
      </c>
      <c r="Z293" s="70" t="str">
        <f t="shared" si="3"/>
        <v>May</v>
      </c>
      <c r="AA293" s="71">
        <f>IFERROR(__xludf.DUMMYFUNCTION("IF(OR(T293="""", NOT(ISDATE(T293))), """", EOMONTH(T293, -1) + 1)"),45778.0)</f>
        <v>45778</v>
      </c>
      <c r="AB293" s="67"/>
      <c r="AC293" s="67"/>
      <c r="AD293" s="67"/>
      <c r="AE293" s="67"/>
    </row>
    <row r="294">
      <c r="A294" s="59">
        <v>45700.0</v>
      </c>
      <c r="B294" s="60">
        <f t="shared" si="4"/>
        <v>94</v>
      </c>
      <c r="C294" s="61" t="s">
        <v>22</v>
      </c>
      <c r="D294" s="61" t="s">
        <v>307</v>
      </c>
      <c r="E294" s="62" t="s">
        <v>1389</v>
      </c>
      <c r="F294" s="61" t="s">
        <v>46</v>
      </c>
      <c r="G294" s="76" t="s">
        <v>1390</v>
      </c>
      <c r="H294" s="61" t="s">
        <v>388</v>
      </c>
      <c r="I294" s="61" t="s">
        <v>220</v>
      </c>
      <c r="J294" s="61" t="s">
        <v>905</v>
      </c>
      <c r="K294" s="61" t="s">
        <v>1391</v>
      </c>
      <c r="L294" s="61" t="s">
        <v>29</v>
      </c>
      <c r="M294" s="25" t="s">
        <v>5257</v>
      </c>
      <c r="N294" s="25" t="s">
        <v>5258</v>
      </c>
      <c r="O294" s="61" t="s">
        <v>32</v>
      </c>
      <c r="P294" s="61" t="s">
        <v>33</v>
      </c>
      <c r="Q294" s="61" t="s">
        <v>34</v>
      </c>
      <c r="R294" s="79" t="s">
        <v>4812</v>
      </c>
      <c r="S294" s="65" t="str">
        <f t="shared" si="1"/>
        <v>17/05/2025</v>
      </c>
      <c r="T294" s="66">
        <f>IFERROR(__xludf.DUMMYFUNCTION("IF(ISBLANK(S294), """", DATE(INDEX(SPLIT(S294,""/""),3), INDEX(SPLIT(S294,""/""),2), INDEX(SPLIT(S294,""/""),1)))"),45794.0)</f>
        <v>45794</v>
      </c>
      <c r="U294" s="67"/>
      <c r="V294" s="61" t="s">
        <v>4853</v>
      </c>
      <c r="W294" s="67"/>
      <c r="X294" s="67"/>
      <c r="Y294" s="69" t="str">
        <f t="shared" si="2"/>
        <v>2025-05</v>
      </c>
      <c r="Z294" s="70" t="str">
        <f t="shared" si="3"/>
        <v>May</v>
      </c>
      <c r="AA294" s="71">
        <f>IFERROR(__xludf.DUMMYFUNCTION("IF(OR(T294="""", NOT(ISDATE(T294))), """", EOMONTH(T294, -1) + 1)"),45778.0)</f>
        <v>45778</v>
      </c>
      <c r="AB294" s="67"/>
      <c r="AC294" s="67"/>
      <c r="AD294" s="67"/>
      <c r="AE294" s="67"/>
    </row>
    <row r="295">
      <c r="A295" s="59">
        <v>45700.0</v>
      </c>
      <c r="B295" s="60">
        <f t="shared" si="4"/>
        <v>21</v>
      </c>
      <c r="C295" s="61" t="s">
        <v>72</v>
      </c>
      <c r="D295" s="61" t="s">
        <v>247</v>
      </c>
      <c r="E295" s="72" t="s">
        <v>1394</v>
      </c>
      <c r="F295" s="61" t="s">
        <v>274</v>
      </c>
      <c r="G295" s="61" t="s">
        <v>1395</v>
      </c>
      <c r="H295" s="61" t="s">
        <v>77</v>
      </c>
      <c r="I295" s="61" t="s">
        <v>104</v>
      </c>
      <c r="J295" s="61" t="s">
        <v>47</v>
      </c>
      <c r="K295" s="61" t="s">
        <v>47</v>
      </c>
      <c r="L295" s="61" t="s">
        <v>29</v>
      </c>
      <c r="M295" s="25" t="s">
        <v>5259</v>
      </c>
      <c r="N295" s="25" t="s">
        <v>5260</v>
      </c>
      <c r="O295" s="61" t="s">
        <v>32</v>
      </c>
      <c r="P295" s="61" t="s">
        <v>33</v>
      </c>
      <c r="Q295" s="67"/>
      <c r="R295" s="64"/>
      <c r="S295" s="65">
        <f t="shared" si="1"/>
        <v>45780</v>
      </c>
      <c r="T295" s="66">
        <f>IFERROR(__xludf.DUMMYFUNCTION("IF(ISBLANK(S295), """", DATE(INDEX(SPLIT(S295,""/""),3), INDEX(SPLIT(S295,""/""),2), INDEX(SPLIT(S295,""/""),1)))"),45721.0)</f>
        <v>45721</v>
      </c>
      <c r="U295" s="67"/>
      <c r="V295" s="68">
        <v>45780.0</v>
      </c>
      <c r="W295" s="61">
        <v>1800.0</v>
      </c>
      <c r="X295" s="61" t="s">
        <v>664</v>
      </c>
      <c r="Y295" s="69" t="str">
        <f t="shared" si="2"/>
        <v>2025-03</v>
      </c>
      <c r="Z295" s="70" t="str">
        <f t="shared" si="3"/>
        <v>Mar</v>
      </c>
      <c r="AA295" s="71">
        <f>IFERROR(__xludf.DUMMYFUNCTION("IF(OR(T295="""", NOT(ISDATE(T295))), """", EOMONTH(T295, -1) + 1)"),45717.0)</f>
        <v>45717</v>
      </c>
      <c r="AB295" s="67"/>
      <c r="AC295" s="67"/>
      <c r="AD295" s="67"/>
      <c r="AE295" s="67"/>
    </row>
    <row r="296">
      <c r="A296" s="59">
        <v>45700.0</v>
      </c>
      <c r="B296" s="60">
        <f t="shared" si="4"/>
        <v>24</v>
      </c>
      <c r="C296" s="61" t="s">
        <v>72</v>
      </c>
      <c r="D296" s="61" t="s">
        <v>247</v>
      </c>
      <c r="E296" s="61" t="s">
        <v>1398</v>
      </c>
      <c r="F296" s="61" t="s">
        <v>274</v>
      </c>
      <c r="G296" s="61" t="s">
        <v>1399</v>
      </c>
      <c r="H296" s="61" t="s">
        <v>77</v>
      </c>
      <c r="I296" s="61" t="s">
        <v>78</v>
      </c>
      <c r="J296" s="61" t="s">
        <v>47</v>
      </c>
      <c r="K296" s="61" t="s">
        <v>47</v>
      </c>
      <c r="L296" s="61" t="s">
        <v>29</v>
      </c>
      <c r="M296" s="25" t="s">
        <v>5261</v>
      </c>
      <c r="N296" s="25" t="s">
        <v>5262</v>
      </c>
      <c r="O296" s="61" t="s">
        <v>32</v>
      </c>
      <c r="P296" s="61" t="s">
        <v>33</v>
      </c>
      <c r="Q296" s="67"/>
      <c r="R296" s="64"/>
      <c r="S296" s="65">
        <f t="shared" si="1"/>
        <v>45872</v>
      </c>
      <c r="T296" s="66">
        <f>IFERROR(__xludf.DUMMYFUNCTION("IF(ISBLANK(S296), """", DATE(INDEX(SPLIT(S296,""/""),3), INDEX(SPLIT(S296,""/""),2), INDEX(SPLIT(S296,""/""),1)))"),45724.0)</f>
        <v>45724</v>
      </c>
      <c r="U296" s="67"/>
      <c r="V296" s="68">
        <v>45872.0</v>
      </c>
      <c r="W296" s="61">
        <v>1800.0</v>
      </c>
      <c r="X296" s="61" t="s">
        <v>164</v>
      </c>
      <c r="Y296" s="69" t="str">
        <f t="shared" si="2"/>
        <v>2025-03</v>
      </c>
      <c r="Z296" s="70" t="str">
        <f t="shared" si="3"/>
        <v>Mar</v>
      </c>
      <c r="AA296" s="71">
        <f>IFERROR(__xludf.DUMMYFUNCTION("IF(OR(T296="""", NOT(ISDATE(T296))), """", EOMONTH(T296, -1) + 1)"),45717.0)</f>
        <v>45717</v>
      </c>
      <c r="AB296" s="67"/>
      <c r="AC296" s="67"/>
      <c r="AD296" s="67"/>
      <c r="AE296" s="67"/>
    </row>
    <row r="297">
      <c r="A297" s="59">
        <v>45700.0</v>
      </c>
      <c r="B297" s="60">
        <f t="shared" si="4"/>
        <v>24</v>
      </c>
      <c r="C297" s="61" t="s">
        <v>64</v>
      </c>
      <c r="D297" s="61" t="s">
        <v>65</v>
      </c>
      <c r="E297" s="91" t="s">
        <v>1402</v>
      </c>
      <c r="F297" s="61" t="s">
        <v>25</v>
      </c>
      <c r="G297" s="61" t="s">
        <v>1403</v>
      </c>
      <c r="H297" s="61" t="s">
        <v>1355</v>
      </c>
      <c r="I297" s="61" t="s">
        <v>54</v>
      </c>
      <c r="J297" s="61" t="s">
        <v>54</v>
      </c>
      <c r="K297" s="61" t="s">
        <v>54</v>
      </c>
      <c r="L297" s="61" t="s">
        <v>29</v>
      </c>
      <c r="M297" s="25" t="s">
        <v>5263</v>
      </c>
      <c r="N297" s="25" t="s">
        <v>5264</v>
      </c>
      <c r="O297" s="61" t="s">
        <v>32</v>
      </c>
      <c r="P297" s="61" t="s">
        <v>33</v>
      </c>
      <c r="Q297" s="67"/>
      <c r="R297" s="64"/>
      <c r="S297" s="65">
        <f t="shared" si="1"/>
        <v>45872</v>
      </c>
      <c r="T297" s="66">
        <f>IFERROR(__xludf.DUMMYFUNCTION("IF(ISBLANK(S297), """", DATE(INDEX(SPLIT(S297,""/""),3), INDEX(SPLIT(S297,""/""),2), INDEX(SPLIT(S297,""/""),1)))"),45724.0)</f>
        <v>45724</v>
      </c>
      <c r="U297" s="67"/>
      <c r="V297" s="68">
        <v>45872.0</v>
      </c>
      <c r="W297" s="67"/>
      <c r="X297" s="67"/>
      <c r="Y297" s="69" t="str">
        <f t="shared" si="2"/>
        <v>2025-03</v>
      </c>
      <c r="Z297" s="70" t="str">
        <f t="shared" si="3"/>
        <v>Mar</v>
      </c>
      <c r="AA297" s="71">
        <f>IFERROR(__xludf.DUMMYFUNCTION("IF(OR(T297="""", NOT(ISDATE(T297))), """", EOMONTH(T297, -1) + 1)"),45717.0)</f>
        <v>45717</v>
      </c>
      <c r="AB297" s="67"/>
      <c r="AC297" s="67"/>
      <c r="AD297" s="67"/>
      <c r="AE297" s="67"/>
    </row>
    <row r="298">
      <c r="A298" s="59">
        <v>45700.0</v>
      </c>
      <c r="B298" s="60">
        <f t="shared" si="4"/>
        <v>52</v>
      </c>
      <c r="C298" s="61" t="s">
        <v>64</v>
      </c>
      <c r="D298" s="61" t="s">
        <v>65</v>
      </c>
      <c r="E298" s="62" t="s">
        <v>1406</v>
      </c>
      <c r="F298" s="61" t="s">
        <v>8</v>
      </c>
      <c r="G298" s="61" t="s">
        <v>1407</v>
      </c>
      <c r="H298" s="61" t="s">
        <v>388</v>
      </c>
      <c r="I298" s="61" t="s">
        <v>148</v>
      </c>
      <c r="J298" s="61" t="s">
        <v>47</v>
      </c>
      <c r="K298" s="61" t="s">
        <v>47</v>
      </c>
      <c r="L298" s="61" t="s">
        <v>29</v>
      </c>
      <c r="M298" s="25" t="s">
        <v>5265</v>
      </c>
      <c r="N298" s="25" t="s">
        <v>5266</v>
      </c>
      <c r="O298" s="61" t="s">
        <v>32</v>
      </c>
      <c r="P298" s="61" t="s">
        <v>33</v>
      </c>
      <c r="Q298" s="61" t="s">
        <v>126</v>
      </c>
      <c r="R298" s="64"/>
      <c r="S298" s="65">
        <f t="shared" si="1"/>
        <v>45781</v>
      </c>
      <c r="T298" s="66">
        <f>IFERROR(__xludf.DUMMYFUNCTION("IF(ISBLANK(S298), """", DATE(INDEX(SPLIT(S298,""/""),3), INDEX(SPLIT(S298,""/""),2), INDEX(SPLIT(S298,""/""),1)))"),45752.0)</f>
        <v>45752</v>
      </c>
      <c r="U298" s="67"/>
      <c r="V298" s="68">
        <v>45781.0</v>
      </c>
      <c r="W298" s="67"/>
      <c r="X298" s="67"/>
      <c r="Y298" s="69" t="str">
        <f t="shared" si="2"/>
        <v>2025-04</v>
      </c>
      <c r="Z298" s="70" t="str">
        <f t="shared" si="3"/>
        <v>Apr</v>
      </c>
      <c r="AA298" s="71">
        <f>IFERROR(__xludf.DUMMYFUNCTION("IF(OR(T298="""", NOT(ISDATE(T298))), """", EOMONTH(T298, -1) + 1)"),45748.0)</f>
        <v>45748</v>
      </c>
      <c r="AB298" s="67"/>
      <c r="AC298" s="67"/>
      <c r="AD298" s="67"/>
      <c r="AE298" s="67"/>
    </row>
    <row r="299">
      <c r="A299" s="59">
        <v>45700.0</v>
      </c>
      <c r="B299" s="60">
        <f t="shared" si="4"/>
        <v>238</v>
      </c>
      <c r="C299" s="61" t="s">
        <v>64</v>
      </c>
      <c r="D299" s="61" t="s">
        <v>65</v>
      </c>
      <c r="E299" s="62" t="s">
        <v>1410</v>
      </c>
      <c r="F299" s="61" t="s">
        <v>25</v>
      </c>
      <c r="G299" s="61" t="s">
        <v>1411</v>
      </c>
      <c r="H299" s="61" t="s">
        <v>59</v>
      </c>
      <c r="I299" s="61" t="s">
        <v>256</v>
      </c>
      <c r="J299" s="61" t="s">
        <v>104</v>
      </c>
      <c r="K299" s="61" t="s">
        <v>104</v>
      </c>
      <c r="L299" s="61" t="s">
        <v>29</v>
      </c>
      <c r="M299" s="25" t="s">
        <v>5267</v>
      </c>
      <c r="N299" s="25" t="s">
        <v>5268</v>
      </c>
      <c r="O299" s="61" t="s">
        <v>32</v>
      </c>
      <c r="P299" s="61" t="s">
        <v>343</v>
      </c>
      <c r="Q299" s="67"/>
      <c r="R299" s="64"/>
      <c r="S299" s="65" t="str">
        <f t="shared" si="1"/>
        <v/>
      </c>
      <c r="T299" s="67" t="str">
        <f>IFERROR(__xludf.DUMMYFUNCTION("IF(ISBLANK(S299), """", DATE(INDEX(SPLIT(S299,""/""),3), INDEX(SPLIT(S299,""/""),2), INDEX(SPLIT(S299,""/""),1)))"),"")</f>
        <v/>
      </c>
      <c r="U299" s="67"/>
      <c r="V299" s="65"/>
      <c r="W299" s="67"/>
      <c r="X299" s="67"/>
      <c r="Y299" s="69" t="str">
        <f t="shared" si="2"/>
        <v/>
      </c>
      <c r="Z299" s="70" t="str">
        <f t="shared" si="3"/>
        <v/>
      </c>
      <c r="AA299" s="70" t="str">
        <f>IFERROR(__xludf.DUMMYFUNCTION("IF(OR(T299="""", NOT(ISDATE(T299))), """", EOMONTH(T299, -1) + 1)"),"")</f>
        <v/>
      </c>
      <c r="AB299" s="67"/>
      <c r="AC299" s="67"/>
      <c r="AD299" s="67"/>
      <c r="AE299" s="67"/>
    </row>
    <row r="300">
      <c r="A300" s="59">
        <v>45701.0</v>
      </c>
      <c r="B300" s="60">
        <f t="shared" si="4"/>
        <v>237</v>
      </c>
      <c r="C300" s="61" t="s">
        <v>64</v>
      </c>
      <c r="D300" s="61" t="s">
        <v>65</v>
      </c>
      <c r="E300" s="62" t="s">
        <v>1415</v>
      </c>
      <c r="F300" s="61" t="s">
        <v>25</v>
      </c>
      <c r="G300" s="61" t="s">
        <v>1416</v>
      </c>
      <c r="H300" s="61" t="s">
        <v>388</v>
      </c>
      <c r="I300" s="61" t="s">
        <v>220</v>
      </c>
      <c r="J300" s="61" t="s">
        <v>220</v>
      </c>
      <c r="K300" s="61" t="s">
        <v>220</v>
      </c>
      <c r="L300" s="61" t="s">
        <v>29</v>
      </c>
      <c r="M300" s="25" t="s">
        <v>5269</v>
      </c>
      <c r="N300" s="25" t="s">
        <v>5270</v>
      </c>
      <c r="O300" s="61" t="s">
        <v>32</v>
      </c>
      <c r="P300" s="61" t="s">
        <v>343</v>
      </c>
      <c r="Q300" s="67"/>
      <c r="R300" s="64"/>
      <c r="S300" s="65" t="str">
        <f t="shared" si="1"/>
        <v/>
      </c>
      <c r="T300" s="67" t="str">
        <f>IFERROR(__xludf.DUMMYFUNCTION("IF(ISBLANK(S300), """", DATE(INDEX(SPLIT(S300,""/""),3), INDEX(SPLIT(S300,""/""),2), INDEX(SPLIT(S300,""/""),1)))"),"")</f>
        <v/>
      </c>
      <c r="U300" s="67"/>
      <c r="V300" s="68">
        <v>45844.0</v>
      </c>
      <c r="W300" s="67"/>
      <c r="X300" s="67"/>
      <c r="Y300" s="69" t="str">
        <f t="shared" si="2"/>
        <v/>
      </c>
      <c r="Z300" s="70" t="str">
        <f t="shared" si="3"/>
        <v/>
      </c>
      <c r="AA300" s="70" t="str">
        <f>IFERROR(__xludf.DUMMYFUNCTION("IF(OR(T300="""", NOT(ISDATE(T300))), """", EOMONTH(T300, -1) + 1)"),"")</f>
        <v/>
      </c>
      <c r="AB300" s="67"/>
      <c r="AC300" s="67"/>
      <c r="AD300" s="67"/>
      <c r="AE300" s="67"/>
    </row>
    <row r="301">
      <c r="A301" s="59">
        <v>45701.0</v>
      </c>
      <c r="B301" s="60">
        <f t="shared" si="4"/>
        <v>11</v>
      </c>
      <c r="C301" s="61" t="s">
        <v>72</v>
      </c>
      <c r="D301" s="61" t="s">
        <v>247</v>
      </c>
      <c r="E301" s="72" t="s">
        <v>1419</v>
      </c>
      <c r="F301" s="61" t="s">
        <v>274</v>
      </c>
      <c r="G301" s="61" t="s">
        <v>1420</v>
      </c>
      <c r="H301" s="61" t="s">
        <v>77</v>
      </c>
      <c r="I301" s="61" t="s">
        <v>435</v>
      </c>
      <c r="J301" s="61" t="s">
        <v>47</v>
      </c>
      <c r="K301" s="61" t="s">
        <v>47</v>
      </c>
      <c r="L301" s="67"/>
      <c r="M301" s="25" t="s">
        <v>5271</v>
      </c>
      <c r="N301" s="25" t="s">
        <v>5272</v>
      </c>
      <c r="O301" s="61" t="s">
        <v>32</v>
      </c>
      <c r="P301" s="61" t="s">
        <v>33</v>
      </c>
      <c r="Q301" s="67"/>
      <c r="R301" s="64"/>
      <c r="S301" s="65" t="str">
        <f t="shared" si="1"/>
        <v>24/02/2025</v>
      </c>
      <c r="T301" s="66">
        <f>IFERROR(__xludf.DUMMYFUNCTION("IF(ISBLANK(S301), """", DATE(INDEX(SPLIT(S301,""/""),3), INDEX(SPLIT(S301,""/""),2), INDEX(SPLIT(S301,""/""),1)))"),45712.0)</f>
        <v>45712</v>
      </c>
      <c r="U301" s="67"/>
      <c r="V301" s="61" t="s">
        <v>4738</v>
      </c>
      <c r="W301" s="61">
        <v>1800.0</v>
      </c>
      <c r="X301" s="61" t="s">
        <v>164</v>
      </c>
      <c r="Y301" s="69" t="str">
        <f t="shared" si="2"/>
        <v>2025-02</v>
      </c>
      <c r="Z301" s="70" t="str">
        <f t="shared" si="3"/>
        <v>Feb</v>
      </c>
      <c r="AA301" s="71">
        <f>IFERROR(__xludf.DUMMYFUNCTION("IF(OR(T301="""", NOT(ISDATE(T301))), """", EOMONTH(T301, -1) + 1)"),45689.0)</f>
        <v>45689</v>
      </c>
      <c r="AB301" s="67"/>
      <c r="AC301" s="67"/>
      <c r="AD301" s="67"/>
      <c r="AE301" s="67"/>
    </row>
    <row r="302">
      <c r="A302" s="59">
        <v>45701.0</v>
      </c>
      <c r="B302" s="60">
        <f t="shared" si="4"/>
        <v>23</v>
      </c>
      <c r="C302" s="61" t="s">
        <v>72</v>
      </c>
      <c r="D302" s="61" t="s">
        <v>247</v>
      </c>
      <c r="E302" s="61" t="s">
        <v>1423</v>
      </c>
      <c r="F302" s="61" t="s">
        <v>274</v>
      </c>
      <c r="G302" s="61" t="s">
        <v>1424</v>
      </c>
      <c r="H302" s="61" t="s">
        <v>77</v>
      </c>
      <c r="I302" s="61" t="s">
        <v>78</v>
      </c>
      <c r="J302" s="61" t="s">
        <v>47</v>
      </c>
      <c r="K302" s="61" t="s">
        <v>47</v>
      </c>
      <c r="L302" s="61" t="s">
        <v>29</v>
      </c>
      <c r="M302" s="25" t="s">
        <v>5273</v>
      </c>
      <c r="N302" s="25" t="s">
        <v>5274</v>
      </c>
      <c r="O302" s="61" t="s">
        <v>32</v>
      </c>
      <c r="P302" s="61" t="s">
        <v>33</v>
      </c>
      <c r="Q302" s="67"/>
      <c r="R302" s="64"/>
      <c r="S302" s="65">
        <f t="shared" si="1"/>
        <v>45872</v>
      </c>
      <c r="T302" s="66">
        <f>IFERROR(__xludf.DUMMYFUNCTION("IF(ISBLANK(S302), """", DATE(INDEX(SPLIT(S302,""/""),3), INDEX(SPLIT(S302,""/""),2), INDEX(SPLIT(S302,""/""),1)))"),45724.0)</f>
        <v>45724</v>
      </c>
      <c r="U302" s="67"/>
      <c r="V302" s="68">
        <v>45872.0</v>
      </c>
      <c r="W302" s="61">
        <v>1800.0</v>
      </c>
      <c r="X302" s="61" t="s">
        <v>664</v>
      </c>
      <c r="Y302" s="69" t="str">
        <f t="shared" si="2"/>
        <v>2025-03</v>
      </c>
      <c r="Z302" s="70" t="str">
        <f t="shared" si="3"/>
        <v>Mar</v>
      </c>
      <c r="AA302" s="71">
        <f>IFERROR(__xludf.DUMMYFUNCTION("IF(OR(T302="""", NOT(ISDATE(T302))), """", EOMONTH(T302, -1) + 1)"),45717.0)</f>
        <v>45717</v>
      </c>
      <c r="AB302" s="67"/>
      <c r="AC302" s="67"/>
      <c r="AD302" s="67"/>
      <c r="AE302" s="67"/>
    </row>
    <row r="303">
      <c r="A303" s="59">
        <v>45701.0</v>
      </c>
      <c r="B303" s="60">
        <f t="shared" si="4"/>
        <v>20</v>
      </c>
      <c r="C303" s="61" t="s">
        <v>72</v>
      </c>
      <c r="D303" s="61" t="s">
        <v>247</v>
      </c>
      <c r="E303" s="72" t="s">
        <v>1427</v>
      </c>
      <c r="F303" s="61" t="s">
        <v>274</v>
      </c>
      <c r="G303" s="61" t="s">
        <v>1428</v>
      </c>
      <c r="H303" s="61" t="s">
        <v>77</v>
      </c>
      <c r="I303" s="61" t="s">
        <v>468</v>
      </c>
      <c r="J303" s="61" t="s">
        <v>47</v>
      </c>
      <c r="K303" s="61" t="s">
        <v>47</v>
      </c>
      <c r="L303" s="61" t="s">
        <v>29</v>
      </c>
      <c r="M303" s="25" t="s">
        <v>5275</v>
      </c>
      <c r="N303" s="25" t="s">
        <v>5276</v>
      </c>
      <c r="O303" s="61" t="s">
        <v>32</v>
      </c>
      <c r="P303" s="61" t="s">
        <v>33</v>
      </c>
      <c r="Q303" s="67"/>
      <c r="R303" s="64"/>
      <c r="S303" s="65">
        <f t="shared" si="1"/>
        <v>45780</v>
      </c>
      <c r="T303" s="66">
        <f>IFERROR(__xludf.DUMMYFUNCTION("IF(ISBLANK(S303), """", DATE(INDEX(SPLIT(S303,""/""),3), INDEX(SPLIT(S303,""/""),2), INDEX(SPLIT(S303,""/""),1)))"),45721.0)</f>
        <v>45721</v>
      </c>
      <c r="U303" s="67"/>
      <c r="V303" s="68">
        <v>45780.0</v>
      </c>
      <c r="W303" s="61">
        <v>3600.0</v>
      </c>
      <c r="X303" s="61" t="s">
        <v>1431</v>
      </c>
      <c r="Y303" s="69" t="str">
        <f t="shared" si="2"/>
        <v>2025-03</v>
      </c>
      <c r="Z303" s="70" t="str">
        <f t="shared" si="3"/>
        <v>Mar</v>
      </c>
      <c r="AA303" s="71">
        <f>IFERROR(__xludf.DUMMYFUNCTION("IF(OR(T303="""", NOT(ISDATE(T303))), """", EOMONTH(T303, -1) + 1)"),45717.0)</f>
        <v>45717</v>
      </c>
      <c r="AB303" s="67"/>
      <c r="AC303" s="67"/>
      <c r="AD303" s="67"/>
      <c r="AE303" s="67"/>
    </row>
    <row r="304">
      <c r="A304" s="59">
        <v>45701.0</v>
      </c>
      <c r="B304" s="60">
        <f t="shared" si="4"/>
        <v>37</v>
      </c>
      <c r="C304" s="61" t="s">
        <v>22</v>
      </c>
      <c r="D304" s="61" t="s">
        <v>307</v>
      </c>
      <c r="E304" s="72" t="s">
        <v>1432</v>
      </c>
      <c r="F304" s="61" t="s">
        <v>25</v>
      </c>
      <c r="G304" s="61" t="s">
        <v>1433</v>
      </c>
      <c r="H304" s="61" t="s">
        <v>39</v>
      </c>
      <c r="I304" s="61" t="s">
        <v>435</v>
      </c>
      <c r="J304" s="61" t="s">
        <v>435</v>
      </c>
      <c r="K304" s="61" t="s">
        <v>435</v>
      </c>
      <c r="L304" s="61" t="s">
        <v>29</v>
      </c>
      <c r="M304" s="25" t="s">
        <v>5277</v>
      </c>
      <c r="N304" s="25" t="s">
        <v>5278</v>
      </c>
      <c r="O304" s="61" t="s">
        <v>32</v>
      </c>
      <c r="P304" s="61" t="s">
        <v>33</v>
      </c>
      <c r="Q304" s="61" t="s">
        <v>34</v>
      </c>
      <c r="R304" s="64"/>
      <c r="S304" s="65" t="str">
        <f t="shared" si="1"/>
        <v>22/03/2025</v>
      </c>
      <c r="T304" s="66">
        <f>IFERROR(__xludf.DUMMYFUNCTION("IF(ISBLANK(S304), """", DATE(INDEX(SPLIT(S304,""/""),3), INDEX(SPLIT(S304,""/""),2), INDEX(SPLIT(S304,""/""),1)))"),45738.0)</f>
        <v>45738</v>
      </c>
      <c r="U304" s="67"/>
      <c r="V304" s="61" t="s">
        <v>4688</v>
      </c>
      <c r="W304" s="61">
        <v>3960.0</v>
      </c>
      <c r="X304" s="61" t="s">
        <v>207</v>
      </c>
      <c r="Y304" s="69" t="str">
        <f t="shared" si="2"/>
        <v>2025-03</v>
      </c>
      <c r="Z304" s="70" t="str">
        <f t="shared" si="3"/>
        <v>Mar</v>
      </c>
      <c r="AA304" s="71">
        <f>IFERROR(__xludf.DUMMYFUNCTION("IF(OR(T304="""", NOT(ISDATE(T304))), """", EOMONTH(T304, -1) + 1)"),45717.0)</f>
        <v>45717</v>
      </c>
      <c r="AB304" s="67"/>
      <c r="AC304" s="67"/>
      <c r="AD304" s="67"/>
      <c r="AE304" s="67"/>
    </row>
    <row r="305">
      <c r="A305" s="59">
        <v>45701.0</v>
      </c>
      <c r="B305" s="60">
        <f t="shared" si="4"/>
        <v>20</v>
      </c>
      <c r="C305" s="61" t="s">
        <v>22</v>
      </c>
      <c r="D305" s="61" t="s">
        <v>307</v>
      </c>
      <c r="E305" s="72" t="s">
        <v>1436</v>
      </c>
      <c r="F305" s="61" t="s">
        <v>46</v>
      </c>
      <c r="G305" s="63" t="s">
        <v>1260</v>
      </c>
      <c r="H305" s="61" t="s">
        <v>59</v>
      </c>
      <c r="I305" s="61" t="s">
        <v>256</v>
      </c>
      <c r="J305" s="61" t="s">
        <v>40</v>
      </c>
      <c r="K305" s="61" t="s">
        <v>40</v>
      </c>
      <c r="L305" s="61" t="s">
        <v>29</v>
      </c>
      <c r="M305" s="25" t="s">
        <v>5279</v>
      </c>
      <c r="N305" s="25" t="s">
        <v>5280</v>
      </c>
      <c r="O305" s="61" t="s">
        <v>32</v>
      </c>
      <c r="P305" s="61" t="s">
        <v>33</v>
      </c>
      <c r="Q305" s="61" t="s">
        <v>126</v>
      </c>
      <c r="R305" s="64"/>
      <c r="S305" s="65">
        <f t="shared" si="1"/>
        <v>45780</v>
      </c>
      <c r="T305" s="66">
        <f>IFERROR(__xludf.DUMMYFUNCTION("IF(ISBLANK(S305), """", DATE(INDEX(SPLIT(S305,""/""),3), INDEX(SPLIT(S305,""/""),2), INDEX(SPLIT(S305,""/""),1)))"),45721.0)</f>
        <v>45721</v>
      </c>
      <c r="U305" s="67"/>
      <c r="V305" s="68">
        <v>45780.0</v>
      </c>
      <c r="W305" s="61">
        <v>1125.0</v>
      </c>
      <c r="X305" s="61" t="s">
        <v>207</v>
      </c>
      <c r="Y305" s="69" t="str">
        <f t="shared" si="2"/>
        <v>2025-03</v>
      </c>
      <c r="Z305" s="70" t="str">
        <f t="shared" si="3"/>
        <v>Mar</v>
      </c>
      <c r="AA305" s="71">
        <f>IFERROR(__xludf.DUMMYFUNCTION("IF(OR(T305="""", NOT(ISDATE(T305))), """", EOMONTH(T305, -1) + 1)"),45717.0)</f>
        <v>45717</v>
      </c>
      <c r="AB305" s="67"/>
      <c r="AC305" s="67"/>
      <c r="AD305" s="67"/>
      <c r="AE305" s="67"/>
    </row>
    <row r="306">
      <c r="A306" s="59">
        <v>45701.0</v>
      </c>
      <c r="B306" s="60">
        <f t="shared" si="4"/>
        <v>237</v>
      </c>
      <c r="C306" s="61" t="s">
        <v>64</v>
      </c>
      <c r="D306" s="61" t="s">
        <v>65</v>
      </c>
      <c r="E306" s="72" t="s">
        <v>1439</v>
      </c>
      <c r="F306" s="61" t="s">
        <v>25</v>
      </c>
      <c r="G306" s="61" t="s">
        <v>1440</v>
      </c>
      <c r="H306" s="61" t="s">
        <v>39</v>
      </c>
      <c r="I306" s="61" t="s">
        <v>220</v>
      </c>
      <c r="J306" s="61" t="s">
        <v>220</v>
      </c>
      <c r="K306" s="61" t="s">
        <v>54</v>
      </c>
      <c r="L306" s="61" t="s">
        <v>29</v>
      </c>
      <c r="M306" s="25" t="s">
        <v>5281</v>
      </c>
      <c r="N306" s="25" t="s">
        <v>5282</v>
      </c>
      <c r="O306" s="61" t="s">
        <v>32</v>
      </c>
      <c r="P306" s="61" t="s">
        <v>343</v>
      </c>
      <c r="Q306" s="67"/>
      <c r="R306" s="64"/>
      <c r="S306" s="65" t="str">
        <f t="shared" si="1"/>
        <v/>
      </c>
      <c r="T306" s="67" t="str">
        <f>IFERROR(__xludf.DUMMYFUNCTION("IF(ISBLANK(S306), """", DATE(INDEX(SPLIT(S306,""/""),3), INDEX(SPLIT(S306,""/""),2), INDEX(SPLIT(S306,""/""),1)))"),"")</f>
        <v/>
      </c>
      <c r="U306" s="67"/>
      <c r="V306" s="65"/>
      <c r="W306" s="67"/>
      <c r="X306" s="67"/>
      <c r="Y306" s="69" t="str">
        <f t="shared" si="2"/>
        <v/>
      </c>
      <c r="Z306" s="70" t="str">
        <f t="shared" si="3"/>
        <v/>
      </c>
      <c r="AA306" s="70" t="str">
        <f>IFERROR(__xludf.DUMMYFUNCTION("IF(OR(T306="""", NOT(ISDATE(T306))), """", EOMONTH(T306, -1) + 1)"),"")</f>
        <v/>
      </c>
      <c r="AB306" s="67"/>
      <c r="AC306" s="67"/>
      <c r="AD306" s="67"/>
      <c r="AE306" s="67"/>
    </row>
    <row r="307">
      <c r="A307" s="59">
        <v>45702.0</v>
      </c>
      <c r="B307" s="60">
        <f t="shared" si="4"/>
        <v>85</v>
      </c>
      <c r="C307" s="61" t="s">
        <v>64</v>
      </c>
      <c r="D307" s="61" t="s">
        <v>697</v>
      </c>
      <c r="E307" s="72" t="s">
        <v>1444</v>
      </c>
      <c r="F307" s="61" t="s">
        <v>25</v>
      </c>
      <c r="G307" s="61" t="s">
        <v>1445</v>
      </c>
      <c r="H307" s="61" t="s">
        <v>68</v>
      </c>
      <c r="I307" s="61" t="s">
        <v>54</v>
      </c>
      <c r="J307" s="61" t="s">
        <v>404</v>
      </c>
      <c r="K307" s="61" t="s">
        <v>404</v>
      </c>
      <c r="L307" s="61" t="s">
        <v>29</v>
      </c>
      <c r="M307" s="25" t="s">
        <v>5283</v>
      </c>
      <c r="N307" s="25" t="s">
        <v>5284</v>
      </c>
      <c r="O307" s="61" t="s">
        <v>32</v>
      </c>
      <c r="P307" s="61" t="s">
        <v>33</v>
      </c>
      <c r="Q307" s="61" t="s">
        <v>34</v>
      </c>
      <c r="R307" s="64"/>
      <c r="S307" s="65">
        <f t="shared" si="1"/>
        <v>45935</v>
      </c>
      <c r="T307" s="66">
        <f>IFERROR(__xludf.DUMMYFUNCTION("IF(ISBLANK(S307), """", DATE(INDEX(SPLIT(S307,""/""),3), INDEX(SPLIT(S307,""/""),2), INDEX(SPLIT(S307,""/""),1)))"),45787.0)</f>
        <v>45787</v>
      </c>
      <c r="U307" s="67"/>
      <c r="V307" s="68">
        <v>45935.0</v>
      </c>
      <c r="W307" s="67"/>
      <c r="X307" s="67"/>
      <c r="Y307" s="69" t="str">
        <f t="shared" si="2"/>
        <v>2025-05</v>
      </c>
      <c r="Z307" s="70" t="str">
        <f t="shared" si="3"/>
        <v>May</v>
      </c>
      <c r="AA307" s="71">
        <f>IFERROR(__xludf.DUMMYFUNCTION("IF(OR(T307="""", NOT(ISDATE(T307))), """", EOMONTH(T307, -1) + 1)"),45778.0)</f>
        <v>45778</v>
      </c>
      <c r="AB307" s="67"/>
      <c r="AC307" s="67"/>
      <c r="AD307" s="67"/>
      <c r="AE307" s="67"/>
    </row>
    <row r="308">
      <c r="A308" s="59">
        <v>45702.0</v>
      </c>
      <c r="B308" s="60">
        <f t="shared" si="4"/>
        <v>236</v>
      </c>
      <c r="C308" s="61" t="s">
        <v>22</v>
      </c>
      <c r="D308" s="61" t="s">
        <v>307</v>
      </c>
      <c r="E308" s="62" t="s">
        <v>1448</v>
      </c>
      <c r="F308" s="61" t="s">
        <v>46</v>
      </c>
      <c r="G308" s="63" t="s">
        <v>1256</v>
      </c>
      <c r="H308" s="61" t="s">
        <v>59</v>
      </c>
      <c r="I308" s="61" t="s">
        <v>435</v>
      </c>
      <c r="J308" s="61" t="s">
        <v>47</v>
      </c>
      <c r="K308" s="61" t="s">
        <v>47</v>
      </c>
      <c r="L308" s="61" t="s">
        <v>29</v>
      </c>
      <c r="M308" s="25" t="s">
        <v>5285</v>
      </c>
      <c r="N308" s="25" t="s">
        <v>5286</v>
      </c>
      <c r="O308" s="61" t="s">
        <v>32</v>
      </c>
      <c r="P308" s="61" t="s">
        <v>214</v>
      </c>
      <c r="Q308" s="67"/>
      <c r="R308" s="64"/>
      <c r="S308" s="65" t="str">
        <f t="shared" si="1"/>
        <v/>
      </c>
      <c r="T308" s="67" t="str">
        <f>IFERROR(__xludf.DUMMYFUNCTION("IF(ISBLANK(S308), """", DATE(INDEX(SPLIT(S308,""/""),3), INDEX(SPLIT(S308,""/""),2), INDEX(SPLIT(S308,""/""),1)))"),"")</f>
        <v/>
      </c>
      <c r="U308" s="67"/>
      <c r="V308" s="65"/>
      <c r="W308" s="67"/>
      <c r="X308" s="67"/>
      <c r="Y308" s="69" t="str">
        <f t="shared" si="2"/>
        <v/>
      </c>
      <c r="Z308" s="70" t="str">
        <f t="shared" si="3"/>
        <v/>
      </c>
      <c r="AA308" s="70" t="str">
        <f>IFERROR(__xludf.DUMMYFUNCTION("IF(OR(T308="""", NOT(ISDATE(T308))), """", EOMONTH(T308, -1) + 1)"),"")</f>
        <v/>
      </c>
      <c r="AB308" s="67"/>
      <c r="AC308" s="67"/>
      <c r="AD308" s="67"/>
      <c r="AE308" s="67"/>
    </row>
    <row r="309">
      <c r="A309" s="59">
        <v>45702.0</v>
      </c>
      <c r="B309" s="60">
        <f t="shared" si="4"/>
        <v>236</v>
      </c>
      <c r="C309" s="61" t="s">
        <v>64</v>
      </c>
      <c r="D309" s="61" t="s">
        <v>95</v>
      </c>
      <c r="E309" s="72" t="s">
        <v>1451</v>
      </c>
      <c r="F309" s="61" t="s">
        <v>25</v>
      </c>
      <c r="G309" s="61" t="s">
        <v>1452</v>
      </c>
      <c r="H309" s="61" t="s">
        <v>68</v>
      </c>
      <c r="I309" s="61" t="s">
        <v>78</v>
      </c>
      <c r="J309" s="61" t="s">
        <v>435</v>
      </c>
      <c r="K309" s="61" t="s">
        <v>435</v>
      </c>
      <c r="L309" s="61" t="s">
        <v>29</v>
      </c>
      <c r="M309" s="25" t="s">
        <v>5287</v>
      </c>
      <c r="N309" s="25" t="s">
        <v>5288</v>
      </c>
      <c r="O309" s="61" t="s">
        <v>32</v>
      </c>
      <c r="P309" s="61" t="s">
        <v>214</v>
      </c>
      <c r="Q309" s="67"/>
      <c r="R309" s="64"/>
      <c r="S309" s="65" t="str">
        <f t="shared" si="1"/>
        <v/>
      </c>
      <c r="T309" s="67" t="str">
        <f>IFERROR(__xludf.DUMMYFUNCTION("IF(ISBLANK(S309), """", DATE(INDEX(SPLIT(S309,""/""),3), INDEX(SPLIT(S309,""/""),2), INDEX(SPLIT(S309,""/""),1)))"),"")</f>
        <v/>
      </c>
      <c r="U309" s="67"/>
      <c r="V309" s="65"/>
      <c r="W309" s="67"/>
      <c r="X309" s="67"/>
      <c r="Y309" s="69" t="str">
        <f t="shared" si="2"/>
        <v/>
      </c>
      <c r="Z309" s="70" t="str">
        <f t="shared" si="3"/>
        <v/>
      </c>
      <c r="AA309" s="70" t="str">
        <f>IFERROR(__xludf.DUMMYFUNCTION("IF(OR(T309="""", NOT(ISDATE(T309))), """", EOMONTH(T309, -1) + 1)"),"")</f>
        <v/>
      </c>
      <c r="AB309" s="67"/>
      <c r="AC309" s="67"/>
      <c r="AD309" s="67"/>
      <c r="AE309" s="67"/>
    </row>
    <row r="310">
      <c r="A310" s="59">
        <v>45703.0</v>
      </c>
      <c r="B310" s="60">
        <f t="shared" si="4"/>
        <v>21</v>
      </c>
      <c r="C310" s="61" t="s">
        <v>64</v>
      </c>
      <c r="D310" s="61" t="s">
        <v>65</v>
      </c>
      <c r="E310" s="92" t="s">
        <v>1456</v>
      </c>
      <c r="F310" s="61" t="s">
        <v>1184</v>
      </c>
      <c r="G310" s="61" t="s">
        <v>1457</v>
      </c>
      <c r="H310" s="61" t="s">
        <v>77</v>
      </c>
      <c r="I310" s="61" t="s">
        <v>220</v>
      </c>
      <c r="J310" s="61" t="s">
        <v>47</v>
      </c>
      <c r="K310" s="61" t="s">
        <v>47</v>
      </c>
      <c r="L310" s="61" t="s">
        <v>29</v>
      </c>
      <c r="M310" s="25" t="s">
        <v>5289</v>
      </c>
      <c r="N310" s="25" t="s">
        <v>5290</v>
      </c>
      <c r="O310" s="61" t="s">
        <v>32</v>
      </c>
      <c r="P310" s="61" t="s">
        <v>33</v>
      </c>
      <c r="Q310" s="67"/>
      <c r="R310" s="64"/>
      <c r="S310" s="65">
        <f t="shared" si="1"/>
        <v>45872</v>
      </c>
      <c r="T310" s="66">
        <f>IFERROR(__xludf.DUMMYFUNCTION("IF(ISBLANK(S310), """", DATE(INDEX(SPLIT(S310,""/""),3), INDEX(SPLIT(S310,""/""),2), INDEX(SPLIT(S310,""/""),1)))"),45724.0)</f>
        <v>45724</v>
      </c>
      <c r="U310" s="67"/>
      <c r="V310" s="68">
        <v>45872.0</v>
      </c>
      <c r="W310" s="67"/>
      <c r="X310" s="67"/>
      <c r="Y310" s="69" t="str">
        <f t="shared" si="2"/>
        <v>2025-03</v>
      </c>
      <c r="Z310" s="70" t="str">
        <f t="shared" si="3"/>
        <v>Mar</v>
      </c>
      <c r="AA310" s="71">
        <f>IFERROR(__xludf.DUMMYFUNCTION("IF(OR(T310="""", NOT(ISDATE(T310))), """", EOMONTH(T310, -1) + 1)"),45717.0)</f>
        <v>45717</v>
      </c>
      <c r="AB310" s="67"/>
      <c r="AC310" s="67"/>
      <c r="AD310" s="67"/>
      <c r="AE310" s="67"/>
    </row>
    <row r="311">
      <c r="A311" s="59">
        <v>45703.0</v>
      </c>
      <c r="B311" s="60">
        <f t="shared" si="4"/>
        <v>21</v>
      </c>
      <c r="C311" s="61" t="s">
        <v>72</v>
      </c>
      <c r="D311" s="61" t="s">
        <v>247</v>
      </c>
      <c r="E311" s="61" t="s">
        <v>1460</v>
      </c>
      <c r="F311" s="61" t="s">
        <v>25</v>
      </c>
      <c r="G311" s="61" t="s">
        <v>1461</v>
      </c>
      <c r="H311" s="61" t="s">
        <v>449</v>
      </c>
      <c r="I311" s="61" t="s">
        <v>104</v>
      </c>
      <c r="J311" s="61" t="s">
        <v>104</v>
      </c>
      <c r="K311" s="61" t="s">
        <v>104</v>
      </c>
      <c r="L311" s="61" t="s">
        <v>29</v>
      </c>
      <c r="M311" s="25" t="s">
        <v>5291</v>
      </c>
      <c r="N311" s="25" t="s">
        <v>5292</v>
      </c>
      <c r="O311" s="61" t="s">
        <v>32</v>
      </c>
      <c r="P311" s="61" t="s">
        <v>33</v>
      </c>
      <c r="Q311" s="67"/>
      <c r="R311" s="64"/>
      <c r="S311" s="65">
        <f t="shared" si="1"/>
        <v>45872</v>
      </c>
      <c r="T311" s="66">
        <f>IFERROR(__xludf.DUMMYFUNCTION("IF(ISBLANK(S311), """", DATE(INDEX(SPLIT(S311,""/""),3), INDEX(SPLIT(S311,""/""),2), INDEX(SPLIT(S311,""/""),1)))"),45724.0)</f>
        <v>45724</v>
      </c>
      <c r="U311" s="67"/>
      <c r="V311" s="68">
        <v>45872.0</v>
      </c>
      <c r="W311" s="61">
        <v>4050.0</v>
      </c>
      <c r="X311" s="61" t="s">
        <v>664</v>
      </c>
      <c r="Y311" s="69" t="str">
        <f t="shared" si="2"/>
        <v>2025-03</v>
      </c>
      <c r="Z311" s="70" t="str">
        <f t="shared" si="3"/>
        <v>Mar</v>
      </c>
      <c r="AA311" s="71">
        <f>IFERROR(__xludf.DUMMYFUNCTION("IF(OR(T311="""", NOT(ISDATE(T311))), """", EOMONTH(T311, -1) + 1)"),45717.0)</f>
        <v>45717</v>
      </c>
      <c r="AB311" s="67"/>
      <c r="AC311" s="67"/>
      <c r="AD311" s="67"/>
      <c r="AE311" s="67"/>
    </row>
    <row r="312">
      <c r="A312" s="59">
        <v>45703.0</v>
      </c>
      <c r="B312" s="60">
        <f t="shared" si="4"/>
        <v>21</v>
      </c>
      <c r="C312" s="61" t="s">
        <v>64</v>
      </c>
      <c r="D312" s="61" t="s">
        <v>209</v>
      </c>
      <c r="E312" s="72" t="s">
        <v>1464</v>
      </c>
      <c r="F312" s="61" t="s">
        <v>25</v>
      </c>
      <c r="G312" s="61" t="s">
        <v>1465</v>
      </c>
      <c r="H312" s="61" t="s">
        <v>388</v>
      </c>
      <c r="I312" s="61" t="s">
        <v>256</v>
      </c>
      <c r="J312" s="61" t="s">
        <v>40</v>
      </c>
      <c r="K312" s="61" t="s">
        <v>256</v>
      </c>
      <c r="L312" s="61" t="s">
        <v>29</v>
      </c>
      <c r="M312" s="25" t="s">
        <v>5293</v>
      </c>
      <c r="N312" s="25" t="s">
        <v>5294</v>
      </c>
      <c r="O312" s="61" t="s">
        <v>32</v>
      </c>
      <c r="P312" s="61" t="s">
        <v>33</v>
      </c>
      <c r="Q312" s="67"/>
      <c r="R312" s="64"/>
      <c r="S312" s="65">
        <f t="shared" si="1"/>
        <v>45872</v>
      </c>
      <c r="T312" s="66">
        <f>IFERROR(__xludf.DUMMYFUNCTION("IF(ISBLANK(S312), """", DATE(INDEX(SPLIT(S312,""/""),3), INDEX(SPLIT(S312,""/""),2), INDEX(SPLIT(S312,""/""),1)))"),45724.0)</f>
        <v>45724</v>
      </c>
      <c r="U312" s="67"/>
      <c r="V312" s="68">
        <v>45872.0</v>
      </c>
      <c r="W312" s="67"/>
      <c r="X312" s="67"/>
      <c r="Y312" s="69" t="str">
        <f t="shared" si="2"/>
        <v>2025-03</v>
      </c>
      <c r="Z312" s="70" t="str">
        <f t="shared" si="3"/>
        <v>Mar</v>
      </c>
      <c r="AA312" s="71">
        <f>IFERROR(__xludf.DUMMYFUNCTION("IF(OR(T312="""", NOT(ISDATE(T312))), """", EOMONTH(T312, -1) + 1)"),45717.0)</f>
        <v>45717</v>
      </c>
      <c r="AB312" s="67"/>
      <c r="AC312" s="67"/>
      <c r="AD312" s="67"/>
      <c r="AE312" s="67"/>
    </row>
    <row r="313">
      <c r="A313" s="59">
        <v>45703.0</v>
      </c>
      <c r="B313" s="60">
        <f t="shared" si="4"/>
        <v>84</v>
      </c>
      <c r="C313" s="61" t="s">
        <v>72</v>
      </c>
      <c r="D313" s="61" t="s">
        <v>73</v>
      </c>
      <c r="E313" s="76" t="s">
        <v>1468</v>
      </c>
      <c r="F313" s="61" t="s">
        <v>25</v>
      </c>
      <c r="G313" s="61" t="s">
        <v>1469</v>
      </c>
      <c r="H313" s="61" t="s">
        <v>68</v>
      </c>
      <c r="I313" s="61" t="s">
        <v>801</v>
      </c>
      <c r="J313" s="61" t="s">
        <v>801</v>
      </c>
      <c r="K313" s="61" t="s">
        <v>801</v>
      </c>
      <c r="L313" s="61" t="s">
        <v>29</v>
      </c>
      <c r="M313" s="25" t="s">
        <v>5295</v>
      </c>
      <c r="N313" s="25" t="s">
        <v>5296</v>
      </c>
      <c r="O313" s="61" t="s">
        <v>32</v>
      </c>
      <c r="P313" s="61" t="s">
        <v>33</v>
      </c>
      <c r="Q313" s="61" t="s">
        <v>228</v>
      </c>
      <c r="R313" s="64"/>
      <c r="S313" s="65">
        <f t="shared" si="1"/>
        <v>45935</v>
      </c>
      <c r="T313" s="66">
        <f>IFERROR(__xludf.DUMMYFUNCTION("IF(ISBLANK(S313), """", DATE(INDEX(SPLIT(S313,""/""),3), INDEX(SPLIT(S313,""/""),2), INDEX(SPLIT(S313,""/""),1)))"),45787.0)</f>
        <v>45787</v>
      </c>
      <c r="U313" s="67"/>
      <c r="V313" s="68">
        <v>45935.0</v>
      </c>
      <c r="W313" s="67"/>
      <c r="X313" s="61" t="s">
        <v>371</v>
      </c>
      <c r="Y313" s="69" t="str">
        <f t="shared" si="2"/>
        <v>2025-05</v>
      </c>
      <c r="Z313" s="70" t="str">
        <f t="shared" si="3"/>
        <v>May</v>
      </c>
      <c r="AA313" s="71">
        <f>IFERROR(__xludf.DUMMYFUNCTION("IF(OR(T313="""", NOT(ISDATE(T313))), """", EOMONTH(T313, -1) + 1)"),45778.0)</f>
        <v>45778</v>
      </c>
      <c r="AB313" s="67"/>
      <c r="AC313" s="67"/>
      <c r="AD313" s="67"/>
      <c r="AE313" s="67"/>
    </row>
    <row r="314">
      <c r="A314" s="59">
        <v>45703.0</v>
      </c>
      <c r="B314" s="60">
        <f t="shared" si="4"/>
        <v>235</v>
      </c>
      <c r="C314" s="61" t="s">
        <v>72</v>
      </c>
      <c r="D314" s="61" t="s">
        <v>73</v>
      </c>
      <c r="E314" s="76" t="s">
        <v>1473</v>
      </c>
      <c r="F314" s="61" t="s">
        <v>25</v>
      </c>
      <c r="G314" s="61" t="s">
        <v>1474</v>
      </c>
      <c r="H314" s="61" t="s">
        <v>59</v>
      </c>
      <c r="I314" s="61" t="s">
        <v>172</v>
      </c>
      <c r="J314" s="61" t="s">
        <v>172</v>
      </c>
      <c r="K314" s="61" t="s">
        <v>172</v>
      </c>
      <c r="L314" s="61" t="s">
        <v>29</v>
      </c>
      <c r="M314" s="25" t="s">
        <v>5297</v>
      </c>
      <c r="N314" s="25" t="s">
        <v>5298</v>
      </c>
      <c r="O314" s="61" t="s">
        <v>32</v>
      </c>
      <c r="P314" s="61" t="s">
        <v>214</v>
      </c>
      <c r="Q314" s="67"/>
      <c r="R314" s="64"/>
      <c r="S314" s="65" t="str">
        <f t="shared" si="1"/>
        <v/>
      </c>
      <c r="T314" s="67" t="str">
        <f>IFERROR(__xludf.DUMMYFUNCTION("IF(ISBLANK(S314), """", DATE(INDEX(SPLIT(S314,""/""),3), INDEX(SPLIT(S314,""/""),2), INDEX(SPLIT(S314,""/""),1)))"),"")</f>
        <v/>
      </c>
      <c r="U314" s="67"/>
      <c r="V314" s="65"/>
      <c r="W314" s="67"/>
      <c r="X314" s="67"/>
      <c r="Y314" s="69" t="str">
        <f t="shared" si="2"/>
        <v/>
      </c>
      <c r="Z314" s="70" t="str">
        <f t="shared" si="3"/>
        <v/>
      </c>
      <c r="AA314" s="70" t="str">
        <f>IFERROR(__xludf.DUMMYFUNCTION("IF(OR(T314="""", NOT(ISDATE(T314))), """", EOMONTH(T314, -1) + 1)"),"")</f>
        <v/>
      </c>
      <c r="AB314" s="67"/>
      <c r="AC314" s="67"/>
      <c r="AD314" s="67"/>
      <c r="AE314" s="67"/>
    </row>
    <row r="315">
      <c r="A315" s="59">
        <v>45703.0</v>
      </c>
      <c r="B315" s="60">
        <f t="shared" si="4"/>
        <v>9</v>
      </c>
      <c r="C315" s="61" t="s">
        <v>72</v>
      </c>
      <c r="D315" s="61" t="s">
        <v>73</v>
      </c>
      <c r="E315" s="76" t="s">
        <v>1477</v>
      </c>
      <c r="F315" s="61" t="s">
        <v>25</v>
      </c>
      <c r="G315" s="61" t="s">
        <v>1478</v>
      </c>
      <c r="H315" s="61" t="s">
        <v>449</v>
      </c>
      <c r="I315" s="61" t="s">
        <v>801</v>
      </c>
      <c r="J315" s="61" t="s">
        <v>801</v>
      </c>
      <c r="K315" s="61" t="s">
        <v>801</v>
      </c>
      <c r="L315" s="61" t="s">
        <v>29</v>
      </c>
      <c r="M315" s="25" t="s">
        <v>5299</v>
      </c>
      <c r="N315" s="25" t="s">
        <v>5300</v>
      </c>
      <c r="O315" s="61" t="s">
        <v>32</v>
      </c>
      <c r="P315" s="61" t="s">
        <v>33</v>
      </c>
      <c r="Q315" s="67"/>
      <c r="R315" s="64"/>
      <c r="S315" s="65" t="str">
        <f t="shared" si="1"/>
        <v>24/02/2025</v>
      </c>
      <c r="T315" s="66">
        <f>IFERROR(__xludf.DUMMYFUNCTION("IF(ISBLANK(S315), """", DATE(INDEX(SPLIT(S315,""/""),3), INDEX(SPLIT(S315,""/""),2), INDEX(SPLIT(S315,""/""),1)))"),45712.0)</f>
        <v>45712</v>
      </c>
      <c r="U315" s="67"/>
      <c r="V315" s="61" t="s">
        <v>4738</v>
      </c>
      <c r="W315" s="61">
        <v>4050.0</v>
      </c>
      <c r="X315" s="61" t="s">
        <v>794</v>
      </c>
      <c r="Y315" s="69" t="str">
        <f t="shared" si="2"/>
        <v>2025-02</v>
      </c>
      <c r="Z315" s="70" t="str">
        <f t="shared" si="3"/>
        <v>Feb</v>
      </c>
      <c r="AA315" s="71">
        <f>IFERROR(__xludf.DUMMYFUNCTION("IF(OR(T315="""", NOT(ISDATE(T315))), """", EOMONTH(T315, -1) + 1)"),45689.0)</f>
        <v>45689</v>
      </c>
      <c r="AB315" s="67"/>
      <c r="AC315" s="67"/>
      <c r="AD315" s="67"/>
      <c r="AE315" s="67"/>
    </row>
    <row r="316">
      <c r="A316" s="59">
        <v>45703.0</v>
      </c>
      <c r="B316" s="60">
        <f t="shared" si="4"/>
        <v>235</v>
      </c>
      <c r="C316" s="61" t="s">
        <v>64</v>
      </c>
      <c r="D316" s="61" t="s">
        <v>964</v>
      </c>
      <c r="E316" s="76" t="s">
        <v>1481</v>
      </c>
      <c r="F316" s="61" t="s">
        <v>25</v>
      </c>
      <c r="G316" s="61" t="s">
        <v>1482</v>
      </c>
      <c r="H316" s="61" t="s">
        <v>68</v>
      </c>
      <c r="I316" s="61" t="s">
        <v>435</v>
      </c>
      <c r="J316" s="61" t="s">
        <v>404</v>
      </c>
      <c r="K316" s="61" t="s">
        <v>1391</v>
      </c>
      <c r="L316" s="61" t="s">
        <v>29</v>
      </c>
      <c r="M316" s="25" t="s">
        <v>5301</v>
      </c>
      <c r="N316" s="25" t="s">
        <v>5302</v>
      </c>
      <c r="O316" s="61" t="s">
        <v>32</v>
      </c>
      <c r="P316" s="61" t="s">
        <v>214</v>
      </c>
      <c r="Q316" s="67"/>
      <c r="R316" s="64"/>
      <c r="S316" s="65" t="str">
        <f t="shared" si="1"/>
        <v/>
      </c>
      <c r="T316" s="67" t="str">
        <f>IFERROR(__xludf.DUMMYFUNCTION("IF(ISBLANK(S316), """", DATE(INDEX(SPLIT(S316,""/""),3), INDEX(SPLIT(S316,""/""),2), INDEX(SPLIT(S316,""/""),1)))"),"")</f>
        <v/>
      </c>
      <c r="U316" s="67"/>
      <c r="V316" s="65"/>
      <c r="W316" s="67"/>
      <c r="X316" s="67"/>
      <c r="Y316" s="69" t="str">
        <f t="shared" si="2"/>
        <v/>
      </c>
      <c r="Z316" s="70" t="str">
        <f t="shared" si="3"/>
        <v/>
      </c>
      <c r="AA316" s="70" t="str">
        <f>IFERROR(__xludf.DUMMYFUNCTION("IF(OR(T316="""", NOT(ISDATE(T316))), """", EOMONTH(T316, -1) + 1)"),"")</f>
        <v/>
      </c>
      <c r="AB316" s="67"/>
      <c r="AC316" s="67"/>
      <c r="AD316" s="67"/>
      <c r="AE316" s="67"/>
    </row>
    <row r="317">
      <c r="A317" s="59">
        <v>45705.0</v>
      </c>
      <c r="B317" s="60">
        <f t="shared" si="4"/>
        <v>19</v>
      </c>
      <c r="C317" s="61" t="s">
        <v>72</v>
      </c>
      <c r="D317" s="61" t="s">
        <v>247</v>
      </c>
      <c r="E317" s="72" t="s">
        <v>1486</v>
      </c>
      <c r="F317" s="61" t="s">
        <v>274</v>
      </c>
      <c r="G317" s="61" t="s">
        <v>1487</v>
      </c>
      <c r="H317" s="61" t="s">
        <v>77</v>
      </c>
      <c r="I317" s="61" t="s">
        <v>122</v>
      </c>
      <c r="J317" s="61" t="s">
        <v>47</v>
      </c>
      <c r="K317" s="61" t="s">
        <v>47</v>
      </c>
      <c r="L317" s="61" t="s">
        <v>29</v>
      </c>
      <c r="M317" s="25" t="s">
        <v>5303</v>
      </c>
      <c r="N317" s="25" t="s">
        <v>5304</v>
      </c>
      <c r="O317" s="61" t="s">
        <v>32</v>
      </c>
      <c r="P317" s="61" t="s">
        <v>33</v>
      </c>
      <c r="Q317" s="67"/>
      <c r="R317" s="64"/>
      <c r="S317" s="65">
        <f t="shared" si="1"/>
        <v>45872</v>
      </c>
      <c r="T317" s="66">
        <f>IFERROR(__xludf.DUMMYFUNCTION("IF(ISBLANK(S317), """", DATE(INDEX(SPLIT(S317,""/""),3), INDEX(SPLIT(S317,""/""),2), INDEX(SPLIT(S317,""/""),1)))"),45724.0)</f>
        <v>45724</v>
      </c>
      <c r="U317" s="67"/>
      <c r="V317" s="68">
        <v>45872.0</v>
      </c>
      <c r="W317" s="61">
        <v>1800.0</v>
      </c>
      <c r="X317" s="61" t="s">
        <v>1431</v>
      </c>
      <c r="Y317" s="69" t="str">
        <f t="shared" si="2"/>
        <v>2025-03</v>
      </c>
      <c r="Z317" s="70" t="str">
        <f t="shared" si="3"/>
        <v>Mar</v>
      </c>
      <c r="AA317" s="71">
        <f>IFERROR(__xludf.DUMMYFUNCTION("IF(OR(T317="""", NOT(ISDATE(T317))), """", EOMONTH(T317, -1) + 1)"),45717.0)</f>
        <v>45717</v>
      </c>
      <c r="AB317" s="67"/>
      <c r="AC317" s="67"/>
      <c r="AD317" s="67"/>
      <c r="AE317" s="67"/>
    </row>
    <row r="318">
      <c r="A318" s="59">
        <v>45705.0</v>
      </c>
      <c r="B318" s="60">
        <f t="shared" si="4"/>
        <v>19</v>
      </c>
      <c r="C318" s="61" t="s">
        <v>72</v>
      </c>
      <c r="D318" s="61" t="s">
        <v>247</v>
      </c>
      <c r="E318" s="72" t="s">
        <v>1490</v>
      </c>
      <c r="F318" s="61" t="s">
        <v>274</v>
      </c>
      <c r="G318" s="61" t="s">
        <v>1491</v>
      </c>
      <c r="H318" s="61" t="s">
        <v>77</v>
      </c>
      <c r="I318" s="61" t="s">
        <v>148</v>
      </c>
      <c r="J318" s="61" t="s">
        <v>47</v>
      </c>
      <c r="K318" s="61" t="s">
        <v>47</v>
      </c>
      <c r="L318" s="61" t="s">
        <v>29</v>
      </c>
      <c r="M318" s="25" t="s">
        <v>5305</v>
      </c>
      <c r="N318" s="25" t="s">
        <v>5306</v>
      </c>
      <c r="O318" s="61" t="s">
        <v>32</v>
      </c>
      <c r="P318" s="61" t="s">
        <v>33</v>
      </c>
      <c r="Q318" s="67"/>
      <c r="R318" s="64"/>
      <c r="S318" s="65">
        <f t="shared" si="1"/>
        <v>45872</v>
      </c>
      <c r="T318" s="66">
        <f>IFERROR(__xludf.DUMMYFUNCTION("IF(ISBLANK(S318), """", DATE(INDEX(SPLIT(S318,""/""),3), INDEX(SPLIT(S318,""/""),2), INDEX(SPLIT(S318,""/""),1)))"),45724.0)</f>
        <v>45724</v>
      </c>
      <c r="U318" s="67"/>
      <c r="V318" s="68">
        <v>45872.0</v>
      </c>
      <c r="W318" s="61">
        <v>1800.0</v>
      </c>
      <c r="X318" s="61" t="s">
        <v>164</v>
      </c>
      <c r="Y318" s="69" t="str">
        <f t="shared" si="2"/>
        <v>2025-03</v>
      </c>
      <c r="Z318" s="70" t="str">
        <f t="shared" si="3"/>
        <v>Mar</v>
      </c>
      <c r="AA318" s="71">
        <f>IFERROR(__xludf.DUMMYFUNCTION("IF(OR(T318="""", NOT(ISDATE(T318))), """", EOMONTH(T318, -1) + 1)"),45717.0)</f>
        <v>45717</v>
      </c>
      <c r="AB318" s="67"/>
      <c r="AC318" s="67"/>
      <c r="AD318" s="67"/>
      <c r="AE318" s="67"/>
    </row>
    <row r="319">
      <c r="A319" s="59">
        <v>45705.0</v>
      </c>
      <c r="B319" s="60">
        <f t="shared" si="4"/>
        <v>233</v>
      </c>
      <c r="C319" s="61" t="s">
        <v>64</v>
      </c>
      <c r="D319" s="61" t="s">
        <v>209</v>
      </c>
      <c r="E319" s="72" t="s">
        <v>1494</v>
      </c>
      <c r="F319" s="61" t="s">
        <v>25</v>
      </c>
      <c r="G319" s="61" t="s">
        <v>1495</v>
      </c>
      <c r="H319" s="61" t="s">
        <v>39</v>
      </c>
      <c r="I319" s="61" t="s">
        <v>148</v>
      </c>
      <c r="J319" s="61" t="s">
        <v>244</v>
      </c>
      <c r="K319" s="61" t="s">
        <v>148</v>
      </c>
      <c r="L319" s="61" t="s">
        <v>29</v>
      </c>
      <c r="M319" s="25" t="s">
        <v>5307</v>
      </c>
      <c r="N319" s="25" t="s">
        <v>5308</v>
      </c>
      <c r="O319" s="61" t="s">
        <v>32</v>
      </c>
      <c r="P319" s="61" t="s">
        <v>214</v>
      </c>
      <c r="Q319" s="67"/>
      <c r="R319" s="64"/>
      <c r="S319" s="65" t="str">
        <f t="shared" si="1"/>
        <v/>
      </c>
      <c r="T319" s="67" t="str">
        <f>IFERROR(__xludf.DUMMYFUNCTION("IF(ISBLANK(S319), """", DATE(INDEX(SPLIT(S319,""/""),3), INDEX(SPLIT(S319,""/""),2), INDEX(SPLIT(S319,""/""),1)))"),"")</f>
        <v/>
      </c>
      <c r="U319" s="67"/>
      <c r="V319" s="65"/>
      <c r="W319" s="67"/>
      <c r="X319" s="67"/>
      <c r="Y319" s="69" t="str">
        <f t="shared" si="2"/>
        <v/>
      </c>
      <c r="Z319" s="70" t="str">
        <f t="shared" si="3"/>
        <v/>
      </c>
      <c r="AA319" s="70" t="str">
        <f>IFERROR(__xludf.DUMMYFUNCTION("IF(OR(T319="""", NOT(ISDATE(T319))), """", EOMONTH(T319, -1) + 1)"),"")</f>
        <v/>
      </c>
      <c r="AB319" s="67"/>
      <c r="AC319" s="67"/>
      <c r="AD319" s="67"/>
      <c r="AE319" s="67"/>
    </row>
    <row r="320">
      <c r="A320" s="59">
        <v>45705.0</v>
      </c>
      <c r="B320" s="60">
        <f t="shared" si="4"/>
        <v>16</v>
      </c>
      <c r="C320" s="61" t="s">
        <v>64</v>
      </c>
      <c r="D320" s="61" t="s">
        <v>95</v>
      </c>
      <c r="E320" s="72" t="s">
        <v>1498</v>
      </c>
      <c r="F320" s="61" t="s">
        <v>25</v>
      </c>
      <c r="G320" s="61" t="s">
        <v>1499</v>
      </c>
      <c r="H320" s="61" t="s">
        <v>39</v>
      </c>
      <c r="I320" s="61" t="s">
        <v>220</v>
      </c>
      <c r="J320" s="61" t="s">
        <v>220</v>
      </c>
      <c r="K320" s="61" t="s">
        <v>220</v>
      </c>
      <c r="L320" s="61" t="s">
        <v>29</v>
      </c>
      <c r="M320" s="25" t="s">
        <v>5309</v>
      </c>
      <c r="N320" s="25" t="s">
        <v>5310</v>
      </c>
      <c r="O320" s="61" t="s">
        <v>32</v>
      </c>
      <c r="P320" s="61" t="s">
        <v>33</v>
      </c>
      <c r="Q320" s="67"/>
      <c r="R320" s="64"/>
      <c r="S320" s="65">
        <f t="shared" si="1"/>
        <v>45780</v>
      </c>
      <c r="T320" s="66">
        <f>IFERROR(__xludf.DUMMYFUNCTION("IF(ISBLANK(S320), """", DATE(INDEX(SPLIT(S320,""/""),3), INDEX(SPLIT(S320,""/""),2), INDEX(SPLIT(S320,""/""),1)))"),45721.0)</f>
        <v>45721</v>
      </c>
      <c r="U320" s="67"/>
      <c r="V320" s="68">
        <v>45780.0</v>
      </c>
      <c r="W320" s="67"/>
      <c r="X320" s="67"/>
      <c r="Y320" s="69" t="str">
        <f t="shared" si="2"/>
        <v>2025-03</v>
      </c>
      <c r="Z320" s="70" t="str">
        <f t="shared" si="3"/>
        <v>Mar</v>
      </c>
      <c r="AA320" s="71">
        <f>IFERROR(__xludf.DUMMYFUNCTION("IF(OR(T320="""", NOT(ISDATE(T320))), """", EOMONTH(T320, -1) + 1)"),45717.0)</f>
        <v>45717</v>
      </c>
      <c r="AB320" s="67"/>
      <c r="AC320" s="67"/>
      <c r="AD320" s="67"/>
      <c r="AE320" s="67"/>
    </row>
    <row r="321">
      <c r="A321" s="59">
        <v>45705.0</v>
      </c>
      <c r="B321" s="60">
        <f t="shared" si="4"/>
        <v>33</v>
      </c>
      <c r="C321" s="61" t="s">
        <v>64</v>
      </c>
      <c r="D321" s="61" t="s">
        <v>95</v>
      </c>
      <c r="E321" s="72" t="s">
        <v>1502</v>
      </c>
      <c r="F321" s="61" t="s">
        <v>25</v>
      </c>
      <c r="G321" s="61" t="s">
        <v>1503</v>
      </c>
      <c r="H321" s="61" t="s">
        <v>59</v>
      </c>
      <c r="I321" s="61" t="s">
        <v>220</v>
      </c>
      <c r="J321" s="61" t="s">
        <v>220</v>
      </c>
      <c r="K321" s="61" t="s">
        <v>220</v>
      </c>
      <c r="L321" s="61" t="s">
        <v>29</v>
      </c>
      <c r="M321" s="25" t="s">
        <v>5311</v>
      </c>
      <c r="N321" s="25" t="s">
        <v>5312</v>
      </c>
      <c r="O321" s="61" t="s">
        <v>32</v>
      </c>
      <c r="P321" s="61" t="s">
        <v>33</v>
      </c>
      <c r="Q321" s="61" t="s">
        <v>228</v>
      </c>
      <c r="R321" s="64"/>
      <c r="S321" s="65" t="str">
        <f t="shared" si="1"/>
        <v>22/03/2025</v>
      </c>
      <c r="T321" s="66">
        <f>IFERROR(__xludf.DUMMYFUNCTION("IF(ISBLANK(S321), """", DATE(INDEX(SPLIT(S321,""/""),3), INDEX(SPLIT(S321,""/""),2), INDEX(SPLIT(S321,""/""),1)))"),45738.0)</f>
        <v>45738</v>
      </c>
      <c r="U321" s="67"/>
      <c r="V321" s="61" t="s">
        <v>4688</v>
      </c>
      <c r="W321" s="67"/>
      <c r="X321" s="67"/>
      <c r="Y321" s="69" t="str">
        <f t="shared" si="2"/>
        <v>2025-03</v>
      </c>
      <c r="Z321" s="70" t="str">
        <f t="shared" si="3"/>
        <v>Mar</v>
      </c>
      <c r="AA321" s="71">
        <f>IFERROR(__xludf.DUMMYFUNCTION("IF(OR(T321="""", NOT(ISDATE(T321))), """", EOMONTH(T321, -1) + 1)"),45717.0)</f>
        <v>45717</v>
      </c>
      <c r="AB321" s="67"/>
      <c r="AC321" s="67"/>
      <c r="AD321" s="67"/>
      <c r="AE321" s="67"/>
    </row>
    <row r="322">
      <c r="A322" s="59">
        <v>45705.0</v>
      </c>
      <c r="B322" s="60">
        <f t="shared" si="4"/>
        <v>82</v>
      </c>
      <c r="C322" s="61" t="s">
        <v>50</v>
      </c>
      <c r="D322" s="61" t="s">
        <v>216</v>
      </c>
      <c r="E322" s="72" t="s">
        <v>1506</v>
      </c>
      <c r="F322" s="61" t="s">
        <v>274</v>
      </c>
      <c r="G322" s="61" t="s">
        <v>1507</v>
      </c>
      <c r="H322" s="61" t="s">
        <v>77</v>
      </c>
      <c r="I322" s="61" t="s">
        <v>78</v>
      </c>
      <c r="J322" s="61" t="s">
        <v>47</v>
      </c>
      <c r="K322" s="61" t="s">
        <v>47</v>
      </c>
      <c r="L322" s="61" t="s">
        <v>29</v>
      </c>
      <c r="M322" s="25" t="s">
        <v>5313</v>
      </c>
      <c r="N322" s="25" t="s">
        <v>5314</v>
      </c>
      <c r="O322" s="61" t="s">
        <v>32</v>
      </c>
      <c r="P322" s="61" t="s">
        <v>33</v>
      </c>
      <c r="Q322" s="67"/>
      <c r="R322" s="64"/>
      <c r="S322" s="65">
        <f t="shared" si="1"/>
        <v>45935</v>
      </c>
      <c r="T322" s="66">
        <f>IFERROR(__xludf.DUMMYFUNCTION("IF(ISBLANK(S322), """", DATE(INDEX(SPLIT(S322,""/""),3), INDEX(SPLIT(S322,""/""),2), INDEX(SPLIT(S322,""/""),1)))"),45787.0)</f>
        <v>45787</v>
      </c>
      <c r="U322" s="67"/>
      <c r="V322" s="68">
        <v>45935.0</v>
      </c>
      <c r="W322" s="61">
        <v>3150.0</v>
      </c>
      <c r="X322" s="61" t="s">
        <v>1510</v>
      </c>
      <c r="Y322" s="69" t="str">
        <f t="shared" si="2"/>
        <v>2025-05</v>
      </c>
      <c r="Z322" s="70" t="str">
        <f t="shared" si="3"/>
        <v>May</v>
      </c>
      <c r="AA322" s="71">
        <f>IFERROR(__xludf.DUMMYFUNCTION("IF(OR(T322="""", NOT(ISDATE(T322))), """", EOMONTH(T322, -1) + 1)"),45778.0)</f>
        <v>45778</v>
      </c>
      <c r="AB322" s="67"/>
      <c r="AC322" s="67"/>
      <c r="AD322" s="67"/>
      <c r="AE322" s="67"/>
    </row>
    <row r="323">
      <c r="A323" s="59">
        <v>45705.0</v>
      </c>
      <c r="B323" s="60">
        <f t="shared" si="4"/>
        <v>233</v>
      </c>
      <c r="C323" s="61" t="s">
        <v>72</v>
      </c>
      <c r="D323" s="61" t="s">
        <v>247</v>
      </c>
      <c r="E323" s="61" t="s">
        <v>1511</v>
      </c>
      <c r="F323" s="61" t="s">
        <v>46</v>
      </c>
      <c r="G323" s="61" t="s">
        <v>1512</v>
      </c>
      <c r="H323" s="61" t="s">
        <v>388</v>
      </c>
      <c r="I323" s="61" t="s">
        <v>54</v>
      </c>
      <c r="J323" s="61" t="s">
        <v>54</v>
      </c>
      <c r="K323" s="61" t="s">
        <v>54</v>
      </c>
      <c r="L323" s="61" t="s">
        <v>29</v>
      </c>
      <c r="M323" s="25" t="s">
        <v>5315</v>
      </c>
      <c r="N323" s="25" t="s">
        <v>5316</v>
      </c>
      <c r="O323" s="61" t="s">
        <v>32</v>
      </c>
      <c r="P323" s="61" t="s">
        <v>214</v>
      </c>
      <c r="Q323" s="67"/>
      <c r="R323" s="64"/>
      <c r="S323" s="65" t="str">
        <f t="shared" si="1"/>
        <v/>
      </c>
      <c r="T323" s="67" t="str">
        <f>IFERROR(__xludf.DUMMYFUNCTION("IF(ISBLANK(S323), """", DATE(INDEX(SPLIT(S323,""/""),3), INDEX(SPLIT(S323,""/""),2), INDEX(SPLIT(S323,""/""),1)))"),"")</f>
        <v/>
      </c>
      <c r="U323" s="67"/>
      <c r="V323" s="65"/>
      <c r="W323" s="61">
        <v>1350.0</v>
      </c>
      <c r="X323" s="61" t="s">
        <v>320</v>
      </c>
      <c r="Y323" s="69" t="str">
        <f t="shared" si="2"/>
        <v/>
      </c>
      <c r="Z323" s="70" t="str">
        <f t="shared" si="3"/>
        <v/>
      </c>
      <c r="AA323" s="70" t="str">
        <f>IFERROR(__xludf.DUMMYFUNCTION("IF(OR(T323="""", NOT(ISDATE(T323))), """", EOMONTH(T323, -1) + 1)"),"")</f>
        <v/>
      </c>
      <c r="AB323" s="67"/>
      <c r="AC323" s="67"/>
      <c r="AD323" s="67"/>
      <c r="AE323" s="67"/>
    </row>
    <row r="324">
      <c r="A324" s="59">
        <v>45705.0</v>
      </c>
      <c r="B324" s="60">
        <f t="shared" si="4"/>
        <v>117</v>
      </c>
      <c r="C324" s="61" t="s">
        <v>72</v>
      </c>
      <c r="D324" s="61" t="s">
        <v>247</v>
      </c>
      <c r="E324" s="72" t="s">
        <v>1515</v>
      </c>
      <c r="F324" s="61" t="s">
        <v>249</v>
      </c>
      <c r="G324" s="61" t="s">
        <v>1516</v>
      </c>
      <c r="H324" s="61" t="s">
        <v>77</v>
      </c>
      <c r="I324" s="61" t="s">
        <v>459</v>
      </c>
      <c r="J324" s="61" t="s">
        <v>47</v>
      </c>
      <c r="K324" s="61" t="s">
        <v>47</v>
      </c>
      <c r="L324" s="61" t="s">
        <v>29</v>
      </c>
      <c r="M324" s="25" t="s">
        <v>5317</v>
      </c>
      <c r="N324" s="25" t="s">
        <v>5318</v>
      </c>
      <c r="O324" s="61" t="s">
        <v>32</v>
      </c>
      <c r="P324" s="61" t="s">
        <v>33</v>
      </c>
      <c r="Q324" s="61" t="s">
        <v>34</v>
      </c>
      <c r="R324" s="64"/>
      <c r="S324" s="65" t="str">
        <f t="shared" si="1"/>
        <v>14/06/2025</v>
      </c>
      <c r="T324" s="66">
        <f>IFERROR(__xludf.DUMMYFUNCTION("IF(ISBLANK(S324), """", DATE(INDEX(SPLIT(S324,""/""),3), INDEX(SPLIT(S324,""/""),2), INDEX(SPLIT(S324,""/""),1)))"),45822.0)</f>
        <v>45822</v>
      </c>
      <c r="U324" s="67"/>
      <c r="V324" s="61" t="s">
        <v>4837</v>
      </c>
      <c r="W324" s="61">
        <v>2250.0</v>
      </c>
      <c r="X324" s="61" t="s">
        <v>1519</v>
      </c>
      <c r="Y324" s="69" t="str">
        <f t="shared" si="2"/>
        <v>2025-06</v>
      </c>
      <c r="Z324" s="70" t="str">
        <f t="shared" si="3"/>
        <v>Jun</v>
      </c>
      <c r="AA324" s="71">
        <f>IFERROR(__xludf.DUMMYFUNCTION("IF(OR(T324="""", NOT(ISDATE(T324))), """", EOMONTH(T324, -1) + 1)"),45809.0)</f>
        <v>45809</v>
      </c>
      <c r="AB324" s="67"/>
      <c r="AC324" s="67"/>
      <c r="AD324" s="67"/>
      <c r="AE324" s="67"/>
    </row>
    <row r="325">
      <c r="A325" s="59">
        <v>45705.0</v>
      </c>
      <c r="B325" s="60">
        <f t="shared" si="4"/>
        <v>19</v>
      </c>
      <c r="C325" s="61" t="s">
        <v>72</v>
      </c>
      <c r="D325" s="61" t="s">
        <v>247</v>
      </c>
      <c r="E325" s="61" t="s">
        <v>1520</v>
      </c>
      <c r="F325" s="61" t="s">
        <v>25</v>
      </c>
      <c r="G325" s="61" t="s">
        <v>1521</v>
      </c>
      <c r="H325" s="61" t="s">
        <v>59</v>
      </c>
      <c r="I325" s="61" t="s">
        <v>78</v>
      </c>
      <c r="J325" s="61" t="s">
        <v>78</v>
      </c>
      <c r="K325" s="61" t="s">
        <v>78</v>
      </c>
      <c r="L325" s="61" t="s">
        <v>29</v>
      </c>
      <c r="M325" s="25" t="s">
        <v>5319</v>
      </c>
      <c r="N325" s="25" t="s">
        <v>5320</v>
      </c>
      <c r="O325" s="61" t="s">
        <v>32</v>
      </c>
      <c r="P325" s="61" t="s">
        <v>33</v>
      </c>
      <c r="Q325" s="67"/>
      <c r="R325" s="64"/>
      <c r="S325" s="65">
        <f t="shared" si="1"/>
        <v>45872</v>
      </c>
      <c r="T325" s="66">
        <f>IFERROR(__xludf.DUMMYFUNCTION("IF(ISBLANK(S325), """", DATE(INDEX(SPLIT(S325,""/""),3), INDEX(SPLIT(S325,""/""),2), INDEX(SPLIT(S325,""/""),1)))"),45724.0)</f>
        <v>45724</v>
      </c>
      <c r="U325" s="67"/>
      <c r="V325" s="68">
        <v>45872.0</v>
      </c>
      <c r="W325" s="61">
        <v>4050.0</v>
      </c>
      <c r="X325" s="61" t="s">
        <v>94</v>
      </c>
      <c r="Y325" s="69" t="str">
        <f t="shared" si="2"/>
        <v>2025-03</v>
      </c>
      <c r="Z325" s="70" t="str">
        <f t="shared" si="3"/>
        <v>Mar</v>
      </c>
      <c r="AA325" s="71">
        <f>IFERROR(__xludf.DUMMYFUNCTION("IF(OR(T325="""", NOT(ISDATE(T325))), """", EOMONTH(T325, -1) + 1)"),45717.0)</f>
        <v>45717</v>
      </c>
      <c r="AB325" s="67"/>
      <c r="AC325" s="67"/>
      <c r="AD325" s="67"/>
      <c r="AE325" s="67"/>
    </row>
    <row r="326">
      <c r="A326" s="59">
        <v>45705.0</v>
      </c>
      <c r="B326" s="60">
        <f t="shared" si="4"/>
        <v>82</v>
      </c>
      <c r="C326" s="61" t="s">
        <v>72</v>
      </c>
      <c r="D326" s="61" t="s">
        <v>247</v>
      </c>
      <c r="E326" s="61" t="s">
        <v>1524</v>
      </c>
      <c r="F326" s="61" t="s">
        <v>25</v>
      </c>
      <c r="G326" s="61" t="s">
        <v>1525</v>
      </c>
      <c r="H326" s="61" t="s">
        <v>39</v>
      </c>
      <c r="I326" s="61" t="s">
        <v>880</v>
      </c>
      <c r="J326" s="61" t="s">
        <v>104</v>
      </c>
      <c r="K326" s="61" t="s">
        <v>104</v>
      </c>
      <c r="L326" s="61" t="s">
        <v>29</v>
      </c>
      <c r="M326" s="25" t="s">
        <v>5321</v>
      </c>
      <c r="N326" s="25" t="s">
        <v>5322</v>
      </c>
      <c r="O326" s="61" t="s">
        <v>32</v>
      </c>
      <c r="P326" s="61" t="s">
        <v>33</v>
      </c>
      <c r="Q326" s="67"/>
      <c r="R326" s="64"/>
      <c r="S326" s="65">
        <f t="shared" si="1"/>
        <v>45935</v>
      </c>
      <c r="T326" s="66">
        <f>IFERROR(__xludf.DUMMYFUNCTION("IF(ISBLANK(S326), """", DATE(INDEX(SPLIT(S326,""/""),3), INDEX(SPLIT(S326,""/""),2), INDEX(SPLIT(S326,""/""),1)))"),45787.0)</f>
        <v>45787</v>
      </c>
      <c r="U326" s="67"/>
      <c r="V326" s="68">
        <v>45935.0</v>
      </c>
      <c r="W326" s="61">
        <v>4050.0</v>
      </c>
      <c r="X326" s="61" t="s">
        <v>1528</v>
      </c>
      <c r="Y326" s="69" t="str">
        <f t="shared" si="2"/>
        <v>2025-05</v>
      </c>
      <c r="Z326" s="70" t="str">
        <f t="shared" si="3"/>
        <v>May</v>
      </c>
      <c r="AA326" s="71">
        <f>IFERROR(__xludf.DUMMYFUNCTION("IF(OR(T326="""", NOT(ISDATE(T326))), """", EOMONTH(T326, -1) + 1)"),45778.0)</f>
        <v>45778</v>
      </c>
      <c r="AB326" s="67"/>
      <c r="AC326" s="67"/>
      <c r="AD326" s="67"/>
      <c r="AE326" s="67"/>
    </row>
    <row r="327">
      <c r="A327" s="59">
        <v>45705.0</v>
      </c>
      <c r="B327" s="60">
        <f t="shared" si="4"/>
        <v>19</v>
      </c>
      <c r="C327" s="61" t="s">
        <v>72</v>
      </c>
      <c r="D327" s="61" t="s">
        <v>247</v>
      </c>
      <c r="E327" s="61" t="s">
        <v>1529</v>
      </c>
      <c r="F327" s="61" t="s">
        <v>25</v>
      </c>
      <c r="G327" s="61" t="s">
        <v>1530</v>
      </c>
      <c r="H327" s="61" t="s">
        <v>68</v>
      </c>
      <c r="I327" s="61" t="s">
        <v>435</v>
      </c>
      <c r="J327" s="61" t="s">
        <v>435</v>
      </c>
      <c r="K327" s="61" t="s">
        <v>435</v>
      </c>
      <c r="L327" s="61" t="s">
        <v>29</v>
      </c>
      <c r="M327" s="25" t="s">
        <v>5323</v>
      </c>
      <c r="N327" s="25" t="s">
        <v>5324</v>
      </c>
      <c r="O327" s="61" t="s">
        <v>32</v>
      </c>
      <c r="P327" s="61" t="s">
        <v>33</v>
      </c>
      <c r="Q327" s="67"/>
      <c r="R327" s="64"/>
      <c r="S327" s="65">
        <f t="shared" si="1"/>
        <v>45872</v>
      </c>
      <c r="T327" s="66">
        <f>IFERROR(__xludf.DUMMYFUNCTION("IF(ISBLANK(S327), """", DATE(INDEX(SPLIT(S327,""/""),3), INDEX(SPLIT(S327,""/""),2), INDEX(SPLIT(S327,""/""),1)))"),45724.0)</f>
        <v>45724</v>
      </c>
      <c r="U327" s="67"/>
      <c r="V327" s="68">
        <v>45872.0</v>
      </c>
      <c r="W327" s="61">
        <v>3600.0</v>
      </c>
      <c r="X327" s="61" t="s">
        <v>664</v>
      </c>
      <c r="Y327" s="69" t="str">
        <f t="shared" si="2"/>
        <v>2025-03</v>
      </c>
      <c r="Z327" s="70" t="str">
        <f t="shared" si="3"/>
        <v>Mar</v>
      </c>
      <c r="AA327" s="71">
        <f>IFERROR(__xludf.DUMMYFUNCTION("IF(OR(T327="""", NOT(ISDATE(T327))), """", EOMONTH(T327, -1) + 1)"),45717.0)</f>
        <v>45717</v>
      </c>
      <c r="AB327" s="67"/>
      <c r="AC327" s="67"/>
      <c r="AD327" s="67"/>
      <c r="AE327" s="67"/>
    </row>
    <row r="328">
      <c r="A328" s="59">
        <v>45705.0</v>
      </c>
      <c r="B328" s="60">
        <f t="shared" si="4"/>
        <v>16</v>
      </c>
      <c r="C328" s="61" t="s">
        <v>72</v>
      </c>
      <c r="D328" s="61" t="s">
        <v>247</v>
      </c>
      <c r="E328" s="61" t="s">
        <v>1533</v>
      </c>
      <c r="F328" s="61" t="s">
        <v>25</v>
      </c>
      <c r="G328" s="61" t="s">
        <v>1534</v>
      </c>
      <c r="H328" s="61" t="s">
        <v>388</v>
      </c>
      <c r="I328" s="61" t="s">
        <v>220</v>
      </c>
      <c r="J328" s="61" t="s">
        <v>220</v>
      </c>
      <c r="K328" s="61" t="s">
        <v>220</v>
      </c>
      <c r="L328" s="61" t="s">
        <v>29</v>
      </c>
      <c r="M328" s="25" t="s">
        <v>5325</v>
      </c>
      <c r="N328" s="25" t="s">
        <v>5326</v>
      </c>
      <c r="O328" s="61" t="s">
        <v>32</v>
      </c>
      <c r="P328" s="61" t="s">
        <v>33</v>
      </c>
      <c r="Q328" s="67"/>
      <c r="R328" s="64"/>
      <c r="S328" s="65">
        <f t="shared" si="1"/>
        <v>45780</v>
      </c>
      <c r="T328" s="66">
        <f>IFERROR(__xludf.DUMMYFUNCTION("IF(ISBLANK(S328), """", DATE(INDEX(SPLIT(S328,""/""),3), INDEX(SPLIT(S328,""/""),2), INDEX(SPLIT(S328,""/""),1)))"),45721.0)</f>
        <v>45721</v>
      </c>
      <c r="U328" s="67"/>
      <c r="V328" s="68">
        <v>45780.0</v>
      </c>
      <c r="W328" s="61">
        <v>4050.0</v>
      </c>
      <c r="X328" s="61" t="s">
        <v>664</v>
      </c>
      <c r="Y328" s="69" t="str">
        <f t="shared" si="2"/>
        <v>2025-03</v>
      </c>
      <c r="Z328" s="70" t="str">
        <f t="shared" si="3"/>
        <v>Mar</v>
      </c>
      <c r="AA328" s="71">
        <f>IFERROR(__xludf.DUMMYFUNCTION("IF(OR(T328="""", NOT(ISDATE(T328))), """", EOMONTH(T328, -1) + 1)"),45717.0)</f>
        <v>45717</v>
      </c>
      <c r="AB328" s="67"/>
      <c r="AC328" s="67"/>
      <c r="AD328" s="67"/>
      <c r="AE328" s="67"/>
    </row>
    <row r="329">
      <c r="A329" s="59">
        <v>45705.0</v>
      </c>
      <c r="B329" s="60">
        <f t="shared" si="4"/>
        <v>233</v>
      </c>
      <c r="C329" s="61" t="s">
        <v>72</v>
      </c>
      <c r="D329" s="61" t="s">
        <v>247</v>
      </c>
      <c r="E329" s="61" t="s">
        <v>1537</v>
      </c>
      <c r="F329" s="61" t="s">
        <v>25</v>
      </c>
      <c r="G329" s="61" t="s">
        <v>1538</v>
      </c>
      <c r="H329" s="61" t="s">
        <v>388</v>
      </c>
      <c r="I329" s="61" t="s">
        <v>122</v>
      </c>
      <c r="J329" s="61" t="s">
        <v>122</v>
      </c>
      <c r="K329" s="61" t="s">
        <v>122</v>
      </c>
      <c r="L329" s="61" t="s">
        <v>29</v>
      </c>
      <c r="M329" s="25" t="s">
        <v>5327</v>
      </c>
      <c r="N329" s="25" t="s">
        <v>5328</v>
      </c>
      <c r="O329" s="61" t="s">
        <v>32</v>
      </c>
      <c r="P329" s="61" t="s">
        <v>214</v>
      </c>
      <c r="Q329" s="67"/>
      <c r="R329" s="64"/>
      <c r="S329" s="65" t="str">
        <f t="shared" si="1"/>
        <v/>
      </c>
      <c r="T329" s="67" t="str">
        <f>IFERROR(__xludf.DUMMYFUNCTION("IF(ISBLANK(S329), """", DATE(INDEX(SPLIT(S329,""/""),3), INDEX(SPLIT(S329,""/""),2), INDEX(SPLIT(S329,""/""),1)))"),"")</f>
        <v/>
      </c>
      <c r="U329" s="67"/>
      <c r="V329" s="65"/>
      <c r="W329" s="67"/>
      <c r="X329" s="67"/>
      <c r="Y329" s="69" t="str">
        <f t="shared" si="2"/>
        <v/>
      </c>
      <c r="Z329" s="70" t="str">
        <f t="shared" si="3"/>
        <v/>
      </c>
      <c r="AA329" s="70" t="str">
        <f>IFERROR(__xludf.DUMMYFUNCTION("IF(OR(T329="""", NOT(ISDATE(T329))), """", EOMONTH(T329, -1) + 1)"),"")</f>
        <v/>
      </c>
      <c r="AB329" s="67"/>
      <c r="AC329" s="67"/>
      <c r="AD329" s="67"/>
      <c r="AE329" s="67"/>
    </row>
    <row r="330">
      <c r="A330" s="59">
        <v>45706.0</v>
      </c>
      <c r="B330" s="60">
        <f t="shared" si="4"/>
        <v>232</v>
      </c>
      <c r="C330" s="61" t="s">
        <v>72</v>
      </c>
      <c r="D330" s="61" t="s">
        <v>247</v>
      </c>
      <c r="E330" s="61" t="s">
        <v>1542</v>
      </c>
      <c r="F330" s="61" t="s">
        <v>25</v>
      </c>
      <c r="G330" s="61" t="s">
        <v>1543</v>
      </c>
      <c r="H330" s="61" t="s">
        <v>68</v>
      </c>
      <c r="I330" s="61" t="s">
        <v>78</v>
      </c>
      <c r="J330" s="61" t="s">
        <v>28</v>
      </c>
      <c r="K330" s="61" t="s">
        <v>28</v>
      </c>
      <c r="L330" s="61" t="s">
        <v>29</v>
      </c>
      <c r="M330" s="25" t="s">
        <v>5329</v>
      </c>
      <c r="N330" s="25" t="s">
        <v>5330</v>
      </c>
      <c r="O330" s="61" t="s">
        <v>32</v>
      </c>
      <c r="P330" s="61" t="s">
        <v>214</v>
      </c>
      <c r="Q330" s="67"/>
      <c r="R330" s="64"/>
      <c r="S330" s="65" t="str">
        <f t="shared" si="1"/>
        <v/>
      </c>
      <c r="T330" s="67" t="str">
        <f>IFERROR(__xludf.DUMMYFUNCTION("IF(ISBLANK(S330), """", DATE(INDEX(SPLIT(S330,""/""),3), INDEX(SPLIT(S330,""/""),2), INDEX(SPLIT(S330,""/""),1)))"),"")</f>
        <v/>
      </c>
      <c r="U330" s="67"/>
      <c r="V330" s="65"/>
      <c r="W330" s="67"/>
      <c r="X330" s="67"/>
      <c r="Y330" s="69" t="str">
        <f t="shared" si="2"/>
        <v/>
      </c>
      <c r="Z330" s="70" t="str">
        <f t="shared" si="3"/>
        <v/>
      </c>
      <c r="AA330" s="70" t="str">
        <f>IFERROR(__xludf.DUMMYFUNCTION("IF(OR(T330="""", NOT(ISDATE(T330))), """", EOMONTH(T330, -1) + 1)"),"")</f>
        <v/>
      </c>
      <c r="AB330" s="67"/>
      <c r="AC330" s="67"/>
      <c r="AD330" s="67"/>
      <c r="AE330" s="67"/>
    </row>
    <row r="331">
      <c r="A331" s="59">
        <v>45706.0</v>
      </c>
      <c r="B331" s="60">
        <f t="shared" si="4"/>
        <v>232</v>
      </c>
      <c r="C331" s="61" t="s">
        <v>72</v>
      </c>
      <c r="D331" s="61" t="s">
        <v>247</v>
      </c>
      <c r="E331" s="61" t="s">
        <v>1546</v>
      </c>
      <c r="F331" s="61" t="s">
        <v>25</v>
      </c>
      <c r="G331" s="61" t="s">
        <v>1547</v>
      </c>
      <c r="H331" s="61" t="s">
        <v>59</v>
      </c>
      <c r="I331" s="61" t="s">
        <v>78</v>
      </c>
      <c r="J331" s="61" t="s">
        <v>78</v>
      </c>
      <c r="K331" s="61" t="s">
        <v>78</v>
      </c>
      <c r="L331" s="61" t="s">
        <v>29</v>
      </c>
      <c r="M331" s="25" t="s">
        <v>5331</v>
      </c>
      <c r="N331" s="25" t="s">
        <v>5332</v>
      </c>
      <c r="O331" s="61" t="s">
        <v>32</v>
      </c>
      <c r="P331" s="61" t="s">
        <v>214</v>
      </c>
      <c r="Q331" s="67"/>
      <c r="R331" s="64"/>
      <c r="S331" s="65" t="str">
        <f t="shared" si="1"/>
        <v/>
      </c>
      <c r="T331" s="67" t="str">
        <f>IFERROR(__xludf.DUMMYFUNCTION("IF(ISBLANK(S331), """", DATE(INDEX(SPLIT(S331,""/""),3), INDEX(SPLIT(S331,""/""),2), INDEX(SPLIT(S331,""/""),1)))"),"")</f>
        <v/>
      </c>
      <c r="U331" s="67"/>
      <c r="V331" s="65"/>
      <c r="W331" s="61">
        <v>4050.0</v>
      </c>
      <c r="X331" s="61" t="s">
        <v>664</v>
      </c>
      <c r="Y331" s="69" t="str">
        <f t="shared" si="2"/>
        <v/>
      </c>
      <c r="Z331" s="70" t="str">
        <f t="shared" si="3"/>
        <v/>
      </c>
      <c r="AA331" s="70" t="str">
        <f>IFERROR(__xludf.DUMMYFUNCTION("IF(OR(T331="""", NOT(ISDATE(T331))), """", EOMONTH(T331, -1) + 1)"),"")</f>
        <v/>
      </c>
      <c r="AB331" s="67"/>
      <c r="AC331" s="67"/>
      <c r="AD331" s="67"/>
      <c r="AE331" s="67"/>
    </row>
    <row r="332">
      <c r="A332" s="59">
        <v>45706.0</v>
      </c>
      <c r="B332" s="60">
        <f t="shared" si="4"/>
        <v>95</v>
      </c>
      <c r="C332" s="61" t="s">
        <v>72</v>
      </c>
      <c r="D332" s="61" t="s">
        <v>247</v>
      </c>
      <c r="E332" s="61" t="s">
        <v>1550</v>
      </c>
      <c r="F332" s="61" t="s">
        <v>25</v>
      </c>
      <c r="G332" s="61" t="s">
        <v>1551</v>
      </c>
      <c r="H332" s="61" t="s">
        <v>68</v>
      </c>
      <c r="I332" s="61" t="s">
        <v>78</v>
      </c>
      <c r="J332" s="61" t="s">
        <v>78</v>
      </c>
      <c r="K332" s="61" t="s">
        <v>78</v>
      </c>
      <c r="L332" s="61" t="s">
        <v>29</v>
      </c>
      <c r="M332" s="25" t="s">
        <v>5333</v>
      </c>
      <c r="N332" s="25" t="s">
        <v>5334</v>
      </c>
      <c r="O332" s="61" t="s">
        <v>32</v>
      </c>
      <c r="P332" s="61" t="s">
        <v>33</v>
      </c>
      <c r="Q332" s="61" t="s">
        <v>34</v>
      </c>
      <c r="R332" s="64"/>
      <c r="S332" s="65" t="str">
        <f t="shared" si="1"/>
        <v>24/05/2025</v>
      </c>
      <c r="T332" s="66">
        <f>IFERROR(__xludf.DUMMYFUNCTION("IF(ISBLANK(S332), """", DATE(INDEX(SPLIT(S332,""/""),3), INDEX(SPLIT(S332,""/""),2), INDEX(SPLIT(S332,""/""),1)))"),45801.0)</f>
        <v>45801</v>
      </c>
      <c r="U332" s="67"/>
      <c r="V332" s="61" t="s">
        <v>4853</v>
      </c>
      <c r="W332" s="61">
        <v>3150.0</v>
      </c>
      <c r="X332" s="61" t="s">
        <v>664</v>
      </c>
      <c r="Y332" s="69" t="str">
        <f t="shared" si="2"/>
        <v>2025-05</v>
      </c>
      <c r="Z332" s="70" t="str">
        <f t="shared" si="3"/>
        <v>May</v>
      </c>
      <c r="AA332" s="71">
        <f>IFERROR(__xludf.DUMMYFUNCTION("IF(OR(T332="""", NOT(ISDATE(T332))), """", EOMONTH(T332, -1) + 1)"),45778.0)</f>
        <v>45778</v>
      </c>
      <c r="AB332" s="67"/>
      <c r="AC332" s="67"/>
      <c r="AD332" s="67"/>
      <c r="AE332" s="67"/>
    </row>
    <row r="333">
      <c r="A333" s="59">
        <v>45706.0</v>
      </c>
      <c r="B333" s="60">
        <f t="shared" si="4"/>
        <v>18</v>
      </c>
      <c r="C333" s="61" t="s">
        <v>72</v>
      </c>
      <c r="D333" s="61" t="s">
        <v>247</v>
      </c>
      <c r="E333" s="61" t="s">
        <v>1554</v>
      </c>
      <c r="F333" s="61" t="s">
        <v>25</v>
      </c>
      <c r="G333" s="61" t="s">
        <v>1555</v>
      </c>
      <c r="H333" s="61" t="s">
        <v>59</v>
      </c>
      <c r="I333" s="61" t="s">
        <v>54</v>
      </c>
      <c r="J333" s="61" t="s">
        <v>54</v>
      </c>
      <c r="K333" s="61" t="s">
        <v>54</v>
      </c>
      <c r="L333" s="61" t="s">
        <v>29</v>
      </c>
      <c r="M333" s="25" t="s">
        <v>5335</v>
      </c>
      <c r="N333" s="25" t="s">
        <v>5336</v>
      </c>
      <c r="O333" s="61" t="s">
        <v>32</v>
      </c>
      <c r="P333" s="61" t="s">
        <v>33</v>
      </c>
      <c r="Q333" s="61" t="s">
        <v>228</v>
      </c>
      <c r="R333" s="64"/>
      <c r="S333" s="65">
        <f t="shared" si="1"/>
        <v>45872</v>
      </c>
      <c r="T333" s="66">
        <f>IFERROR(__xludf.DUMMYFUNCTION("IF(ISBLANK(S333), """", DATE(INDEX(SPLIT(S333,""/""),3), INDEX(SPLIT(S333,""/""),2), INDEX(SPLIT(S333,""/""),1)))"),45724.0)</f>
        <v>45724</v>
      </c>
      <c r="U333" s="67"/>
      <c r="V333" s="93">
        <v>45872.0</v>
      </c>
      <c r="W333" s="61">
        <v>3600.0</v>
      </c>
      <c r="X333" s="61" t="s">
        <v>481</v>
      </c>
      <c r="Y333" s="69" t="str">
        <f t="shared" si="2"/>
        <v>2025-03</v>
      </c>
      <c r="Z333" s="70" t="str">
        <f t="shared" si="3"/>
        <v>Mar</v>
      </c>
      <c r="AA333" s="71">
        <f>IFERROR(__xludf.DUMMYFUNCTION("IF(OR(T333="""", NOT(ISDATE(T333))), """", EOMONTH(T333, -1) + 1)"),45717.0)</f>
        <v>45717</v>
      </c>
      <c r="AB333" s="67"/>
      <c r="AC333" s="67"/>
      <c r="AD333" s="67"/>
      <c r="AE333" s="67"/>
    </row>
    <row r="334">
      <c r="A334" s="59">
        <v>45706.0</v>
      </c>
      <c r="B334" s="60">
        <f t="shared" si="4"/>
        <v>232</v>
      </c>
      <c r="C334" s="61" t="s">
        <v>72</v>
      </c>
      <c r="D334" s="61" t="s">
        <v>247</v>
      </c>
      <c r="E334" s="61" t="s">
        <v>1559</v>
      </c>
      <c r="F334" s="61" t="s">
        <v>25</v>
      </c>
      <c r="G334" s="61" t="s">
        <v>1560</v>
      </c>
      <c r="H334" s="61" t="s">
        <v>59</v>
      </c>
      <c r="I334" s="61" t="s">
        <v>54</v>
      </c>
      <c r="J334" s="61" t="s">
        <v>54</v>
      </c>
      <c r="K334" s="61" t="s">
        <v>182</v>
      </c>
      <c r="L334" s="61" t="s">
        <v>29</v>
      </c>
      <c r="M334" s="25" t="s">
        <v>5337</v>
      </c>
      <c r="N334" s="25" t="s">
        <v>5338</v>
      </c>
      <c r="O334" s="61" t="s">
        <v>32</v>
      </c>
      <c r="P334" s="61" t="s">
        <v>33</v>
      </c>
      <c r="Q334" s="61" t="s">
        <v>381</v>
      </c>
      <c r="R334" s="64"/>
      <c r="S334" s="65" t="str">
        <f t="shared" si="1"/>
        <v/>
      </c>
      <c r="T334" s="67" t="str">
        <f>IFERROR(__xludf.DUMMYFUNCTION("IF(ISBLANK(S334), """", DATE(INDEX(SPLIT(S334,""/""),3), INDEX(SPLIT(S334,""/""),2), INDEX(SPLIT(S334,""/""),1)))"),"")</f>
        <v/>
      </c>
      <c r="U334" s="67"/>
      <c r="V334" s="65"/>
      <c r="W334" s="61">
        <v>4050.0</v>
      </c>
      <c r="X334" s="61" t="s">
        <v>664</v>
      </c>
      <c r="Y334" s="69" t="str">
        <f t="shared" si="2"/>
        <v/>
      </c>
      <c r="Z334" s="70" t="str">
        <f t="shared" si="3"/>
        <v/>
      </c>
      <c r="AA334" s="70" t="str">
        <f>IFERROR(__xludf.DUMMYFUNCTION("IF(OR(T334="""", NOT(ISDATE(T334))), """", EOMONTH(T334, -1) + 1)"),"")</f>
        <v/>
      </c>
      <c r="AB334" s="67"/>
      <c r="AC334" s="67"/>
      <c r="AD334" s="67"/>
      <c r="AE334" s="67"/>
    </row>
    <row r="335">
      <c r="A335" s="59">
        <v>45706.0</v>
      </c>
      <c r="B335" s="60">
        <f t="shared" si="4"/>
        <v>232</v>
      </c>
      <c r="C335" s="61" t="s">
        <v>72</v>
      </c>
      <c r="D335" s="61" t="s">
        <v>247</v>
      </c>
      <c r="E335" s="61" t="s">
        <v>1563</v>
      </c>
      <c r="F335" s="61" t="s">
        <v>25</v>
      </c>
      <c r="G335" s="61" t="s">
        <v>1564</v>
      </c>
      <c r="H335" s="61" t="s">
        <v>68</v>
      </c>
      <c r="I335" s="61" t="s">
        <v>78</v>
      </c>
      <c r="J335" s="61" t="s">
        <v>435</v>
      </c>
      <c r="K335" s="61" t="s">
        <v>435</v>
      </c>
      <c r="L335" s="61" t="s">
        <v>29</v>
      </c>
      <c r="M335" s="25" t="s">
        <v>5339</v>
      </c>
      <c r="N335" s="25" t="s">
        <v>5340</v>
      </c>
      <c r="O335" s="61" t="s">
        <v>32</v>
      </c>
      <c r="P335" s="61" t="s">
        <v>214</v>
      </c>
      <c r="Q335" s="67"/>
      <c r="R335" s="64"/>
      <c r="S335" s="65" t="str">
        <f t="shared" si="1"/>
        <v/>
      </c>
      <c r="T335" s="67" t="str">
        <f>IFERROR(__xludf.DUMMYFUNCTION("IF(ISBLANK(S335), """", DATE(INDEX(SPLIT(S335,""/""),3), INDEX(SPLIT(S335,""/""),2), INDEX(SPLIT(S335,""/""),1)))"),"")</f>
        <v/>
      </c>
      <c r="U335" s="67"/>
      <c r="V335" s="65"/>
      <c r="W335" s="67"/>
      <c r="X335" s="67"/>
      <c r="Y335" s="69" t="str">
        <f t="shared" si="2"/>
        <v/>
      </c>
      <c r="Z335" s="70" t="str">
        <f t="shared" si="3"/>
        <v/>
      </c>
      <c r="AA335" s="70" t="str">
        <f>IFERROR(__xludf.DUMMYFUNCTION("IF(OR(T335="""", NOT(ISDATE(T335))), """", EOMONTH(T335, -1) + 1)"),"")</f>
        <v/>
      </c>
      <c r="AB335" s="67"/>
      <c r="AC335" s="67"/>
      <c r="AD335" s="67"/>
      <c r="AE335" s="67"/>
    </row>
    <row r="336">
      <c r="A336" s="59">
        <v>45706.0</v>
      </c>
      <c r="B336" s="60">
        <f t="shared" si="4"/>
        <v>32</v>
      </c>
      <c r="C336" s="61" t="s">
        <v>72</v>
      </c>
      <c r="D336" s="61" t="s">
        <v>247</v>
      </c>
      <c r="E336" s="72" t="s">
        <v>1567</v>
      </c>
      <c r="F336" s="61" t="s">
        <v>427</v>
      </c>
      <c r="G336" s="61" t="s">
        <v>1568</v>
      </c>
      <c r="H336" s="61" t="s">
        <v>77</v>
      </c>
      <c r="I336" s="61" t="s">
        <v>104</v>
      </c>
      <c r="J336" s="61" t="s">
        <v>47</v>
      </c>
      <c r="K336" s="61" t="s">
        <v>47</v>
      </c>
      <c r="L336" s="61" t="s">
        <v>29</v>
      </c>
      <c r="M336" s="25" t="s">
        <v>5341</v>
      </c>
      <c r="N336" s="25" t="s">
        <v>5342</v>
      </c>
      <c r="O336" s="61" t="s">
        <v>32</v>
      </c>
      <c r="P336" s="61" t="s">
        <v>33</v>
      </c>
      <c r="Q336" s="67"/>
      <c r="R336" s="64"/>
      <c r="S336" s="65" t="str">
        <f t="shared" si="1"/>
        <v>22/03/2025</v>
      </c>
      <c r="T336" s="66">
        <f>IFERROR(__xludf.DUMMYFUNCTION("IF(ISBLANK(S336), """", DATE(INDEX(SPLIT(S336,""/""),3), INDEX(SPLIT(S336,""/""),2), INDEX(SPLIT(S336,""/""),1)))"),45738.0)</f>
        <v>45738</v>
      </c>
      <c r="U336" s="67"/>
      <c r="V336" s="61" t="s">
        <v>4688</v>
      </c>
      <c r="W336" s="61">
        <v>3150.0</v>
      </c>
      <c r="X336" s="61" t="s">
        <v>664</v>
      </c>
      <c r="Y336" s="69" t="str">
        <f t="shared" si="2"/>
        <v>2025-03</v>
      </c>
      <c r="Z336" s="70" t="str">
        <f t="shared" si="3"/>
        <v>Mar</v>
      </c>
      <c r="AA336" s="71">
        <f>IFERROR(__xludf.DUMMYFUNCTION("IF(OR(T336="""", NOT(ISDATE(T336))), """", EOMONTH(T336, -1) + 1)"),45717.0)</f>
        <v>45717</v>
      </c>
      <c r="AB336" s="67"/>
      <c r="AC336" s="67"/>
      <c r="AD336" s="67"/>
      <c r="AE336" s="67"/>
    </row>
    <row r="337">
      <c r="A337" s="59">
        <v>45706.0</v>
      </c>
      <c r="B337" s="60">
        <f t="shared" si="4"/>
        <v>67</v>
      </c>
      <c r="C337" s="61" t="s">
        <v>64</v>
      </c>
      <c r="D337" s="61" t="s">
        <v>529</v>
      </c>
      <c r="E337" s="72" t="s">
        <v>1571</v>
      </c>
      <c r="F337" s="61" t="s">
        <v>274</v>
      </c>
      <c r="G337" s="61" t="s">
        <v>1572</v>
      </c>
      <c r="H337" s="61" t="s">
        <v>77</v>
      </c>
      <c r="I337" s="61" t="s">
        <v>40</v>
      </c>
      <c r="J337" s="61" t="s">
        <v>47</v>
      </c>
      <c r="K337" s="61" t="s">
        <v>47</v>
      </c>
      <c r="L337" s="61" t="s">
        <v>29</v>
      </c>
      <c r="M337" s="25" t="s">
        <v>5343</v>
      </c>
      <c r="N337" s="25" t="s">
        <v>5344</v>
      </c>
      <c r="O337" s="61" t="s">
        <v>32</v>
      </c>
      <c r="P337" s="61" t="s">
        <v>33</v>
      </c>
      <c r="Q337" s="67"/>
      <c r="R337" s="64"/>
      <c r="S337" s="65" t="str">
        <f t="shared" si="1"/>
        <v>26/04/2025</v>
      </c>
      <c r="T337" s="66">
        <f>IFERROR(__xludf.DUMMYFUNCTION("IF(ISBLANK(S337), """", DATE(INDEX(SPLIT(S337,""/""),3), INDEX(SPLIT(S337,""/""),2), INDEX(SPLIT(S337,""/""),1)))"),45773.0)</f>
        <v>45773</v>
      </c>
      <c r="U337" s="67"/>
      <c r="V337" s="61" t="s">
        <v>4697</v>
      </c>
      <c r="W337" s="67"/>
      <c r="X337" s="67"/>
      <c r="Y337" s="69" t="str">
        <f t="shared" si="2"/>
        <v>2025-04</v>
      </c>
      <c r="Z337" s="70" t="str">
        <f t="shared" si="3"/>
        <v>Apr</v>
      </c>
      <c r="AA337" s="71">
        <f>IFERROR(__xludf.DUMMYFUNCTION("IF(OR(T337="""", NOT(ISDATE(T337))), """", EOMONTH(T337, -1) + 1)"),45748.0)</f>
        <v>45748</v>
      </c>
      <c r="AB337" s="67"/>
      <c r="AC337" s="67"/>
      <c r="AD337" s="67"/>
      <c r="AE337" s="67"/>
    </row>
    <row r="338">
      <c r="A338" s="59">
        <v>45707.0</v>
      </c>
      <c r="B338" s="60">
        <f t="shared" si="4"/>
        <v>231</v>
      </c>
      <c r="C338" s="61" t="s">
        <v>22</v>
      </c>
      <c r="D338" s="61" t="s">
        <v>109</v>
      </c>
      <c r="E338" s="61" t="s">
        <v>1576</v>
      </c>
      <c r="F338" s="61" t="s">
        <v>46</v>
      </c>
      <c r="G338" s="63" t="s">
        <v>1007</v>
      </c>
      <c r="H338" s="61" t="s">
        <v>59</v>
      </c>
      <c r="I338" s="61" t="s">
        <v>220</v>
      </c>
      <c r="J338" s="61" t="s">
        <v>47</v>
      </c>
      <c r="K338" s="61" t="s">
        <v>47</v>
      </c>
      <c r="L338" s="61" t="s">
        <v>29</v>
      </c>
      <c r="M338" s="25" t="s">
        <v>5345</v>
      </c>
      <c r="N338" s="25" t="s">
        <v>5346</v>
      </c>
      <c r="O338" s="61" t="s">
        <v>32</v>
      </c>
      <c r="P338" s="61" t="s">
        <v>343</v>
      </c>
      <c r="Q338" s="67"/>
      <c r="R338" s="64"/>
      <c r="S338" s="65" t="str">
        <f t="shared" si="1"/>
        <v/>
      </c>
      <c r="T338" s="67" t="str">
        <f>IFERROR(__xludf.DUMMYFUNCTION("IF(ISBLANK(S338), """", DATE(INDEX(SPLIT(S338,""/""),3), INDEX(SPLIT(S338,""/""),2), INDEX(SPLIT(S338,""/""),1)))"),"")</f>
        <v/>
      </c>
      <c r="U338" s="67"/>
      <c r="V338" s="65"/>
      <c r="W338" s="67"/>
      <c r="X338" s="67"/>
      <c r="Y338" s="69" t="str">
        <f t="shared" si="2"/>
        <v/>
      </c>
      <c r="Z338" s="70" t="str">
        <f t="shared" si="3"/>
        <v/>
      </c>
      <c r="AA338" s="70" t="str">
        <f>IFERROR(__xludf.DUMMYFUNCTION("IF(OR(T338="""", NOT(ISDATE(T338))), """", EOMONTH(T338, -1) + 1)"),"")</f>
        <v/>
      </c>
      <c r="AB338" s="67"/>
      <c r="AC338" s="67"/>
      <c r="AD338" s="67"/>
      <c r="AE338" s="67"/>
    </row>
    <row r="339">
      <c r="A339" s="59">
        <v>45707.0</v>
      </c>
      <c r="B339" s="60">
        <f t="shared" si="4"/>
        <v>231</v>
      </c>
      <c r="C339" s="61" t="s">
        <v>22</v>
      </c>
      <c r="D339" s="61" t="s">
        <v>109</v>
      </c>
      <c r="E339" s="61" t="s">
        <v>1580</v>
      </c>
      <c r="F339" s="61" t="s">
        <v>46</v>
      </c>
      <c r="G339" s="63" t="s">
        <v>1007</v>
      </c>
      <c r="H339" s="61" t="s">
        <v>59</v>
      </c>
      <c r="I339" s="61" t="s">
        <v>220</v>
      </c>
      <c r="J339" s="61" t="s">
        <v>47</v>
      </c>
      <c r="K339" s="61" t="s">
        <v>47</v>
      </c>
      <c r="L339" s="61" t="s">
        <v>29</v>
      </c>
      <c r="M339" s="25" t="s">
        <v>5347</v>
      </c>
      <c r="N339" s="25" t="s">
        <v>5348</v>
      </c>
      <c r="O339" s="61" t="s">
        <v>32</v>
      </c>
      <c r="P339" s="61" t="s">
        <v>343</v>
      </c>
      <c r="Q339" s="67"/>
      <c r="R339" s="64"/>
      <c r="S339" s="65" t="str">
        <f t="shared" si="1"/>
        <v/>
      </c>
      <c r="T339" s="67" t="str">
        <f>IFERROR(__xludf.DUMMYFUNCTION("IF(ISBLANK(S339), """", DATE(INDEX(SPLIT(S339,""/""),3), INDEX(SPLIT(S339,""/""),2), INDEX(SPLIT(S339,""/""),1)))"),"")</f>
        <v/>
      </c>
      <c r="U339" s="67"/>
      <c r="V339" s="65"/>
      <c r="W339" s="67"/>
      <c r="X339" s="67"/>
      <c r="Y339" s="69" t="str">
        <f t="shared" si="2"/>
        <v/>
      </c>
      <c r="Z339" s="70" t="str">
        <f t="shared" si="3"/>
        <v/>
      </c>
      <c r="AA339" s="70" t="str">
        <f>IFERROR(__xludf.DUMMYFUNCTION("IF(OR(T339="""", NOT(ISDATE(T339))), """", EOMONTH(T339, -1) + 1)"),"")</f>
        <v/>
      </c>
      <c r="AB339" s="67"/>
      <c r="AC339" s="67"/>
      <c r="AD339" s="67"/>
      <c r="AE339" s="67"/>
    </row>
    <row r="340">
      <c r="A340" s="59">
        <v>45707.0</v>
      </c>
      <c r="B340" s="60">
        <f t="shared" si="4"/>
        <v>231</v>
      </c>
      <c r="C340" s="61" t="s">
        <v>22</v>
      </c>
      <c r="D340" s="61" t="s">
        <v>109</v>
      </c>
      <c r="E340" s="61" t="s">
        <v>1583</v>
      </c>
      <c r="F340" s="61" t="s">
        <v>25</v>
      </c>
      <c r="G340" s="61" t="s">
        <v>1584</v>
      </c>
      <c r="H340" s="61" t="s">
        <v>39</v>
      </c>
      <c r="I340" s="61" t="s">
        <v>78</v>
      </c>
      <c r="J340" s="61" t="s">
        <v>104</v>
      </c>
      <c r="K340" s="61" t="s">
        <v>78</v>
      </c>
      <c r="L340" s="61" t="s">
        <v>29</v>
      </c>
      <c r="M340" s="25" t="s">
        <v>5349</v>
      </c>
      <c r="N340" s="25" t="s">
        <v>5350</v>
      </c>
      <c r="O340" s="61" t="s">
        <v>32</v>
      </c>
      <c r="P340" s="61" t="s">
        <v>214</v>
      </c>
      <c r="Q340" s="67"/>
      <c r="R340" s="64"/>
      <c r="S340" s="65" t="str">
        <f t="shared" si="1"/>
        <v/>
      </c>
      <c r="T340" s="67" t="str">
        <f>IFERROR(__xludf.DUMMYFUNCTION("IF(ISBLANK(S340), """", DATE(INDEX(SPLIT(S340,""/""),3), INDEX(SPLIT(S340,""/""),2), INDEX(SPLIT(S340,""/""),1)))"),"")</f>
        <v/>
      </c>
      <c r="U340" s="67"/>
      <c r="V340" s="65"/>
      <c r="W340" s="67"/>
      <c r="X340" s="67"/>
      <c r="Y340" s="69" t="str">
        <f t="shared" si="2"/>
        <v/>
      </c>
      <c r="Z340" s="70" t="str">
        <f t="shared" si="3"/>
        <v/>
      </c>
      <c r="AA340" s="70" t="str">
        <f>IFERROR(__xludf.DUMMYFUNCTION("IF(OR(T340="""", NOT(ISDATE(T340))), """", EOMONTH(T340, -1) + 1)"),"")</f>
        <v/>
      </c>
      <c r="AB340" s="67"/>
      <c r="AC340" s="67"/>
      <c r="AD340" s="67"/>
      <c r="AE340" s="67"/>
    </row>
    <row r="341">
      <c r="A341" s="59">
        <v>45707.0</v>
      </c>
      <c r="B341" s="60">
        <f t="shared" si="4"/>
        <v>231</v>
      </c>
      <c r="C341" s="61" t="s">
        <v>50</v>
      </c>
      <c r="D341" s="61" t="s">
        <v>216</v>
      </c>
      <c r="E341" s="61" t="s">
        <v>1587</v>
      </c>
      <c r="F341" s="61" t="s">
        <v>25</v>
      </c>
      <c r="G341" s="61" t="s">
        <v>1588</v>
      </c>
      <c r="H341" s="61" t="s">
        <v>39</v>
      </c>
      <c r="I341" s="61" t="s">
        <v>220</v>
      </c>
      <c r="J341" s="61" t="s">
        <v>220</v>
      </c>
      <c r="K341" s="61" t="s">
        <v>256</v>
      </c>
      <c r="L341" s="61" t="s">
        <v>29</v>
      </c>
      <c r="M341" s="25" t="s">
        <v>5351</v>
      </c>
      <c r="N341" s="25" t="s">
        <v>5352</v>
      </c>
      <c r="O341" s="61" t="s">
        <v>32</v>
      </c>
      <c r="P341" s="61" t="s">
        <v>214</v>
      </c>
      <c r="Q341" s="67"/>
      <c r="R341" s="64"/>
      <c r="S341" s="65" t="str">
        <f t="shared" si="1"/>
        <v/>
      </c>
      <c r="T341" s="67" t="str">
        <f>IFERROR(__xludf.DUMMYFUNCTION("IF(ISBLANK(S341), """", DATE(INDEX(SPLIT(S341,""/""),3), INDEX(SPLIT(S341,""/""),2), INDEX(SPLIT(S341,""/""),1)))"),"")</f>
        <v/>
      </c>
      <c r="U341" s="67"/>
      <c r="V341" s="65"/>
      <c r="W341" s="67"/>
      <c r="X341" s="67"/>
      <c r="Y341" s="69" t="str">
        <f t="shared" si="2"/>
        <v/>
      </c>
      <c r="Z341" s="70" t="str">
        <f t="shared" si="3"/>
        <v/>
      </c>
      <c r="AA341" s="70" t="str">
        <f>IFERROR(__xludf.DUMMYFUNCTION("IF(OR(T341="""", NOT(ISDATE(T341))), """", EOMONTH(T341, -1) + 1)"),"")</f>
        <v/>
      </c>
      <c r="AB341" s="67"/>
      <c r="AC341" s="67"/>
      <c r="AD341" s="67"/>
      <c r="AE341" s="67"/>
    </row>
    <row r="342">
      <c r="A342" s="59">
        <v>45707.0</v>
      </c>
      <c r="B342" s="60">
        <f t="shared" si="4"/>
        <v>231</v>
      </c>
      <c r="C342" s="61" t="s">
        <v>50</v>
      </c>
      <c r="D342" s="61" t="s">
        <v>216</v>
      </c>
      <c r="E342" s="61" t="s">
        <v>1591</v>
      </c>
      <c r="F342" s="61" t="s">
        <v>46</v>
      </c>
      <c r="G342" s="61" t="s">
        <v>1592</v>
      </c>
      <c r="H342" s="61" t="s">
        <v>388</v>
      </c>
      <c r="I342" s="61" t="s">
        <v>220</v>
      </c>
      <c r="J342" s="61" t="s">
        <v>220</v>
      </c>
      <c r="K342" s="61" t="s">
        <v>220</v>
      </c>
      <c r="L342" s="61" t="s">
        <v>29</v>
      </c>
      <c r="M342" s="25" t="s">
        <v>5353</v>
      </c>
      <c r="N342" s="25" t="s">
        <v>5354</v>
      </c>
      <c r="O342" s="61" t="s">
        <v>32</v>
      </c>
      <c r="P342" s="61" t="s">
        <v>214</v>
      </c>
      <c r="Q342" s="67"/>
      <c r="R342" s="64"/>
      <c r="S342" s="65" t="str">
        <f t="shared" si="1"/>
        <v/>
      </c>
      <c r="T342" s="67" t="str">
        <f>IFERROR(__xludf.DUMMYFUNCTION("IF(ISBLANK(S342), """", DATE(INDEX(SPLIT(S342,""/""),3), INDEX(SPLIT(S342,""/""),2), INDEX(SPLIT(S342,""/""),1)))"),"")</f>
        <v/>
      </c>
      <c r="U342" s="67"/>
      <c r="V342" s="65"/>
      <c r="W342" s="67"/>
      <c r="X342" s="67"/>
      <c r="Y342" s="69" t="str">
        <f t="shared" si="2"/>
        <v/>
      </c>
      <c r="Z342" s="70" t="str">
        <f t="shared" si="3"/>
        <v/>
      </c>
      <c r="AA342" s="70" t="str">
        <f>IFERROR(__xludf.DUMMYFUNCTION("IF(OR(T342="""", NOT(ISDATE(T342))), """", EOMONTH(T342, -1) + 1)"),"")</f>
        <v/>
      </c>
      <c r="AB342" s="67"/>
      <c r="AC342" s="67"/>
      <c r="AD342" s="67"/>
      <c r="AE342" s="67"/>
    </row>
    <row r="343">
      <c r="A343" s="59">
        <v>45707.0</v>
      </c>
      <c r="B343" s="60">
        <f t="shared" si="4"/>
        <v>231</v>
      </c>
      <c r="C343" s="61" t="s">
        <v>50</v>
      </c>
      <c r="D343" s="61" t="s">
        <v>216</v>
      </c>
      <c r="E343" s="61" t="s">
        <v>1595</v>
      </c>
      <c r="F343" s="61" t="s">
        <v>46</v>
      </c>
      <c r="G343" s="61" t="s">
        <v>1596</v>
      </c>
      <c r="H343" s="61" t="s">
        <v>68</v>
      </c>
      <c r="I343" s="61" t="s">
        <v>104</v>
      </c>
      <c r="J343" s="61" t="s">
        <v>905</v>
      </c>
      <c r="K343" s="61" t="s">
        <v>905</v>
      </c>
      <c r="L343" s="61" t="s">
        <v>29</v>
      </c>
      <c r="M343" s="25" t="s">
        <v>5355</v>
      </c>
      <c r="N343" s="25" t="s">
        <v>5356</v>
      </c>
      <c r="O343" s="61" t="s">
        <v>32</v>
      </c>
      <c r="P343" s="61" t="s">
        <v>343</v>
      </c>
      <c r="Q343" s="67"/>
      <c r="R343" s="64"/>
      <c r="S343" s="65" t="str">
        <f t="shared" si="1"/>
        <v/>
      </c>
      <c r="T343" s="67" t="str">
        <f>IFERROR(__xludf.DUMMYFUNCTION("IF(ISBLANK(S343), """", DATE(INDEX(SPLIT(S343,""/""),3), INDEX(SPLIT(S343,""/""),2), INDEX(SPLIT(S343,""/""),1)))"),"")</f>
        <v/>
      </c>
      <c r="U343" s="67"/>
      <c r="V343" s="65"/>
      <c r="W343" s="67"/>
      <c r="X343" s="67"/>
      <c r="Y343" s="69" t="str">
        <f t="shared" si="2"/>
        <v/>
      </c>
      <c r="Z343" s="70" t="str">
        <f t="shared" si="3"/>
        <v/>
      </c>
      <c r="AA343" s="70" t="str">
        <f>IFERROR(__xludf.DUMMYFUNCTION("IF(OR(T343="""", NOT(ISDATE(T343))), """", EOMONTH(T343, -1) + 1)"),"")</f>
        <v/>
      </c>
      <c r="AB343" s="67"/>
      <c r="AC343" s="67"/>
      <c r="AD343" s="67"/>
      <c r="AE343" s="67"/>
    </row>
    <row r="344">
      <c r="A344" s="59">
        <v>45707.0</v>
      </c>
      <c r="B344" s="60">
        <f t="shared" si="4"/>
        <v>50</v>
      </c>
      <c r="C344" s="61" t="s">
        <v>22</v>
      </c>
      <c r="D344" s="61" t="s">
        <v>109</v>
      </c>
      <c r="E344" s="61" t="s">
        <v>1599</v>
      </c>
      <c r="F344" s="61" t="s">
        <v>25</v>
      </c>
      <c r="G344" s="61" t="s">
        <v>1600</v>
      </c>
      <c r="H344" s="61" t="s">
        <v>59</v>
      </c>
      <c r="I344" s="61" t="s">
        <v>104</v>
      </c>
      <c r="J344" s="61" t="s">
        <v>104</v>
      </c>
      <c r="K344" s="61" t="s">
        <v>104</v>
      </c>
      <c r="L344" s="61" t="s">
        <v>29</v>
      </c>
      <c r="M344" s="25" t="s">
        <v>5357</v>
      </c>
      <c r="N344" s="25" t="s">
        <v>5358</v>
      </c>
      <c r="O344" s="61" t="s">
        <v>32</v>
      </c>
      <c r="P344" s="61" t="s">
        <v>33</v>
      </c>
      <c r="Q344" s="61" t="s">
        <v>228</v>
      </c>
      <c r="R344" s="64"/>
      <c r="S344" s="65">
        <f t="shared" si="1"/>
        <v>45934</v>
      </c>
      <c r="T344" s="66">
        <f>IFERROR(__xludf.DUMMYFUNCTION("IF(ISBLANK(S344), """", DATE(INDEX(SPLIT(S344,""/""),3), INDEX(SPLIT(S344,""/""),2), INDEX(SPLIT(S344,""/""),1)))"),45757.0)</f>
        <v>45757</v>
      </c>
      <c r="U344" s="67"/>
      <c r="V344" s="68">
        <v>45934.0</v>
      </c>
      <c r="W344" s="61">
        <v>4500.0</v>
      </c>
      <c r="X344" s="61" t="s">
        <v>44</v>
      </c>
      <c r="Y344" s="69" t="str">
        <f t="shared" si="2"/>
        <v>2025-04</v>
      </c>
      <c r="Z344" s="70" t="str">
        <f t="shared" si="3"/>
        <v>Apr</v>
      </c>
      <c r="AA344" s="71">
        <f>IFERROR(__xludf.DUMMYFUNCTION("IF(OR(T344="""", NOT(ISDATE(T344))), """", EOMONTH(T344, -1) + 1)"),45748.0)</f>
        <v>45748</v>
      </c>
      <c r="AB344" s="67"/>
      <c r="AC344" s="67"/>
      <c r="AD344" s="67"/>
      <c r="AE344" s="67"/>
    </row>
    <row r="345">
      <c r="A345" s="59">
        <v>45707.0</v>
      </c>
      <c r="B345" s="60">
        <f t="shared" si="4"/>
        <v>17</v>
      </c>
      <c r="C345" s="61" t="s">
        <v>22</v>
      </c>
      <c r="D345" s="61" t="s">
        <v>109</v>
      </c>
      <c r="E345" s="61" t="s">
        <v>1604</v>
      </c>
      <c r="F345" s="61" t="s">
        <v>25</v>
      </c>
      <c r="G345" s="61" t="s">
        <v>1605</v>
      </c>
      <c r="H345" s="61" t="s">
        <v>39</v>
      </c>
      <c r="I345" s="61" t="s">
        <v>104</v>
      </c>
      <c r="J345" s="61" t="s">
        <v>459</v>
      </c>
      <c r="K345" s="61" t="s">
        <v>459</v>
      </c>
      <c r="L345" s="61" t="s">
        <v>29</v>
      </c>
      <c r="M345" s="25" t="s">
        <v>5359</v>
      </c>
      <c r="N345" s="25" t="s">
        <v>5360</v>
      </c>
      <c r="O345" s="61" t="s">
        <v>32</v>
      </c>
      <c r="P345" s="61" t="s">
        <v>33</v>
      </c>
      <c r="Q345" s="67"/>
      <c r="R345" s="64"/>
      <c r="S345" s="65">
        <f t="shared" si="1"/>
        <v>45872</v>
      </c>
      <c r="T345" s="66">
        <f>IFERROR(__xludf.DUMMYFUNCTION("IF(ISBLANK(S345), """", DATE(INDEX(SPLIT(S345,""/""),3), INDEX(SPLIT(S345,""/""),2), INDEX(SPLIT(S345,""/""),1)))"),45724.0)</f>
        <v>45724</v>
      </c>
      <c r="U345" s="67"/>
      <c r="V345" s="68">
        <v>45872.0</v>
      </c>
      <c r="W345" s="61">
        <v>4500.0</v>
      </c>
      <c r="X345" s="61" t="s">
        <v>1603</v>
      </c>
      <c r="Y345" s="69" t="str">
        <f t="shared" si="2"/>
        <v>2025-03</v>
      </c>
      <c r="Z345" s="70" t="str">
        <f t="shared" si="3"/>
        <v>Mar</v>
      </c>
      <c r="AA345" s="71">
        <f>IFERROR(__xludf.DUMMYFUNCTION("IF(OR(T345="""", NOT(ISDATE(T345))), """", EOMONTH(T345, -1) + 1)"),45717.0)</f>
        <v>45717</v>
      </c>
      <c r="AB345" s="67"/>
      <c r="AC345" s="67"/>
      <c r="AD345" s="67"/>
      <c r="AE345" s="67"/>
    </row>
    <row r="346">
      <c r="A346" s="59">
        <v>45707.0</v>
      </c>
      <c r="B346" s="60">
        <f t="shared" si="4"/>
        <v>87</v>
      </c>
      <c r="C346" s="61" t="s">
        <v>22</v>
      </c>
      <c r="D346" s="61" t="s">
        <v>109</v>
      </c>
      <c r="E346" s="61" t="s">
        <v>1608</v>
      </c>
      <c r="F346" s="61" t="s">
        <v>25</v>
      </c>
      <c r="G346" s="63" t="s">
        <v>1609</v>
      </c>
      <c r="H346" s="61" t="s">
        <v>59</v>
      </c>
      <c r="I346" s="61" t="s">
        <v>435</v>
      </c>
      <c r="J346" s="61" t="s">
        <v>435</v>
      </c>
      <c r="K346" s="61" t="s">
        <v>1610</v>
      </c>
      <c r="L346" s="61" t="s">
        <v>29</v>
      </c>
      <c r="M346" s="25" t="s">
        <v>5361</v>
      </c>
      <c r="N346" s="25" t="s">
        <v>5362</v>
      </c>
      <c r="O346" s="61" t="s">
        <v>32</v>
      </c>
      <c r="P346" s="61" t="s">
        <v>33</v>
      </c>
      <c r="Q346" s="61" t="s">
        <v>126</v>
      </c>
      <c r="R346" s="64"/>
      <c r="S346" s="65" t="str">
        <f t="shared" si="1"/>
        <v>17/05/2025</v>
      </c>
      <c r="T346" s="66">
        <f>IFERROR(__xludf.DUMMYFUNCTION("IF(ISBLANK(S346), """", DATE(INDEX(SPLIT(S346,""/""),3), INDEX(SPLIT(S346,""/""),2), INDEX(SPLIT(S346,""/""),1)))"),45794.0)</f>
        <v>45794</v>
      </c>
      <c r="U346" s="67"/>
      <c r="V346" s="61" t="s">
        <v>4812</v>
      </c>
      <c r="W346" s="67"/>
      <c r="X346" s="67"/>
      <c r="Y346" s="69" t="str">
        <f t="shared" si="2"/>
        <v>2025-05</v>
      </c>
      <c r="Z346" s="70" t="str">
        <f t="shared" si="3"/>
        <v>May</v>
      </c>
      <c r="AA346" s="71">
        <f>IFERROR(__xludf.DUMMYFUNCTION("IF(OR(T346="""", NOT(ISDATE(T346))), """", EOMONTH(T346, -1) + 1)"),45778.0)</f>
        <v>45778</v>
      </c>
      <c r="AB346" s="67"/>
      <c r="AC346" s="67"/>
      <c r="AD346" s="67"/>
      <c r="AE346" s="67"/>
    </row>
    <row r="347">
      <c r="A347" s="59">
        <v>45707.0</v>
      </c>
      <c r="B347" s="60">
        <f t="shared" si="4"/>
        <v>101</v>
      </c>
      <c r="C347" s="61" t="s">
        <v>72</v>
      </c>
      <c r="D347" s="61" t="s">
        <v>247</v>
      </c>
      <c r="E347" s="72" t="s">
        <v>1613</v>
      </c>
      <c r="F347" s="61" t="s">
        <v>249</v>
      </c>
      <c r="G347" s="61" t="s">
        <v>1614</v>
      </c>
      <c r="H347" s="61" t="s">
        <v>77</v>
      </c>
      <c r="I347" s="61" t="s">
        <v>78</v>
      </c>
      <c r="J347" s="61" t="s">
        <v>47</v>
      </c>
      <c r="K347" s="61" t="s">
        <v>47</v>
      </c>
      <c r="L347" s="61" t="s">
        <v>29</v>
      </c>
      <c r="M347" s="25" t="s">
        <v>5363</v>
      </c>
      <c r="N347" s="25" t="s">
        <v>5364</v>
      </c>
      <c r="O347" s="61" t="s">
        <v>32</v>
      </c>
      <c r="P347" s="61" t="s">
        <v>33</v>
      </c>
      <c r="Q347" s="67"/>
      <c r="R347" s="64"/>
      <c r="S347" s="65" t="str">
        <f t="shared" si="1"/>
        <v>31/05/2025</v>
      </c>
      <c r="T347" s="66">
        <f>IFERROR(__xludf.DUMMYFUNCTION("IF(ISBLANK(S347), """", DATE(INDEX(SPLIT(S347,""/""),3), INDEX(SPLIT(S347,""/""),2), INDEX(SPLIT(S347,""/""),1)))"),45808.0)</f>
        <v>45808</v>
      </c>
      <c r="U347" s="67"/>
      <c r="V347" s="61" t="s">
        <v>4751</v>
      </c>
      <c r="W347" s="61">
        <v>2250.0</v>
      </c>
      <c r="X347" s="61" t="s">
        <v>1617</v>
      </c>
      <c r="Y347" s="69" t="str">
        <f t="shared" si="2"/>
        <v>2025-05</v>
      </c>
      <c r="Z347" s="70" t="str">
        <f t="shared" si="3"/>
        <v>May</v>
      </c>
      <c r="AA347" s="71">
        <f>IFERROR(__xludf.DUMMYFUNCTION("IF(OR(T347="""", NOT(ISDATE(T347))), """", EOMONTH(T347, -1) + 1)"),45778.0)</f>
        <v>45778</v>
      </c>
      <c r="AB347" s="67"/>
      <c r="AC347" s="67"/>
      <c r="AD347" s="67"/>
      <c r="AE347" s="67"/>
    </row>
    <row r="348">
      <c r="A348" s="59">
        <v>45707.0</v>
      </c>
      <c r="B348" s="60">
        <f t="shared" si="4"/>
        <v>66</v>
      </c>
      <c r="C348" s="61" t="s">
        <v>64</v>
      </c>
      <c r="D348" s="61" t="s">
        <v>432</v>
      </c>
      <c r="E348" s="72" t="s">
        <v>1618</v>
      </c>
      <c r="F348" s="61" t="s">
        <v>25</v>
      </c>
      <c r="G348" s="61" t="s">
        <v>1619</v>
      </c>
      <c r="H348" s="61" t="s">
        <v>59</v>
      </c>
      <c r="I348" s="61" t="s">
        <v>459</v>
      </c>
      <c r="J348" s="61" t="s">
        <v>459</v>
      </c>
      <c r="K348" s="61" t="s">
        <v>256</v>
      </c>
      <c r="L348" s="61" t="s">
        <v>29</v>
      </c>
      <c r="M348" s="25" t="s">
        <v>5365</v>
      </c>
      <c r="N348" s="25" t="s">
        <v>5366</v>
      </c>
      <c r="O348" s="61" t="s">
        <v>32</v>
      </c>
      <c r="P348" s="61" t="s">
        <v>33</v>
      </c>
      <c r="Q348" s="61" t="s">
        <v>228</v>
      </c>
      <c r="R348" s="64"/>
      <c r="S348" s="65" t="str">
        <f t="shared" si="1"/>
        <v>26/04/2025</v>
      </c>
      <c r="T348" s="66">
        <f>IFERROR(__xludf.DUMMYFUNCTION("IF(ISBLANK(S348), """", DATE(INDEX(SPLIT(S348,""/""),3), INDEX(SPLIT(S348,""/""),2), INDEX(SPLIT(S348,""/""),1)))"),45773.0)</f>
        <v>45773</v>
      </c>
      <c r="U348" s="67"/>
      <c r="V348" s="61" t="s">
        <v>4697</v>
      </c>
      <c r="W348" s="61">
        <v>5076.0</v>
      </c>
      <c r="X348" s="61" t="s">
        <v>1030</v>
      </c>
      <c r="Y348" s="69" t="str">
        <f t="shared" si="2"/>
        <v>2025-04</v>
      </c>
      <c r="Z348" s="70" t="str">
        <f t="shared" si="3"/>
        <v>Apr</v>
      </c>
      <c r="AA348" s="71">
        <f>IFERROR(__xludf.DUMMYFUNCTION("IF(OR(T348="""", NOT(ISDATE(T348))), """", EOMONTH(T348, -1) + 1)"),45748.0)</f>
        <v>45748</v>
      </c>
      <c r="AB348" s="67"/>
      <c r="AC348" s="67"/>
      <c r="AD348" s="67"/>
      <c r="AE348" s="67"/>
    </row>
    <row r="349">
      <c r="A349" s="59">
        <v>45709.0</v>
      </c>
      <c r="B349" s="60">
        <f t="shared" si="4"/>
        <v>71</v>
      </c>
      <c r="C349" s="61" t="s">
        <v>22</v>
      </c>
      <c r="D349" s="61" t="s">
        <v>307</v>
      </c>
      <c r="E349" s="72" t="s">
        <v>1624</v>
      </c>
      <c r="F349" s="61" t="s">
        <v>25</v>
      </c>
      <c r="G349" s="61" t="s">
        <v>1625</v>
      </c>
      <c r="H349" s="61" t="s">
        <v>388</v>
      </c>
      <c r="I349" s="61" t="s">
        <v>78</v>
      </c>
      <c r="J349" s="61" t="s">
        <v>78</v>
      </c>
      <c r="K349" s="61" t="s">
        <v>78</v>
      </c>
      <c r="L349" s="61" t="s">
        <v>29</v>
      </c>
      <c r="M349" s="25" t="s">
        <v>5367</v>
      </c>
      <c r="N349" s="25" t="s">
        <v>5368</v>
      </c>
      <c r="O349" s="61" t="s">
        <v>32</v>
      </c>
      <c r="P349" s="61" t="s">
        <v>33</v>
      </c>
      <c r="Q349" s="61" t="s">
        <v>34</v>
      </c>
      <c r="R349" s="64"/>
      <c r="S349" s="65">
        <f t="shared" si="1"/>
        <v>45721</v>
      </c>
      <c r="T349" s="66">
        <f>IFERROR(__xludf.DUMMYFUNCTION("IF(ISBLANK(S349), """", DATE(INDEX(SPLIT(S349,""/""),3), INDEX(SPLIT(S349,""/""),2), INDEX(SPLIT(S349,""/""),1)))"),45780.0)</f>
        <v>45780</v>
      </c>
      <c r="U349" s="67"/>
      <c r="V349" s="68">
        <v>45721.0</v>
      </c>
      <c r="W349" s="61">
        <v>3520.0</v>
      </c>
      <c r="X349" s="61" t="s">
        <v>691</v>
      </c>
      <c r="Y349" s="69" t="str">
        <f t="shared" si="2"/>
        <v>2025-05</v>
      </c>
      <c r="Z349" s="70" t="str">
        <f t="shared" si="3"/>
        <v>May</v>
      </c>
      <c r="AA349" s="71">
        <f>IFERROR(__xludf.DUMMYFUNCTION("IF(OR(T349="""", NOT(ISDATE(T349))), """", EOMONTH(T349, -1) + 1)"),45778.0)</f>
        <v>45778</v>
      </c>
      <c r="AB349" s="67"/>
      <c r="AC349" s="67"/>
      <c r="AD349" s="67"/>
      <c r="AE349" s="67"/>
    </row>
    <row r="350">
      <c r="A350" s="59">
        <v>45709.0</v>
      </c>
      <c r="B350" s="60">
        <f t="shared" si="4"/>
        <v>29</v>
      </c>
      <c r="C350" s="61" t="s">
        <v>64</v>
      </c>
      <c r="D350" s="61" t="s">
        <v>65</v>
      </c>
      <c r="E350" s="62" t="s">
        <v>1629</v>
      </c>
      <c r="F350" s="61" t="s">
        <v>8</v>
      </c>
      <c r="G350" s="61" t="s">
        <v>1630</v>
      </c>
      <c r="H350" s="61" t="s">
        <v>77</v>
      </c>
      <c r="I350" s="61" t="s">
        <v>40</v>
      </c>
      <c r="J350" s="61" t="s">
        <v>47</v>
      </c>
      <c r="K350" s="61" t="s">
        <v>47</v>
      </c>
      <c r="L350" s="61" t="s">
        <v>29</v>
      </c>
      <c r="M350" s="25" t="s">
        <v>5369</v>
      </c>
      <c r="N350" s="25" t="s">
        <v>5370</v>
      </c>
      <c r="O350" s="61" t="s">
        <v>32</v>
      </c>
      <c r="P350" s="61" t="s">
        <v>33</v>
      </c>
      <c r="Q350" s="61" t="s">
        <v>228</v>
      </c>
      <c r="R350" s="64"/>
      <c r="S350" s="65" t="str">
        <f t="shared" si="1"/>
        <v>22/3/2025</v>
      </c>
      <c r="T350" s="66">
        <f>IFERROR(__xludf.DUMMYFUNCTION("IF(ISBLANK(S350), """", DATE(INDEX(SPLIT(S350,""/""),3), INDEX(SPLIT(S350,""/""),2), INDEX(SPLIT(S350,""/""),1)))"),45738.0)</f>
        <v>45738</v>
      </c>
      <c r="U350" s="67"/>
      <c r="V350" s="61" t="s">
        <v>5371</v>
      </c>
      <c r="W350" s="67"/>
      <c r="X350" s="67"/>
      <c r="Y350" s="69" t="str">
        <f t="shared" si="2"/>
        <v>2025-03</v>
      </c>
      <c r="Z350" s="70" t="str">
        <f t="shared" si="3"/>
        <v>Mar</v>
      </c>
      <c r="AA350" s="71">
        <f>IFERROR(__xludf.DUMMYFUNCTION("IF(OR(T350="""", NOT(ISDATE(T350))), """", EOMONTH(T350, -1) + 1)"),45717.0)</f>
        <v>45717</v>
      </c>
      <c r="AB350" s="67"/>
      <c r="AC350" s="67"/>
      <c r="AD350" s="67"/>
      <c r="AE350" s="67"/>
    </row>
    <row r="351">
      <c r="A351" s="59">
        <v>45709.0</v>
      </c>
      <c r="B351" s="60">
        <f t="shared" si="4"/>
        <v>229</v>
      </c>
      <c r="C351" s="61" t="s">
        <v>64</v>
      </c>
      <c r="D351" s="61" t="s">
        <v>65</v>
      </c>
      <c r="E351" s="62" t="s">
        <v>1635</v>
      </c>
      <c r="F351" s="61" t="s">
        <v>25</v>
      </c>
      <c r="G351" s="61" t="s">
        <v>1636</v>
      </c>
      <c r="H351" s="61" t="s">
        <v>39</v>
      </c>
      <c r="I351" s="61" t="s">
        <v>220</v>
      </c>
      <c r="J351" s="61" t="s">
        <v>220</v>
      </c>
      <c r="K351" s="61" t="s">
        <v>220</v>
      </c>
      <c r="L351" s="61" t="s">
        <v>29</v>
      </c>
      <c r="M351" s="25" t="s">
        <v>5372</v>
      </c>
      <c r="N351" s="25" t="s">
        <v>5373</v>
      </c>
      <c r="O351" s="61" t="s">
        <v>32</v>
      </c>
      <c r="P351" s="61" t="s">
        <v>33</v>
      </c>
      <c r="Q351" s="61" t="s">
        <v>381</v>
      </c>
      <c r="R351" s="64"/>
      <c r="S351" s="65" t="str">
        <f t="shared" si="1"/>
        <v/>
      </c>
      <c r="T351" s="67" t="str">
        <f>IFERROR(__xludf.DUMMYFUNCTION("IF(ISBLANK(S351), """", DATE(INDEX(SPLIT(S351,""/""),3), INDEX(SPLIT(S351,""/""),2), INDEX(SPLIT(S351,""/""),1)))"),"")</f>
        <v/>
      </c>
      <c r="U351" s="67"/>
      <c r="V351" s="65"/>
      <c r="W351" s="67"/>
      <c r="X351" s="67"/>
      <c r="Y351" s="69" t="str">
        <f t="shared" si="2"/>
        <v/>
      </c>
      <c r="Z351" s="70" t="str">
        <f t="shared" si="3"/>
        <v/>
      </c>
      <c r="AA351" s="70" t="str">
        <f>IFERROR(__xludf.DUMMYFUNCTION("IF(OR(T351="""", NOT(ISDATE(T351))), """", EOMONTH(T351, -1) + 1)"),"")</f>
        <v/>
      </c>
      <c r="AB351" s="67"/>
      <c r="AC351" s="67"/>
      <c r="AD351" s="67"/>
      <c r="AE351" s="67"/>
    </row>
    <row r="352">
      <c r="A352" s="59">
        <v>45709.0</v>
      </c>
      <c r="B352" s="60">
        <f t="shared" si="4"/>
        <v>229</v>
      </c>
      <c r="C352" s="61" t="s">
        <v>64</v>
      </c>
      <c r="D352" s="61" t="s">
        <v>209</v>
      </c>
      <c r="E352" s="72" t="s">
        <v>1639</v>
      </c>
      <c r="F352" s="61" t="s">
        <v>25</v>
      </c>
      <c r="G352" s="61" t="s">
        <v>1640</v>
      </c>
      <c r="H352" s="61" t="s">
        <v>388</v>
      </c>
      <c r="I352" s="61" t="s">
        <v>40</v>
      </c>
      <c r="J352" s="61" t="s">
        <v>40</v>
      </c>
      <c r="K352" s="61" t="s">
        <v>40</v>
      </c>
      <c r="L352" s="61" t="s">
        <v>29</v>
      </c>
      <c r="M352" s="25" t="s">
        <v>5374</v>
      </c>
      <c r="N352" s="25" t="s">
        <v>5375</v>
      </c>
      <c r="O352" s="61" t="s">
        <v>32</v>
      </c>
      <c r="P352" s="61" t="s">
        <v>214</v>
      </c>
      <c r="Q352" s="67"/>
      <c r="R352" s="64"/>
      <c r="S352" s="65" t="str">
        <f t="shared" si="1"/>
        <v/>
      </c>
      <c r="T352" s="67" t="str">
        <f>IFERROR(__xludf.DUMMYFUNCTION("IF(ISBLANK(S352), """", DATE(INDEX(SPLIT(S352,""/""),3), INDEX(SPLIT(S352,""/""),2), INDEX(SPLIT(S352,""/""),1)))"),"")</f>
        <v/>
      </c>
      <c r="U352" s="67"/>
      <c r="V352" s="65"/>
      <c r="W352" s="67"/>
      <c r="X352" s="67"/>
      <c r="Y352" s="69" t="str">
        <f t="shared" si="2"/>
        <v/>
      </c>
      <c r="Z352" s="70" t="str">
        <f t="shared" si="3"/>
        <v/>
      </c>
      <c r="AA352" s="70" t="str">
        <f>IFERROR(__xludf.DUMMYFUNCTION("IF(OR(T352="""", NOT(ISDATE(T352))), """", EOMONTH(T352, -1) + 1)"),"")</f>
        <v/>
      </c>
      <c r="AB352" s="67"/>
      <c r="AC352" s="67"/>
      <c r="AD352" s="67"/>
      <c r="AE352" s="67"/>
    </row>
    <row r="353">
      <c r="A353" s="59">
        <v>45709.0</v>
      </c>
      <c r="B353" s="60">
        <f t="shared" si="4"/>
        <v>229</v>
      </c>
      <c r="C353" s="61" t="s">
        <v>50</v>
      </c>
      <c r="D353" s="61" t="s">
        <v>216</v>
      </c>
      <c r="E353" s="61" t="s">
        <v>1643</v>
      </c>
      <c r="F353" s="61" t="s">
        <v>25</v>
      </c>
      <c r="G353" s="61" t="s">
        <v>1644</v>
      </c>
      <c r="H353" s="61" t="s">
        <v>39</v>
      </c>
      <c r="I353" s="61" t="s">
        <v>435</v>
      </c>
      <c r="J353" s="61" t="s">
        <v>78</v>
      </c>
      <c r="K353" s="61" t="s">
        <v>78</v>
      </c>
      <c r="L353" s="61" t="s">
        <v>29</v>
      </c>
      <c r="M353" s="25" t="s">
        <v>5376</v>
      </c>
      <c r="N353" s="25" t="s">
        <v>5377</v>
      </c>
      <c r="O353" s="61" t="s">
        <v>32</v>
      </c>
      <c r="P353" s="61" t="s">
        <v>214</v>
      </c>
      <c r="Q353" s="67"/>
      <c r="R353" s="64"/>
      <c r="S353" s="65" t="str">
        <f t="shared" si="1"/>
        <v/>
      </c>
      <c r="T353" s="67" t="str">
        <f>IFERROR(__xludf.DUMMYFUNCTION("IF(ISBLANK(S353), """", DATE(INDEX(SPLIT(S353,""/""),3), INDEX(SPLIT(S353,""/""),2), INDEX(SPLIT(S353,""/""),1)))"),"")</f>
        <v/>
      </c>
      <c r="U353" s="67"/>
      <c r="V353" s="65"/>
      <c r="W353" s="67"/>
      <c r="X353" s="67"/>
      <c r="Y353" s="69" t="str">
        <f t="shared" si="2"/>
        <v/>
      </c>
      <c r="Z353" s="70" t="str">
        <f t="shared" si="3"/>
        <v/>
      </c>
      <c r="AA353" s="70" t="str">
        <f>IFERROR(__xludf.DUMMYFUNCTION("IF(OR(T353="""", NOT(ISDATE(T353))), """", EOMONTH(T353, -1) + 1)"),"")</f>
        <v/>
      </c>
      <c r="AB353" s="67"/>
      <c r="AC353" s="67"/>
      <c r="AD353" s="67"/>
      <c r="AE353" s="67"/>
    </row>
    <row r="354">
      <c r="A354" s="59">
        <v>45709.0</v>
      </c>
      <c r="B354" s="60">
        <f t="shared" si="4"/>
        <v>118</v>
      </c>
      <c r="C354" s="61" t="s">
        <v>64</v>
      </c>
      <c r="D354" s="61" t="s">
        <v>562</v>
      </c>
      <c r="E354" s="72" t="s">
        <v>1647</v>
      </c>
      <c r="F354" s="61" t="s">
        <v>25</v>
      </c>
      <c r="G354" s="61" t="s">
        <v>1648</v>
      </c>
      <c r="H354" s="61" t="s">
        <v>388</v>
      </c>
      <c r="I354" s="61" t="s">
        <v>220</v>
      </c>
      <c r="J354" s="61" t="s">
        <v>220</v>
      </c>
      <c r="K354" s="61" t="s">
        <v>220</v>
      </c>
      <c r="L354" s="61" t="s">
        <v>29</v>
      </c>
      <c r="M354" s="25" t="s">
        <v>5378</v>
      </c>
      <c r="N354" s="25" t="s">
        <v>5379</v>
      </c>
      <c r="O354" s="61" t="s">
        <v>32</v>
      </c>
      <c r="P354" s="61" t="s">
        <v>33</v>
      </c>
      <c r="Q354" s="61" t="s">
        <v>471</v>
      </c>
      <c r="R354" s="79" t="s">
        <v>5380</v>
      </c>
      <c r="S354" s="65" t="str">
        <f t="shared" si="1"/>
        <v>19/06/2025</v>
      </c>
      <c r="T354" s="66">
        <f>IFERROR(__xludf.DUMMYFUNCTION("IF(ISBLANK(S354), """", DATE(INDEX(SPLIT(S354,""/""),3), INDEX(SPLIT(S354,""/""),2), INDEX(SPLIT(S354,""/""),1)))"),45827.0)</f>
        <v>45827</v>
      </c>
      <c r="U354" s="67"/>
      <c r="V354" s="65"/>
      <c r="W354" s="67"/>
      <c r="X354" s="67"/>
      <c r="Y354" s="69" t="str">
        <f t="shared" si="2"/>
        <v>2025-06</v>
      </c>
      <c r="Z354" s="70" t="str">
        <f t="shared" si="3"/>
        <v>Jun</v>
      </c>
      <c r="AA354" s="71">
        <f>IFERROR(__xludf.DUMMYFUNCTION("IF(OR(T354="""", NOT(ISDATE(T354))), """", EOMONTH(T354, -1) + 1)"),45809.0)</f>
        <v>45809</v>
      </c>
      <c r="AB354" s="67"/>
      <c r="AC354" s="67"/>
      <c r="AD354" s="67"/>
      <c r="AE354" s="67"/>
    </row>
    <row r="355">
      <c r="A355" s="59">
        <v>45709.0</v>
      </c>
      <c r="B355" s="60">
        <f t="shared" si="4"/>
        <v>92</v>
      </c>
      <c r="C355" s="61" t="s">
        <v>64</v>
      </c>
      <c r="D355" s="61" t="s">
        <v>562</v>
      </c>
      <c r="E355" s="72" t="s">
        <v>1651</v>
      </c>
      <c r="F355" s="61" t="s">
        <v>46</v>
      </c>
      <c r="G355" s="61" t="s">
        <v>1652</v>
      </c>
      <c r="H355" s="61" t="s">
        <v>59</v>
      </c>
      <c r="I355" s="61" t="s">
        <v>435</v>
      </c>
      <c r="J355" s="61" t="s">
        <v>78</v>
      </c>
      <c r="K355" s="61" t="s">
        <v>78</v>
      </c>
      <c r="L355" s="61" t="s">
        <v>29</v>
      </c>
      <c r="M355" s="25" t="s">
        <v>5381</v>
      </c>
      <c r="N355" s="25" t="s">
        <v>5382</v>
      </c>
      <c r="O355" s="61" t="s">
        <v>32</v>
      </c>
      <c r="P355" s="61" t="s">
        <v>33</v>
      </c>
      <c r="Q355" s="61" t="s">
        <v>34</v>
      </c>
      <c r="R355" s="64"/>
      <c r="S355" s="65" t="str">
        <f t="shared" si="1"/>
        <v>24/05/2025</v>
      </c>
      <c r="T355" s="66">
        <f>IFERROR(__xludf.DUMMYFUNCTION("IF(ISBLANK(S355), """", DATE(INDEX(SPLIT(S355,""/""),3), INDEX(SPLIT(S355,""/""),2), INDEX(SPLIT(S355,""/""),1)))"),45801.0)</f>
        <v>45801</v>
      </c>
      <c r="U355" s="67"/>
      <c r="V355" s="61" t="s">
        <v>4853</v>
      </c>
      <c r="W355" s="61">
        <v>4860.0</v>
      </c>
      <c r="X355" s="61" t="s">
        <v>364</v>
      </c>
      <c r="Y355" s="69" t="str">
        <f t="shared" si="2"/>
        <v>2025-05</v>
      </c>
      <c r="Z355" s="70" t="str">
        <f t="shared" si="3"/>
        <v>May</v>
      </c>
      <c r="AA355" s="71">
        <f>IFERROR(__xludf.DUMMYFUNCTION("IF(OR(T355="""", NOT(ISDATE(T355))), """", EOMONTH(T355, -1) + 1)"),45778.0)</f>
        <v>45778</v>
      </c>
      <c r="AB355" s="67"/>
      <c r="AC355" s="67"/>
      <c r="AD355" s="67"/>
      <c r="AE355" s="67"/>
    </row>
    <row r="356">
      <c r="A356" s="59">
        <v>45709.0</v>
      </c>
      <c r="B356" s="60">
        <f t="shared" si="4"/>
        <v>78</v>
      </c>
      <c r="C356" s="61" t="s">
        <v>64</v>
      </c>
      <c r="D356" s="61" t="s">
        <v>562</v>
      </c>
      <c r="E356" s="72" t="s">
        <v>1655</v>
      </c>
      <c r="F356" s="61" t="s">
        <v>25</v>
      </c>
      <c r="G356" s="61" t="s">
        <v>1656</v>
      </c>
      <c r="H356" s="61" t="s">
        <v>59</v>
      </c>
      <c r="I356" s="61" t="s">
        <v>328</v>
      </c>
      <c r="J356" s="61" t="s">
        <v>328</v>
      </c>
      <c r="K356" s="61" t="s">
        <v>328</v>
      </c>
      <c r="L356" s="61" t="s">
        <v>29</v>
      </c>
      <c r="M356" s="25" t="s">
        <v>5383</v>
      </c>
      <c r="N356" s="25" t="s">
        <v>5384</v>
      </c>
      <c r="O356" s="61" t="s">
        <v>32</v>
      </c>
      <c r="P356" s="61" t="s">
        <v>33</v>
      </c>
      <c r="Q356" s="61" t="s">
        <v>34</v>
      </c>
      <c r="R356" s="64"/>
      <c r="S356" s="65">
        <f t="shared" si="1"/>
        <v>45935</v>
      </c>
      <c r="T356" s="66">
        <f>IFERROR(__xludf.DUMMYFUNCTION("IF(ISBLANK(S356), """", DATE(INDEX(SPLIT(S356,""/""),3), INDEX(SPLIT(S356,""/""),2), INDEX(SPLIT(S356,""/""),1)))"),45787.0)</f>
        <v>45787</v>
      </c>
      <c r="U356" s="67"/>
      <c r="V356" s="68">
        <v>45935.0</v>
      </c>
      <c r="W356" s="61">
        <v>4860.0</v>
      </c>
      <c r="X356" s="61" t="s">
        <v>300</v>
      </c>
      <c r="Y356" s="69" t="str">
        <f t="shared" si="2"/>
        <v>2025-05</v>
      </c>
      <c r="Z356" s="70" t="str">
        <f t="shared" si="3"/>
        <v>May</v>
      </c>
      <c r="AA356" s="71">
        <f>IFERROR(__xludf.DUMMYFUNCTION("IF(OR(T356="""", NOT(ISDATE(T356))), """", EOMONTH(T356, -1) + 1)"),45778.0)</f>
        <v>45778</v>
      </c>
      <c r="AB356" s="67"/>
      <c r="AC356" s="67"/>
      <c r="AD356" s="67"/>
      <c r="AE356" s="67"/>
    </row>
    <row r="357">
      <c r="A357" s="59">
        <v>45709.0</v>
      </c>
      <c r="B357" s="60">
        <f t="shared" si="4"/>
        <v>229</v>
      </c>
      <c r="C357" s="61" t="s">
        <v>64</v>
      </c>
      <c r="D357" s="61" t="s">
        <v>562</v>
      </c>
      <c r="E357" s="72" t="s">
        <v>1659</v>
      </c>
      <c r="F357" s="61" t="s">
        <v>25</v>
      </c>
      <c r="G357" s="61" t="s">
        <v>1660</v>
      </c>
      <c r="H357" s="61" t="s">
        <v>388</v>
      </c>
      <c r="I357" s="61" t="s">
        <v>122</v>
      </c>
      <c r="J357" s="61" t="s">
        <v>1661</v>
      </c>
      <c r="K357" s="61" t="s">
        <v>1661</v>
      </c>
      <c r="L357" s="61" t="s">
        <v>29</v>
      </c>
      <c r="M357" s="25" t="s">
        <v>5385</v>
      </c>
      <c r="N357" s="25" t="s">
        <v>5386</v>
      </c>
      <c r="O357" s="61" t="s">
        <v>32</v>
      </c>
      <c r="P357" s="61" t="s">
        <v>214</v>
      </c>
      <c r="Q357" s="67"/>
      <c r="R357" s="64"/>
      <c r="S357" s="65" t="str">
        <f t="shared" si="1"/>
        <v/>
      </c>
      <c r="T357" s="67" t="str">
        <f>IFERROR(__xludf.DUMMYFUNCTION("IF(ISBLANK(S357), """", DATE(INDEX(SPLIT(S357,""/""),3), INDEX(SPLIT(S357,""/""),2), INDEX(SPLIT(S357,""/""),1)))"),"")</f>
        <v/>
      </c>
      <c r="U357" s="67"/>
      <c r="V357" s="65"/>
      <c r="W357" s="67"/>
      <c r="X357" s="67"/>
      <c r="Y357" s="69" t="str">
        <f t="shared" si="2"/>
        <v/>
      </c>
      <c r="Z357" s="70" t="str">
        <f t="shared" si="3"/>
        <v/>
      </c>
      <c r="AA357" s="70" t="str">
        <f>IFERROR(__xludf.DUMMYFUNCTION("IF(OR(T357="""", NOT(ISDATE(T357))), """", EOMONTH(T357, -1) + 1)"),"")</f>
        <v/>
      </c>
      <c r="AB357" s="67"/>
      <c r="AC357" s="67"/>
      <c r="AD357" s="67"/>
      <c r="AE357" s="67"/>
    </row>
    <row r="358">
      <c r="A358" s="59">
        <v>45709.0</v>
      </c>
      <c r="B358" s="60">
        <f t="shared" si="4"/>
        <v>71</v>
      </c>
      <c r="C358" s="61" t="s">
        <v>64</v>
      </c>
      <c r="D358" s="61" t="s">
        <v>562</v>
      </c>
      <c r="E358" s="72" t="s">
        <v>1664</v>
      </c>
      <c r="F358" s="61" t="s">
        <v>25</v>
      </c>
      <c r="G358" s="61" t="s">
        <v>1665</v>
      </c>
      <c r="H358" s="61" t="s">
        <v>388</v>
      </c>
      <c r="I358" s="61" t="s">
        <v>435</v>
      </c>
      <c r="J358" s="61" t="s">
        <v>220</v>
      </c>
      <c r="K358" s="61" t="s">
        <v>220</v>
      </c>
      <c r="L358" s="61" t="s">
        <v>29</v>
      </c>
      <c r="M358" s="25" t="s">
        <v>5387</v>
      </c>
      <c r="N358" s="25" t="s">
        <v>5388</v>
      </c>
      <c r="O358" s="61" t="s">
        <v>32</v>
      </c>
      <c r="P358" s="61" t="s">
        <v>33</v>
      </c>
      <c r="Q358" s="61" t="s">
        <v>228</v>
      </c>
      <c r="R358" s="64"/>
      <c r="S358" s="65">
        <f t="shared" si="1"/>
        <v>45721</v>
      </c>
      <c r="T358" s="66">
        <f>IFERROR(__xludf.DUMMYFUNCTION("IF(ISBLANK(S358), """", DATE(INDEX(SPLIT(S358,""/""),3), INDEX(SPLIT(S358,""/""),2), INDEX(SPLIT(S358,""/""),1)))"),45780.0)</f>
        <v>45780</v>
      </c>
      <c r="U358" s="67"/>
      <c r="V358" s="68">
        <v>45721.0</v>
      </c>
      <c r="W358" s="61">
        <v>4860.0</v>
      </c>
      <c r="X358" s="61" t="s">
        <v>300</v>
      </c>
      <c r="Y358" s="69" t="str">
        <f t="shared" si="2"/>
        <v>2025-05</v>
      </c>
      <c r="Z358" s="70" t="str">
        <f t="shared" si="3"/>
        <v>May</v>
      </c>
      <c r="AA358" s="71">
        <f>IFERROR(__xludf.DUMMYFUNCTION("IF(OR(T358="""", NOT(ISDATE(T358))), """", EOMONTH(T358, -1) + 1)"),45778.0)</f>
        <v>45778</v>
      </c>
      <c r="AB358" s="67"/>
      <c r="AC358" s="67"/>
      <c r="AD358" s="67"/>
      <c r="AE358" s="67"/>
    </row>
    <row r="359">
      <c r="A359" s="59">
        <v>45709.0</v>
      </c>
      <c r="B359" s="60">
        <f t="shared" si="4"/>
        <v>29</v>
      </c>
      <c r="C359" s="61" t="s">
        <v>64</v>
      </c>
      <c r="D359" s="61" t="s">
        <v>562</v>
      </c>
      <c r="E359" s="72" t="s">
        <v>1668</v>
      </c>
      <c r="F359" s="61" t="s">
        <v>25</v>
      </c>
      <c r="G359" s="61" t="s">
        <v>1669</v>
      </c>
      <c r="H359" s="61" t="s">
        <v>39</v>
      </c>
      <c r="I359" s="61" t="s">
        <v>328</v>
      </c>
      <c r="J359" s="61" t="s">
        <v>328</v>
      </c>
      <c r="K359" s="61" t="s">
        <v>328</v>
      </c>
      <c r="L359" s="61" t="s">
        <v>29</v>
      </c>
      <c r="M359" s="25" t="s">
        <v>5389</v>
      </c>
      <c r="N359" s="25" t="s">
        <v>5390</v>
      </c>
      <c r="O359" s="61" t="s">
        <v>32</v>
      </c>
      <c r="P359" s="61" t="s">
        <v>33</v>
      </c>
      <c r="Q359" s="61" t="s">
        <v>34</v>
      </c>
      <c r="R359" s="64"/>
      <c r="S359" s="65" t="str">
        <f t="shared" si="1"/>
        <v>22/03/2025</v>
      </c>
      <c r="T359" s="66">
        <f>IFERROR(__xludf.DUMMYFUNCTION("IF(ISBLANK(S359), """", DATE(INDEX(SPLIT(S359,""/""),3), INDEX(SPLIT(S359,""/""),2), INDEX(SPLIT(S359,""/""),1)))"),45738.0)</f>
        <v>45738</v>
      </c>
      <c r="U359" s="67"/>
      <c r="V359" s="61" t="s">
        <v>4688</v>
      </c>
      <c r="W359" s="61">
        <v>4860.0</v>
      </c>
      <c r="X359" s="61" t="s">
        <v>364</v>
      </c>
      <c r="Y359" s="69" t="str">
        <f t="shared" si="2"/>
        <v>2025-03</v>
      </c>
      <c r="Z359" s="70" t="str">
        <f t="shared" si="3"/>
        <v>Mar</v>
      </c>
      <c r="AA359" s="71">
        <f>IFERROR(__xludf.DUMMYFUNCTION("IF(OR(T359="""", NOT(ISDATE(T359))), """", EOMONTH(T359, -1) + 1)"),45717.0)</f>
        <v>45717</v>
      </c>
      <c r="AB359" s="67"/>
      <c r="AC359" s="67"/>
      <c r="AD359" s="67"/>
      <c r="AE359" s="67"/>
    </row>
    <row r="360">
      <c r="A360" s="59">
        <v>45709.0</v>
      </c>
      <c r="B360" s="60">
        <f t="shared" si="4"/>
        <v>99</v>
      </c>
      <c r="C360" s="61" t="s">
        <v>64</v>
      </c>
      <c r="D360" s="61" t="s">
        <v>562</v>
      </c>
      <c r="E360" s="72" t="s">
        <v>1672</v>
      </c>
      <c r="F360" s="61" t="s">
        <v>25</v>
      </c>
      <c r="G360" s="63" t="s">
        <v>1673</v>
      </c>
      <c r="H360" s="61" t="s">
        <v>59</v>
      </c>
      <c r="I360" s="61" t="s">
        <v>182</v>
      </c>
      <c r="J360" s="61" t="s">
        <v>105</v>
      </c>
      <c r="K360" s="61" t="s">
        <v>105</v>
      </c>
      <c r="L360" s="61" t="s">
        <v>29</v>
      </c>
      <c r="M360" s="25" t="s">
        <v>5391</v>
      </c>
      <c r="N360" s="25" t="s">
        <v>5392</v>
      </c>
      <c r="O360" s="61" t="s">
        <v>32</v>
      </c>
      <c r="P360" s="61" t="s">
        <v>33</v>
      </c>
      <c r="Q360" s="61" t="s">
        <v>34</v>
      </c>
      <c r="R360" s="64"/>
      <c r="S360" s="65" t="str">
        <f t="shared" si="1"/>
        <v>31/05/2025</v>
      </c>
      <c r="T360" s="66">
        <f>IFERROR(__xludf.DUMMYFUNCTION("IF(ISBLANK(S360), """", DATE(INDEX(SPLIT(S360,""/""),3), INDEX(SPLIT(S360,""/""),2), INDEX(SPLIT(S360,""/""),1)))"),45808.0)</f>
        <v>45808</v>
      </c>
      <c r="U360" s="67"/>
      <c r="V360" s="61" t="s">
        <v>4751</v>
      </c>
      <c r="W360" s="61">
        <v>4860.0</v>
      </c>
      <c r="X360" s="61" t="s">
        <v>567</v>
      </c>
      <c r="Y360" s="69" t="str">
        <f t="shared" si="2"/>
        <v>2025-05</v>
      </c>
      <c r="Z360" s="70" t="str">
        <f t="shared" si="3"/>
        <v>May</v>
      </c>
      <c r="AA360" s="71">
        <f>IFERROR(__xludf.DUMMYFUNCTION("IF(OR(T360="""", NOT(ISDATE(T360))), """", EOMONTH(T360, -1) + 1)"),45778.0)</f>
        <v>45778</v>
      </c>
      <c r="AB360" s="67"/>
      <c r="AC360" s="67"/>
      <c r="AD360" s="67"/>
      <c r="AE360" s="67"/>
    </row>
    <row r="361">
      <c r="A361" s="59">
        <v>45709.0</v>
      </c>
      <c r="B361" s="60">
        <f t="shared" si="4"/>
        <v>99</v>
      </c>
      <c r="C361" s="61" t="s">
        <v>64</v>
      </c>
      <c r="D361" s="61" t="s">
        <v>562</v>
      </c>
      <c r="E361" s="72" t="s">
        <v>1676</v>
      </c>
      <c r="F361" s="61" t="s">
        <v>46</v>
      </c>
      <c r="G361" s="63" t="s">
        <v>1673</v>
      </c>
      <c r="H361" s="61" t="s">
        <v>59</v>
      </c>
      <c r="I361" s="61" t="s">
        <v>182</v>
      </c>
      <c r="J361" s="61" t="s">
        <v>47</v>
      </c>
      <c r="K361" s="61" t="s">
        <v>47</v>
      </c>
      <c r="L361" s="61" t="s">
        <v>29</v>
      </c>
      <c r="M361" s="25" t="s">
        <v>5393</v>
      </c>
      <c r="N361" s="25" t="s">
        <v>5394</v>
      </c>
      <c r="O361" s="61" t="s">
        <v>32</v>
      </c>
      <c r="P361" s="61" t="s">
        <v>33</v>
      </c>
      <c r="Q361" s="61" t="s">
        <v>34</v>
      </c>
      <c r="R361" s="64"/>
      <c r="S361" s="65" t="str">
        <f t="shared" si="1"/>
        <v>31/05/2025</v>
      </c>
      <c r="T361" s="66">
        <f>IFERROR(__xludf.DUMMYFUNCTION("IF(ISBLANK(S361), """", DATE(INDEX(SPLIT(S361,""/""),3), INDEX(SPLIT(S361,""/""),2), INDEX(SPLIT(S361,""/""),1)))"),45808.0)</f>
        <v>45808</v>
      </c>
      <c r="U361" s="67"/>
      <c r="V361" s="61" t="s">
        <v>4751</v>
      </c>
      <c r="W361" s="61">
        <v>1350.0</v>
      </c>
      <c r="X361" s="61" t="s">
        <v>1679</v>
      </c>
      <c r="Y361" s="69" t="str">
        <f t="shared" si="2"/>
        <v>2025-05</v>
      </c>
      <c r="Z361" s="70" t="str">
        <f t="shared" si="3"/>
        <v>May</v>
      </c>
      <c r="AA361" s="71">
        <f>IFERROR(__xludf.DUMMYFUNCTION("IF(OR(T361="""", NOT(ISDATE(T361))), """", EOMONTH(T361, -1) + 1)"),45778.0)</f>
        <v>45778</v>
      </c>
      <c r="AB361" s="67"/>
      <c r="AC361" s="67"/>
      <c r="AD361" s="67"/>
      <c r="AE361" s="67"/>
    </row>
    <row r="362">
      <c r="A362" s="59">
        <v>45710.0</v>
      </c>
      <c r="B362" s="60">
        <f t="shared" si="4"/>
        <v>228</v>
      </c>
      <c r="C362" s="61" t="s">
        <v>64</v>
      </c>
      <c r="D362" s="61" t="s">
        <v>65</v>
      </c>
      <c r="E362" s="61" t="s">
        <v>1681</v>
      </c>
      <c r="F362" s="61" t="s">
        <v>25</v>
      </c>
      <c r="G362" s="61" t="s">
        <v>1682</v>
      </c>
      <c r="H362" s="61" t="s">
        <v>39</v>
      </c>
      <c r="I362" s="61" t="s">
        <v>256</v>
      </c>
      <c r="J362" s="61" t="s">
        <v>136</v>
      </c>
      <c r="K362" s="61" t="s">
        <v>136</v>
      </c>
      <c r="L362" s="61" t="s">
        <v>29</v>
      </c>
      <c r="M362" s="25" t="s">
        <v>5395</v>
      </c>
      <c r="N362" s="25" t="s">
        <v>5396</v>
      </c>
      <c r="O362" s="61" t="s">
        <v>32</v>
      </c>
      <c r="P362" s="61" t="s">
        <v>214</v>
      </c>
      <c r="Q362" s="67"/>
      <c r="R362" s="64"/>
      <c r="S362" s="65" t="str">
        <f t="shared" si="1"/>
        <v/>
      </c>
      <c r="T362" s="67" t="str">
        <f>IFERROR(__xludf.DUMMYFUNCTION("IF(ISBLANK(S362), """", DATE(INDEX(SPLIT(S362,""/""),3), INDEX(SPLIT(S362,""/""),2), INDEX(SPLIT(S362,""/""),1)))"),"")</f>
        <v/>
      </c>
      <c r="U362" s="67"/>
      <c r="V362" s="65"/>
      <c r="W362" s="67"/>
      <c r="X362" s="67"/>
      <c r="Y362" s="69" t="str">
        <f t="shared" si="2"/>
        <v/>
      </c>
      <c r="Z362" s="70" t="str">
        <f t="shared" si="3"/>
        <v/>
      </c>
      <c r="AA362" s="70" t="str">
        <f>IFERROR(__xludf.DUMMYFUNCTION("IF(OR(T362="""", NOT(ISDATE(T362))), """", EOMONTH(T362, -1) + 1)"),"")</f>
        <v/>
      </c>
      <c r="AB362" s="67"/>
      <c r="AC362" s="67"/>
      <c r="AD362" s="67"/>
      <c r="AE362" s="67"/>
    </row>
    <row r="363">
      <c r="A363" s="59">
        <v>45710.0</v>
      </c>
      <c r="B363" s="60">
        <f t="shared" si="4"/>
        <v>42</v>
      </c>
      <c r="C363" s="61" t="s">
        <v>64</v>
      </c>
      <c r="D363" s="61" t="s">
        <v>209</v>
      </c>
      <c r="E363" s="62" t="s">
        <v>1685</v>
      </c>
      <c r="F363" s="61" t="s">
        <v>25</v>
      </c>
      <c r="G363" s="61" t="s">
        <v>1686</v>
      </c>
      <c r="H363" s="61" t="s">
        <v>388</v>
      </c>
      <c r="I363" s="61" t="s">
        <v>328</v>
      </c>
      <c r="J363" s="61" t="s">
        <v>328</v>
      </c>
      <c r="K363" s="61" t="s">
        <v>328</v>
      </c>
      <c r="L363" s="61" t="s">
        <v>29</v>
      </c>
      <c r="M363" s="25" t="s">
        <v>5397</v>
      </c>
      <c r="N363" s="25" t="s">
        <v>5398</v>
      </c>
      <c r="O363" s="61" t="s">
        <v>32</v>
      </c>
      <c r="P363" s="61" t="s">
        <v>33</v>
      </c>
      <c r="Q363" s="61" t="s">
        <v>34</v>
      </c>
      <c r="R363" s="64"/>
      <c r="S363" s="65">
        <f t="shared" si="1"/>
        <v>45781</v>
      </c>
      <c r="T363" s="66">
        <f>IFERROR(__xludf.DUMMYFUNCTION("IF(ISBLANK(S363), """", DATE(INDEX(SPLIT(S363,""/""),3), INDEX(SPLIT(S363,""/""),2), INDEX(SPLIT(S363,""/""),1)))"),45752.0)</f>
        <v>45752</v>
      </c>
      <c r="U363" s="67"/>
      <c r="V363" s="68">
        <v>45781.0</v>
      </c>
      <c r="W363" s="67"/>
      <c r="X363" s="67"/>
      <c r="Y363" s="69" t="str">
        <f t="shared" si="2"/>
        <v>2025-04</v>
      </c>
      <c r="Z363" s="70" t="str">
        <f t="shared" si="3"/>
        <v>Apr</v>
      </c>
      <c r="AA363" s="71">
        <f>IFERROR(__xludf.DUMMYFUNCTION("IF(OR(T363="""", NOT(ISDATE(T363))), """", EOMONTH(T363, -1) + 1)"),45748.0)</f>
        <v>45748</v>
      </c>
      <c r="AB363" s="67"/>
      <c r="AC363" s="67"/>
      <c r="AD363" s="67"/>
      <c r="AE363" s="67"/>
    </row>
    <row r="364">
      <c r="A364" s="59">
        <v>45710.0</v>
      </c>
      <c r="B364" s="60">
        <f t="shared" si="4"/>
        <v>56</v>
      </c>
      <c r="C364" s="61" t="s">
        <v>22</v>
      </c>
      <c r="D364" s="61" t="s">
        <v>307</v>
      </c>
      <c r="E364" s="61" t="s">
        <v>1689</v>
      </c>
      <c r="F364" s="61" t="s">
        <v>25</v>
      </c>
      <c r="G364" s="61" t="s">
        <v>1690</v>
      </c>
      <c r="H364" s="61" t="s">
        <v>388</v>
      </c>
      <c r="I364" s="61" t="s">
        <v>148</v>
      </c>
      <c r="J364" s="61" t="s">
        <v>148</v>
      </c>
      <c r="K364" s="61" t="s">
        <v>148</v>
      </c>
      <c r="L364" s="61" t="s">
        <v>29</v>
      </c>
      <c r="M364" s="25" t="s">
        <v>5399</v>
      </c>
      <c r="N364" s="25" t="s">
        <v>5400</v>
      </c>
      <c r="O364" s="61" t="s">
        <v>32</v>
      </c>
      <c r="P364" s="61" t="s">
        <v>33</v>
      </c>
      <c r="Q364" s="61" t="s">
        <v>228</v>
      </c>
      <c r="R364" s="64"/>
      <c r="S364" s="65" t="str">
        <f t="shared" si="1"/>
        <v>19/04/2025</v>
      </c>
      <c r="T364" s="66">
        <f>IFERROR(__xludf.DUMMYFUNCTION("IF(ISBLANK(S364), """", DATE(INDEX(SPLIT(S364,""/""),3), INDEX(SPLIT(S364,""/""),2), INDEX(SPLIT(S364,""/""),1)))"),45766.0)</f>
        <v>45766</v>
      </c>
      <c r="U364" s="67"/>
      <c r="V364" s="61" t="s">
        <v>4729</v>
      </c>
      <c r="W364" s="61">
        <v>3960.0</v>
      </c>
      <c r="X364" s="61" t="s">
        <v>706</v>
      </c>
      <c r="Y364" s="69" t="str">
        <f t="shared" si="2"/>
        <v>2025-04</v>
      </c>
      <c r="Z364" s="70" t="str">
        <f t="shared" si="3"/>
        <v>Apr</v>
      </c>
      <c r="AA364" s="71">
        <f>IFERROR(__xludf.DUMMYFUNCTION("IF(OR(T364="""", NOT(ISDATE(T364))), """", EOMONTH(T364, -1) + 1)"),45748.0)</f>
        <v>45748</v>
      </c>
      <c r="AB364" s="67"/>
      <c r="AC364" s="67"/>
      <c r="AD364" s="67"/>
      <c r="AE364" s="67"/>
    </row>
    <row r="365">
      <c r="A365" s="59">
        <v>45712.0</v>
      </c>
      <c r="B365" s="60">
        <f t="shared" si="4"/>
        <v>12</v>
      </c>
      <c r="C365" s="61" t="s">
        <v>72</v>
      </c>
      <c r="D365" s="61" t="s">
        <v>247</v>
      </c>
      <c r="E365" s="72" t="s">
        <v>1694</v>
      </c>
      <c r="F365" s="61" t="s">
        <v>274</v>
      </c>
      <c r="G365" s="61" t="s">
        <v>1695</v>
      </c>
      <c r="H365" s="61" t="s">
        <v>77</v>
      </c>
      <c r="I365" s="61" t="s">
        <v>220</v>
      </c>
      <c r="J365" s="61" t="s">
        <v>47</v>
      </c>
      <c r="K365" s="61" t="s">
        <v>47</v>
      </c>
      <c r="L365" s="61" t="s">
        <v>29</v>
      </c>
      <c r="M365" s="25" t="s">
        <v>5401</v>
      </c>
      <c r="N365" s="25" t="s">
        <v>5402</v>
      </c>
      <c r="O365" s="61" t="s">
        <v>32</v>
      </c>
      <c r="P365" s="61" t="s">
        <v>33</v>
      </c>
      <c r="Q365" s="67"/>
      <c r="R365" s="64"/>
      <c r="S365" s="65">
        <f t="shared" si="1"/>
        <v>45872</v>
      </c>
      <c r="T365" s="66">
        <f>IFERROR(__xludf.DUMMYFUNCTION("IF(ISBLANK(S365), """", DATE(INDEX(SPLIT(S365,""/""),3), INDEX(SPLIT(S365,""/""),2), INDEX(SPLIT(S365,""/""),1)))"),45724.0)</f>
        <v>45724</v>
      </c>
      <c r="U365" s="67"/>
      <c r="V365" s="68">
        <v>45872.0</v>
      </c>
      <c r="W365" s="61">
        <v>1800.0</v>
      </c>
      <c r="X365" s="61" t="s">
        <v>664</v>
      </c>
      <c r="Y365" s="69" t="str">
        <f t="shared" si="2"/>
        <v>2025-03</v>
      </c>
      <c r="Z365" s="70" t="str">
        <f t="shared" si="3"/>
        <v>Mar</v>
      </c>
      <c r="AA365" s="71">
        <f>IFERROR(__xludf.DUMMYFUNCTION("IF(OR(T365="""", NOT(ISDATE(T365))), """", EOMONTH(T365, -1) + 1)"),45717.0)</f>
        <v>45717</v>
      </c>
      <c r="AB365" s="67"/>
      <c r="AC365" s="67"/>
      <c r="AD365" s="67"/>
      <c r="AE365" s="67"/>
    </row>
    <row r="366">
      <c r="A366" s="59">
        <v>45712.0</v>
      </c>
      <c r="B366" s="60">
        <f t="shared" si="4"/>
        <v>40</v>
      </c>
      <c r="C366" s="61" t="s">
        <v>64</v>
      </c>
      <c r="D366" s="61" t="s">
        <v>209</v>
      </c>
      <c r="E366" s="72" t="s">
        <v>1698</v>
      </c>
      <c r="F366" s="61" t="s">
        <v>25</v>
      </c>
      <c r="G366" s="63" t="s">
        <v>1699</v>
      </c>
      <c r="H366" s="61" t="s">
        <v>39</v>
      </c>
      <c r="I366" s="61" t="s">
        <v>40</v>
      </c>
      <c r="J366" s="61" t="s">
        <v>328</v>
      </c>
      <c r="K366" s="61" t="s">
        <v>328</v>
      </c>
      <c r="L366" s="61" t="s">
        <v>29</v>
      </c>
      <c r="M366" s="25" t="s">
        <v>5403</v>
      </c>
      <c r="N366" s="25" t="s">
        <v>5404</v>
      </c>
      <c r="O366" s="61" t="s">
        <v>32</v>
      </c>
      <c r="P366" s="61" t="s">
        <v>33</v>
      </c>
      <c r="Q366" s="61" t="s">
        <v>34</v>
      </c>
      <c r="R366" s="64"/>
      <c r="S366" s="65">
        <f t="shared" si="1"/>
        <v>45781</v>
      </c>
      <c r="T366" s="66">
        <f>IFERROR(__xludf.DUMMYFUNCTION("IF(ISBLANK(S366), """", DATE(INDEX(SPLIT(S366,""/""),3), INDEX(SPLIT(S366,""/""),2), INDEX(SPLIT(S366,""/""),1)))"),45752.0)</f>
        <v>45752</v>
      </c>
      <c r="U366" s="67"/>
      <c r="V366" s="68">
        <v>45781.0</v>
      </c>
      <c r="W366" s="67"/>
      <c r="X366" s="67"/>
      <c r="Y366" s="69" t="str">
        <f t="shared" si="2"/>
        <v>2025-04</v>
      </c>
      <c r="Z366" s="70" t="str">
        <f t="shared" si="3"/>
        <v>Apr</v>
      </c>
      <c r="AA366" s="71">
        <f>IFERROR(__xludf.DUMMYFUNCTION("IF(OR(T366="""", NOT(ISDATE(T366))), """", EOMONTH(T366, -1) + 1)"),45748.0)</f>
        <v>45748</v>
      </c>
      <c r="AB366" s="67"/>
      <c r="AC366" s="67"/>
      <c r="AD366" s="67"/>
      <c r="AE366" s="67"/>
    </row>
    <row r="367">
      <c r="A367" s="59">
        <v>45712.0</v>
      </c>
      <c r="B367" s="60">
        <f t="shared" si="4"/>
        <v>40</v>
      </c>
      <c r="C367" s="61" t="s">
        <v>64</v>
      </c>
      <c r="D367" s="61" t="s">
        <v>209</v>
      </c>
      <c r="E367" s="72" t="s">
        <v>1702</v>
      </c>
      <c r="F367" s="61" t="s">
        <v>46</v>
      </c>
      <c r="G367" s="63" t="s">
        <v>1699</v>
      </c>
      <c r="H367" s="61" t="s">
        <v>39</v>
      </c>
      <c r="I367" s="61" t="s">
        <v>40</v>
      </c>
      <c r="J367" s="61" t="s">
        <v>47</v>
      </c>
      <c r="K367" s="61" t="s">
        <v>47</v>
      </c>
      <c r="L367" s="61" t="s">
        <v>29</v>
      </c>
      <c r="M367" s="25" t="s">
        <v>5405</v>
      </c>
      <c r="N367" s="25" t="s">
        <v>5406</v>
      </c>
      <c r="O367" s="61" t="s">
        <v>32</v>
      </c>
      <c r="P367" s="61" t="s">
        <v>33</v>
      </c>
      <c r="Q367" s="61" t="s">
        <v>34</v>
      </c>
      <c r="R367" s="64"/>
      <c r="S367" s="65">
        <f t="shared" si="1"/>
        <v>45781</v>
      </c>
      <c r="T367" s="66">
        <f>IFERROR(__xludf.DUMMYFUNCTION("IF(ISBLANK(S367), """", DATE(INDEX(SPLIT(S367,""/""),3), INDEX(SPLIT(S367,""/""),2), INDEX(SPLIT(S367,""/""),1)))"),45752.0)</f>
        <v>45752</v>
      </c>
      <c r="U367" s="67"/>
      <c r="V367" s="68">
        <v>45781.0</v>
      </c>
      <c r="W367" s="67"/>
      <c r="X367" s="67"/>
      <c r="Y367" s="69" t="str">
        <f t="shared" si="2"/>
        <v>2025-04</v>
      </c>
      <c r="Z367" s="70" t="str">
        <f t="shared" si="3"/>
        <v>Apr</v>
      </c>
      <c r="AA367" s="71">
        <f>IFERROR(__xludf.DUMMYFUNCTION("IF(OR(T367="""", NOT(ISDATE(T367))), """", EOMONTH(T367, -1) + 1)"),45748.0)</f>
        <v>45748</v>
      </c>
      <c r="AB367" s="67"/>
      <c r="AC367" s="67"/>
      <c r="AD367" s="67"/>
      <c r="AE367" s="67"/>
    </row>
    <row r="368">
      <c r="A368" s="59">
        <v>45712.0</v>
      </c>
      <c r="B368" s="60">
        <f t="shared" si="4"/>
        <v>89</v>
      </c>
      <c r="C368" s="61" t="s">
        <v>72</v>
      </c>
      <c r="D368" s="61" t="s">
        <v>247</v>
      </c>
      <c r="E368" s="72" t="s">
        <v>1705</v>
      </c>
      <c r="F368" s="61" t="s">
        <v>274</v>
      </c>
      <c r="G368" s="61" t="s">
        <v>1706</v>
      </c>
      <c r="H368" s="61" t="s">
        <v>77</v>
      </c>
      <c r="I368" s="61" t="s">
        <v>78</v>
      </c>
      <c r="J368" s="61" t="s">
        <v>47</v>
      </c>
      <c r="K368" s="61" t="s">
        <v>47</v>
      </c>
      <c r="L368" s="61" t="s">
        <v>29</v>
      </c>
      <c r="M368" s="25" t="s">
        <v>5407</v>
      </c>
      <c r="N368" s="25" t="s">
        <v>5408</v>
      </c>
      <c r="O368" s="61" t="s">
        <v>32</v>
      </c>
      <c r="P368" s="61" t="s">
        <v>33</v>
      </c>
      <c r="Q368" s="61" t="s">
        <v>34</v>
      </c>
      <c r="R368" s="64"/>
      <c r="S368" s="65" t="str">
        <f t="shared" si="1"/>
        <v>24/05/2025</v>
      </c>
      <c r="T368" s="66">
        <f>IFERROR(__xludf.DUMMYFUNCTION("IF(ISBLANK(S368), """", DATE(INDEX(SPLIT(S368,""/""),3), INDEX(SPLIT(S368,""/""),2), INDEX(SPLIT(S368,""/""),1)))"),45801.0)</f>
        <v>45801</v>
      </c>
      <c r="U368" s="67"/>
      <c r="V368" s="61" t="s">
        <v>4853</v>
      </c>
      <c r="W368" s="61">
        <v>1800.0</v>
      </c>
      <c r="X368" s="61" t="s">
        <v>1431</v>
      </c>
      <c r="Y368" s="69" t="str">
        <f t="shared" si="2"/>
        <v>2025-05</v>
      </c>
      <c r="Z368" s="70" t="str">
        <f t="shared" si="3"/>
        <v>May</v>
      </c>
      <c r="AA368" s="71">
        <f>IFERROR(__xludf.DUMMYFUNCTION("IF(OR(T368="""", NOT(ISDATE(T368))), """", EOMONTH(T368, -1) + 1)"),45778.0)</f>
        <v>45778</v>
      </c>
      <c r="AB368" s="67"/>
      <c r="AC368" s="67"/>
      <c r="AD368" s="67"/>
      <c r="AE368" s="67"/>
    </row>
    <row r="369">
      <c r="A369" s="59">
        <v>45712.0</v>
      </c>
      <c r="B369" s="60">
        <f t="shared" si="4"/>
        <v>226</v>
      </c>
      <c r="C369" s="61" t="s">
        <v>22</v>
      </c>
      <c r="D369" s="61" t="s">
        <v>307</v>
      </c>
      <c r="E369" s="62" t="s">
        <v>1709</v>
      </c>
      <c r="F369" s="61" t="s">
        <v>25</v>
      </c>
      <c r="G369" s="94" t="s">
        <v>1710</v>
      </c>
      <c r="H369" s="82" t="s">
        <v>68</v>
      </c>
      <c r="I369" s="61" t="s">
        <v>40</v>
      </c>
      <c r="J369" s="61" t="s">
        <v>40</v>
      </c>
      <c r="K369" s="61" t="s">
        <v>40</v>
      </c>
      <c r="L369" s="61" t="s">
        <v>29</v>
      </c>
      <c r="M369" s="25" t="s">
        <v>5409</v>
      </c>
      <c r="N369" s="25" t="s">
        <v>5410</v>
      </c>
      <c r="O369" s="61" t="s">
        <v>32</v>
      </c>
      <c r="P369" s="61" t="s">
        <v>214</v>
      </c>
      <c r="Q369" s="67"/>
      <c r="R369" s="64"/>
      <c r="S369" s="65" t="str">
        <f t="shared" si="1"/>
        <v/>
      </c>
      <c r="T369" s="67" t="str">
        <f>IFERROR(__xludf.DUMMYFUNCTION("IF(ISBLANK(S369), """", DATE(INDEX(SPLIT(S369,""/""),3), INDEX(SPLIT(S369,""/""),2), INDEX(SPLIT(S369,""/""),1)))"),"")</f>
        <v/>
      </c>
      <c r="U369" s="67"/>
      <c r="V369" s="65"/>
      <c r="W369" s="67"/>
      <c r="X369" s="67"/>
      <c r="Y369" s="69" t="str">
        <f t="shared" si="2"/>
        <v/>
      </c>
      <c r="Z369" s="70" t="str">
        <f t="shared" si="3"/>
        <v/>
      </c>
      <c r="AA369" s="70" t="str">
        <f>IFERROR(__xludf.DUMMYFUNCTION("IF(OR(T369="""", NOT(ISDATE(T369))), """", EOMONTH(T369, -1) + 1)"),"")</f>
        <v/>
      </c>
      <c r="AB369" s="67"/>
      <c r="AC369" s="67"/>
      <c r="AD369" s="67"/>
      <c r="AE369" s="67"/>
    </row>
    <row r="370">
      <c r="A370" s="59">
        <v>45712.0</v>
      </c>
      <c r="B370" s="60">
        <f t="shared" si="4"/>
        <v>33</v>
      </c>
      <c r="C370" s="61" t="s">
        <v>22</v>
      </c>
      <c r="D370" s="61" t="s">
        <v>307</v>
      </c>
      <c r="E370" s="62" t="s">
        <v>1714</v>
      </c>
      <c r="F370" s="61" t="s">
        <v>25</v>
      </c>
      <c r="G370" s="54" t="s">
        <v>1715</v>
      </c>
      <c r="H370" s="61" t="s">
        <v>388</v>
      </c>
      <c r="I370" s="61" t="s">
        <v>220</v>
      </c>
      <c r="J370" s="61" t="s">
        <v>220</v>
      </c>
      <c r="K370" s="61" t="s">
        <v>220</v>
      </c>
      <c r="L370" s="61" t="s">
        <v>29</v>
      </c>
      <c r="M370" s="25" t="s">
        <v>5411</v>
      </c>
      <c r="N370" s="25" t="s">
        <v>5412</v>
      </c>
      <c r="O370" s="61" t="s">
        <v>32</v>
      </c>
      <c r="P370" s="61" t="s">
        <v>33</v>
      </c>
      <c r="Q370" s="61" t="s">
        <v>228</v>
      </c>
      <c r="R370" s="64"/>
      <c r="S370" s="65" t="str">
        <f t="shared" si="1"/>
        <v>29/03/2025</v>
      </c>
      <c r="T370" s="66">
        <f>IFERROR(__xludf.DUMMYFUNCTION("IF(ISBLANK(S370), """", DATE(INDEX(SPLIT(S370,""/""),3), INDEX(SPLIT(S370,""/""),2), INDEX(SPLIT(S370,""/""),1)))"),45745.0)</f>
        <v>45745</v>
      </c>
      <c r="U370" s="67"/>
      <c r="V370" s="61" t="s">
        <v>5085</v>
      </c>
      <c r="W370" s="61">
        <v>3420.0</v>
      </c>
      <c r="X370" s="61" t="s">
        <v>207</v>
      </c>
      <c r="Y370" s="69" t="str">
        <f t="shared" si="2"/>
        <v>2025-03</v>
      </c>
      <c r="Z370" s="70" t="str">
        <f t="shared" si="3"/>
        <v>Mar</v>
      </c>
      <c r="AA370" s="71">
        <f>IFERROR(__xludf.DUMMYFUNCTION("IF(OR(T370="""", NOT(ISDATE(T370))), """", EOMONTH(T370, -1) + 1)"),45717.0)</f>
        <v>45717</v>
      </c>
      <c r="AB370" s="67"/>
      <c r="AC370" s="67"/>
      <c r="AD370" s="67"/>
      <c r="AE370" s="67"/>
    </row>
    <row r="371">
      <c r="A371" s="59">
        <v>45712.0</v>
      </c>
      <c r="B371" s="60">
        <f t="shared" si="4"/>
        <v>226</v>
      </c>
      <c r="C371" s="61" t="s">
        <v>22</v>
      </c>
      <c r="D371" s="61" t="s">
        <v>307</v>
      </c>
      <c r="E371" s="76" t="s">
        <v>1718</v>
      </c>
      <c r="F371" s="61" t="s">
        <v>25</v>
      </c>
      <c r="G371" s="61" t="s">
        <v>1719</v>
      </c>
      <c r="H371" s="61" t="s">
        <v>59</v>
      </c>
      <c r="I371" s="61" t="s">
        <v>40</v>
      </c>
      <c r="J371" s="61" t="s">
        <v>40</v>
      </c>
      <c r="K371" s="61" t="s">
        <v>40</v>
      </c>
      <c r="L371" s="61" t="s">
        <v>29</v>
      </c>
      <c r="M371" s="25" t="s">
        <v>5413</v>
      </c>
      <c r="N371" s="25" t="s">
        <v>5414</v>
      </c>
      <c r="O371" s="61" t="s">
        <v>32</v>
      </c>
      <c r="P371" s="61" t="s">
        <v>343</v>
      </c>
      <c r="Q371" s="67"/>
      <c r="R371" s="64"/>
      <c r="S371" s="65" t="str">
        <f t="shared" si="1"/>
        <v/>
      </c>
      <c r="T371" s="67" t="str">
        <f>IFERROR(__xludf.DUMMYFUNCTION("IF(ISBLANK(S371), """", DATE(INDEX(SPLIT(S371,""/""),3), INDEX(SPLIT(S371,""/""),2), INDEX(SPLIT(S371,""/""),1)))"),"")</f>
        <v/>
      </c>
      <c r="U371" s="67"/>
      <c r="V371" s="65"/>
      <c r="W371" s="67"/>
      <c r="X371" s="67"/>
      <c r="Y371" s="69" t="str">
        <f t="shared" si="2"/>
        <v/>
      </c>
      <c r="Z371" s="70" t="str">
        <f t="shared" si="3"/>
        <v/>
      </c>
      <c r="AA371" s="70" t="str">
        <f>IFERROR(__xludf.DUMMYFUNCTION("IF(OR(T371="""", NOT(ISDATE(T371))), """", EOMONTH(T371, -1) + 1)"),"")</f>
        <v/>
      </c>
      <c r="AB371" s="67"/>
      <c r="AC371" s="67"/>
      <c r="AD371" s="67"/>
      <c r="AE371" s="67"/>
    </row>
    <row r="372">
      <c r="A372" s="59">
        <v>45712.0</v>
      </c>
      <c r="B372" s="60">
        <f t="shared" si="4"/>
        <v>12</v>
      </c>
      <c r="C372" s="61" t="s">
        <v>72</v>
      </c>
      <c r="D372" s="61" t="s">
        <v>247</v>
      </c>
      <c r="E372" s="75" t="s">
        <v>1722</v>
      </c>
      <c r="F372" s="61" t="s">
        <v>274</v>
      </c>
      <c r="G372" s="61" t="s">
        <v>1723</v>
      </c>
      <c r="H372" s="61" t="s">
        <v>77</v>
      </c>
      <c r="I372" s="61" t="s">
        <v>1724</v>
      </c>
      <c r="J372" s="61" t="s">
        <v>47</v>
      </c>
      <c r="K372" s="61" t="s">
        <v>47</v>
      </c>
      <c r="L372" s="61" t="s">
        <v>29</v>
      </c>
      <c r="M372" s="25" t="s">
        <v>5415</v>
      </c>
      <c r="N372" s="25" t="s">
        <v>5416</v>
      </c>
      <c r="O372" s="61" t="s">
        <v>32</v>
      </c>
      <c r="P372" s="61" t="s">
        <v>33</v>
      </c>
      <c r="Q372" s="61" t="s">
        <v>34</v>
      </c>
      <c r="R372" s="64"/>
      <c r="S372" s="65">
        <f t="shared" si="1"/>
        <v>45872</v>
      </c>
      <c r="T372" s="66">
        <f>IFERROR(__xludf.DUMMYFUNCTION("IF(ISBLANK(S372), """", DATE(INDEX(SPLIT(S372,""/""),3), INDEX(SPLIT(S372,""/""),2), INDEX(SPLIT(S372,""/""),1)))"),45724.0)</f>
        <v>45724</v>
      </c>
      <c r="U372" s="67"/>
      <c r="V372" s="68">
        <v>45872.0</v>
      </c>
      <c r="W372" s="61">
        <v>1800.0</v>
      </c>
      <c r="X372" s="61" t="s">
        <v>664</v>
      </c>
      <c r="Y372" s="69" t="str">
        <f t="shared" si="2"/>
        <v>2025-03</v>
      </c>
      <c r="Z372" s="70" t="str">
        <f t="shared" si="3"/>
        <v>Mar</v>
      </c>
      <c r="AA372" s="71">
        <f>IFERROR(__xludf.DUMMYFUNCTION("IF(OR(T372="""", NOT(ISDATE(T372))), """", EOMONTH(T372, -1) + 1)"),45717.0)</f>
        <v>45717</v>
      </c>
      <c r="AB372" s="67"/>
      <c r="AC372" s="67"/>
      <c r="AD372" s="67"/>
      <c r="AE372" s="67"/>
    </row>
    <row r="373">
      <c r="A373" s="59">
        <v>45712.0</v>
      </c>
      <c r="B373" s="60">
        <f t="shared" si="4"/>
        <v>40</v>
      </c>
      <c r="C373" s="61" t="s">
        <v>64</v>
      </c>
      <c r="D373" s="61" t="s">
        <v>697</v>
      </c>
      <c r="E373" s="72" t="s">
        <v>1727</v>
      </c>
      <c r="F373" s="61" t="s">
        <v>25</v>
      </c>
      <c r="G373" s="61" t="s">
        <v>1728</v>
      </c>
      <c r="H373" s="61" t="s">
        <v>68</v>
      </c>
      <c r="I373" s="61" t="s">
        <v>801</v>
      </c>
      <c r="J373" s="95" t="s">
        <v>791</v>
      </c>
      <c r="K373" s="61" t="s">
        <v>801</v>
      </c>
      <c r="L373" s="61" t="s">
        <v>29</v>
      </c>
      <c r="M373" s="25" t="s">
        <v>5417</v>
      </c>
      <c r="N373" s="25" t="s">
        <v>5418</v>
      </c>
      <c r="O373" s="61" t="s">
        <v>32</v>
      </c>
      <c r="P373" s="61" t="s">
        <v>33</v>
      </c>
      <c r="Q373" s="61" t="s">
        <v>381</v>
      </c>
      <c r="R373" s="64"/>
      <c r="S373" s="65">
        <f t="shared" si="1"/>
        <v>45781</v>
      </c>
      <c r="T373" s="66">
        <f>IFERROR(__xludf.DUMMYFUNCTION("IF(ISBLANK(S373), """", DATE(INDEX(SPLIT(S373,""/""),3), INDEX(SPLIT(S373,""/""),2), INDEX(SPLIT(S373,""/""),1)))"),45752.0)</f>
        <v>45752</v>
      </c>
      <c r="U373" s="67"/>
      <c r="V373" s="68">
        <v>45781.0</v>
      </c>
      <c r="W373" s="61">
        <v>4590.0</v>
      </c>
      <c r="X373" s="61" t="s">
        <v>706</v>
      </c>
      <c r="Y373" s="69" t="str">
        <f t="shared" si="2"/>
        <v>2025-04</v>
      </c>
      <c r="Z373" s="70" t="str">
        <f t="shared" si="3"/>
        <v>Apr</v>
      </c>
      <c r="AA373" s="71">
        <f>IFERROR(__xludf.DUMMYFUNCTION("IF(OR(T373="""", NOT(ISDATE(T373))), """", EOMONTH(T373, -1) + 1)"),45748.0)</f>
        <v>45748</v>
      </c>
      <c r="AB373" s="67"/>
      <c r="AC373" s="67"/>
      <c r="AD373" s="67"/>
      <c r="AE373" s="67"/>
    </row>
    <row r="374">
      <c r="A374" s="59">
        <v>45712.0</v>
      </c>
      <c r="B374" s="60">
        <f t="shared" si="4"/>
        <v>61</v>
      </c>
      <c r="C374" s="61" t="s">
        <v>72</v>
      </c>
      <c r="D374" s="61" t="s">
        <v>247</v>
      </c>
      <c r="E374" s="72" t="s">
        <v>1731</v>
      </c>
      <c r="F374" s="61" t="s">
        <v>274</v>
      </c>
      <c r="G374" s="61" t="s">
        <v>1732</v>
      </c>
      <c r="H374" s="61" t="s">
        <v>77</v>
      </c>
      <c r="I374" s="61" t="s">
        <v>435</v>
      </c>
      <c r="J374" s="61" t="s">
        <v>47</v>
      </c>
      <c r="K374" s="61" t="s">
        <v>47</v>
      </c>
      <c r="L374" s="61" t="s">
        <v>29</v>
      </c>
      <c r="M374" s="25" t="s">
        <v>5419</v>
      </c>
      <c r="N374" s="25" t="s">
        <v>5420</v>
      </c>
      <c r="O374" s="61" t="s">
        <v>32</v>
      </c>
      <c r="P374" s="61" t="s">
        <v>33</v>
      </c>
      <c r="Q374" s="61" t="s">
        <v>126</v>
      </c>
      <c r="R374" s="64"/>
      <c r="S374" s="65" t="str">
        <f t="shared" si="1"/>
        <v>26/04/2025</v>
      </c>
      <c r="T374" s="66">
        <f>IFERROR(__xludf.DUMMYFUNCTION("IF(ISBLANK(S374), """", DATE(INDEX(SPLIT(S374,""/""),3), INDEX(SPLIT(S374,""/""),2), INDEX(SPLIT(S374,""/""),1)))"),45773.0)</f>
        <v>45773</v>
      </c>
      <c r="U374" s="67"/>
      <c r="V374" s="61" t="s">
        <v>4697</v>
      </c>
      <c r="W374" s="61">
        <v>1800.0</v>
      </c>
      <c r="X374" s="93">
        <v>45779.0</v>
      </c>
      <c r="Y374" s="69" t="str">
        <f t="shared" si="2"/>
        <v>2025-04</v>
      </c>
      <c r="Z374" s="70" t="str">
        <f t="shared" si="3"/>
        <v>Apr</v>
      </c>
      <c r="AA374" s="71">
        <f>IFERROR(__xludf.DUMMYFUNCTION("IF(OR(T374="""", NOT(ISDATE(T374))), """", EOMONTH(T374, -1) + 1)"),45748.0)</f>
        <v>45748</v>
      </c>
      <c r="AB374" s="67"/>
      <c r="AC374" s="67"/>
      <c r="AD374" s="67"/>
      <c r="AE374" s="67"/>
    </row>
    <row r="375">
      <c r="A375" s="59">
        <v>45712.0</v>
      </c>
      <c r="B375" s="60">
        <f t="shared" si="4"/>
        <v>96</v>
      </c>
      <c r="C375" s="61" t="s">
        <v>22</v>
      </c>
      <c r="D375" s="61" t="s">
        <v>307</v>
      </c>
      <c r="E375" s="72" t="s">
        <v>1736</v>
      </c>
      <c r="F375" s="61" t="s">
        <v>25</v>
      </c>
      <c r="G375" s="61" t="s">
        <v>1737</v>
      </c>
      <c r="H375" s="61" t="s">
        <v>1355</v>
      </c>
      <c r="I375" s="61" t="s">
        <v>220</v>
      </c>
      <c r="J375" s="61" t="s">
        <v>220</v>
      </c>
      <c r="K375" s="61" t="s">
        <v>220</v>
      </c>
      <c r="L375" s="61" t="s">
        <v>29</v>
      </c>
      <c r="M375" s="25" t="s">
        <v>5421</v>
      </c>
      <c r="N375" s="25" t="s">
        <v>5422</v>
      </c>
      <c r="O375" s="61" t="s">
        <v>32</v>
      </c>
      <c r="P375" s="61" t="s">
        <v>33</v>
      </c>
      <c r="Q375" s="61" t="s">
        <v>34</v>
      </c>
      <c r="R375" s="64"/>
      <c r="S375" s="65" t="str">
        <f t="shared" si="1"/>
        <v>31/05/2025</v>
      </c>
      <c r="T375" s="66">
        <f>IFERROR(__xludf.DUMMYFUNCTION("IF(ISBLANK(S375), """", DATE(INDEX(SPLIT(S375,""/""),3), INDEX(SPLIT(S375,""/""),2), INDEX(SPLIT(S375,""/""),1)))"),45808.0)</f>
        <v>45808</v>
      </c>
      <c r="U375" s="67"/>
      <c r="V375" s="61" t="s">
        <v>4751</v>
      </c>
      <c r="W375" s="67"/>
      <c r="X375" s="67"/>
      <c r="Y375" s="69" t="str">
        <f t="shared" si="2"/>
        <v>2025-05</v>
      </c>
      <c r="Z375" s="70" t="str">
        <f t="shared" si="3"/>
        <v>May</v>
      </c>
      <c r="AA375" s="71">
        <f>IFERROR(__xludf.DUMMYFUNCTION("IF(OR(T375="""", NOT(ISDATE(T375))), """", EOMONTH(T375, -1) + 1)"),45778.0)</f>
        <v>45778</v>
      </c>
      <c r="AB375" s="67"/>
      <c r="AC375" s="67"/>
      <c r="AD375" s="67"/>
      <c r="AE375" s="67"/>
    </row>
    <row r="376">
      <c r="A376" s="59">
        <v>45712.0</v>
      </c>
      <c r="B376" s="60">
        <f t="shared" si="4"/>
        <v>26</v>
      </c>
      <c r="C376" s="61" t="s">
        <v>72</v>
      </c>
      <c r="D376" s="61" t="s">
        <v>247</v>
      </c>
      <c r="E376" s="62" t="s">
        <v>1740</v>
      </c>
      <c r="F376" s="61" t="s">
        <v>274</v>
      </c>
      <c r="G376" s="61" t="s">
        <v>1741</v>
      </c>
      <c r="H376" s="61" t="s">
        <v>77</v>
      </c>
      <c r="I376" s="61" t="s">
        <v>54</v>
      </c>
      <c r="J376" s="61" t="s">
        <v>47</v>
      </c>
      <c r="K376" s="61" t="s">
        <v>47</v>
      </c>
      <c r="L376" s="61" t="s">
        <v>29</v>
      </c>
      <c r="M376" s="25" t="s">
        <v>5423</v>
      </c>
      <c r="N376" s="25" t="s">
        <v>5424</v>
      </c>
      <c r="O376" s="61" t="s">
        <v>32</v>
      </c>
      <c r="P376" s="61" t="s">
        <v>33</v>
      </c>
      <c r="Q376" s="61" t="s">
        <v>126</v>
      </c>
      <c r="R376" s="64"/>
      <c r="S376" s="65" t="str">
        <f t="shared" si="1"/>
        <v>22/03/2025</v>
      </c>
      <c r="T376" s="66">
        <f>IFERROR(__xludf.DUMMYFUNCTION("IF(ISBLANK(S376), """", DATE(INDEX(SPLIT(S376,""/""),3), INDEX(SPLIT(S376,""/""),2), INDEX(SPLIT(S376,""/""),1)))"),45738.0)</f>
        <v>45738</v>
      </c>
      <c r="U376" s="67"/>
      <c r="V376" s="61" t="s">
        <v>4688</v>
      </c>
      <c r="W376" s="61">
        <v>1800.0</v>
      </c>
      <c r="X376" s="61" t="s">
        <v>1431</v>
      </c>
      <c r="Y376" s="69" t="str">
        <f t="shared" si="2"/>
        <v>2025-03</v>
      </c>
      <c r="Z376" s="70" t="str">
        <f t="shared" si="3"/>
        <v>Mar</v>
      </c>
      <c r="AA376" s="71">
        <f>IFERROR(__xludf.DUMMYFUNCTION("IF(OR(T376="""", NOT(ISDATE(T376))), """", EOMONTH(T376, -1) + 1)"),45717.0)</f>
        <v>45717</v>
      </c>
      <c r="AB376" s="67"/>
      <c r="AC376" s="67"/>
      <c r="AD376" s="67"/>
      <c r="AE376" s="67"/>
    </row>
    <row r="377">
      <c r="A377" s="59">
        <v>45712.0</v>
      </c>
      <c r="B377" s="60">
        <f t="shared" si="4"/>
        <v>226</v>
      </c>
      <c r="C377" s="61" t="s">
        <v>72</v>
      </c>
      <c r="D377" s="61" t="s">
        <v>247</v>
      </c>
      <c r="E377" s="76" t="s">
        <v>1744</v>
      </c>
      <c r="F377" s="61" t="s">
        <v>274</v>
      </c>
      <c r="G377" s="61" t="s">
        <v>1745</v>
      </c>
      <c r="H377" s="61" t="s">
        <v>77</v>
      </c>
      <c r="I377" s="61" t="s">
        <v>78</v>
      </c>
      <c r="J377" s="61" t="s">
        <v>47</v>
      </c>
      <c r="K377" s="61" t="s">
        <v>47</v>
      </c>
      <c r="L377" s="61" t="s">
        <v>29</v>
      </c>
      <c r="M377" s="25" t="s">
        <v>5425</v>
      </c>
      <c r="N377" s="25" t="s">
        <v>5426</v>
      </c>
      <c r="O377" s="61" t="s">
        <v>32</v>
      </c>
      <c r="P377" s="61" t="s">
        <v>33</v>
      </c>
      <c r="Q377" s="61" t="s">
        <v>34</v>
      </c>
      <c r="R377" s="64"/>
      <c r="S377" s="65" t="str">
        <f t="shared" si="1"/>
        <v/>
      </c>
      <c r="T377" s="67" t="str">
        <f>IFERROR(__xludf.DUMMYFUNCTION("IF(ISBLANK(S377), """", DATE(INDEX(SPLIT(S377,""/""),3), INDEX(SPLIT(S377,""/""),2), INDEX(SPLIT(S377,""/""),1)))"),"")</f>
        <v/>
      </c>
      <c r="U377" s="67"/>
      <c r="V377" s="65"/>
      <c r="W377" s="61">
        <v>3600.0</v>
      </c>
      <c r="X377" s="61" t="s">
        <v>664</v>
      </c>
      <c r="Y377" s="69" t="str">
        <f t="shared" si="2"/>
        <v/>
      </c>
      <c r="Z377" s="70" t="str">
        <f t="shared" si="3"/>
        <v/>
      </c>
      <c r="AA377" s="70" t="str">
        <f>IFERROR(__xludf.DUMMYFUNCTION("IF(OR(T377="""", NOT(ISDATE(T377))), """", EOMONTH(T377, -1) + 1)"),"")</f>
        <v/>
      </c>
      <c r="AB377" s="67"/>
      <c r="AC377" s="67"/>
      <c r="AD377" s="67"/>
      <c r="AE377" s="67"/>
    </row>
    <row r="378">
      <c r="A378" s="59">
        <v>45713.0</v>
      </c>
      <c r="B378" s="60">
        <f t="shared" si="4"/>
        <v>25</v>
      </c>
      <c r="C378" s="61" t="s">
        <v>64</v>
      </c>
      <c r="D378" s="61" t="s">
        <v>697</v>
      </c>
      <c r="E378" s="72" t="s">
        <v>1749</v>
      </c>
      <c r="F378" s="61" t="s">
        <v>25</v>
      </c>
      <c r="G378" s="61" t="s">
        <v>1750</v>
      </c>
      <c r="H378" s="61" t="s">
        <v>59</v>
      </c>
      <c r="I378" s="61" t="s">
        <v>256</v>
      </c>
      <c r="J378" s="61" t="s">
        <v>256</v>
      </c>
      <c r="K378" s="61" t="s">
        <v>256</v>
      </c>
      <c r="L378" s="61" t="s">
        <v>29</v>
      </c>
      <c r="M378" s="25" t="s">
        <v>5427</v>
      </c>
      <c r="N378" s="25" t="s">
        <v>5428</v>
      </c>
      <c r="O378" s="61" t="s">
        <v>32</v>
      </c>
      <c r="P378" s="61" t="s">
        <v>33</v>
      </c>
      <c r="Q378" s="61" t="s">
        <v>34</v>
      </c>
      <c r="R378" s="64"/>
      <c r="S378" s="65" t="str">
        <f t="shared" si="1"/>
        <v>22/03/2025</v>
      </c>
      <c r="T378" s="66">
        <f>IFERROR(__xludf.DUMMYFUNCTION("IF(ISBLANK(S378), """", DATE(INDEX(SPLIT(S378,""/""),3), INDEX(SPLIT(S378,""/""),2), INDEX(SPLIT(S378,""/""),1)))"),45738.0)</f>
        <v>45738</v>
      </c>
      <c r="U378" s="67"/>
      <c r="V378" s="61" t="s">
        <v>4688</v>
      </c>
      <c r="W378" s="67"/>
      <c r="X378" s="67"/>
      <c r="Y378" s="69" t="str">
        <f t="shared" si="2"/>
        <v>2025-03</v>
      </c>
      <c r="Z378" s="70" t="str">
        <f t="shared" si="3"/>
        <v>Mar</v>
      </c>
      <c r="AA378" s="71">
        <f>IFERROR(__xludf.DUMMYFUNCTION("IF(OR(T378="""", NOT(ISDATE(T378))), """", EOMONTH(T378, -1) + 1)"),45717.0)</f>
        <v>45717</v>
      </c>
      <c r="AB378" s="67"/>
      <c r="AC378" s="67"/>
      <c r="AD378" s="67"/>
      <c r="AE378" s="67"/>
    </row>
    <row r="379">
      <c r="A379" s="59">
        <v>45713.0</v>
      </c>
      <c r="B379" s="60">
        <f t="shared" si="4"/>
        <v>95</v>
      </c>
      <c r="C379" s="61" t="s">
        <v>72</v>
      </c>
      <c r="D379" s="61" t="s">
        <v>247</v>
      </c>
      <c r="E379" s="61" t="s">
        <v>1753</v>
      </c>
      <c r="F379" s="61" t="s">
        <v>25</v>
      </c>
      <c r="G379" s="61" t="s">
        <v>1754</v>
      </c>
      <c r="H379" s="61" t="s">
        <v>39</v>
      </c>
      <c r="I379" s="61" t="s">
        <v>54</v>
      </c>
      <c r="J379" s="61" t="s">
        <v>54</v>
      </c>
      <c r="K379" s="61" t="s">
        <v>54</v>
      </c>
      <c r="L379" s="61" t="s">
        <v>29</v>
      </c>
      <c r="M379" s="25" t="s">
        <v>5429</v>
      </c>
      <c r="N379" s="25" t="s">
        <v>5430</v>
      </c>
      <c r="O379" s="61" t="s">
        <v>32</v>
      </c>
      <c r="P379" s="61" t="s">
        <v>33</v>
      </c>
      <c r="Q379" s="61" t="s">
        <v>381</v>
      </c>
      <c r="R379" s="64"/>
      <c r="S379" s="65" t="str">
        <f t="shared" si="1"/>
        <v>31/05/2025</v>
      </c>
      <c r="T379" s="66">
        <f>IFERROR(__xludf.DUMMYFUNCTION("IF(ISBLANK(S379), """", DATE(INDEX(SPLIT(S379,""/""),3), INDEX(SPLIT(S379,""/""),2), INDEX(SPLIT(S379,""/""),1)))"),45808.0)</f>
        <v>45808</v>
      </c>
      <c r="U379" s="67"/>
      <c r="V379" s="61" t="s">
        <v>4751</v>
      </c>
      <c r="W379" s="61">
        <v>4050.0</v>
      </c>
      <c r="X379" s="61" t="s">
        <v>664</v>
      </c>
      <c r="Y379" s="69" t="str">
        <f t="shared" si="2"/>
        <v>2025-05</v>
      </c>
      <c r="Z379" s="70" t="str">
        <f t="shared" si="3"/>
        <v>May</v>
      </c>
      <c r="AA379" s="71">
        <f>IFERROR(__xludf.DUMMYFUNCTION("IF(OR(T379="""", NOT(ISDATE(T379))), """", EOMONTH(T379, -1) + 1)"),45778.0)</f>
        <v>45778</v>
      </c>
      <c r="AB379" s="67"/>
      <c r="AC379" s="67"/>
      <c r="AD379" s="67"/>
      <c r="AE379" s="67"/>
    </row>
    <row r="380">
      <c r="A380" s="59">
        <v>45713.0</v>
      </c>
      <c r="B380" s="60">
        <f t="shared" si="4"/>
        <v>225</v>
      </c>
      <c r="C380" s="61" t="s">
        <v>72</v>
      </c>
      <c r="D380" s="61" t="s">
        <v>247</v>
      </c>
      <c r="E380" s="61" t="s">
        <v>1757</v>
      </c>
      <c r="F380" s="61" t="s">
        <v>25</v>
      </c>
      <c r="G380" s="61" t="s">
        <v>1758</v>
      </c>
      <c r="H380" s="61" t="s">
        <v>449</v>
      </c>
      <c r="I380" s="61" t="s">
        <v>148</v>
      </c>
      <c r="J380" s="61" t="s">
        <v>142</v>
      </c>
      <c r="K380" s="61" t="s">
        <v>148</v>
      </c>
      <c r="L380" s="61" t="s">
        <v>29</v>
      </c>
      <c r="M380" s="25" t="s">
        <v>5431</v>
      </c>
      <c r="N380" s="25" t="s">
        <v>5432</v>
      </c>
      <c r="O380" s="61" t="s">
        <v>32</v>
      </c>
      <c r="P380" s="61" t="s">
        <v>214</v>
      </c>
      <c r="Q380" s="67"/>
      <c r="R380" s="64"/>
      <c r="S380" s="65" t="str">
        <f t="shared" si="1"/>
        <v/>
      </c>
      <c r="T380" s="67" t="str">
        <f>IFERROR(__xludf.DUMMYFUNCTION("IF(ISBLANK(S380), """", DATE(INDEX(SPLIT(S380,""/""),3), INDEX(SPLIT(S380,""/""),2), INDEX(SPLIT(S380,""/""),1)))"),"")</f>
        <v/>
      </c>
      <c r="U380" s="67"/>
      <c r="V380" s="65"/>
      <c r="W380" s="67"/>
      <c r="X380" s="67"/>
      <c r="Y380" s="69" t="str">
        <f t="shared" si="2"/>
        <v/>
      </c>
      <c r="Z380" s="70" t="str">
        <f t="shared" si="3"/>
        <v/>
      </c>
      <c r="AA380" s="70" t="str">
        <f>IFERROR(__xludf.DUMMYFUNCTION("IF(OR(T380="""", NOT(ISDATE(T380))), """", EOMONTH(T380, -1) + 1)"),"")</f>
        <v/>
      </c>
      <c r="AB380" s="67"/>
      <c r="AC380" s="67"/>
      <c r="AD380" s="67"/>
      <c r="AE380" s="67"/>
    </row>
    <row r="381">
      <c r="A381" s="59">
        <v>45713.0</v>
      </c>
      <c r="B381" s="60">
        <f t="shared" si="4"/>
        <v>46</v>
      </c>
      <c r="C381" s="61" t="s">
        <v>72</v>
      </c>
      <c r="D381" s="61" t="s">
        <v>73</v>
      </c>
      <c r="E381" s="61" t="s">
        <v>1761</v>
      </c>
      <c r="F381" s="61" t="s">
        <v>25</v>
      </c>
      <c r="G381" s="61" t="s">
        <v>1762</v>
      </c>
      <c r="H381" s="61" t="s">
        <v>39</v>
      </c>
      <c r="I381" s="61" t="s">
        <v>801</v>
      </c>
      <c r="J381" s="61" t="s">
        <v>801</v>
      </c>
      <c r="K381" s="61" t="s">
        <v>801</v>
      </c>
      <c r="L381" s="61" t="s">
        <v>29</v>
      </c>
      <c r="M381" s="25" t="s">
        <v>5433</v>
      </c>
      <c r="N381" s="25" t="s">
        <v>5434</v>
      </c>
      <c r="O381" s="61" t="s">
        <v>32</v>
      </c>
      <c r="P381" s="61" t="s">
        <v>33</v>
      </c>
      <c r="Q381" s="61" t="s">
        <v>381</v>
      </c>
      <c r="R381" s="64"/>
      <c r="S381" s="65">
        <f t="shared" si="1"/>
        <v>45995</v>
      </c>
      <c r="T381" s="66">
        <f>IFERROR(__xludf.DUMMYFUNCTION("IF(ISBLANK(S381), """", DATE(INDEX(SPLIT(S381,""/""),3), INDEX(SPLIT(S381,""/""),2), INDEX(SPLIT(S381,""/""),1)))"),45759.0)</f>
        <v>45759</v>
      </c>
      <c r="U381" s="67"/>
      <c r="V381" s="68">
        <v>45995.0</v>
      </c>
      <c r="W381" s="61">
        <v>4050.0</v>
      </c>
      <c r="X381" s="61" t="s">
        <v>600</v>
      </c>
      <c r="Y381" s="69" t="str">
        <f t="shared" si="2"/>
        <v>2025-04</v>
      </c>
      <c r="Z381" s="70" t="str">
        <f t="shared" si="3"/>
        <v>Apr</v>
      </c>
      <c r="AA381" s="71">
        <f>IFERROR(__xludf.DUMMYFUNCTION("IF(OR(T381="""", NOT(ISDATE(T381))), """", EOMONTH(T381, -1) + 1)"),45748.0)</f>
        <v>45748</v>
      </c>
      <c r="AB381" s="67"/>
      <c r="AC381" s="67"/>
      <c r="AD381" s="67"/>
      <c r="AE381" s="67"/>
    </row>
    <row r="382">
      <c r="A382" s="59">
        <v>45713.0</v>
      </c>
      <c r="B382" s="60">
        <f t="shared" si="4"/>
        <v>225</v>
      </c>
      <c r="C382" s="61" t="s">
        <v>72</v>
      </c>
      <c r="D382" s="61" t="s">
        <v>73</v>
      </c>
      <c r="E382" s="61" t="s">
        <v>1765</v>
      </c>
      <c r="F382" s="61" t="s">
        <v>25</v>
      </c>
      <c r="G382" s="61" t="s">
        <v>1766</v>
      </c>
      <c r="H382" s="61" t="s">
        <v>388</v>
      </c>
      <c r="I382" s="61" t="s">
        <v>801</v>
      </c>
      <c r="J382" s="61" t="s">
        <v>801</v>
      </c>
      <c r="K382" s="61" t="s">
        <v>801</v>
      </c>
      <c r="L382" s="61" t="s">
        <v>29</v>
      </c>
      <c r="M382" s="25" t="s">
        <v>5435</v>
      </c>
      <c r="N382" s="25" t="s">
        <v>5436</v>
      </c>
      <c r="O382" s="61" t="s">
        <v>32</v>
      </c>
      <c r="P382" s="61" t="s">
        <v>214</v>
      </c>
      <c r="Q382" s="67"/>
      <c r="R382" s="64"/>
      <c r="S382" s="65" t="str">
        <f t="shared" si="1"/>
        <v/>
      </c>
      <c r="T382" s="67" t="str">
        <f>IFERROR(__xludf.DUMMYFUNCTION("IF(ISBLANK(S382), """", DATE(INDEX(SPLIT(S382,""/""),3), INDEX(SPLIT(S382,""/""),2), INDEX(SPLIT(S382,""/""),1)))"),"")</f>
        <v/>
      </c>
      <c r="U382" s="67"/>
      <c r="V382" s="65"/>
      <c r="W382" s="67"/>
      <c r="X382" s="67"/>
      <c r="Y382" s="69" t="str">
        <f t="shared" si="2"/>
        <v/>
      </c>
      <c r="Z382" s="70" t="str">
        <f t="shared" si="3"/>
        <v/>
      </c>
      <c r="AA382" s="70" t="str">
        <f>IFERROR(__xludf.DUMMYFUNCTION("IF(OR(T382="""", NOT(ISDATE(T382))), """", EOMONTH(T382, -1) + 1)"),"")</f>
        <v/>
      </c>
      <c r="AB382" s="67"/>
      <c r="AC382" s="67"/>
      <c r="AD382" s="67"/>
      <c r="AE382" s="67"/>
    </row>
    <row r="383">
      <c r="A383" s="59">
        <v>45713.0</v>
      </c>
      <c r="B383" s="60">
        <f t="shared" si="4"/>
        <v>11</v>
      </c>
      <c r="C383" s="61" t="s">
        <v>72</v>
      </c>
      <c r="D383" s="61" t="s">
        <v>73</v>
      </c>
      <c r="E383" s="61" t="s">
        <v>1769</v>
      </c>
      <c r="F383" s="61" t="s">
        <v>25</v>
      </c>
      <c r="G383" s="61" t="s">
        <v>1770</v>
      </c>
      <c r="H383" s="61" t="s">
        <v>39</v>
      </c>
      <c r="I383" s="61" t="s">
        <v>801</v>
      </c>
      <c r="J383" s="61" t="s">
        <v>801</v>
      </c>
      <c r="K383" s="61" t="s">
        <v>172</v>
      </c>
      <c r="L383" s="61" t="s">
        <v>29</v>
      </c>
      <c r="M383" s="25" t="s">
        <v>5437</v>
      </c>
      <c r="N383" s="25" t="s">
        <v>5438</v>
      </c>
      <c r="O383" s="61" t="s">
        <v>32</v>
      </c>
      <c r="P383" s="61" t="s">
        <v>33</v>
      </c>
      <c r="Q383" s="61" t="s">
        <v>381</v>
      </c>
      <c r="R383" s="64"/>
      <c r="S383" s="65">
        <f t="shared" si="1"/>
        <v>45872</v>
      </c>
      <c r="T383" s="66">
        <f>IFERROR(__xludf.DUMMYFUNCTION("IF(ISBLANK(S383), """", DATE(INDEX(SPLIT(S383,""/""),3), INDEX(SPLIT(S383,""/""),2), INDEX(SPLIT(S383,""/""),1)))"),45724.0)</f>
        <v>45724</v>
      </c>
      <c r="U383" s="67"/>
      <c r="V383" s="68">
        <v>45872.0</v>
      </c>
      <c r="W383" s="61">
        <v>4050.0</v>
      </c>
      <c r="X383" s="61" t="s">
        <v>371</v>
      </c>
      <c r="Y383" s="69" t="str">
        <f t="shared" si="2"/>
        <v>2025-03</v>
      </c>
      <c r="Z383" s="70" t="str">
        <f t="shared" si="3"/>
        <v>Mar</v>
      </c>
      <c r="AA383" s="71">
        <f>IFERROR(__xludf.DUMMYFUNCTION("IF(OR(T383="""", NOT(ISDATE(T383))), """", EOMONTH(T383, -1) + 1)"),45717.0)</f>
        <v>45717</v>
      </c>
      <c r="AB383" s="67"/>
      <c r="AC383" s="67"/>
      <c r="AD383" s="67"/>
      <c r="AE383" s="67"/>
    </row>
    <row r="384">
      <c r="A384" s="59">
        <v>45714.0</v>
      </c>
      <c r="B384" s="60">
        <f t="shared" si="4"/>
        <v>224</v>
      </c>
      <c r="C384" s="61" t="s">
        <v>72</v>
      </c>
      <c r="D384" s="61" t="s">
        <v>247</v>
      </c>
      <c r="E384" s="61" t="s">
        <v>1774</v>
      </c>
      <c r="F384" s="61" t="s">
        <v>25</v>
      </c>
      <c r="G384" s="61" t="s">
        <v>1775</v>
      </c>
      <c r="H384" s="61" t="s">
        <v>59</v>
      </c>
      <c r="I384" s="61" t="s">
        <v>220</v>
      </c>
      <c r="J384" s="61" t="s">
        <v>104</v>
      </c>
      <c r="K384" s="61" t="s">
        <v>104</v>
      </c>
      <c r="L384" s="61" t="s">
        <v>29</v>
      </c>
      <c r="M384" s="25" t="s">
        <v>5439</v>
      </c>
      <c r="N384" s="25" t="s">
        <v>5440</v>
      </c>
      <c r="O384" s="61" t="s">
        <v>32</v>
      </c>
      <c r="P384" s="61" t="s">
        <v>214</v>
      </c>
      <c r="Q384" s="67"/>
      <c r="R384" s="64"/>
      <c r="S384" s="65" t="str">
        <f t="shared" si="1"/>
        <v/>
      </c>
      <c r="T384" s="67" t="str">
        <f>IFERROR(__xludf.DUMMYFUNCTION("IF(ISBLANK(S384), """", DATE(INDEX(SPLIT(S384,""/""),3), INDEX(SPLIT(S384,""/""),2), INDEX(SPLIT(S384,""/""),1)))"),"")</f>
        <v/>
      </c>
      <c r="U384" s="67"/>
      <c r="V384" s="65"/>
      <c r="W384" s="67"/>
      <c r="X384" s="67"/>
      <c r="Y384" s="69" t="str">
        <f t="shared" si="2"/>
        <v/>
      </c>
      <c r="Z384" s="70" t="str">
        <f t="shared" si="3"/>
        <v/>
      </c>
      <c r="AA384" s="70" t="str">
        <f>IFERROR(__xludf.DUMMYFUNCTION("IF(OR(T384="""", NOT(ISDATE(T384))), """", EOMONTH(T384, -1) + 1)"),"")</f>
        <v/>
      </c>
      <c r="AB384" s="67"/>
      <c r="AC384" s="67"/>
      <c r="AD384" s="67"/>
      <c r="AE384" s="67"/>
    </row>
    <row r="385">
      <c r="A385" s="59">
        <v>45714.0</v>
      </c>
      <c r="B385" s="60">
        <f t="shared" si="4"/>
        <v>87</v>
      </c>
      <c r="C385" s="61" t="s">
        <v>72</v>
      </c>
      <c r="D385" s="61" t="s">
        <v>247</v>
      </c>
      <c r="E385" s="72" t="s">
        <v>1778</v>
      </c>
      <c r="F385" s="61" t="s">
        <v>274</v>
      </c>
      <c r="G385" s="61" t="s">
        <v>1779</v>
      </c>
      <c r="H385" s="61" t="s">
        <v>77</v>
      </c>
      <c r="I385" s="61" t="s">
        <v>40</v>
      </c>
      <c r="J385" s="61" t="s">
        <v>47</v>
      </c>
      <c r="K385" s="61" t="s">
        <v>47</v>
      </c>
      <c r="L385" s="61" t="s">
        <v>29</v>
      </c>
      <c r="M385" s="25" t="s">
        <v>5441</v>
      </c>
      <c r="N385" s="25" t="s">
        <v>5442</v>
      </c>
      <c r="O385" s="61" t="s">
        <v>32</v>
      </c>
      <c r="P385" s="61" t="s">
        <v>33</v>
      </c>
      <c r="Q385" s="61" t="s">
        <v>34</v>
      </c>
      <c r="R385" s="64"/>
      <c r="S385" s="65" t="str">
        <f t="shared" si="1"/>
        <v>24/05/2025</v>
      </c>
      <c r="T385" s="66">
        <f>IFERROR(__xludf.DUMMYFUNCTION("IF(ISBLANK(S385), """", DATE(INDEX(SPLIT(S385,""/""),3), INDEX(SPLIT(S385,""/""),2), INDEX(SPLIT(S385,""/""),1)))"),45801.0)</f>
        <v>45801</v>
      </c>
      <c r="U385" s="67"/>
      <c r="V385" s="61" t="s">
        <v>4853</v>
      </c>
      <c r="W385" s="61">
        <v>1800.0</v>
      </c>
      <c r="X385" s="61" t="s">
        <v>794</v>
      </c>
      <c r="Y385" s="69" t="str">
        <f t="shared" si="2"/>
        <v>2025-05</v>
      </c>
      <c r="Z385" s="70" t="str">
        <f t="shared" si="3"/>
        <v>May</v>
      </c>
      <c r="AA385" s="71">
        <f>IFERROR(__xludf.DUMMYFUNCTION("IF(OR(T385="""", NOT(ISDATE(T385))), """", EOMONTH(T385, -1) + 1)"),45778.0)</f>
        <v>45778</v>
      </c>
      <c r="AB385" s="67"/>
      <c r="AC385" s="67"/>
      <c r="AD385" s="67"/>
      <c r="AE385" s="67"/>
    </row>
    <row r="386">
      <c r="A386" s="59">
        <v>45714.0</v>
      </c>
      <c r="B386" s="60">
        <f t="shared" si="4"/>
        <v>224</v>
      </c>
      <c r="C386" s="61" t="s">
        <v>64</v>
      </c>
      <c r="D386" s="61" t="s">
        <v>65</v>
      </c>
      <c r="E386" s="61" t="s">
        <v>1782</v>
      </c>
      <c r="F386" s="61" t="s">
        <v>8</v>
      </c>
      <c r="G386" s="61" t="s">
        <v>1783</v>
      </c>
      <c r="H386" s="61" t="s">
        <v>39</v>
      </c>
      <c r="I386" s="61" t="s">
        <v>220</v>
      </c>
      <c r="J386" s="61" t="s">
        <v>47</v>
      </c>
      <c r="K386" s="61" t="s">
        <v>47</v>
      </c>
      <c r="L386" s="61" t="s">
        <v>29</v>
      </c>
      <c r="M386" s="25" t="s">
        <v>5443</v>
      </c>
      <c r="N386" s="25" t="s">
        <v>5444</v>
      </c>
      <c r="O386" s="61" t="s">
        <v>32</v>
      </c>
      <c r="P386" s="61" t="s">
        <v>343</v>
      </c>
      <c r="Q386" s="67"/>
      <c r="R386" s="64"/>
      <c r="S386" s="65" t="str">
        <f t="shared" si="1"/>
        <v/>
      </c>
      <c r="T386" s="67" t="str">
        <f>IFERROR(__xludf.DUMMYFUNCTION("IF(ISBLANK(S386), """", DATE(INDEX(SPLIT(S386,""/""),3), INDEX(SPLIT(S386,""/""),2), INDEX(SPLIT(S386,""/""),1)))"),"")</f>
        <v/>
      </c>
      <c r="U386" s="67"/>
      <c r="V386" s="65"/>
      <c r="W386" s="67"/>
      <c r="X386" s="67"/>
      <c r="Y386" s="69" t="str">
        <f t="shared" si="2"/>
        <v/>
      </c>
      <c r="Z386" s="70" t="str">
        <f t="shared" si="3"/>
        <v/>
      </c>
      <c r="AA386" s="70" t="str">
        <f>IFERROR(__xludf.DUMMYFUNCTION("IF(OR(T386="""", NOT(ISDATE(T386))), """", EOMONTH(T386, -1) + 1)"),"")</f>
        <v/>
      </c>
      <c r="AB386" s="67"/>
      <c r="AC386" s="67"/>
      <c r="AD386" s="67"/>
      <c r="AE386" s="67"/>
    </row>
    <row r="387">
      <c r="A387" s="59">
        <v>45714.0</v>
      </c>
      <c r="B387" s="60">
        <f t="shared" si="4"/>
        <v>24</v>
      </c>
      <c r="C387" s="61" t="s">
        <v>72</v>
      </c>
      <c r="D387" s="61" t="s">
        <v>247</v>
      </c>
      <c r="E387" s="61" t="s">
        <v>1786</v>
      </c>
      <c r="F387" s="61" t="s">
        <v>274</v>
      </c>
      <c r="G387" s="61" t="s">
        <v>1787</v>
      </c>
      <c r="H387" s="61" t="s">
        <v>77</v>
      </c>
      <c r="I387" s="61" t="s">
        <v>148</v>
      </c>
      <c r="J387" s="61" t="s">
        <v>47</v>
      </c>
      <c r="K387" s="61" t="s">
        <v>47</v>
      </c>
      <c r="L387" s="61" t="s">
        <v>29</v>
      </c>
      <c r="M387" s="25" t="s">
        <v>5445</v>
      </c>
      <c r="N387" s="25" t="s">
        <v>5446</v>
      </c>
      <c r="O387" s="61" t="s">
        <v>32</v>
      </c>
      <c r="P387" s="61" t="s">
        <v>33</v>
      </c>
      <c r="Q387" s="61" t="s">
        <v>126</v>
      </c>
      <c r="R387" s="64"/>
      <c r="S387" s="65" t="str">
        <f t="shared" si="1"/>
        <v>22/03/2025</v>
      </c>
      <c r="T387" s="66">
        <f>IFERROR(__xludf.DUMMYFUNCTION("IF(ISBLANK(S387), """", DATE(INDEX(SPLIT(S387,""/""),3), INDEX(SPLIT(S387,""/""),2), INDEX(SPLIT(S387,""/""),1)))"),45738.0)</f>
        <v>45738</v>
      </c>
      <c r="U387" s="67"/>
      <c r="V387" s="61" t="s">
        <v>4688</v>
      </c>
      <c r="W387" s="61">
        <v>1800.0</v>
      </c>
      <c r="X387" s="61" t="s">
        <v>794</v>
      </c>
      <c r="Y387" s="69" t="str">
        <f t="shared" si="2"/>
        <v>2025-03</v>
      </c>
      <c r="Z387" s="70" t="str">
        <f t="shared" si="3"/>
        <v>Mar</v>
      </c>
      <c r="AA387" s="71">
        <f>IFERROR(__xludf.DUMMYFUNCTION("IF(OR(T387="""", NOT(ISDATE(T387))), """", EOMONTH(T387, -1) + 1)"),45717.0)</f>
        <v>45717</v>
      </c>
      <c r="AB387" s="67"/>
      <c r="AC387" s="67"/>
      <c r="AD387" s="67"/>
      <c r="AE387" s="67"/>
    </row>
    <row r="388">
      <c r="A388" s="59">
        <v>45714.0</v>
      </c>
      <c r="B388" s="60">
        <f t="shared" si="4"/>
        <v>224</v>
      </c>
      <c r="C388" s="61" t="s">
        <v>64</v>
      </c>
      <c r="D388" s="61" t="s">
        <v>209</v>
      </c>
      <c r="E388" s="61" t="s">
        <v>1790</v>
      </c>
      <c r="F388" s="61" t="s">
        <v>46</v>
      </c>
      <c r="G388" s="63" t="s">
        <v>1791</v>
      </c>
      <c r="H388" s="61" t="s">
        <v>39</v>
      </c>
      <c r="I388" s="61" t="s">
        <v>1792</v>
      </c>
      <c r="J388" s="61" t="s">
        <v>47</v>
      </c>
      <c r="K388" s="61" t="s">
        <v>47</v>
      </c>
      <c r="L388" s="61" t="s">
        <v>29</v>
      </c>
      <c r="M388" s="25" t="s">
        <v>5447</v>
      </c>
      <c r="N388" s="25" t="s">
        <v>5448</v>
      </c>
      <c r="O388" s="61" t="s">
        <v>32</v>
      </c>
      <c r="P388" s="61" t="s">
        <v>214</v>
      </c>
      <c r="Q388" s="67"/>
      <c r="R388" s="64"/>
      <c r="S388" s="65" t="str">
        <f t="shared" si="1"/>
        <v/>
      </c>
      <c r="T388" s="67" t="str">
        <f>IFERROR(__xludf.DUMMYFUNCTION("IF(ISBLANK(S388), """", DATE(INDEX(SPLIT(S388,""/""),3), INDEX(SPLIT(S388,""/""),2), INDEX(SPLIT(S388,""/""),1)))"),"")</f>
        <v/>
      </c>
      <c r="U388" s="67"/>
      <c r="V388" s="65"/>
      <c r="W388" s="67"/>
      <c r="X388" s="67"/>
      <c r="Y388" s="69" t="str">
        <f t="shared" si="2"/>
        <v/>
      </c>
      <c r="Z388" s="70" t="str">
        <f t="shared" si="3"/>
        <v/>
      </c>
      <c r="AA388" s="70" t="str">
        <f>IFERROR(__xludf.DUMMYFUNCTION("IF(OR(T388="""", NOT(ISDATE(T388))), """", EOMONTH(T388, -1) + 1)"),"")</f>
        <v/>
      </c>
      <c r="AB388" s="67"/>
      <c r="AC388" s="67"/>
      <c r="AD388" s="67"/>
      <c r="AE388" s="67"/>
    </row>
    <row r="389">
      <c r="A389" s="59">
        <v>45714.0</v>
      </c>
      <c r="B389" s="60">
        <f t="shared" si="4"/>
        <v>224</v>
      </c>
      <c r="C389" s="61" t="s">
        <v>64</v>
      </c>
      <c r="D389" s="61" t="s">
        <v>209</v>
      </c>
      <c r="E389" s="61" t="s">
        <v>1795</v>
      </c>
      <c r="F389" s="61" t="s">
        <v>46</v>
      </c>
      <c r="G389" s="63" t="s">
        <v>1791</v>
      </c>
      <c r="H389" s="61" t="s">
        <v>39</v>
      </c>
      <c r="I389" s="61" t="s">
        <v>1792</v>
      </c>
      <c r="J389" s="61" t="s">
        <v>47</v>
      </c>
      <c r="K389" s="61" t="s">
        <v>47</v>
      </c>
      <c r="L389" s="61" t="s">
        <v>29</v>
      </c>
      <c r="M389" s="25" t="s">
        <v>5449</v>
      </c>
      <c r="N389" s="25" t="s">
        <v>5450</v>
      </c>
      <c r="O389" s="61" t="s">
        <v>32</v>
      </c>
      <c r="P389" s="61" t="s">
        <v>214</v>
      </c>
      <c r="Q389" s="67"/>
      <c r="R389" s="64"/>
      <c r="S389" s="65" t="str">
        <f t="shared" si="1"/>
        <v/>
      </c>
      <c r="T389" s="67" t="str">
        <f>IFERROR(__xludf.DUMMYFUNCTION("IF(ISBLANK(S389), """", DATE(INDEX(SPLIT(S389,""/""),3), INDEX(SPLIT(S389,""/""),2), INDEX(SPLIT(S389,""/""),1)))"),"")</f>
        <v/>
      </c>
      <c r="U389" s="67"/>
      <c r="V389" s="65"/>
      <c r="W389" s="67"/>
      <c r="X389" s="67"/>
      <c r="Y389" s="69" t="str">
        <f t="shared" si="2"/>
        <v/>
      </c>
      <c r="Z389" s="70" t="str">
        <f t="shared" si="3"/>
        <v/>
      </c>
      <c r="AA389" s="70" t="str">
        <f>IFERROR(__xludf.DUMMYFUNCTION("IF(OR(T389="""", NOT(ISDATE(T389))), """", EOMONTH(T389, -1) + 1)"),"")</f>
        <v/>
      </c>
      <c r="AB389" s="67"/>
      <c r="AC389" s="67"/>
      <c r="AD389" s="67"/>
      <c r="AE389" s="67"/>
    </row>
    <row r="390">
      <c r="A390" s="59">
        <v>45714.0</v>
      </c>
      <c r="B390" s="60">
        <f t="shared" si="4"/>
        <v>224</v>
      </c>
      <c r="C390" s="61" t="s">
        <v>64</v>
      </c>
      <c r="D390" s="61" t="s">
        <v>65</v>
      </c>
      <c r="E390" s="61" t="s">
        <v>1798</v>
      </c>
      <c r="F390" s="61" t="s">
        <v>25</v>
      </c>
      <c r="G390" s="61" t="s">
        <v>1799</v>
      </c>
      <c r="H390" s="61" t="s">
        <v>39</v>
      </c>
      <c r="I390" s="61" t="s">
        <v>220</v>
      </c>
      <c r="J390" s="61" t="s">
        <v>220</v>
      </c>
      <c r="K390" s="61" t="s">
        <v>220</v>
      </c>
      <c r="L390" s="61" t="s">
        <v>29</v>
      </c>
      <c r="M390" s="25" t="s">
        <v>5451</v>
      </c>
      <c r="N390" s="25" t="s">
        <v>5452</v>
      </c>
      <c r="O390" s="61" t="s">
        <v>32</v>
      </c>
      <c r="P390" s="61" t="s">
        <v>343</v>
      </c>
      <c r="Q390" s="61" t="s">
        <v>381</v>
      </c>
      <c r="R390" s="64"/>
      <c r="S390" s="65" t="str">
        <f t="shared" si="1"/>
        <v/>
      </c>
      <c r="T390" s="67" t="str">
        <f>IFERROR(__xludf.DUMMYFUNCTION("IF(ISBLANK(S390), """", DATE(INDEX(SPLIT(S390,""/""),3), INDEX(SPLIT(S390,""/""),2), INDEX(SPLIT(S390,""/""),1)))"),"")</f>
        <v/>
      </c>
      <c r="U390" s="67"/>
      <c r="V390" s="65"/>
      <c r="W390" s="67"/>
      <c r="X390" s="67"/>
      <c r="Y390" s="69" t="str">
        <f t="shared" si="2"/>
        <v/>
      </c>
      <c r="Z390" s="70" t="str">
        <f t="shared" si="3"/>
        <v/>
      </c>
      <c r="AA390" s="70" t="str">
        <f>IFERROR(__xludf.DUMMYFUNCTION("IF(OR(T390="""", NOT(ISDATE(T390))), """", EOMONTH(T390, -1) + 1)"),"")</f>
        <v/>
      </c>
      <c r="AB390" s="67"/>
      <c r="AC390" s="67"/>
      <c r="AD390" s="67"/>
      <c r="AE390" s="67"/>
    </row>
    <row r="391">
      <c r="A391" s="59">
        <v>45714.0</v>
      </c>
      <c r="B391" s="60">
        <f t="shared" si="4"/>
        <v>52</v>
      </c>
      <c r="C391" s="61" t="s">
        <v>50</v>
      </c>
      <c r="D391" s="61" t="s">
        <v>216</v>
      </c>
      <c r="E391" s="61" t="s">
        <v>1803</v>
      </c>
      <c r="F391" s="61" t="s">
        <v>25</v>
      </c>
      <c r="G391" s="61" t="s">
        <v>1804</v>
      </c>
      <c r="H391" s="61" t="s">
        <v>39</v>
      </c>
      <c r="I391" s="61" t="s">
        <v>220</v>
      </c>
      <c r="J391" s="61" t="s">
        <v>1805</v>
      </c>
      <c r="K391" s="61" t="s">
        <v>1805</v>
      </c>
      <c r="L391" s="61" t="s">
        <v>29</v>
      </c>
      <c r="M391" s="25" t="s">
        <v>5453</v>
      </c>
      <c r="N391" s="25" t="s">
        <v>5454</v>
      </c>
      <c r="O391" s="61" t="s">
        <v>32</v>
      </c>
      <c r="P391" s="61" t="s">
        <v>33</v>
      </c>
      <c r="Q391" s="61" t="s">
        <v>381</v>
      </c>
      <c r="R391" s="64"/>
      <c r="S391" s="65" t="str">
        <f t="shared" si="1"/>
        <v>19/04/2025</v>
      </c>
      <c r="T391" s="66">
        <f>IFERROR(__xludf.DUMMYFUNCTION("IF(ISBLANK(S391), """", DATE(INDEX(SPLIT(S391,""/""),3), INDEX(SPLIT(S391,""/""),2), INDEX(SPLIT(S391,""/""),1)))"),45766.0)</f>
        <v>45766</v>
      </c>
      <c r="U391" s="67"/>
      <c r="V391" s="61" t="s">
        <v>4729</v>
      </c>
      <c r="W391" s="61">
        <v>2970.0</v>
      </c>
      <c r="X391" s="61" t="s">
        <v>482</v>
      </c>
      <c r="Y391" s="69" t="str">
        <f t="shared" si="2"/>
        <v>2025-04</v>
      </c>
      <c r="Z391" s="70" t="str">
        <f t="shared" si="3"/>
        <v>Apr</v>
      </c>
      <c r="AA391" s="71">
        <f>IFERROR(__xludf.DUMMYFUNCTION("IF(OR(T391="""", NOT(ISDATE(T391))), """", EOMONTH(T391, -1) + 1)"),45748.0)</f>
        <v>45748</v>
      </c>
      <c r="AB391" s="67"/>
      <c r="AC391" s="67"/>
      <c r="AD391" s="67"/>
      <c r="AE391" s="67"/>
    </row>
    <row r="392">
      <c r="A392" s="59">
        <v>45714.0</v>
      </c>
      <c r="B392" s="60">
        <f t="shared" si="4"/>
        <v>31</v>
      </c>
      <c r="C392" s="61" t="s">
        <v>72</v>
      </c>
      <c r="D392" s="61" t="s">
        <v>73</v>
      </c>
      <c r="E392" s="61" t="s">
        <v>1808</v>
      </c>
      <c r="F392" s="61" t="s">
        <v>25</v>
      </c>
      <c r="G392" s="63" t="s">
        <v>1809</v>
      </c>
      <c r="H392" s="61" t="s">
        <v>68</v>
      </c>
      <c r="I392" s="61" t="s">
        <v>28</v>
      </c>
      <c r="J392" s="61" t="s">
        <v>28</v>
      </c>
      <c r="K392" s="61" t="s">
        <v>28</v>
      </c>
      <c r="L392" s="61" t="s">
        <v>29</v>
      </c>
      <c r="M392" s="25" t="s">
        <v>5455</v>
      </c>
      <c r="N392" s="25" t="s">
        <v>5456</v>
      </c>
      <c r="O392" s="61" t="s">
        <v>32</v>
      </c>
      <c r="P392" s="61" t="s">
        <v>33</v>
      </c>
      <c r="Q392" s="61" t="s">
        <v>34</v>
      </c>
      <c r="R392" s="64"/>
      <c r="S392" s="65" t="str">
        <f t="shared" si="1"/>
        <v>29/03/2025</v>
      </c>
      <c r="T392" s="66">
        <f>IFERROR(__xludf.DUMMYFUNCTION("IF(ISBLANK(S392), """", DATE(INDEX(SPLIT(S392,""/""),3), INDEX(SPLIT(S392,""/""),2), INDEX(SPLIT(S392,""/""),1)))"),45745.0)</f>
        <v>45745</v>
      </c>
      <c r="U392" s="67"/>
      <c r="V392" s="61" t="s">
        <v>5085</v>
      </c>
      <c r="W392" s="61">
        <v>3600.0</v>
      </c>
      <c r="X392" s="61" t="s">
        <v>263</v>
      </c>
      <c r="Y392" s="69" t="str">
        <f t="shared" si="2"/>
        <v>2025-03</v>
      </c>
      <c r="Z392" s="70" t="str">
        <f t="shared" si="3"/>
        <v>Mar</v>
      </c>
      <c r="AA392" s="71">
        <f>IFERROR(__xludf.DUMMYFUNCTION("IF(OR(T392="""", NOT(ISDATE(T392))), """", EOMONTH(T392, -1) + 1)"),45717.0)</f>
        <v>45717</v>
      </c>
      <c r="AB392" s="67"/>
      <c r="AC392" s="67"/>
      <c r="AD392" s="67"/>
      <c r="AE392" s="67"/>
    </row>
    <row r="393">
      <c r="A393" s="59">
        <v>45714.0</v>
      </c>
      <c r="B393" s="60">
        <f t="shared" si="4"/>
        <v>52</v>
      </c>
      <c r="C393" s="61" t="s">
        <v>64</v>
      </c>
      <c r="D393" s="61" t="s">
        <v>562</v>
      </c>
      <c r="E393" s="61" t="s">
        <v>1812</v>
      </c>
      <c r="F393" s="61" t="s">
        <v>638</v>
      </c>
      <c r="G393" s="61" t="s">
        <v>1813</v>
      </c>
      <c r="H393" s="61" t="s">
        <v>77</v>
      </c>
      <c r="I393" s="61" t="s">
        <v>328</v>
      </c>
      <c r="J393" s="61" t="s">
        <v>47</v>
      </c>
      <c r="K393" s="61" t="s">
        <v>47</v>
      </c>
      <c r="L393" s="61" t="s">
        <v>29</v>
      </c>
      <c r="M393" s="25" t="s">
        <v>5457</v>
      </c>
      <c r="N393" s="25" t="s">
        <v>5458</v>
      </c>
      <c r="O393" s="61" t="s">
        <v>32</v>
      </c>
      <c r="P393" s="61" t="s">
        <v>33</v>
      </c>
      <c r="Q393" s="67"/>
      <c r="R393" s="64"/>
      <c r="S393" s="65" t="str">
        <f t="shared" si="1"/>
        <v>19/04/2025</v>
      </c>
      <c r="T393" s="66">
        <f>IFERROR(__xludf.DUMMYFUNCTION("IF(ISBLANK(S393), """", DATE(INDEX(SPLIT(S393,""/""),3), INDEX(SPLIT(S393,""/""),2), INDEX(SPLIT(S393,""/""),1)))"),45766.0)</f>
        <v>45766</v>
      </c>
      <c r="U393" s="67"/>
      <c r="V393" s="61" t="s">
        <v>4729</v>
      </c>
      <c r="W393" s="61">
        <v>810.0</v>
      </c>
      <c r="X393" s="61" t="s">
        <v>151</v>
      </c>
      <c r="Y393" s="69" t="str">
        <f t="shared" si="2"/>
        <v>2025-04</v>
      </c>
      <c r="Z393" s="70" t="str">
        <f t="shared" si="3"/>
        <v>Apr</v>
      </c>
      <c r="AA393" s="71">
        <f>IFERROR(__xludf.DUMMYFUNCTION("IF(OR(T393="""", NOT(ISDATE(T393))), """", EOMONTH(T393, -1) + 1)"),45748.0)</f>
        <v>45748</v>
      </c>
      <c r="AB393" s="67"/>
      <c r="AC393" s="67"/>
      <c r="AD393" s="67"/>
      <c r="AE393" s="67"/>
    </row>
    <row r="394">
      <c r="A394" s="59">
        <v>45714.0</v>
      </c>
      <c r="B394" s="60">
        <f t="shared" si="4"/>
        <v>224</v>
      </c>
      <c r="C394" s="61" t="s">
        <v>50</v>
      </c>
      <c r="D394" s="61" t="s">
        <v>51</v>
      </c>
      <c r="E394" s="61" t="s">
        <v>1816</v>
      </c>
      <c r="F394" s="61" t="s">
        <v>25</v>
      </c>
      <c r="G394" s="61" t="s">
        <v>1817</v>
      </c>
      <c r="H394" s="61" t="s">
        <v>39</v>
      </c>
      <c r="I394" s="61" t="s">
        <v>220</v>
      </c>
      <c r="J394" s="61" t="s">
        <v>220</v>
      </c>
      <c r="K394" s="61" t="s">
        <v>220</v>
      </c>
      <c r="L394" s="61" t="s">
        <v>29</v>
      </c>
      <c r="M394" s="25" t="s">
        <v>5459</v>
      </c>
      <c r="N394" s="25" t="s">
        <v>5460</v>
      </c>
      <c r="O394" s="61" t="s">
        <v>32</v>
      </c>
      <c r="P394" s="61" t="s">
        <v>33</v>
      </c>
      <c r="Q394" s="61" t="s">
        <v>228</v>
      </c>
      <c r="R394" s="77"/>
      <c r="S394" s="65" t="str">
        <f t="shared" si="1"/>
        <v/>
      </c>
      <c r="T394" s="67" t="str">
        <f>IFERROR(__xludf.DUMMYFUNCTION("IF(ISBLANK(S394), """", DATE(INDEX(SPLIT(S394,""/""),3), INDEX(SPLIT(S394,""/""),2), INDEX(SPLIT(S394,""/""),1)))"),"")</f>
        <v/>
      </c>
      <c r="U394" s="67"/>
      <c r="V394" s="65"/>
      <c r="W394" s="67"/>
      <c r="X394" s="67"/>
      <c r="Y394" s="69" t="str">
        <f t="shared" si="2"/>
        <v/>
      </c>
      <c r="Z394" s="70" t="str">
        <f t="shared" si="3"/>
        <v/>
      </c>
      <c r="AA394" s="70" t="str">
        <f>IFERROR(__xludf.DUMMYFUNCTION("IF(OR(T394="""", NOT(ISDATE(T394))), """", EOMONTH(T394, -1) + 1)"),"")</f>
        <v/>
      </c>
      <c r="AB394" s="67"/>
      <c r="AC394" s="67"/>
      <c r="AD394" s="67"/>
      <c r="AE394" s="67"/>
    </row>
    <row r="395">
      <c r="A395" s="59">
        <v>45714.0</v>
      </c>
      <c r="B395" s="60">
        <f t="shared" si="4"/>
        <v>224</v>
      </c>
      <c r="C395" s="61" t="s">
        <v>22</v>
      </c>
      <c r="D395" s="61" t="s">
        <v>307</v>
      </c>
      <c r="E395" s="61" t="s">
        <v>1821</v>
      </c>
      <c r="F395" s="61" t="s">
        <v>25</v>
      </c>
      <c r="G395" s="61" t="s">
        <v>1822</v>
      </c>
      <c r="H395" s="61" t="s">
        <v>68</v>
      </c>
      <c r="I395" s="61" t="s">
        <v>54</v>
      </c>
      <c r="J395" s="61" t="s">
        <v>220</v>
      </c>
      <c r="K395" s="61" t="s">
        <v>104</v>
      </c>
      <c r="L395" s="61" t="s">
        <v>29</v>
      </c>
      <c r="M395" s="25" t="s">
        <v>5461</v>
      </c>
      <c r="N395" s="25" t="s">
        <v>5462</v>
      </c>
      <c r="O395" s="61" t="s">
        <v>32</v>
      </c>
      <c r="P395" s="61" t="s">
        <v>343</v>
      </c>
      <c r="Q395" s="67"/>
      <c r="R395" s="64"/>
      <c r="S395" s="65" t="str">
        <f t="shared" si="1"/>
        <v/>
      </c>
      <c r="T395" s="67" t="str">
        <f>IFERROR(__xludf.DUMMYFUNCTION("IF(ISBLANK(S395), """", DATE(INDEX(SPLIT(S395,""/""),3), INDEX(SPLIT(S395,""/""),2), INDEX(SPLIT(S395,""/""),1)))"),"")</f>
        <v/>
      </c>
      <c r="U395" s="67"/>
      <c r="V395" s="65"/>
      <c r="W395" s="67"/>
      <c r="X395" s="67"/>
      <c r="Y395" s="69" t="str">
        <f t="shared" si="2"/>
        <v/>
      </c>
      <c r="Z395" s="70" t="str">
        <f t="shared" si="3"/>
        <v/>
      </c>
      <c r="AA395" s="70" t="str">
        <f>IFERROR(__xludf.DUMMYFUNCTION("IF(OR(T395="""", NOT(ISDATE(T395))), """", EOMONTH(T395, -1) + 1)"),"")</f>
        <v/>
      </c>
      <c r="AB395" s="67"/>
      <c r="AC395" s="67"/>
      <c r="AD395" s="67"/>
      <c r="AE395" s="67"/>
    </row>
    <row r="396">
      <c r="A396" s="59">
        <v>45714.0</v>
      </c>
      <c r="B396" s="60">
        <f t="shared" si="4"/>
        <v>45</v>
      </c>
      <c r="C396" s="61" t="s">
        <v>22</v>
      </c>
      <c r="D396" s="61" t="s">
        <v>307</v>
      </c>
      <c r="E396" s="61" t="s">
        <v>1825</v>
      </c>
      <c r="F396" s="61" t="s">
        <v>25</v>
      </c>
      <c r="G396" s="61" t="s">
        <v>1826</v>
      </c>
      <c r="H396" s="61" t="s">
        <v>59</v>
      </c>
      <c r="I396" s="61" t="s">
        <v>78</v>
      </c>
      <c r="J396" s="61" t="s">
        <v>220</v>
      </c>
      <c r="K396" s="61" t="s">
        <v>148</v>
      </c>
      <c r="L396" s="61" t="s">
        <v>29</v>
      </c>
      <c r="M396" s="25" t="s">
        <v>5463</v>
      </c>
      <c r="N396" s="25" t="s">
        <v>5464</v>
      </c>
      <c r="O396" s="61" t="s">
        <v>32</v>
      </c>
      <c r="P396" s="61" t="s">
        <v>33</v>
      </c>
      <c r="Q396" s="61" t="s">
        <v>228</v>
      </c>
      <c r="R396" s="64"/>
      <c r="S396" s="65">
        <f t="shared" si="1"/>
        <v>45995</v>
      </c>
      <c r="T396" s="66">
        <f>IFERROR(__xludf.DUMMYFUNCTION("IF(ISBLANK(S396), """", DATE(INDEX(SPLIT(S396,""/""),3), INDEX(SPLIT(S396,""/""),2), INDEX(SPLIT(S396,""/""),1)))"),45759.0)</f>
        <v>45759</v>
      </c>
      <c r="U396" s="67"/>
      <c r="V396" s="68">
        <v>45995.0</v>
      </c>
      <c r="W396" s="67"/>
      <c r="X396" s="67"/>
      <c r="Y396" s="69" t="str">
        <f t="shared" si="2"/>
        <v>2025-04</v>
      </c>
      <c r="Z396" s="70" t="str">
        <f t="shared" si="3"/>
        <v>Apr</v>
      </c>
      <c r="AA396" s="71">
        <f>IFERROR(__xludf.DUMMYFUNCTION("IF(OR(T396="""", NOT(ISDATE(T396))), """", EOMONTH(T396, -1) + 1)"),45748.0)</f>
        <v>45748</v>
      </c>
      <c r="AB396" s="67"/>
      <c r="AC396" s="67"/>
      <c r="AD396" s="67"/>
      <c r="AE396" s="67"/>
    </row>
    <row r="397">
      <c r="A397" s="59">
        <v>45715.0</v>
      </c>
      <c r="B397" s="60">
        <f t="shared" si="4"/>
        <v>223</v>
      </c>
      <c r="C397" s="61" t="s">
        <v>64</v>
      </c>
      <c r="D397" s="61" t="s">
        <v>95</v>
      </c>
      <c r="E397" s="61" t="s">
        <v>1830</v>
      </c>
      <c r="F397" s="61" t="s">
        <v>1831</v>
      </c>
      <c r="G397" s="61" t="s">
        <v>1832</v>
      </c>
      <c r="H397" s="61" t="s">
        <v>77</v>
      </c>
      <c r="I397" s="61" t="s">
        <v>1833</v>
      </c>
      <c r="J397" s="61" t="s">
        <v>78</v>
      </c>
      <c r="K397" s="61" t="s">
        <v>78</v>
      </c>
      <c r="L397" s="61" t="s">
        <v>29</v>
      </c>
      <c r="M397" s="25" t="s">
        <v>5465</v>
      </c>
      <c r="N397" s="25" t="s">
        <v>5466</v>
      </c>
      <c r="O397" s="61" t="s">
        <v>32</v>
      </c>
      <c r="P397" s="61" t="s">
        <v>214</v>
      </c>
      <c r="Q397" s="67"/>
      <c r="R397" s="64"/>
      <c r="S397" s="65" t="str">
        <f t="shared" si="1"/>
        <v/>
      </c>
      <c r="T397" s="67" t="str">
        <f>IFERROR(__xludf.DUMMYFUNCTION("IF(ISBLANK(S397), """", DATE(INDEX(SPLIT(S397,""/""),3), INDEX(SPLIT(S397,""/""),2), INDEX(SPLIT(S397,""/""),1)))"),"")</f>
        <v/>
      </c>
      <c r="U397" s="67"/>
      <c r="V397" s="65"/>
      <c r="W397" s="67"/>
      <c r="X397" s="67"/>
      <c r="Y397" s="69" t="str">
        <f t="shared" si="2"/>
        <v/>
      </c>
      <c r="Z397" s="70" t="str">
        <f t="shared" si="3"/>
        <v/>
      </c>
      <c r="AA397" s="70" t="str">
        <f>IFERROR(__xludf.DUMMYFUNCTION("IF(OR(T397="""", NOT(ISDATE(T397))), """", EOMONTH(T397, -1) + 1)"),"")</f>
        <v/>
      </c>
      <c r="AB397" s="67"/>
      <c r="AC397" s="67"/>
      <c r="AD397" s="67"/>
      <c r="AE397" s="67"/>
    </row>
    <row r="398">
      <c r="A398" s="59">
        <v>45715.0</v>
      </c>
      <c r="B398" s="60">
        <f t="shared" si="4"/>
        <v>37</v>
      </c>
      <c r="C398" s="61" t="s">
        <v>22</v>
      </c>
      <c r="D398" s="61" t="s">
        <v>109</v>
      </c>
      <c r="E398" s="61" t="s">
        <v>1836</v>
      </c>
      <c r="F398" s="61" t="s">
        <v>25</v>
      </c>
      <c r="G398" s="61" t="s">
        <v>1837</v>
      </c>
      <c r="H398" s="61" t="s">
        <v>39</v>
      </c>
      <c r="I398" s="61" t="s">
        <v>435</v>
      </c>
      <c r="J398" s="61" t="s">
        <v>148</v>
      </c>
      <c r="K398" s="61" t="s">
        <v>148</v>
      </c>
      <c r="L398" s="61" t="s">
        <v>29</v>
      </c>
      <c r="M398" s="25" t="s">
        <v>5467</v>
      </c>
      <c r="N398" s="25" t="s">
        <v>5468</v>
      </c>
      <c r="O398" s="61" t="s">
        <v>32</v>
      </c>
      <c r="P398" s="61" t="s">
        <v>33</v>
      </c>
      <c r="Q398" s="61" t="s">
        <v>228</v>
      </c>
      <c r="R398" s="64"/>
      <c r="S398" s="65">
        <f t="shared" si="1"/>
        <v>45781</v>
      </c>
      <c r="T398" s="66">
        <f>IFERROR(__xludf.DUMMYFUNCTION("IF(ISBLANK(S398), """", DATE(INDEX(SPLIT(S398,""/""),3), INDEX(SPLIT(S398,""/""),2), INDEX(SPLIT(S398,""/""),1)))"),45752.0)</f>
        <v>45752</v>
      </c>
      <c r="U398" s="67"/>
      <c r="V398" s="68">
        <v>45781.0</v>
      </c>
      <c r="W398" s="61">
        <v>4500.0</v>
      </c>
      <c r="X398" s="67"/>
      <c r="Y398" s="69" t="str">
        <f t="shared" si="2"/>
        <v>2025-04</v>
      </c>
      <c r="Z398" s="70" t="str">
        <f t="shared" si="3"/>
        <v>Apr</v>
      </c>
      <c r="AA398" s="71">
        <f>IFERROR(__xludf.DUMMYFUNCTION("IF(OR(T398="""", NOT(ISDATE(T398))), """", EOMONTH(T398, -1) + 1)"),45748.0)</f>
        <v>45748</v>
      </c>
      <c r="AB398" s="67"/>
      <c r="AC398" s="67"/>
      <c r="AD398" s="67"/>
      <c r="AE398" s="67"/>
    </row>
    <row r="399">
      <c r="A399" s="59">
        <v>45715.0</v>
      </c>
      <c r="B399" s="60">
        <f t="shared" si="4"/>
        <v>223</v>
      </c>
      <c r="C399" s="61" t="s">
        <v>72</v>
      </c>
      <c r="D399" s="61" t="s">
        <v>73</v>
      </c>
      <c r="E399" s="61" t="s">
        <v>1840</v>
      </c>
      <c r="F399" s="61" t="s">
        <v>25</v>
      </c>
      <c r="G399" s="61" t="s">
        <v>1841</v>
      </c>
      <c r="H399" s="61" t="s">
        <v>1205</v>
      </c>
      <c r="I399" s="61" t="s">
        <v>148</v>
      </c>
      <c r="J399" s="61" t="s">
        <v>148</v>
      </c>
      <c r="K399" s="61" t="s">
        <v>220</v>
      </c>
      <c r="L399" s="61" t="s">
        <v>29</v>
      </c>
      <c r="M399" s="25" t="s">
        <v>5469</v>
      </c>
      <c r="N399" s="25" t="s">
        <v>5470</v>
      </c>
      <c r="O399" s="61" t="s">
        <v>32</v>
      </c>
      <c r="P399" s="61" t="s">
        <v>214</v>
      </c>
      <c r="Q399" s="67"/>
      <c r="R399" s="64"/>
      <c r="S399" s="65" t="str">
        <f t="shared" si="1"/>
        <v/>
      </c>
      <c r="T399" s="67" t="str">
        <f>IFERROR(__xludf.DUMMYFUNCTION("IF(ISBLANK(S399), """", DATE(INDEX(SPLIT(S399,""/""),3), INDEX(SPLIT(S399,""/""),2), INDEX(SPLIT(S399,""/""),1)))"),"")</f>
        <v/>
      </c>
      <c r="U399" s="67"/>
      <c r="V399" s="65"/>
      <c r="W399" s="67"/>
      <c r="X399" s="67"/>
      <c r="Y399" s="69" t="str">
        <f t="shared" si="2"/>
        <v/>
      </c>
      <c r="Z399" s="70" t="str">
        <f t="shared" si="3"/>
        <v/>
      </c>
      <c r="AA399" s="70" t="str">
        <f>IFERROR(__xludf.DUMMYFUNCTION("IF(OR(T399="""", NOT(ISDATE(T399))), """", EOMONTH(T399, -1) + 1)"),"")</f>
        <v/>
      </c>
      <c r="AB399" s="67"/>
      <c r="AC399" s="67"/>
      <c r="AD399" s="67"/>
      <c r="AE399" s="67"/>
    </row>
    <row r="400">
      <c r="A400" s="59">
        <v>45715.0</v>
      </c>
      <c r="B400" s="60">
        <f t="shared" si="4"/>
        <v>223</v>
      </c>
      <c r="C400" s="61" t="s">
        <v>72</v>
      </c>
      <c r="D400" s="61" t="s">
        <v>73</v>
      </c>
      <c r="E400" s="61" t="s">
        <v>1844</v>
      </c>
      <c r="F400" s="61" t="s">
        <v>25</v>
      </c>
      <c r="G400" s="61" t="s">
        <v>1845</v>
      </c>
      <c r="H400" s="61" t="s">
        <v>68</v>
      </c>
      <c r="I400" s="61" t="s">
        <v>28</v>
      </c>
      <c r="J400" s="61" t="s">
        <v>28</v>
      </c>
      <c r="K400" s="61" t="s">
        <v>28</v>
      </c>
      <c r="L400" s="61" t="s">
        <v>29</v>
      </c>
      <c r="M400" s="25" t="s">
        <v>5471</v>
      </c>
      <c r="N400" s="25" t="s">
        <v>5472</v>
      </c>
      <c r="O400" s="61" t="s">
        <v>32</v>
      </c>
      <c r="P400" s="61" t="s">
        <v>214</v>
      </c>
      <c r="Q400" s="67"/>
      <c r="R400" s="64"/>
      <c r="S400" s="65" t="str">
        <f t="shared" si="1"/>
        <v/>
      </c>
      <c r="T400" s="67" t="str">
        <f>IFERROR(__xludf.DUMMYFUNCTION("IF(ISBLANK(S400), """", DATE(INDEX(SPLIT(S400,""/""),3), INDEX(SPLIT(S400,""/""),2), INDEX(SPLIT(S400,""/""),1)))"),"")</f>
        <v/>
      </c>
      <c r="U400" s="67"/>
      <c r="V400" s="65"/>
      <c r="W400" s="67"/>
      <c r="X400" s="67"/>
      <c r="Y400" s="69" t="str">
        <f t="shared" si="2"/>
        <v/>
      </c>
      <c r="Z400" s="70" t="str">
        <f t="shared" si="3"/>
        <v/>
      </c>
      <c r="AA400" s="70" t="str">
        <f>IFERROR(__xludf.DUMMYFUNCTION("IF(OR(T400="""", NOT(ISDATE(T400))), """", EOMONTH(T400, -1) + 1)"),"")</f>
        <v/>
      </c>
      <c r="AB400" s="67"/>
      <c r="AC400" s="67"/>
      <c r="AD400" s="67"/>
      <c r="AE400" s="67"/>
    </row>
    <row r="401">
      <c r="A401" s="59">
        <v>45715.0</v>
      </c>
      <c r="B401" s="60">
        <f t="shared" si="4"/>
        <v>223</v>
      </c>
      <c r="C401" s="61" t="s">
        <v>72</v>
      </c>
      <c r="D401" s="61" t="s">
        <v>73</v>
      </c>
      <c r="E401" s="61" t="s">
        <v>1848</v>
      </c>
      <c r="F401" s="61" t="s">
        <v>25</v>
      </c>
      <c r="G401" s="61" t="s">
        <v>1849</v>
      </c>
      <c r="H401" s="61" t="s">
        <v>68</v>
      </c>
      <c r="I401" s="61" t="s">
        <v>28</v>
      </c>
      <c r="J401" s="61" t="s">
        <v>28</v>
      </c>
      <c r="K401" s="61" t="s">
        <v>28</v>
      </c>
      <c r="L401" s="61" t="s">
        <v>29</v>
      </c>
      <c r="M401" s="25" t="s">
        <v>5473</v>
      </c>
      <c r="N401" s="25" t="s">
        <v>5474</v>
      </c>
      <c r="O401" s="61" t="s">
        <v>32</v>
      </c>
      <c r="P401" s="61" t="s">
        <v>214</v>
      </c>
      <c r="Q401" s="67"/>
      <c r="R401" s="64"/>
      <c r="S401" s="65" t="str">
        <f t="shared" si="1"/>
        <v/>
      </c>
      <c r="T401" s="67" t="str">
        <f>IFERROR(__xludf.DUMMYFUNCTION("IF(ISBLANK(S401), """", DATE(INDEX(SPLIT(S401,""/""),3), INDEX(SPLIT(S401,""/""),2), INDEX(SPLIT(S401,""/""),1)))"),"")</f>
        <v/>
      </c>
      <c r="U401" s="67"/>
      <c r="V401" s="65"/>
      <c r="W401" s="67"/>
      <c r="X401" s="67"/>
      <c r="Y401" s="69" t="str">
        <f t="shared" si="2"/>
        <v/>
      </c>
      <c r="Z401" s="70" t="str">
        <f t="shared" si="3"/>
        <v/>
      </c>
      <c r="AA401" s="70" t="str">
        <f>IFERROR(__xludf.DUMMYFUNCTION("IF(OR(T401="""", NOT(ISDATE(T401))), """", EOMONTH(T401, -1) + 1)"),"")</f>
        <v/>
      </c>
      <c r="AB401" s="67"/>
      <c r="AC401" s="67"/>
      <c r="AD401" s="67"/>
      <c r="AE401" s="67"/>
    </row>
    <row r="402">
      <c r="A402" s="59">
        <v>45715.0</v>
      </c>
      <c r="B402" s="60">
        <f t="shared" si="4"/>
        <v>72</v>
      </c>
      <c r="C402" s="61" t="s">
        <v>72</v>
      </c>
      <c r="D402" s="61" t="s">
        <v>73</v>
      </c>
      <c r="E402" s="61" t="s">
        <v>1852</v>
      </c>
      <c r="F402" s="61" t="s">
        <v>25</v>
      </c>
      <c r="G402" s="61" t="s">
        <v>1853</v>
      </c>
      <c r="H402" s="61" t="s">
        <v>39</v>
      </c>
      <c r="I402" s="61" t="s">
        <v>801</v>
      </c>
      <c r="J402" s="61" t="s">
        <v>801</v>
      </c>
      <c r="K402" s="61" t="s">
        <v>801</v>
      </c>
      <c r="L402" s="61" t="s">
        <v>29</v>
      </c>
      <c r="M402" s="25" t="s">
        <v>5475</v>
      </c>
      <c r="N402" s="25" t="s">
        <v>5476</v>
      </c>
      <c r="O402" s="61" t="s">
        <v>32</v>
      </c>
      <c r="P402" s="61" t="s">
        <v>33</v>
      </c>
      <c r="Q402" s="67"/>
      <c r="R402" s="64"/>
      <c r="S402" s="65">
        <f t="shared" si="1"/>
        <v>45935</v>
      </c>
      <c r="T402" s="66">
        <f>IFERROR(__xludf.DUMMYFUNCTION("IF(ISBLANK(S402), """", DATE(INDEX(SPLIT(S402,""/""),3), INDEX(SPLIT(S402,""/""),2), INDEX(SPLIT(S402,""/""),1)))"),45787.0)</f>
        <v>45787</v>
      </c>
      <c r="U402" s="67"/>
      <c r="V402" s="68">
        <v>45935.0</v>
      </c>
      <c r="W402" s="61">
        <v>4050.0</v>
      </c>
      <c r="X402" s="61" t="s">
        <v>371</v>
      </c>
      <c r="Y402" s="69" t="str">
        <f t="shared" si="2"/>
        <v>2025-05</v>
      </c>
      <c r="Z402" s="70" t="str">
        <f t="shared" si="3"/>
        <v>May</v>
      </c>
      <c r="AA402" s="71">
        <f>IFERROR(__xludf.DUMMYFUNCTION("IF(OR(T402="""", NOT(ISDATE(T402))), """", EOMONTH(T402, -1) + 1)"),45778.0)</f>
        <v>45778</v>
      </c>
      <c r="AB402" s="67"/>
      <c r="AC402" s="67"/>
      <c r="AD402" s="67"/>
      <c r="AE402" s="67"/>
    </row>
    <row r="403">
      <c r="A403" s="59">
        <v>45715.0</v>
      </c>
      <c r="B403" s="60">
        <f t="shared" si="4"/>
        <v>30</v>
      </c>
      <c r="C403" s="61" t="s">
        <v>72</v>
      </c>
      <c r="D403" s="61" t="s">
        <v>73</v>
      </c>
      <c r="E403" s="61" t="s">
        <v>1856</v>
      </c>
      <c r="F403" s="61" t="s">
        <v>46</v>
      </c>
      <c r="G403" s="63" t="s">
        <v>1809</v>
      </c>
      <c r="H403" s="61" t="s">
        <v>68</v>
      </c>
      <c r="I403" s="61" t="s">
        <v>28</v>
      </c>
      <c r="J403" s="61" t="s">
        <v>47</v>
      </c>
      <c r="K403" s="61" t="s">
        <v>47</v>
      </c>
      <c r="L403" s="61" t="s">
        <v>29</v>
      </c>
      <c r="M403" s="25" t="s">
        <v>5477</v>
      </c>
      <c r="N403" s="25" t="s">
        <v>5478</v>
      </c>
      <c r="O403" s="61" t="s">
        <v>32</v>
      </c>
      <c r="P403" s="61" t="s">
        <v>33</v>
      </c>
      <c r="Q403" s="61" t="s">
        <v>34</v>
      </c>
      <c r="R403" s="64"/>
      <c r="S403" s="65" t="str">
        <f t="shared" si="1"/>
        <v>29/03/2025</v>
      </c>
      <c r="T403" s="66">
        <f>IFERROR(__xludf.DUMMYFUNCTION("IF(ISBLANK(S403), """", DATE(INDEX(SPLIT(S403,""/""),3), INDEX(SPLIT(S403,""/""),2), INDEX(SPLIT(S403,""/""),1)))"),45745.0)</f>
        <v>45745</v>
      </c>
      <c r="U403" s="67"/>
      <c r="V403" s="61" t="s">
        <v>5085</v>
      </c>
      <c r="W403" s="61">
        <v>1350.0</v>
      </c>
      <c r="X403" s="61" t="s">
        <v>263</v>
      </c>
      <c r="Y403" s="69" t="str">
        <f t="shared" si="2"/>
        <v>2025-03</v>
      </c>
      <c r="Z403" s="70" t="str">
        <f t="shared" si="3"/>
        <v>Mar</v>
      </c>
      <c r="AA403" s="71">
        <f>IFERROR(__xludf.DUMMYFUNCTION("IF(OR(T403="""", NOT(ISDATE(T403))), """", EOMONTH(T403, -1) + 1)"),45717.0)</f>
        <v>45717</v>
      </c>
      <c r="AB403" s="67"/>
      <c r="AC403" s="67"/>
      <c r="AD403" s="67"/>
      <c r="AE403" s="67"/>
    </row>
    <row r="404">
      <c r="A404" s="59">
        <v>45715.0</v>
      </c>
      <c r="B404" s="60">
        <f t="shared" si="4"/>
        <v>23</v>
      </c>
      <c r="C404" s="61" t="s">
        <v>64</v>
      </c>
      <c r="D404" s="61" t="s">
        <v>562</v>
      </c>
      <c r="E404" s="61" t="s">
        <v>1859</v>
      </c>
      <c r="F404" s="61" t="s">
        <v>25</v>
      </c>
      <c r="G404" s="61" t="s">
        <v>1860</v>
      </c>
      <c r="H404" s="61" t="s">
        <v>39</v>
      </c>
      <c r="I404" s="61" t="s">
        <v>435</v>
      </c>
      <c r="J404" s="61" t="s">
        <v>435</v>
      </c>
      <c r="K404" s="61" t="s">
        <v>435</v>
      </c>
      <c r="L404" s="61" t="s">
        <v>29</v>
      </c>
      <c r="M404" s="25" t="s">
        <v>5479</v>
      </c>
      <c r="N404" s="25" t="s">
        <v>5480</v>
      </c>
      <c r="O404" s="61" t="s">
        <v>32</v>
      </c>
      <c r="P404" s="61" t="s">
        <v>33</v>
      </c>
      <c r="Q404" s="61" t="s">
        <v>381</v>
      </c>
      <c r="R404" s="64"/>
      <c r="S404" s="65" t="str">
        <f t="shared" si="1"/>
        <v>22/03/2025</v>
      </c>
      <c r="T404" s="66">
        <f>IFERROR(__xludf.DUMMYFUNCTION("IF(ISBLANK(S404), """", DATE(INDEX(SPLIT(S404,""/""),3), INDEX(SPLIT(S404,""/""),2), INDEX(SPLIT(S404,""/""),1)))"),45738.0)</f>
        <v>45738</v>
      </c>
      <c r="U404" s="67"/>
      <c r="V404" s="61" t="s">
        <v>4688</v>
      </c>
      <c r="W404" s="61">
        <v>4860.0</v>
      </c>
      <c r="X404" s="61" t="s">
        <v>364</v>
      </c>
      <c r="Y404" s="69" t="str">
        <f t="shared" si="2"/>
        <v>2025-03</v>
      </c>
      <c r="Z404" s="70" t="str">
        <f t="shared" si="3"/>
        <v>Mar</v>
      </c>
      <c r="AA404" s="71">
        <f>IFERROR(__xludf.DUMMYFUNCTION("IF(OR(T404="""", NOT(ISDATE(T404))), """", EOMONTH(T404, -1) + 1)"),45717.0)</f>
        <v>45717</v>
      </c>
      <c r="AB404" s="67"/>
      <c r="AC404" s="67"/>
      <c r="AD404" s="67"/>
      <c r="AE404" s="67"/>
    </row>
    <row r="405">
      <c r="A405" s="59">
        <v>45715.0</v>
      </c>
      <c r="B405" s="60">
        <f t="shared" si="4"/>
        <v>223</v>
      </c>
      <c r="C405" s="61" t="s">
        <v>64</v>
      </c>
      <c r="D405" s="61" t="s">
        <v>562</v>
      </c>
      <c r="E405" s="61" t="s">
        <v>1863</v>
      </c>
      <c r="F405" s="61" t="s">
        <v>25</v>
      </c>
      <c r="G405" s="61" t="s">
        <v>1864</v>
      </c>
      <c r="H405" s="61" t="s">
        <v>68</v>
      </c>
      <c r="I405" s="61" t="s">
        <v>54</v>
      </c>
      <c r="J405" s="61" t="s">
        <v>78</v>
      </c>
      <c r="K405" s="61" t="s">
        <v>468</v>
      </c>
      <c r="L405" s="61" t="s">
        <v>29</v>
      </c>
      <c r="M405" s="25" t="s">
        <v>5481</v>
      </c>
      <c r="N405" s="25" t="s">
        <v>5482</v>
      </c>
      <c r="O405" s="61" t="s">
        <v>32</v>
      </c>
      <c r="P405" s="61" t="s">
        <v>214</v>
      </c>
      <c r="Q405" s="67"/>
      <c r="R405" s="64"/>
      <c r="S405" s="65" t="str">
        <f t="shared" si="1"/>
        <v/>
      </c>
      <c r="T405" s="67" t="str">
        <f>IFERROR(__xludf.DUMMYFUNCTION("IF(ISBLANK(S405), """", DATE(INDEX(SPLIT(S405,""/""),3), INDEX(SPLIT(S405,""/""),2), INDEX(SPLIT(S405,""/""),1)))"),"")</f>
        <v/>
      </c>
      <c r="U405" s="67"/>
      <c r="V405" s="65"/>
      <c r="W405" s="67"/>
      <c r="X405" s="67"/>
      <c r="Y405" s="69" t="str">
        <f t="shared" si="2"/>
        <v/>
      </c>
      <c r="Z405" s="70" t="str">
        <f t="shared" si="3"/>
        <v/>
      </c>
      <c r="AA405" s="70" t="str">
        <f>IFERROR(__xludf.DUMMYFUNCTION("IF(OR(T405="""", NOT(ISDATE(T405))), """", EOMONTH(T405, -1) + 1)"),"")</f>
        <v/>
      </c>
      <c r="AB405" s="67"/>
      <c r="AC405" s="67"/>
      <c r="AD405" s="67"/>
      <c r="AE405" s="67"/>
    </row>
    <row r="406">
      <c r="A406" s="59">
        <v>45715.0</v>
      </c>
      <c r="B406" s="60">
        <f t="shared" si="4"/>
        <v>6</v>
      </c>
      <c r="C406" s="61" t="s">
        <v>64</v>
      </c>
      <c r="D406" s="61" t="s">
        <v>290</v>
      </c>
      <c r="E406" s="61" t="s">
        <v>1867</v>
      </c>
      <c r="F406" s="61" t="s">
        <v>8</v>
      </c>
      <c r="G406" s="61" t="s">
        <v>1868</v>
      </c>
      <c r="H406" s="61" t="s">
        <v>1869</v>
      </c>
      <c r="I406" s="61" t="s">
        <v>459</v>
      </c>
      <c r="J406" s="61" t="s">
        <v>47</v>
      </c>
      <c r="K406" s="61" t="s">
        <v>47</v>
      </c>
      <c r="L406" s="61" t="s">
        <v>29</v>
      </c>
      <c r="M406" s="25" t="s">
        <v>5483</v>
      </c>
      <c r="N406" s="25" t="s">
        <v>5484</v>
      </c>
      <c r="O406" s="61" t="s">
        <v>32</v>
      </c>
      <c r="P406" s="61" t="s">
        <v>33</v>
      </c>
      <c r="Q406" s="61" t="s">
        <v>126</v>
      </c>
      <c r="R406" s="64"/>
      <c r="S406" s="65">
        <f t="shared" si="1"/>
        <v>45780</v>
      </c>
      <c r="T406" s="66">
        <f>IFERROR(__xludf.DUMMYFUNCTION("IF(ISBLANK(S406), """", DATE(INDEX(SPLIT(S406,""/""),3), INDEX(SPLIT(S406,""/""),2), INDEX(SPLIT(S406,""/""),1)))"),45721.0)</f>
        <v>45721</v>
      </c>
      <c r="U406" s="67"/>
      <c r="V406" s="68">
        <v>45780.0</v>
      </c>
      <c r="W406" s="67"/>
      <c r="X406" s="67"/>
      <c r="Y406" s="69" t="str">
        <f t="shared" si="2"/>
        <v>2025-03</v>
      </c>
      <c r="Z406" s="70" t="str">
        <f t="shared" si="3"/>
        <v>Mar</v>
      </c>
      <c r="AA406" s="71">
        <f>IFERROR(__xludf.DUMMYFUNCTION("IF(OR(T406="""", NOT(ISDATE(T406))), """", EOMONTH(T406, -1) + 1)"),45717.0)</f>
        <v>45717</v>
      </c>
      <c r="AB406" s="67"/>
      <c r="AC406" s="67"/>
      <c r="AD406" s="67"/>
      <c r="AE406" s="67"/>
    </row>
    <row r="407">
      <c r="A407" s="59">
        <v>45715.0</v>
      </c>
      <c r="B407" s="60">
        <f t="shared" si="4"/>
        <v>58</v>
      </c>
      <c r="C407" s="61" t="s">
        <v>64</v>
      </c>
      <c r="D407" s="61" t="s">
        <v>290</v>
      </c>
      <c r="E407" s="61" t="s">
        <v>1872</v>
      </c>
      <c r="F407" s="61" t="s">
        <v>1873</v>
      </c>
      <c r="G407" s="61" t="s">
        <v>1874</v>
      </c>
      <c r="H407" s="61" t="s">
        <v>77</v>
      </c>
      <c r="I407" s="61" t="s">
        <v>104</v>
      </c>
      <c r="J407" s="61" t="s">
        <v>47</v>
      </c>
      <c r="K407" s="61" t="s">
        <v>47</v>
      </c>
      <c r="L407" s="61" t="s">
        <v>29</v>
      </c>
      <c r="M407" s="25" t="s">
        <v>5485</v>
      </c>
      <c r="N407" s="25" t="s">
        <v>5486</v>
      </c>
      <c r="O407" s="61" t="s">
        <v>32</v>
      </c>
      <c r="P407" s="61" t="s">
        <v>33</v>
      </c>
      <c r="Q407" s="61" t="s">
        <v>34</v>
      </c>
      <c r="R407" s="64"/>
      <c r="S407" s="65" t="str">
        <f t="shared" si="1"/>
        <v>26/04/2025</v>
      </c>
      <c r="T407" s="66">
        <f>IFERROR(__xludf.DUMMYFUNCTION("IF(ISBLANK(S407), """", DATE(INDEX(SPLIT(S407,""/""),3), INDEX(SPLIT(S407,""/""),2), INDEX(SPLIT(S407,""/""),1)))"),45773.0)</f>
        <v>45773</v>
      </c>
      <c r="U407" s="67"/>
      <c r="V407" s="61" t="s">
        <v>4697</v>
      </c>
      <c r="W407" s="61">
        <v>3150.0</v>
      </c>
      <c r="X407" s="61" t="s">
        <v>305</v>
      </c>
      <c r="Y407" s="69" t="str">
        <f t="shared" si="2"/>
        <v>2025-04</v>
      </c>
      <c r="Z407" s="70" t="str">
        <f t="shared" si="3"/>
        <v>Apr</v>
      </c>
      <c r="AA407" s="71">
        <f>IFERROR(__xludf.DUMMYFUNCTION("IF(OR(T407="""", NOT(ISDATE(T407))), """", EOMONTH(T407, -1) + 1)"),45748.0)</f>
        <v>45748</v>
      </c>
      <c r="AB407" s="67"/>
      <c r="AC407" s="67"/>
      <c r="AD407" s="67"/>
      <c r="AE407" s="67"/>
    </row>
    <row r="408">
      <c r="A408" s="59">
        <v>45716.0</v>
      </c>
      <c r="B408" s="60">
        <f t="shared" si="4"/>
        <v>8</v>
      </c>
      <c r="C408" s="61" t="s">
        <v>64</v>
      </c>
      <c r="D408" s="61" t="s">
        <v>562</v>
      </c>
      <c r="E408" s="61" t="s">
        <v>1878</v>
      </c>
      <c r="F408" s="61" t="s">
        <v>25</v>
      </c>
      <c r="G408" s="61" t="s">
        <v>1879</v>
      </c>
      <c r="H408" s="61" t="s">
        <v>39</v>
      </c>
      <c r="I408" s="61" t="s">
        <v>220</v>
      </c>
      <c r="J408" s="61" t="s">
        <v>220</v>
      </c>
      <c r="K408" s="61" t="s">
        <v>220</v>
      </c>
      <c r="L408" s="61" t="s">
        <v>29</v>
      </c>
      <c r="M408" s="25" t="s">
        <v>5487</v>
      </c>
      <c r="N408" s="25" t="s">
        <v>5488</v>
      </c>
      <c r="O408" s="61" t="s">
        <v>32</v>
      </c>
      <c r="P408" s="61" t="s">
        <v>33</v>
      </c>
      <c r="Q408" s="61" t="s">
        <v>228</v>
      </c>
      <c r="R408" s="64"/>
      <c r="S408" s="65">
        <f t="shared" si="1"/>
        <v>45872</v>
      </c>
      <c r="T408" s="66">
        <f>IFERROR(__xludf.DUMMYFUNCTION("IF(ISBLANK(S408), """", DATE(INDEX(SPLIT(S408,""/""),3), INDEX(SPLIT(S408,""/""),2), INDEX(SPLIT(S408,""/""),1)))"),45724.0)</f>
        <v>45724</v>
      </c>
      <c r="U408" s="67"/>
      <c r="V408" s="68">
        <v>45872.0</v>
      </c>
      <c r="W408" s="61">
        <v>4860.0</v>
      </c>
      <c r="X408" s="61" t="s">
        <v>364</v>
      </c>
      <c r="Y408" s="69" t="str">
        <f t="shared" si="2"/>
        <v>2025-03</v>
      </c>
      <c r="Z408" s="70" t="str">
        <f t="shared" si="3"/>
        <v>Mar</v>
      </c>
      <c r="AA408" s="71">
        <f>IFERROR(__xludf.DUMMYFUNCTION("IF(OR(T408="""", NOT(ISDATE(T408))), """", EOMONTH(T408, -1) + 1)"),45717.0)</f>
        <v>45717</v>
      </c>
      <c r="AB408" s="67"/>
      <c r="AC408" s="67"/>
      <c r="AD408" s="67"/>
      <c r="AE408" s="67"/>
    </row>
    <row r="409">
      <c r="A409" s="59">
        <v>45716.0</v>
      </c>
      <c r="B409" s="60">
        <f t="shared" si="4"/>
        <v>22</v>
      </c>
      <c r="C409" s="61" t="s">
        <v>64</v>
      </c>
      <c r="D409" s="61" t="s">
        <v>697</v>
      </c>
      <c r="E409" s="61" t="s">
        <v>1882</v>
      </c>
      <c r="F409" s="61" t="s">
        <v>274</v>
      </c>
      <c r="G409" s="61" t="s">
        <v>1883</v>
      </c>
      <c r="H409" s="61" t="s">
        <v>77</v>
      </c>
      <c r="I409" s="61" t="s">
        <v>468</v>
      </c>
      <c r="J409" s="61" t="s">
        <v>47</v>
      </c>
      <c r="K409" s="61" t="s">
        <v>47</v>
      </c>
      <c r="L409" s="61" t="s">
        <v>29</v>
      </c>
      <c r="M409" s="25" t="s">
        <v>5489</v>
      </c>
      <c r="N409" s="25" t="s">
        <v>5490</v>
      </c>
      <c r="O409" s="61" t="s">
        <v>32</v>
      </c>
      <c r="P409" s="61" t="s">
        <v>33</v>
      </c>
      <c r="Q409" s="61" t="s">
        <v>34</v>
      </c>
      <c r="R409" s="64"/>
      <c r="S409" s="65" t="str">
        <f t="shared" si="1"/>
        <v>22/03/2025</v>
      </c>
      <c r="T409" s="66">
        <f>IFERROR(__xludf.DUMMYFUNCTION("IF(ISBLANK(S409), """", DATE(INDEX(SPLIT(S409,""/""),3), INDEX(SPLIT(S409,""/""),2), INDEX(SPLIT(S409,""/""),1)))"),45738.0)</f>
        <v>45738</v>
      </c>
      <c r="U409" s="67"/>
      <c r="V409" s="61" t="s">
        <v>4688</v>
      </c>
      <c r="W409" s="67"/>
      <c r="X409" s="67"/>
      <c r="Y409" s="69" t="str">
        <f t="shared" si="2"/>
        <v>2025-03</v>
      </c>
      <c r="Z409" s="70" t="str">
        <f t="shared" si="3"/>
        <v>Mar</v>
      </c>
      <c r="AA409" s="71">
        <f>IFERROR(__xludf.DUMMYFUNCTION("IF(OR(T409="""", NOT(ISDATE(T409))), """", EOMONTH(T409, -1) + 1)"),45717.0)</f>
        <v>45717</v>
      </c>
      <c r="AB409" s="67"/>
      <c r="AC409" s="67"/>
      <c r="AD409" s="67"/>
      <c r="AE409" s="67"/>
    </row>
    <row r="410">
      <c r="A410" s="59">
        <v>45716.0</v>
      </c>
      <c r="B410" s="60">
        <f t="shared" si="4"/>
        <v>222</v>
      </c>
      <c r="C410" s="61" t="s">
        <v>50</v>
      </c>
      <c r="D410" s="61" t="s">
        <v>216</v>
      </c>
      <c r="E410" s="61" t="s">
        <v>1886</v>
      </c>
      <c r="F410" s="61" t="s">
        <v>25</v>
      </c>
      <c r="G410" s="61" t="s">
        <v>1887</v>
      </c>
      <c r="H410" s="61" t="s">
        <v>68</v>
      </c>
      <c r="I410" s="61" t="s">
        <v>40</v>
      </c>
      <c r="J410" s="61" t="s">
        <v>328</v>
      </c>
      <c r="K410" s="61" t="s">
        <v>328</v>
      </c>
      <c r="L410" s="61" t="s">
        <v>29</v>
      </c>
      <c r="M410" s="25" t="s">
        <v>5491</v>
      </c>
      <c r="N410" s="25" t="s">
        <v>5492</v>
      </c>
      <c r="O410" s="61" t="s">
        <v>32</v>
      </c>
      <c r="P410" s="61" t="s">
        <v>33</v>
      </c>
      <c r="Q410" s="67"/>
      <c r="R410" s="64"/>
      <c r="S410" s="65" t="str">
        <f t="shared" si="1"/>
        <v/>
      </c>
      <c r="T410" s="67" t="str">
        <f>IFERROR(__xludf.DUMMYFUNCTION("IF(ISBLANK(S410), """", DATE(INDEX(SPLIT(S410,""/""),3), INDEX(SPLIT(S410,""/""),2), INDEX(SPLIT(S410,""/""),1)))"),"")</f>
        <v/>
      </c>
      <c r="U410" s="67"/>
      <c r="V410" s="65"/>
      <c r="W410" s="67"/>
      <c r="X410" s="67"/>
      <c r="Y410" s="69" t="str">
        <f t="shared" si="2"/>
        <v/>
      </c>
      <c r="Z410" s="70" t="str">
        <f t="shared" si="3"/>
        <v/>
      </c>
      <c r="AA410" s="70" t="str">
        <f>IFERROR(__xludf.DUMMYFUNCTION("IF(OR(T410="""", NOT(ISDATE(T410))), """", EOMONTH(T410, -1) + 1)"),"")</f>
        <v/>
      </c>
      <c r="AB410" s="67"/>
      <c r="AC410" s="67"/>
      <c r="AD410" s="67"/>
      <c r="AE410" s="67"/>
    </row>
    <row r="411">
      <c r="A411" s="59">
        <v>45716.0</v>
      </c>
      <c r="B411" s="60">
        <f t="shared" si="4"/>
        <v>22</v>
      </c>
      <c r="C411" s="61" t="s">
        <v>64</v>
      </c>
      <c r="D411" s="61" t="s">
        <v>95</v>
      </c>
      <c r="E411" s="61" t="s">
        <v>1890</v>
      </c>
      <c r="F411" s="61" t="s">
        <v>25</v>
      </c>
      <c r="G411" s="61" t="s">
        <v>1891</v>
      </c>
      <c r="H411" s="61" t="s">
        <v>388</v>
      </c>
      <c r="I411" s="61" t="s">
        <v>122</v>
      </c>
      <c r="J411" s="61" t="s">
        <v>122</v>
      </c>
      <c r="K411" s="61" t="s">
        <v>122</v>
      </c>
      <c r="L411" s="61" t="s">
        <v>29</v>
      </c>
      <c r="M411" s="25" t="s">
        <v>5493</v>
      </c>
      <c r="N411" s="25" t="s">
        <v>5494</v>
      </c>
      <c r="O411" s="61" t="s">
        <v>32</v>
      </c>
      <c r="P411" s="61" t="s">
        <v>33</v>
      </c>
      <c r="Q411" s="61" t="s">
        <v>126</v>
      </c>
      <c r="R411" s="64"/>
      <c r="S411" s="65" t="str">
        <f t="shared" si="1"/>
        <v>22/03/2025</v>
      </c>
      <c r="T411" s="66">
        <f>IFERROR(__xludf.DUMMYFUNCTION("IF(ISBLANK(S411), """", DATE(INDEX(SPLIT(S411,""/""),3), INDEX(SPLIT(S411,""/""),2), INDEX(SPLIT(S411,""/""),1)))"),45738.0)</f>
        <v>45738</v>
      </c>
      <c r="U411" s="67"/>
      <c r="V411" s="61" t="s">
        <v>4688</v>
      </c>
      <c r="W411" s="67"/>
      <c r="X411" s="67"/>
      <c r="Y411" s="69" t="str">
        <f t="shared" si="2"/>
        <v>2025-03</v>
      </c>
      <c r="Z411" s="70" t="str">
        <f t="shared" si="3"/>
        <v>Mar</v>
      </c>
      <c r="AA411" s="71">
        <f>IFERROR(__xludf.DUMMYFUNCTION("IF(OR(T411="""", NOT(ISDATE(T411))), """", EOMONTH(T411, -1) + 1)"),45717.0)</f>
        <v>45717</v>
      </c>
      <c r="AB411" s="67"/>
      <c r="AC411" s="67"/>
      <c r="AD411" s="67"/>
      <c r="AE411" s="67"/>
    </row>
    <row r="412">
      <c r="A412" s="59">
        <v>45716.0</v>
      </c>
      <c r="B412" s="60">
        <f t="shared" si="4"/>
        <v>222</v>
      </c>
      <c r="C412" s="61" t="s">
        <v>64</v>
      </c>
      <c r="D412" s="61" t="s">
        <v>209</v>
      </c>
      <c r="E412" s="61" t="s">
        <v>1894</v>
      </c>
      <c r="F412" s="61" t="s">
        <v>25</v>
      </c>
      <c r="G412" s="61" t="s">
        <v>1895</v>
      </c>
      <c r="H412" s="61" t="s">
        <v>68</v>
      </c>
      <c r="I412" s="61" t="s">
        <v>172</v>
      </c>
      <c r="J412" s="61" t="s">
        <v>244</v>
      </c>
      <c r="K412" s="61" t="s">
        <v>244</v>
      </c>
      <c r="L412" s="61" t="s">
        <v>29</v>
      </c>
      <c r="M412" s="25" t="s">
        <v>5495</v>
      </c>
      <c r="N412" s="25" t="s">
        <v>5496</v>
      </c>
      <c r="O412" s="61" t="s">
        <v>32</v>
      </c>
      <c r="P412" s="61" t="s">
        <v>214</v>
      </c>
      <c r="Q412" s="67"/>
      <c r="R412" s="64"/>
      <c r="S412" s="65" t="str">
        <f t="shared" si="1"/>
        <v/>
      </c>
      <c r="T412" s="67" t="str">
        <f>IFERROR(__xludf.DUMMYFUNCTION("IF(ISBLANK(S412), """", DATE(INDEX(SPLIT(S412,""/""),3), INDEX(SPLIT(S412,""/""),2), INDEX(SPLIT(S412,""/""),1)))"),"")</f>
        <v/>
      </c>
      <c r="U412" s="67"/>
      <c r="V412" s="65"/>
      <c r="W412" s="67"/>
      <c r="X412" s="67"/>
      <c r="Y412" s="69" t="str">
        <f t="shared" si="2"/>
        <v/>
      </c>
      <c r="Z412" s="70" t="str">
        <f t="shared" si="3"/>
        <v/>
      </c>
      <c r="AA412" s="70" t="str">
        <f>IFERROR(__xludf.DUMMYFUNCTION("IF(OR(T412="""", NOT(ISDATE(T412))), """", EOMONTH(T412, -1) + 1)"),"")</f>
        <v/>
      </c>
      <c r="AB412" s="67"/>
      <c r="AC412" s="67"/>
      <c r="AD412" s="67"/>
      <c r="AE412" s="67"/>
    </row>
    <row r="413">
      <c r="A413" s="59">
        <v>45716.0</v>
      </c>
      <c r="B413" s="60">
        <f t="shared" si="4"/>
        <v>71</v>
      </c>
      <c r="C413" s="61" t="s">
        <v>64</v>
      </c>
      <c r="D413" s="61" t="s">
        <v>529</v>
      </c>
      <c r="E413" s="61" t="s">
        <v>1898</v>
      </c>
      <c r="F413" s="61" t="s">
        <v>274</v>
      </c>
      <c r="G413" s="61" t="s">
        <v>1899</v>
      </c>
      <c r="H413" s="61" t="s">
        <v>77</v>
      </c>
      <c r="I413" s="61" t="s">
        <v>148</v>
      </c>
      <c r="J413" s="61" t="s">
        <v>47</v>
      </c>
      <c r="K413" s="61" t="s">
        <v>47</v>
      </c>
      <c r="L413" s="61" t="s">
        <v>29</v>
      </c>
      <c r="M413" s="25" t="s">
        <v>5497</v>
      </c>
      <c r="N413" s="25" t="s">
        <v>5498</v>
      </c>
      <c r="O413" s="61" t="s">
        <v>32</v>
      </c>
      <c r="P413" s="61" t="s">
        <v>33</v>
      </c>
      <c r="Q413" s="61" t="s">
        <v>34</v>
      </c>
      <c r="R413" s="64"/>
      <c r="S413" s="65">
        <f t="shared" si="1"/>
        <v>45935</v>
      </c>
      <c r="T413" s="66">
        <f>IFERROR(__xludf.DUMMYFUNCTION("IF(ISBLANK(S413), """", DATE(INDEX(SPLIT(S413,""/""),3), INDEX(SPLIT(S413,""/""),2), INDEX(SPLIT(S413,""/""),1)))"),45787.0)</f>
        <v>45787</v>
      </c>
      <c r="U413" s="67"/>
      <c r="V413" s="68">
        <v>45935.0</v>
      </c>
      <c r="W413" s="61">
        <v>4720.0</v>
      </c>
      <c r="X413" s="61" t="s">
        <v>408</v>
      </c>
      <c r="Y413" s="69" t="str">
        <f t="shared" si="2"/>
        <v>2025-05</v>
      </c>
      <c r="Z413" s="70" t="str">
        <f t="shared" si="3"/>
        <v>May</v>
      </c>
      <c r="AA413" s="71">
        <f>IFERROR(__xludf.DUMMYFUNCTION("IF(OR(T413="""", NOT(ISDATE(T413))), """", EOMONTH(T413, -1) + 1)"),45778.0)</f>
        <v>45778</v>
      </c>
      <c r="AB413" s="67"/>
      <c r="AC413" s="67"/>
      <c r="AD413" s="67"/>
      <c r="AE413" s="67"/>
    </row>
    <row r="414">
      <c r="A414" s="59">
        <v>45717.0</v>
      </c>
      <c r="B414" s="60">
        <f t="shared" si="4"/>
        <v>77</v>
      </c>
      <c r="C414" s="61" t="s">
        <v>22</v>
      </c>
      <c r="D414" s="61" t="s">
        <v>307</v>
      </c>
      <c r="E414" s="61" t="s">
        <v>1902</v>
      </c>
      <c r="F414" s="61" t="s">
        <v>25</v>
      </c>
      <c r="G414" s="61" t="s">
        <v>1903</v>
      </c>
      <c r="H414" s="61" t="s">
        <v>59</v>
      </c>
      <c r="I414" s="61" t="s">
        <v>328</v>
      </c>
      <c r="J414" s="61" t="s">
        <v>328</v>
      </c>
      <c r="K414" s="61" t="s">
        <v>328</v>
      </c>
      <c r="L414" s="61" t="s">
        <v>29</v>
      </c>
      <c r="M414" s="25" t="s">
        <v>5499</v>
      </c>
      <c r="N414" s="25" t="s">
        <v>5500</v>
      </c>
      <c r="O414" s="61" t="s">
        <v>32</v>
      </c>
      <c r="P414" s="61" t="s">
        <v>33</v>
      </c>
      <c r="Q414" s="61" t="s">
        <v>126</v>
      </c>
      <c r="R414" s="64"/>
      <c r="S414" s="65" t="str">
        <f t="shared" si="1"/>
        <v>17/05/2025</v>
      </c>
      <c r="T414" s="66">
        <f>IFERROR(__xludf.DUMMYFUNCTION("IF(ISBLANK(S414), """", DATE(INDEX(SPLIT(S414,""/""),3), INDEX(SPLIT(S414,""/""),2), INDEX(SPLIT(S414,""/""),1)))"),45794.0)</f>
        <v>45794</v>
      </c>
      <c r="U414" s="67"/>
      <c r="V414" s="61" t="s">
        <v>4812</v>
      </c>
      <c r="W414" s="67"/>
      <c r="X414" s="67"/>
      <c r="Y414" s="69" t="str">
        <f t="shared" si="2"/>
        <v>2025-05</v>
      </c>
      <c r="Z414" s="70" t="str">
        <f t="shared" si="3"/>
        <v>May</v>
      </c>
      <c r="AA414" s="71">
        <f>IFERROR(__xludf.DUMMYFUNCTION("IF(OR(T414="""", NOT(ISDATE(T414))), """", EOMONTH(T414, -1) + 1)"),45778.0)</f>
        <v>45778</v>
      </c>
      <c r="AB414" s="67"/>
      <c r="AC414" s="67"/>
      <c r="AD414" s="67"/>
      <c r="AE414" s="67"/>
    </row>
    <row r="415">
      <c r="A415" s="59">
        <v>45717.0</v>
      </c>
      <c r="B415" s="60">
        <f t="shared" si="4"/>
        <v>84</v>
      </c>
      <c r="C415" s="61" t="s">
        <v>72</v>
      </c>
      <c r="D415" s="61" t="s">
        <v>247</v>
      </c>
      <c r="E415" s="61" t="s">
        <v>1906</v>
      </c>
      <c r="F415" s="61" t="s">
        <v>274</v>
      </c>
      <c r="G415" s="61" t="s">
        <v>1907</v>
      </c>
      <c r="H415" s="61" t="s">
        <v>77</v>
      </c>
      <c r="I415" s="61" t="s">
        <v>104</v>
      </c>
      <c r="J415" s="61" t="s">
        <v>47</v>
      </c>
      <c r="K415" s="61" t="s">
        <v>47</v>
      </c>
      <c r="L415" s="61" t="s">
        <v>29</v>
      </c>
      <c r="M415" s="25" t="s">
        <v>5501</v>
      </c>
      <c r="N415" s="25" t="s">
        <v>5502</v>
      </c>
      <c r="O415" s="61" t="s">
        <v>32</v>
      </c>
      <c r="P415" s="61" t="s">
        <v>33</v>
      </c>
      <c r="Q415" s="61" t="s">
        <v>34</v>
      </c>
      <c r="R415" s="64"/>
      <c r="S415" s="65" t="str">
        <f t="shared" si="1"/>
        <v>24/05/2025</v>
      </c>
      <c r="T415" s="66">
        <f>IFERROR(__xludf.DUMMYFUNCTION("IF(ISBLANK(S415), """", DATE(INDEX(SPLIT(S415,""/""),3), INDEX(SPLIT(S415,""/""),2), INDEX(SPLIT(S415,""/""),1)))"),45801.0)</f>
        <v>45801</v>
      </c>
      <c r="U415" s="67"/>
      <c r="V415" s="61" t="s">
        <v>4853</v>
      </c>
      <c r="W415" s="61">
        <v>1800.0</v>
      </c>
      <c r="X415" s="61" t="s">
        <v>794</v>
      </c>
      <c r="Y415" s="69" t="str">
        <f t="shared" si="2"/>
        <v>2025-05</v>
      </c>
      <c r="Z415" s="70" t="str">
        <f t="shared" si="3"/>
        <v>May</v>
      </c>
      <c r="AA415" s="71">
        <f>IFERROR(__xludf.DUMMYFUNCTION("IF(OR(T415="""", NOT(ISDATE(T415))), """", EOMONTH(T415, -1) + 1)"),45778.0)</f>
        <v>45778</v>
      </c>
      <c r="AB415" s="67"/>
      <c r="AC415" s="67"/>
      <c r="AD415" s="67"/>
      <c r="AE415" s="67"/>
    </row>
    <row r="416">
      <c r="A416" s="59">
        <v>45717.0</v>
      </c>
      <c r="B416" s="60">
        <f t="shared" si="4"/>
        <v>221</v>
      </c>
      <c r="C416" s="61" t="s">
        <v>22</v>
      </c>
      <c r="D416" s="61" t="s">
        <v>109</v>
      </c>
      <c r="E416" s="61" t="s">
        <v>1910</v>
      </c>
      <c r="F416" s="61" t="s">
        <v>25</v>
      </c>
      <c r="G416" s="61" t="s">
        <v>1911</v>
      </c>
      <c r="H416" s="61" t="s">
        <v>39</v>
      </c>
      <c r="I416" s="61" t="s">
        <v>104</v>
      </c>
      <c r="J416" s="61" t="s">
        <v>104</v>
      </c>
      <c r="K416" s="61" t="s">
        <v>104</v>
      </c>
      <c r="L416" s="61" t="s">
        <v>29</v>
      </c>
      <c r="M416" s="25" t="s">
        <v>5503</v>
      </c>
      <c r="N416" s="25" t="s">
        <v>5504</v>
      </c>
      <c r="O416" s="61" t="s">
        <v>32</v>
      </c>
      <c r="P416" s="61" t="s">
        <v>33</v>
      </c>
      <c r="Q416" s="61" t="s">
        <v>228</v>
      </c>
      <c r="R416" s="64"/>
      <c r="S416" s="65" t="str">
        <f t="shared" si="1"/>
        <v/>
      </c>
      <c r="T416" s="67" t="str">
        <f>IFERROR(__xludf.DUMMYFUNCTION("IF(ISBLANK(S416), """", DATE(INDEX(SPLIT(S416,""/""),3), INDEX(SPLIT(S416,""/""),2), INDEX(SPLIT(S416,""/""),1)))"),"")</f>
        <v/>
      </c>
      <c r="U416" s="67"/>
      <c r="V416" s="65"/>
      <c r="W416" s="67"/>
      <c r="X416" s="67"/>
      <c r="Y416" s="69" t="str">
        <f t="shared" si="2"/>
        <v/>
      </c>
      <c r="Z416" s="70" t="str">
        <f t="shared" si="3"/>
        <v/>
      </c>
      <c r="AA416" s="70" t="str">
        <f>IFERROR(__xludf.DUMMYFUNCTION("IF(OR(T416="""", NOT(ISDATE(T416))), """", EOMONTH(T416, -1) + 1)"),"")</f>
        <v/>
      </c>
      <c r="AB416" s="67"/>
      <c r="AC416" s="67"/>
      <c r="AD416" s="67"/>
      <c r="AE416" s="67"/>
    </row>
    <row r="417">
      <c r="A417" s="59">
        <v>45717.0</v>
      </c>
      <c r="B417" s="60">
        <f t="shared" si="4"/>
        <v>49</v>
      </c>
      <c r="C417" s="61" t="s">
        <v>64</v>
      </c>
      <c r="D417" s="61" t="s">
        <v>562</v>
      </c>
      <c r="E417" s="61" t="s">
        <v>1914</v>
      </c>
      <c r="F417" s="61" t="s">
        <v>638</v>
      </c>
      <c r="G417" s="61" t="s">
        <v>1915</v>
      </c>
      <c r="H417" s="61" t="s">
        <v>77</v>
      </c>
      <c r="I417" s="61" t="s">
        <v>328</v>
      </c>
      <c r="J417" s="61" t="s">
        <v>47</v>
      </c>
      <c r="K417" s="61" t="s">
        <v>47</v>
      </c>
      <c r="L417" s="61" t="s">
        <v>29</v>
      </c>
      <c r="M417" s="25" t="s">
        <v>5505</v>
      </c>
      <c r="N417" s="25" t="s">
        <v>5506</v>
      </c>
      <c r="O417" s="61" t="s">
        <v>32</v>
      </c>
      <c r="P417" s="61" t="s">
        <v>33</v>
      </c>
      <c r="Q417" s="67"/>
      <c r="R417" s="64"/>
      <c r="S417" s="65" t="str">
        <f t="shared" si="1"/>
        <v>19/04/2025</v>
      </c>
      <c r="T417" s="66">
        <f>IFERROR(__xludf.DUMMYFUNCTION("IF(ISBLANK(S417), """", DATE(INDEX(SPLIT(S417,""/""),3), INDEX(SPLIT(S417,""/""),2), INDEX(SPLIT(S417,""/""),1)))"),45766.0)</f>
        <v>45766</v>
      </c>
      <c r="U417" s="67"/>
      <c r="V417" s="61" t="s">
        <v>4729</v>
      </c>
      <c r="W417" s="61">
        <v>810.0</v>
      </c>
      <c r="X417" s="61" t="s">
        <v>151</v>
      </c>
      <c r="Y417" s="69" t="str">
        <f t="shared" si="2"/>
        <v>2025-04</v>
      </c>
      <c r="Z417" s="70" t="str">
        <f t="shared" si="3"/>
        <v>Apr</v>
      </c>
      <c r="AA417" s="71">
        <f>IFERROR(__xludf.DUMMYFUNCTION("IF(OR(T417="""", NOT(ISDATE(T417))), """", EOMONTH(T417, -1) + 1)"),45748.0)</f>
        <v>45748</v>
      </c>
      <c r="AB417" s="67"/>
      <c r="AC417" s="67"/>
      <c r="AD417" s="67"/>
      <c r="AE417" s="67"/>
    </row>
    <row r="418">
      <c r="A418" s="59">
        <v>45720.0</v>
      </c>
      <c r="B418" s="60">
        <f t="shared" si="4"/>
        <v>18</v>
      </c>
      <c r="C418" s="61" t="s">
        <v>72</v>
      </c>
      <c r="D418" s="61" t="s">
        <v>247</v>
      </c>
      <c r="E418" s="72" t="s">
        <v>1918</v>
      </c>
      <c r="F418" s="61" t="s">
        <v>274</v>
      </c>
      <c r="G418" s="61" t="s">
        <v>1919</v>
      </c>
      <c r="H418" s="61" t="s">
        <v>77</v>
      </c>
      <c r="I418" s="61" t="s">
        <v>435</v>
      </c>
      <c r="J418" s="61" t="s">
        <v>47</v>
      </c>
      <c r="K418" s="61" t="s">
        <v>47</v>
      </c>
      <c r="L418" s="61" t="s">
        <v>29</v>
      </c>
      <c r="M418" s="25" t="s">
        <v>5507</v>
      </c>
      <c r="N418" s="25" t="s">
        <v>5508</v>
      </c>
      <c r="O418" s="61" t="s">
        <v>32</v>
      </c>
      <c r="P418" s="61" t="s">
        <v>33</v>
      </c>
      <c r="Q418" s="61" t="s">
        <v>34</v>
      </c>
      <c r="R418" s="64"/>
      <c r="S418" s="65" t="str">
        <f t="shared" si="1"/>
        <v>22/03/2025</v>
      </c>
      <c r="T418" s="66">
        <f>IFERROR(__xludf.DUMMYFUNCTION("IF(ISBLANK(S418), """", DATE(INDEX(SPLIT(S418,""/""),3), INDEX(SPLIT(S418,""/""),2), INDEX(SPLIT(S418,""/""),1)))"),45738.0)</f>
        <v>45738</v>
      </c>
      <c r="U418" s="67"/>
      <c r="V418" s="61" t="s">
        <v>4688</v>
      </c>
      <c r="W418" s="61">
        <v>1800.0</v>
      </c>
      <c r="X418" s="61" t="s">
        <v>664</v>
      </c>
      <c r="Y418" s="69" t="str">
        <f t="shared" si="2"/>
        <v>2025-03</v>
      </c>
      <c r="Z418" s="70" t="str">
        <f t="shared" si="3"/>
        <v>Mar</v>
      </c>
      <c r="AA418" s="71">
        <f>IFERROR(__xludf.DUMMYFUNCTION("IF(OR(T418="""", NOT(ISDATE(T418))), """", EOMONTH(T418, -1) + 1)"),45717.0)</f>
        <v>45717</v>
      </c>
      <c r="AB418" s="67"/>
      <c r="AC418" s="67"/>
      <c r="AD418" s="67"/>
      <c r="AE418" s="67"/>
    </row>
    <row r="419">
      <c r="A419" s="59">
        <v>45720.0</v>
      </c>
      <c r="B419" s="60">
        <f t="shared" si="4"/>
        <v>32</v>
      </c>
      <c r="C419" s="61" t="s">
        <v>72</v>
      </c>
      <c r="D419" s="61" t="s">
        <v>247</v>
      </c>
      <c r="E419" s="61" t="s">
        <v>1922</v>
      </c>
      <c r="F419" s="61" t="s">
        <v>274</v>
      </c>
      <c r="G419" s="61" t="s">
        <v>1923</v>
      </c>
      <c r="H419" s="61" t="s">
        <v>77</v>
      </c>
      <c r="I419" s="61" t="s">
        <v>148</v>
      </c>
      <c r="J419" s="61" t="s">
        <v>47</v>
      </c>
      <c r="K419" s="61" t="s">
        <v>47</v>
      </c>
      <c r="L419" s="61" t="s">
        <v>29</v>
      </c>
      <c r="M419" s="25" t="s">
        <v>5509</v>
      </c>
      <c r="N419" s="25" t="s">
        <v>5510</v>
      </c>
      <c r="O419" s="61" t="s">
        <v>32</v>
      </c>
      <c r="P419" s="61" t="s">
        <v>33</v>
      </c>
      <c r="Q419" s="61" t="s">
        <v>34</v>
      </c>
      <c r="R419" s="64"/>
      <c r="S419" s="65">
        <f t="shared" si="1"/>
        <v>45781</v>
      </c>
      <c r="T419" s="66">
        <f>IFERROR(__xludf.DUMMYFUNCTION("IF(ISBLANK(S419), """", DATE(INDEX(SPLIT(S419,""/""),3), INDEX(SPLIT(S419,""/""),2), INDEX(SPLIT(S419,""/""),1)))"),45752.0)</f>
        <v>45752</v>
      </c>
      <c r="U419" s="67"/>
      <c r="V419" s="68">
        <v>45781.0</v>
      </c>
      <c r="W419" s="61">
        <v>1800.0</v>
      </c>
      <c r="X419" s="61" t="s">
        <v>664</v>
      </c>
      <c r="Y419" s="69" t="str">
        <f t="shared" si="2"/>
        <v>2025-04</v>
      </c>
      <c r="Z419" s="70" t="str">
        <f t="shared" si="3"/>
        <v>Apr</v>
      </c>
      <c r="AA419" s="71">
        <f>IFERROR(__xludf.DUMMYFUNCTION("IF(OR(T419="""", NOT(ISDATE(T419))), """", EOMONTH(T419, -1) + 1)"),45748.0)</f>
        <v>45748</v>
      </c>
      <c r="AB419" s="67"/>
      <c r="AC419" s="67"/>
      <c r="AD419" s="67"/>
      <c r="AE419" s="67"/>
    </row>
    <row r="420">
      <c r="A420" s="59">
        <v>45720.0</v>
      </c>
      <c r="B420" s="60">
        <f t="shared" si="4"/>
        <v>46</v>
      </c>
      <c r="C420" s="61" t="s">
        <v>64</v>
      </c>
      <c r="D420" s="61" t="s">
        <v>562</v>
      </c>
      <c r="E420" s="61" t="s">
        <v>1812</v>
      </c>
      <c r="F420" s="61" t="s">
        <v>638</v>
      </c>
      <c r="G420" s="61" t="s">
        <v>1926</v>
      </c>
      <c r="H420" s="61" t="s">
        <v>77</v>
      </c>
      <c r="I420" s="61" t="s">
        <v>328</v>
      </c>
      <c r="J420" s="61" t="s">
        <v>47</v>
      </c>
      <c r="K420" s="61" t="s">
        <v>47</v>
      </c>
      <c r="L420" s="61" t="s">
        <v>29</v>
      </c>
      <c r="M420" s="25" t="s">
        <v>5511</v>
      </c>
      <c r="N420" s="25" t="s">
        <v>5512</v>
      </c>
      <c r="O420" s="61" t="s">
        <v>32</v>
      </c>
      <c r="P420" s="61" t="s">
        <v>33</v>
      </c>
      <c r="Q420" s="67"/>
      <c r="R420" s="64"/>
      <c r="S420" s="65" t="str">
        <f t="shared" si="1"/>
        <v>19/04/2025</v>
      </c>
      <c r="T420" s="66">
        <f>IFERROR(__xludf.DUMMYFUNCTION("IF(ISBLANK(S420), """", DATE(INDEX(SPLIT(S420,""/""),3), INDEX(SPLIT(S420,""/""),2), INDEX(SPLIT(S420,""/""),1)))"),45766.0)</f>
        <v>45766</v>
      </c>
      <c r="U420" s="61" t="s">
        <v>1929</v>
      </c>
      <c r="V420" s="61" t="s">
        <v>4729</v>
      </c>
      <c r="W420" s="67"/>
      <c r="X420" s="67"/>
      <c r="Y420" s="69" t="str">
        <f t="shared" si="2"/>
        <v>2025-04</v>
      </c>
      <c r="Z420" s="70" t="str">
        <f t="shared" si="3"/>
        <v>Apr</v>
      </c>
      <c r="AA420" s="71">
        <f>IFERROR(__xludf.DUMMYFUNCTION("IF(OR(T420="""", NOT(ISDATE(T420))), """", EOMONTH(T420, -1) + 1)"),45748.0)</f>
        <v>45748</v>
      </c>
      <c r="AB420" s="67"/>
      <c r="AC420" s="67"/>
      <c r="AD420" s="67"/>
      <c r="AE420" s="67"/>
    </row>
    <row r="421">
      <c r="A421" s="59">
        <v>45720.0</v>
      </c>
      <c r="B421" s="60">
        <f t="shared" si="4"/>
        <v>46</v>
      </c>
      <c r="C421" s="61" t="s">
        <v>64</v>
      </c>
      <c r="D421" s="61" t="s">
        <v>562</v>
      </c>
      <c r="E421" s="61" t="s">
        <v>1930</v>
      </c>
      <c r="F421" s="61" t="s">
        <v>638</v>
      </c>
      <c r="G421" s="61" t="s">
        <v>1931</v>
      </c>
      <c r="H421" s="61" t="s">
        <v>77</v>
      </c>
      <c r="I421" s="61" t="s">
        <v>459</v>
      </c>
      <c r="J421" s="61" t="s">
        <v>47</v>
      </c>
      <c r="K421" s="61" t="s">
        <v>47</v>
      </c>
      <c r="L421" s="61" t="s">
        <v>29</v>
      </c>
      <c r="M421" s="25" t="s">
        <v>5513</v>
      </c>
      <c r="N421" s="25" t="s">
        <v>5514</v>
      </c>
      <c r="O421" s="61" t="s">
        <v>32</v>
      </c>
      <c r="P421" s="61" t="s">
        <v>33</v>
      </c>
      <c r="Q421" s="61" t="s">
        <v>126</v>
      </c>
      <c r="R421" s="64"/>
      <c r="S421" s="65" t="str">
        <f t="shared" si="1"/>
        <v>19/04/2025</v>
      </c>
      <c r="T421" s="66">
        <f>IFERROR(__xludf.DUMMYFUNCTION("IF(ISBLANK(S421), """", DATE(INDEX(SPLIT(S421,""/""),3), INDEX(SPLIT(S421,""/""),2), INDEX(SPLIT(S421,""/""),1)))"),45766.0)</f>
        <v>45766</v>
      </c>
      <c r="U421" s="67"/>
      <c r="V421" s="61" t="s">
        <v>4729</v>
      </c>
      <c r="W421" s="61">
        <v>3240.0</v>
      </c>
      <c r="X421" s="61" t="s">
        <v>151</v>
      </c>
      <c r="Y421" s="69" t="str">
        <f t="shared" si="2"/>
        <v>2025-04</v>
      </c>
      <c r="Z421" s="70" t="str">
        <f t="shared" si="3"/>
        <v>Apr</v>
      </c>
      <c r="AA421" s="71">
        <f>IFERROR(__xludf.DUMMYFUNCTION("IF(OR(T421="""", NOT(ISDATE(T421))), """", EOMONTH(T421, -1) + 1)"),45748.0)</f>
        <v>45748</v>
      </c>
      <c r="AB421" s="67"/>
      <c r="AC421" s="67"/>
      <c r="AD421" s="67"/>
      <c r="AE421" s="67"/>
    </row>
    <row r="422">
      <c r="A422" s="59">
        <v>45720.0</v>
      </c>
      <c r="B422" s="60">
        <f t="shared" si="4"/>
        <v>18</v>
      </c>
      <c r="C422" s="61" t="s">
        <v>22</v>
      </c>
      <c r="D422" s="61" t="s">
        <v>307</v>
      </c>
      <c r="E422" s="61" t="s">
        <v>1934</v>
      </c>
      <c r="F422" s="61" t="s">
        <v>25</v>
      </c>
      <c r="G422" s="61" t="s">
        <v>1935</v>
      </c>
      <c r="H422" s="61" t="s">
        <v>388</v>
      </c>
      <c r="I422" s="61" t="s">
        <v>220</v>
      </c>
      <c r="J422" s="61" t="s">
        <v>220</v>
      </c>
      <c r="K422" s="61" t="s">
        <v>220</v>
      </c>
      <c r="L422" s="61" t="s">
        <v>29</v>
      </c>
      <c r="M422" s="25" t="s">
        <v>5515</v>
      </c>
      <c r="N422" s="25" t="s">
        <v>5516</v>
      </c>
      <c r="O422" s="61" t="s">
        <v>32</v>
      </c>
      <c r="P422" s="61" t="s">
        <v>33</v>
      </c>
      <c r="Q422" s="61" t="s">
        <v>228</v>
      </c>
      <c r="R422" s="64"/>
      <c r="S422" s="65" t="str">
        <f t="shared" si="1"/>
        <v>22/03/2025</v>
      </c>
      <c r="T422" s="66">
        <f>IFERROR(__xludf.DUMMYFUNCTION("IF(ISBLANK(S422), """", DATE(INDEX(SPLIT(S422,""/""),3), INDEX(SPLIT(S422,""/""),2), INDEX(SPLIT(S422,""/""),1)))"),45738.0)</f>
        <v>45738</v>
      </c>
      <c r="U422" s="67"/>
      <c r="V422" s="61" t="s">
        <v>4688</v>
      </c>
      <c r="W422" s="61">
        <v>3960.0</v>
      </c>
      <c r="X422" s="61" t="s">
        <v>706</v>
      </c>
      <c r="Y422" s="69" t="str">
        <f t="shared" si="2"/>
        <v>2025-03</v>
      </c>
      <c r="Z422" s="70" t="str">
        <f t="shared" si="3"/>
        <v>Mar</v>
      </c>
      <c r="AA422" s="71">
        <f>IFERROR(__xludf.DUMMYFUNCTION("IF(OR(T422="""", NOT(ISDATE(T422))), """", EOMONTH(T422, -1) + 1)"),45717.0)</f>
        <v>45717</v>
      </c>
      <c r="AB422" s="67"/>
      <c r="AC422" s="67"/>
      <c r="AD422" s="67"/>
      <c r="AE422" s="67"/>
    </row>
    <row r="423">
      <c r="A423" s="59">
        <v>45720.0</v>
      </c>
      <c r="B423" s="60">
        <f t="shared" si="4"/>
        <v>53</v>
      </c>
      <c r="C423" s="61" t="s">
        <v>64</v>
      </c>
      <c r="D423" s="61" t="s">
        <v>95</v>
      </c>
      <c r="E423" s="61" t="s">
        <v>1938</v>
      </c>
      <c r="F423" s="61" t="s">
        <v>25</v>
      </c>
      <c r="G423" s="61" t="s">
        <v>1939</v>
      </c>
      <c r="H423" s="61" t="s">
        <v>1205</v>
      </c>
      <c r="I423" s="61" t="s">
        <v>1940</v>
      </c>
      <c r="J423" s="61" t="s">
        <v>328</v>
      </c>
      <c r="K423" s="61" t="s">
        <v>328</v>
      </c>
      <c r="L423" s="61" t="s">
        <v>29</v>
      </c>
      <c r="M423" s="25" t="s">
        <v>5517</v>
      </c>
      <c r="N423" s="25" t="s">
        <v>5518</v>
      </c>
      <c r="O423" s="61" t="s">
        <v>32</v>
      </c>
      <c r="P423" s="61" t="s">
        <v>33</v>
      </c>
      <c r="Q423" s="61" t="s">
        <v>34</v>
      </c>
      <c r="R423" s="64"/>
      <c r="S423" s="65" t="str">
        <f t="shared" si="1"/>
        <v>26/04/2025</v>
      </c>
      <c r="T423" s="66">
        <f>IFERROR(__xludf.DUMMYFUNCTION("IF(ISBLANK(S423), """", DATE(INDEX(SPLIT(S423,""/""),3), INDEX(SPLIT(S423,""/""),2), INDEX(SPLIT(S423,""/""),1)))"),45773.0)</f>
        <v>45773</v>
      </c>
      <c r="U423" s="67"/>
      <c r="V423" s="61" t="s">
        <v>4697</v>
      </c>
      <c r="W423" s="67"/>
      <c r="X423" s="67"/>
      <c r="Y423" s="69" t="str">
        <f t="shared" si="2"/>
        <v>2025-04</v>
      </c>
      <c r="Z423" s="70" t="str">
        <f t="shared" si="3"/>
        <v>Apr</v>
      </c>
      <c r="AA423" s="71">
        <f>IFERROR(__xludf.DUMMYFUNCTION("IF(OR(T423="""", NOT(ISDATE(T423))), """", EOMONTH(T423, -1) + 1)"),45748.0)</f>
        <v>45748</v>
      </c>
      <c r="AB423" s="67"/>
      <c r="AC423" s="67"/>
      <c r="AD423" s="67"/>
      <c r="AE423" s="67"/>
    </row>
    <row r="424">
      <c r="A424" s="59">
        <v>45720.0</v>
      </c>
      <c r="B424" s="60">
        <f t="shared" si="4"/>
        <v>32</v>
      </c>
      <c r="C424" s="61" t="s">
        <v>64</v>
      </c>
      <c r="D424" s="61" t="s">
        <v>209</v>
      </c>
      <c r="E424" s="61" t="s">
        <v>1943</v>
      </c>
      <c r="F424" s="61" t="s">
        <v>25</v>
      </c>
      <c r="G424" s="61" t="s">
        <v>1944</v>
      </c>
      <c r="H424" s="61" t="s">
        <v>59</v>
      </c>
      <c r="I424" s="61" t="s">
        <v>54</v>
      </c>
      <c r="J424" s="61" t="s">
        <v>54</v>
      </c>
      <c r="K424" s="61" t="s">
        <v>54</v>
      </c>
      <c r="L424" s="61" t="s">
        <v>29</v>
      </c>
      <c r="M424" s="25" t="s">
        <v>5519</v>
      </c>
      <c r="N424" s="25" t="s">
        <v>5520</v>
      </c>
      <c r="O424" s="61" t="s">
        <v>32</v>
      </c>
      <c r="P424" s="61" t="s">
        <v>33</v>
      </c>
      <c r="Q424" s="67"/>
      <c r="R424" s="64"/>
      <c r="S424" s="65">
        <f t="shared" si="1"/>
        <v>45781</v>
      </c>
      <c r="T424" s="66">
        <f>IFERROR(__xludf.DUMMYFUNCTION("IF(ISBLANK(S424), """", DATE(INDEX(SPLIT(S424,""/""),3), INDEX(SPLIT(S424,""/""),2), INDEX(SPLIT(S424,""/""),1)))"),45752.0)</f>
        <v>45752</v>
      </c>
      <c r="U424" s="67"/>
      <c r="V424" s="68">
        <v>45781.0</v>
      </c>
      <c r="W424" s="67"/>
      <c r="X424" s="67"/>
      <c r="Y424" s="69" t="str">
        <f t="shared" si="2"/>
        <v>2025-04</v>
      </c>
      <c r="Z424" s="70" t="str">
        <f t="shared" si="3"/>
        <v>Apr</v>
      </c>
      <c r="AA424" s="71">
        <f>IFERROR(__xludf.DUMMYFUNCTION("IF(OR(T424="""", NOT(ISDATE(T424))), """", EOMONTH(T424, -1) + 1)"),45748.0)</f>
        <v>45748</v>
      </c>
      <c r="AB424" s="67"/>
      <c r="AC424" s="67"/>
      <c r="AD424" s="67"/>
      <c r="AE424" s="67"/>
    </row>
    <row r="425">
      <c r="A425" s="59">
        <v>45720.0</v>
      </c>
      <c r="B425" s="60">
        <f t="shared" si="4"/>
        <v>218</v>
      </c>
      <c r="C425" s="61" t="s">
        <v>64</v>
      </c>
      <c r="D425" s="61" t="s">
        <v>209</v>
      </c>
      <c r="E425" s="61" t="s">
        <v>1947</v>
      </c>
      <c r="F425" s="61" t="s">
        <v>25</v>
      </c>
      <c r="G425" s="61" t="s">
        <v>1948</v>
      </c>
      <c r="H425" s="61" t="s">
        <v>68</v>
      </c>
      <c r="I425" s="61" t="s">
        <v>468</v>
      </c>
      <c r="J425" s="61" t="s">
        <v>468</v>
      </c>
      <c r="K425" s="61" t="s">
        <v>468</v>
      </c>
      <c r="L425" s="61" t="s">
        <v>29</v>
      </c>
      <c r="M425" s="25" t="s">
        <v>5521</v>
      </c>
      <c r="N425" s="25" t="s">
        <v>5522</v>
      </c>
      <c r="O425" s="61" t="s">
        <v>32</v>
      </c>
      <c r="P425" s="61" t="s">
        <v>214</v>
      </c>
      <c r="Q425" s="67"/>
      <c r="R425" s="64"/>
      <c r="S425" s="65" t="str">
        <f t="shared" si="1"/>
        <v/>
      </c>
      <c r="T425" s="67" t="str">
        <f>IFERROR(__xludf.DUMMYFUNCTION("IF(ISBLANK(S425), """", DATE(INDEX(SPLIT(S425,""/""),3), INDEX(SPLIT(S425,""/""),2), INDEX(SPLIT(S425,""/""),1)))"),"")</f>
        <v/>
      </c>
      <c r="U425" s="67"/>
      <c r="V425" s="65"/>
      <c r="W425" s="67"/>
      <c r="X425" s="67"/>
      <c r="Y425" s="69" t="str">
        <f t="shared" si="2"/>
        <v/>
      </c>
      <c r="Z425" s="70" t="str">
        <f t="shared" si="3"/>
        <v/>
      </c>
      <c r="AA425" s="70" t="str">
        <f>IFERROR(__xludf.DUMMYFUNCTION("IF(OR(T425="""", NOT(ISDATE(T425))), """", EOMONTH(T425, -1) + 1)"),"")</f>
        <v/>
      </c>
      <c r="AB425" s="67"/>
      <c r="AC425" s="67"/>
      <c r="AD425" s="67"/>
      <c r="AE425" s="67"/>
    </row>
    <row r="426">
      <c r="A426" s="59">
        <v>45720.0</v>
      </c>
      <c r="B426" s="60">
        <f t="shared" si="4"/>
        <v>218</v>
      </c>
      <c r="C426" s="61" t="s">
        <v>50</v>
      </c>
      <c r="D426" s="61" t="s">
        <v>216</v>
      </c>
      <c r="E426" s="61" t="s">
        <v>1951</v>
      </c>
      <c r="F426" s="61" t="s">
        <v>25</v>
      </c>
      <c r="G426" s="61" t="s">
        <v>1952</v>
      </c>
      <c r="H426" s="61" t="s">
        <v>68</v>
      </c>
      <c r="I426" s="61" t="s">
        <v>435</v>
      </c>
      <c r="J426" s="61" t="s">
        <v>78</v>
      </c>
      <c r="K426" s="61" t="s">
        <v>78</v>
      </c>
      <c r="L426" s="61" t="s">
        <v>29</v>
      </c>
      <c r="M426" s="25" t="s">
        <v>5523</v>
      </c>
      <c r="N426" s="25" t="s">
        <v>5524</v>
      </c>
      <c r="O426" s="61" t="s">
        <v>32</v>
      </c>
      <c r="P426" s="61" t="s">
        <v>214</v>
      </c>
      <c r="Q426" s="67"/>
      <c r="R426" s="64"/>
      <c r="S426" s="65" t="str">
        <f t="shared" si="1"/>
        <v/>
      </c>
      <c r="T426" s="67" t="str">
        <f>IFERROR(__xludf.DUMMYFUNCTION("IF(ISBLANK(S426), """", DATE(INDEX(SPLIT(S426,""/""),3), INDEX(SPLIT(S426,""/""),2), INDEX(SPLIT(S426,""/""),1)))"),"")</f>
        <v/>
      </c>
      <c r="U426" s="67"/>
      <c r="V426" s="65"/>
      <c r="W426" s="67"/>
      <c r="X426" s="67"/>
      <c r="Y426" s="69" t="str">
        <f t="shared" si="2"/>
        <v/>
      </c>
      <c r="Z426" s="70" t="str">
        <f t="shared" si="3"/>
        <v/>
      </c>
      <c r="AA426" s="70" t="str">
        <f>IFERROR(__xludf.DUMMYFUNCTION("IF(OR(T426="""", NOT(ISDATE(T426))), """", EOMONTH(T426, -1) + 1)"),"")</f>
        <v/>
      </c>
      <c r="AB426" s="67"/>
      <c r="AC426" s="67"/>
      <c r="AD426" s="67"/>
      <c r="AE426" s="67"/>
    </row>
    <row r="427">
      <c r="A427" s="59">
        <v>45720.0</v>
      </c>
      <c r="B427" s="60">
        <f t="shared" si="4"/>
        <v>18</v>
      </c>
      <c r="C427" s="61" t="s">
        <v>72</v>
      </c>
      <c r="D427" s="61" t="s">
        <v>247</v>
      </c>
      <c r="E427" s="61" t="s">
        <v>1353</v>
      </c>
      <c r="F427" s="61" t="s">
        <v>25</v>
      </c>
      <c r="G427" s="61" t="s">
        <v>1955</v>
      </c>
      <c r="H427" s="61" t="s">
        <v>39</v>
      </c>
      <c r="I427" s="61" t="s">
        <v>122</v>
      </c>
      <c r="J427" s="61" t="s">
        <v>122</v>
      </c>
      <c r="K427" s="61" t="s">
        <v>122</v>
      </c>
      <c r="L427" s="61" t="s">
        <v>29</v>
      </c>
      <c r="M427" s="25" t="s">
        <v>5525</v>
      </c>
      <c r="N427" s="25" t="s">
        <v>5526</v>
      </c>
      <c r="O427" s="61" t="s">
        <v>32</v>
      </c>
      <c r="P427" s="61" t="s">
        <v>33</v>
      </c>
      <c r="Q427" s="61" t="s">
        <v>34</v>
      </c>
      <c r="R427" s="64"/>
      <c r="S427" s="65" t="str">
        <f t="shared" si="1"/>
        <v>22/03/2025</v>
      </c>
      <c r="T427" s="66">
        <f>IFERROR(__xludf.DUMMYFUNCTION("IF(ISBLANK(S427), """", DATE(INDEX(SPLIT(S427,""/""),3), INDEX(SPLIT(S427,""/""),2), INDEX(SPLIT(S427,""/""),1)))"),45738.0)</f>
        <v>45738</v>
      </c>
      <c r="U427" s="67"/>
      <c r="V427" s="61" t="s">
        <v>4688</v>
      </c>
      <c r="W427" s="67"/>
      <c r="X427" s="67"/>
      <c r="Y427" s="69" t="str">
        <f t="shared" si="2"/>
        <v>2025-03</v>
      </c>
      <c r="Z427" s="70" t="str">
        <f t="shared" si="3"/>
        <v>Mar</v>
      </c>
      <c r="AA427" s="71">
        <f>IFERROR(__xludf.DUMMYFUNCTION("IF(OR(T427="""", NOT(ISDATE(T427))), """", EOMONTH(T427, -1) + 1)"),45717.0)</f>
        <v>45717</v>
      </c>
      <c r="AB427" s="67"/>
      <c r="AC427" s="67"/>
      <c r="AD427" s="67"/>
      <c r="AE427" s="67"/>
    </row>
    <row r="428">
      <c r="A428" s="59">
        <v>45720.0</v>
      </c>
      <c r="B428" s="60">
        <f t="shared" si="4"/>
        <v>53</v>
      </c>
      <c r="C428" s="61" t="s">
        <v>64</v>
      </c>
      <c r="D428" s="61" t="s">
        <v>964</v>
      </c>
      <c r="E428" s="61" t="s">
        <v>1958</v>
      </c>
      <c r="F428" s="61" t="s">
        <v>25</v>
      </c>
      <c r="G428" s="63" t="s">
        <v>1959</v>
      </c>
      <c r="H428" s="61" t="s">
        <v>388</v>
      </c>
      <c r="I428" s="61" t="s">
        <v>78</v>
      </c>
      <c r="J428" s="61" t="s">
        <v>468</v>
      </c>
      <c r="K428" s="61" t="s">
        <v>468</v>
      </c>
      <c r="L428" s="61" t="s">
        <v>29</v>
      </c>
      <c r="M428" s="25" t="s">
        <v>5527</v>
      </c>
      <c r="N428" s="25" t="s">
        <v>5528</v>
      </c>
      <c r="O428" s="61" t="s">
        <v>32</v>
      </c>
      <c r="P428" s="61" t="s">
        <v>33</v>
      </c>
      <c r="Q428" s="61" t="s">
        <v>126</v>
      </c>
      <c r="R428" s="64"/>
      <c r="S428" s="65" t="str">
        <f t="shared" si="1"/>
        <v>26/04/2025</v>
      </c>
      <c r="T428" s="66">
        <f>IFERROR(__xludf.DUMMYFUNCTION("IF(ISBLANK(S428), """", DATE(INDEX(SPLIT(S428,""/""),3), INDEX(SPLIT(S428,""/""),2), INDEX(SPLIT(S428,""/""),1)))"),45773.0)</f>
        <v>45773</v>
      </c>
      <c r="U428" s="61" t="s">
        <v>1963</v>
      </c>
      <c r="V428" s="61" t="s">
        <v>4697</v>
      </c>
      <c r="W428" s="67"/>
      <c r="X428" s="67"/>
      <c r="Y428" s="69" t="str">
        <f t="shared" si="2"/>
        <v>2025-04</v>
      </c>
      <c r="Z428" s="70" t="str">
        <f t="shared" si="3"/>
        <v>Apr</v>
      </c>
      <c r="AA428" s="71">
        <f>IFERROR(__xludf.DUMMYFUNCTION("IF(OR(T428="""", NOT(ISDATE(T428))), """", EOMONTH(T428, -1) + 1)"),45748.0)</f>
        <v>45748</v>
      </c>
      <c r="AB428" s="67"/>
      <c r="AC428" s="67"/>
      <c r="AD428" s="67"/>
      <c r="AE428" s="67"/>
    </row>
    <row r="429">
      <c r="A429" s="59">
        <v>45720.0</v>
      </c>
      <c r="B429" s="60">
        <f t="shared" si="4"/>
        <v>218</v>
      </c>
      <c r="C429" s="61" t="s">
        <v>64</v>
      </c>
      <c r="D429" s="61" t="s">
        <v>964</v>
      </c>
      <c r="E429" s="61" t="s">
        <v>1964</v>
      </c>
      <c r="F429" s="61" t="s">
        <v>25</v>
      </c>
      <c r="G429" s="61" t="s">
        <v>1965</v>
      </c>
      <c r="H429" s="61" t="s">
        <v>1355</v>
      </c>
      <c r="I429" s="61" t="s">
        <v>104</v>
      </c>
      <c r="J429" s="61" t="s">
        <v>104</v>
      </c>
      <c r="K429" s="61" t="s">
        <v>104</v>
      </c>
      <c r="L429" s="61" t="s">
        <v>29</v>
      </c>
      <c r="M429" s="25" t="s">
        <v>5529</v>
      </c>
      <c r="N429" s="25" t="s">
        <v>5530</v>
      </c>
      <c r="O429" s="61" t="s">
        <v>32</v>
      </c>
      <c r="P429" s="61" t="s">
        <v>33</v>
      </c>
      <c r="Q429" s="67"/>
      <c r="R429" s="64"/>
      <c r="S429" s="65" t="str">
        <f t="shared" si="1"/>
        <v/>
      </c>
      <c r="T429" s="67" t="str">
        <f>IFERROR(__xludf.DUMMYFUNCTION("IF(ISBLANK(S429), """", DATE(INDEX(SPLIT(S429,""/""),3), INDEX(SPLIT(S429,""/""),2), INDEX(SPLIT(S429,""/""),1)))"),"")</f>
        <v/>
      </c>
      <c r="U429" s="67"/>
      <c r="V429" s="65"/>
      <c r="W429" s="67"/>
      <c r="X429" s="67"/>
      <c r="Y429" s="69" t="str">
        <f t="shared" si="2"/>
        <v/>
      </c>
      <c r="Z429" s="70" t="str">
        <f t="shared" si="3"/>
        <v/>
      </c>
      <c r="AA429" s="70" t="str">
        <f>IFERROR(__xludf.DUMMYFUNCTION("IF(OR(T429="""", NOT(ISDATE(T429))), """", EOMONTH(T429, -1) + 1)"),"")</f>
        <v/>
      </c>
      <c r="AB429" s="67"/>
      <c r="AC429" s="67"/>
      <c r="AD429" s="67"/>
      <c r="AE429" s="67"/>
    </row>
    <row r="430">
      <c r="A430" s="59">
        <v>45720.0</v>
      </c>
      <c r="B430" s="60">
        <f t="shared" si="4"/>
        <v>53</v>
      </c>
      <c r="C430" s="61" t="s">
        <v>64</v>
      </c>
      <c r="D430" s="61" t="s">
        <v>964</v>
      </c>
      <c r="E430" s="61" t="s">
        <v>1968</v>
      </c>
      <c r="F430" s="61" t="s">
        <v>46</v>
      </c>
      <c r="G430" s="63" t="s">
        <v>1959</v>
      </c>
      <c r="H430" s="61" t="s">
        <v>388</v>
      </c>
      <c r="I430" s="61" t="s">
        <v>78</v>
      </c>
      <c r="J430" s="61" t="s">
        <v>47</v>
      </c>
      <c r="K430" s="61" t="s">
        <v>47</v>
      </c>
      <c r="L430" s="61" t="s">
        <v>29</v>
      </c>
      <c r="M430" s="25" t="s">
        <v>5531</v>
      </c>
      <c r="N430" s="25" t="s">
        <v>5532</v>
      </c>
      <c r="O430" s="61" t="s">
        <v>32</v>
      </c>
      <c r="P430" s="61" t="s">
        <v>33</v>
      </c>
      <c r="Q430" s="61" t="s">
        <v>126</v>
      </c>
      <c r="R430" s="64"/>
      <c r="S430" s="65" t="str">
        <f t="shared" si="1"/>
        <v>26/04/2025</v>
      </c>
      <c r="T430" s="66">
        <f>IFERROR(__xludf.DUMMYFUNCTION("IF(ISBLANK(S430), """", DATE(INDEX(SPLIT(S430,""/""),3), INDEX(SPLIT(S430,""/""),2), INDEX(SPLIT(S430,""/""),1)))"),45773.0)</f>
        <v>45773</v>
      </c>
      <c r="U430" s="67"/>
      <c r="V430" s="61" t="s">
        <v>4697</v>
      </c>
      <c r="W430" s="61">
        <v>6250.0</v>
      </c>
      <c r="X430" s="61" t="s">
        <v>609</v>
      </c>
      <c r="Y430" s="69" t="str">
        <f t="shared" si="2"/>
        <v>2025-04</v>
      </c>
      <c r="Z430" s="70" t="str">
        <f t="shared" si="3"/>
        <v>Apr</v>
      </c>
      <c r="AA430" s="71">
        <f>IFERROR(__xludf.DUMMYFUNCTION("IF(OR(T430="""", NOT(ISDATE(T430))), """", EOMONTH(T430, -1) + 1)"),45748.0)</f>
        <v>45748</v>
      </c>
      <c r="AB430" s="67"/>
      <c r="AC430" s="67"/>
      <c r="AD430" s="67"/>
      <c r="AE430" s="67"/>
    </row>
    <row r="431">
      <c r="A431" s="59">
        <v>45720.0</v>
      </c>
      <c r="B431" s="60">
        <f t="shared" si="4"/>
        <v>18</v>
      </c>
      <c r="C431" s="61" t="s">
        <v>50</v>
      </c>
      <c r="D431" s="61" t="s">
        <v>216</v>
      </c>
      <c r="E431" s="61" t="s">
        <v>1971</v>
      </c>
      <c r="F431" s="61" t="s">
        <v>25</v>
      </c>
      <c r="G431" s="61" t="s">
        <v>1972</v>
      </c>
      <c r="H431" s="61" t="s">
        <v>39</v>
      </c>
      <c r="I431" s="61" t="s">
        <v>220</v>
      </c>
      <c r="J431" s="61" t="s">
        <v>220</v>
      </c>
      <c r="K431" s="61" t="s">
        <v>220</v>
      </c>
      <c r="L431" s="61" t="s">
        <v>29</v>
      </c>
      <c r="M431" s="25" t="s">
        <v>5533</v>
      </c>
      <c r="N431" s="25" t="s">
        <v>5534</v>
      </c>
      <c r="O431" s="61" t="s">
        <v>32</v>
      </c>
      <c r="P431" s="61" t="s">
        <v>33</v>
      </c>
      <c r="Q431" s="61" t="s">
        <v>228</v>
      </c>
      <c r="R431" s="64"/>
      <c r="S431" s="65" t="str">
        <f t="shared" si="1"/>
        <v>22/03/2025</v>
      </c>
      <c r="T431" s="66">
        <f>IFERROR(__xludf.DUMMYFUNCTION("IF(ISBLANK(S431), """", DATE(INDEX(SPLIT(S431,""/""),3), INDEX(SPLIT(S431,""/""),2), INDEX(SPLIT(S431,""/""),1)))"),45738.0)</f>
        <v>45738</v>
      </c>
      <c r="U431" s="67"/>
      <c r="V431" s="61" t="s">
        <v>4688</v>
      </c>
      <c r="W431" s="61">
        <v>3150.0</v>
      </c>
      <c r="X431" s="61" t="s">
        <v>600</v>
      </c>
      <c r="Y431" s="69" t="str">
        <f t="shared" si="2"/>
        <v>2025-03</v>
      </c>
      <c r="Z431" s="70" t="str">
        <f t="shared" si="3"/>
        <v>Mar</v>
      </c>
      <c r="AA431" s="71">
        <f>IFERROR(__xludf.DUMMYFUNCTION("IF(OR(T431="""", NOT(ISDATE(T431))), """", EOMONTH(T431, -1) + 1)"),45717.0)</f>
        <v>45717</v>
      </c>
      <c r="AB431" s="67"/>
      <c r="AC431" s="67"/>
      <c r="AD431" s="67"/>
      <c r="AE431" s="67"/>
    </row>
    <row r="432">
      <c r="A432" s="59">
        <v>45721.0</v>
      </c>
      <c r="B432" s="60">
        <f t="shared" si="4"/>
        <v>217</v>
      </c>
      <c r="C432" s="61" t="s">
        <v>72</v>
      </c>
      <c r="D432" s="61" t="s">
        <v>247</v>
      </c>
      <c r="E432" s="61" t="s">
        <v>1975</v>
      </c>
      <c r="F432" s="61" t="s">
        <v>25</v>
      </c>
      <c r="G432" s="61" t="s">
        <v>1976</v>
      </c>
      <c r="H432" s="61" t="s">
        <v>59</v>
      </c>
      <c r="I432" s="61" t="s">
        <v>78</v>
      </c>
      <c r="J432" s="61" t="s">
        <v>78</v>
      </c>
      <c r="K432" s="61" t="s">
        <v>78</v>
      </c>
      <c r="L432" s="61" t="s">
        <v>29</v>
      </c>
      <c r="M432" s="25" t="s">
        <v>5535</v>
      </c>
      <c r="N432" s="25" t="s">
        <v>5536</v>
      </c>
      <c r="O432" s="61" t="s">
        <v>32</v>
      </c>
      <c r="P432" s="61" t="s">
        <v>33</v>
      </c>
      <c r="Q432" s="61" t="s">
        <v>381</v>
      </c>
      <c r="R432" s="64"/>
      <c r="S432" s="65" t="str">
        <f t="shared" si="1"/>
        <v/>
      </c>
      <c r="T432" s="67" t="str">
        <f>IFERROR(__xludf.DUMMYFUNCTION("IF(ISBLANK(S432), """", DATE(INDEX(SPLIT(S432,""/""),3), INDEX(SPLIT(S432,""/""),2), INDEX(SPLIT(S432,""/""),1)))"),"")</f>
        <v/>
      </c>
      <c r="U432" s="67"/>
      <c r="V432" s="65"/>
      <c r="W432" s="61">
        <v>3600.0</v>
      </c>
      <c r="X432" s="61" t="s">
        <v>263</v>
      </c>
      <c r="Y432" s="69" t="str">
        <f t="shared" si="2"/>
        <v/>
      </c>
      <c r="Z432" s="70" t="str">
        <f t="shared" si="3"/>
        <v/>
      </c>
      <c r="AA432" s="70" t="str">
        <f>IFERROR(__xludf.DUMMYFUNCTION("IF(OR(T432="""", NOT(ISDATE(T432))), """", EOMONTH(T432, -1) + 1)"),"")</f>
        <v/>
      </c>
      <c r="AB432" s="67"/>
      <c r="AC432" s="67"/>
      <c r="AD432" s="67"/>
      <c r="AE432" s="67"/>
    </row>
    <row r="433">
      <c r="A433" s="59">
        <v>45721.0</v>
      </c>
      <c r="B433" s="60">
        <f t="shared" si="4"/>
        <v>217</v>
      </c>
      <c r="C433" s="61" t="s">
        <v>50</v>
      </c>
      <c r="D433" s="61" t="s">
        <v>216</v>
      </c>
      <c r="E433" s="61" t="s">
        <v>1979</v>
      </c>
      <c r="F433" s="61" t="s">
        <v>25</v>
      </c>
      <c r="G433" s="63" t="s">
        <v>1980</v>
      </c>
      <c r="H433" s="61" t="s">
        <v>59</v>
      </c>
      <c r="I433" s="61" t="s">
        <v>78</v>
      </c>
      <c r="J433" s="61" t="s">
        <v>104</v>
      </c>
      <c r="K433" s="61" t="s">
        <v>220</v>
      </c>
      <c r="L433" s="61" t="s">
        <v>29</v>
      </c>
      <c r="M433" s="25" t="s">
        <v>5537</v>
      </c>
      <c r="N433" s="25" t="s">
        <v>5538</v>
      </c>
      <c r="O433" s="61" t="s">
        <v>32</v>
      </c>
      <c r="P433" s="61" t="s">
        <v>214</v>
      </c>
      <c r="Q433" s="67"/>
      <c r="R433" s="64"/>
      <c r="S433" s="65" t="str">
        <f t="shared" si="1"/>
        <v/>
      </c>
      <c r="T433" s="67" t="str">
        <f>IFERROR(__xludf.DUMMYFUNCTION("IF(ISBLANK(S433), """", DATE(INDEX(SPLIT(S433,""/""),3), INDEX(SPLIT(S433,""/""),2), INDEX(SPLIT(S433,""/""),1)))"),"")</f>
        <v/>
      </c>
      <c r="U433" s="67"/>
      <c r="V433" s="65"/>
      <c r="W433" s="67"/>
      <c r="X433" s="67"/>
      <c r="Y433" s="69" t="str">
        <f t="shared" si="2"/>
        <v/>
      </c>
      <c r="Z433" s="70" t="str">
        <f t="shared" si="3"/>
        <v/>
      </c>
      <c r="AA433" s="70" t="str">
        <f>IFERROR(__xludf.DUMMYFUNCTION("IF(OR(T433="""", NOT(ISDATE(T433))), """", EOMONTH(T433, -1) + 1)"),"")</f>
        <v/>
      </c>
      <c r="AB433" s="67"/>
      <c r="AC433" s="67"/>
      <c r="AD433" s="67"/>
      <c r="AE433" s="67"/>
    </row>
    <row r="434">
      <c r="A434" s="59">
        <v>45721.0</v>
      </c>
      <c r="B434" s="60">
        <f t="shared" si="4"/>
        <v>45</v>
      </c>
      <c r="C434" s="61" t="s">
        <v>22</v>
      </c>
      <c r="D434" s="61" t="s">
        <v>109</v>
      </c>
      <c r="E434" s="61" t="s">
        <v>1983</v>
      </c>
      <c r="F434" s="61" t="s">
        <v>638</v>
      </c>
      <c r="G434" s="61" t="s">
        <v>1984</v>
      </c>
      <c r="H434" s="61" t="s">
        <v>77</v>
      </c>
      <c r="I434" s="61" t="s">
        <v>104</v>
      </c>
      <c r="J434" s="61" t="s">
        <v>47</v>
      </c>
      <c r="K434" s="61" t="s">
        <v>47</v>
      </c>
      <c r="L434" s="61" t="s">
        <v>29</v>
      </c>
      <c r="M434" s="25" t="s">
        <v>5539</v>
      </c>
      <c r="N434" s="25" t="s">
        <v>5540</v>
      </c>
      <c r="O434" s="61" t="s">
        <v>32</v>
      </c>
      <c r="P434" s="61" t="s">
        <v>33</v>
      </c>
      <c r="Q434" s="67"/>
      <c r="R434" s="64"/>
      <c r="S434" s="65" t="str">
        <f t="shared" si="1"/>
        <v>19/04/2025</v>
      </c>
      <c r="T434" s="66">
        <f>IFERROR(__xludf.DUMMYFUNCTION("IF(ISBLANK(S434), """", DATE(INDEX(SPLIT(S434,""/""),3), INDEX(SPLIT(S434,""/""),2), INDEX(SPLIT(S434,""/""),1)))"),45766.0)</f>
        <v>45766</v>
      </c>
      <c r="U434" s="67"/>
      <c r="V434" s="61" t="s">
        <v>4729</v>
      </c>
      <c r="W434" s="61">
        <v>1350.0</v>
      </c>
      <c r="X434" s="61" t="s">
        <v>1030</v>
      </c>
      <c r="Y434" s="69" t="str">
        <f t="shared" si="2"/>
        <v>2025-04</v>
      </c>
      <c r="Z434" s="70" t="str">
        <f t="shared" si="3"/>
        <v>Apr</v>
      </c>
      <c r="AA434" s="71">
        <f>IFERROR(__xludf.DUMMYFUNCTION("IF(OR(T434="""", NOT(ISDATE(T434))), """", EOMONTH(T434, -1) + 1)"),45748.0)</f>
        <v>45748</v>
      </c>
      <c r="AB434" s="67"/>
      <c r="AC434" s="67"/>
      <c r="AD434" s="67"/>
      <c r="AE434" s="67"/>
    </row>
    <row r="435">
      <c r="A435" s="59">
        <v>45721.0</v>
      </c>
      <c r="B435" s="60">
        <f t="shared" si="4"/>
        <v>3</v>
      </c>
      <c r="C435" s="61" t="s">
        <v>64</v>
      </c>
      <c r="D435" s="61" t="s">
        <v>562</v>
      </c>
      <c r="E435" s="61" t="s">
        <v>1987</v>
      </c>
      <c r="F435" s="61" t="s">
        <v>638</v>
      </c>
      <c r="G435" s="61" t="s">
        <v>1988</v>
      </c>
      <c r="H435" s="61" t="s">
        <v>77</v>
      </c>
      <c r="I435" s="61" t="s">
        <v>468</v>
      </c>
      <c r="J435" s="61" t="s">
        <v>47</v>
      </c>
      <c r="K435" s="61" t="s">
        <v>47</v>
      </c>
      <c r="L435" s="61" t="s">
        <v>29</v>
      </c>
      <c r="M435" s="25" t="s">
        <v>5541</v>
      </c>
      <c r="N435" s="25" t="s">
        <v>5542</v>
      </c>
      <c r="O435" s="61" t="s">
        <v>32</v>
      </c>
      <c r="P435" s="61" t="s">
        <v>33</v>
      </c>
      <c r="Q435" s="67"/>
      <c r="R435" s="64"/>
      <c r="S435" s="65">
        <f t="shared" si="1"/>
        <v>45872</v>
      </c>
      <c r="T435" s="66">
        <f>IFERROR(__xludf.DUMMYFUNCTION("IF(ISBLANK(S435), """", DATE(INDEX(SPLIT(S435,""/""),3), INDEX(SPLIT(S435,""/""),2), INDEX(SPLIT(S435,""/""),1)))"),45724.0)</f>
        <v>45724</v>
      </c>
      <c r="U435" s="67"/>
      <c r="V435" s="68">
        <v>45872.0</v>
      </c>
      <c r="W435" s="67"/>
      <c r="X435" s="67"/>
      <c r="Y435" s="69" t="str">
        <f t="shared" si="2"/>
        <v>2025-03</v>
      </c>
      <c r="Z435" s="70" t="str">
        <f t="shared" si="3"/>
        <v>Mar</v>
      </c>
      <c r="AA435" s="71">
        <f>IFERROR(__xludf.DUMMYFUNCTION("IF(OR(T435="""", NOT(ISDATE(T435))), """", EOMONTH(T435, -1) + 1)"),45717.0)</f>
        <v>45717</v>
      </c>
      <c r="AB435" s="67"/>
      <c r="AC435" s="67"/>
      <c r="AD435" s="67"/>
      <c r="AE435" s="67"/>
    </row>
    <row r="436">
      <c r="A436" s="59">
        <v>45721.0</v>
      </c>
      <c r="B436" s="60">
        <f t="shared" si="4"/>
        <v>217</v>
      </c>
      <c r="C436" s="61" t="s">
        <v>50</v>
      </c>
      <c r="D436" s="61" t="s">
        <v>216</v>
      </c>
      <c r="E436" s="61" t="s">
        <v>1991</v>
      </c>
      <c r="F436" s="61" t="s">
        <v>46</v>
      </c>
      <c r="G436" s="63" t="s">
        <v>1980</v>
      </c>
      <c r="H436" s="61" t="s">
        <v>59</v>
      </c>
      <c r="I436" s="61" t="s">
        <v>78</v>
      </c>
      <c r="J436" s="61" t="s">
        <v>47</v>
      </c>
      <c r="K436" s="61" t="s">
        <v>47</v>
      </c>
      <c r="L436" s="61" t="s">
        <v>29</v>
      </c>
      <c r="M436" s="25" t="s">
        <v>5543</v>
      </c>
      <c r="N436" s="25" t="s">
        <v>5544</v>
      </c>
      <c r="O436" s="61" t="s">
        <v>32</v>
      </c>
      <c r="P436" s="61" t="s">
        <v>214</v>
      </c>
      <c r="Q436" s="67"/>
      <c r="R436" s="64"/>
      <c r="S436" s="65" t="str">
        <f t="shared" si="1"/>
        <v/>
      </c>
      <c r="T436" s="67" t="str">
        <f>IFERROR(__xludf.DUMMYFUNCTION("IF(ISBLANK(S436), """", DATE(INDEX(SPLIT(S436,""/""),3), INDEX(SPLIT(S436,""/""),2), INDEX(SPLIT(S436,""/""),1)))"),"")</f>
        <v/>
      </c>
      <c r="U436" s="67"/>
      <c r="V436" s="65"/>
      <c r="W436" s="67"/>
      <c r="X436" s="67"/>
      <c r="Y436" s="69" t="str">
        <f t="shared" si="2"/>
        <v/>
      </c>
      <c r="Z436" s="70" t="str">
        <f t="shared" si="3"/>
        <v/>
      </c>
      <c r="AA436" s="70" t="str">
        <f>IFERROR(__xludf.DUMMYFUNCTION("IF(OR(T436="""", NOT(ISDATE(T436))), """", EOMONTH(T436, -1) + 1)"),"")</f>
        <v/>
      </c>
      <c r="AB436" s="67"/>
      <c r="AC436" s="67"/>
      <c r="AD436" s="67"/>
      <c r="AE436" s="67"/>
    </row>
    <row r="437">
      <c r="A437" s="59">
        <v>45721.0</v>
      </c>
      <c r="B437" s="60">
        <f t="shared" si="4"/>
        <v>217</v>
      </c>
      <c r="C437" s="61" t="s">
        <v>50</v>
      </c>
      <c r="D437" s="61" t="s">
        <v>216</v>
      </c>
      <c r="E437" s="61" t="s">
        <v>1994</v>
      </c>
      <c r="F437" s="61" t="s">
        <v>46</v>
      </c>
      <c r="G437" s="63" t="s">
        <v>1980</v>
      </c>
      <c r="H437" s="61" t="s">
        <v>59</v>
      </c>
      <c r="I437" s="61" t="s">
        <v>78</v>
      </c>
      <c r="J437" s="61" t="s">
        <v>47</v>
      </c>
      <c r="K437" s="61" t="s">
        <v>47</v>
      </c>
      <c r="L437" s="61" t="s">
        <v>29</v>
      </c>
      <c r="M437" s="25" t="s">
        <v>5545</v>
      </c>
      <c r="N437" s="25" t="s">
        <v>5546</v>
      </c>
      <c r="O437" s="61" t="s">
        <v>32</v>
      </c>
      <c r="P437" s="61" t="s">
        <v>214</v>
      </c>
      <c r="Q437" s="67"/>
      <c r="R437" s="64"/>
      <c r="S437" s="65" t="str">
        <f t="shared" si="1"/>
        <v/>
      </c>
      <c r="T437" s="67" t="str">
        <f>IFERROR(__xludf.DUMMYFUNCTION("IF(ISBLANK(S437), """", DATE(INDEX(SPLIT(S437,""/""),3), INDEX(SPLIT(S437,""/""),2), INDEX(SPLIT(S437,""/""),1)))"),"")</f>
        <v/>
      </c>
      <c r="U437" s="67"/>
      <c r="V437" s="65"/>
      <c r="W437" s="67"/>
      <c r="X437" s="67"/>
      <c r="Y437" s="69" t="str">
        <f t="shared" si="2"/>
        <v/>
      </c>
      <c r="Z437" s="70" t="str">
        <f t="shared" si="3"/>
        <v/>
      </c>
      <c r="AA437" s="70" t="str">
        <f>IFERROR(__xludf.DUMMYFUNCTION("IF(OR(T437="""", NOT(ISDATE(T437))), """", EOMONTH(T437, -1) + 1)"),"")</f>
        <v/>
      </c>
      <c r="AB437" s="67"/>
      <c r="AC437" s="67"/>
      <c r="AD437" s="67"/>
      <c r="AE437" s="67"/>
    </row>
    <row r="438">
      <c r="A438" s="59">
        <v>45721.0</v>
      </c>
      <c r="B438" s="60">
        <f t="shared" si="4"/>
        <v>217</v>
      </c>
      <c r="C438" s="61" t="s">
        <v>50</v>
      </c>
      <c r="D438" s="61" t="s">
        <v>216</v>
      </c>
      <c r="E438" s="61" t="s">
        <v>1997</v>
      </c>
      <c r="F438" s="61" t="s">
        <v>46</v>
      </c>
      <c r="G438" s="63" t="s">
        <v>1980</v>
      </c>
      <c r="H438" s="61" t="s">
        <v>59</v>
      </c>
      <c r="I438" s="61" t="s">
        <v>244</v>
      </c>
      <c r="J438" s="61" t="s">
        <v>47</v>
      </c>
      <c r="K438" s="61" t="s">
        <v>47</v>
      </c>
      <c r="L438" s="61" t="s">
        <v>29</v>
      </c>
      <c r="M438" s="25" t="s">
        <v>5547</v>
      </c>
      <c r="N438" s="25" t="s">
        <v>5548</v>
      </c>
      <c r="O438" s="61" t="s">
        <v>32</v>
      </c>
      <c r="P438" s="61" t="s">
        <v>214</v>
      </c>
      <c r="Q438" s="67"/>
      <c r="R438" s="64"/>
      <c r="S438" s="65" t="str">
        <f t="shared" si="1"/>
        <v/>
      </c>
      <c r="T438" s="67" t="str">
        <f>IFERROR(__xludf.DUMMYFUNCTION("IF(ISBLANK(S438), """", DATE(INDEX(SPLIT(S438,""/""),3), INDEX(SPLIT(S438,""/""),2), INDEX(SPLIT(S438,""/""),1)))"),"")</f>
        <v/>
      </c>
      <c r="U438" s="67"/>
      <c r="V438" s="65"/>
      <c r="W438" s="67"/>
      <c r="X438" s="67"/>
      <c r="Y438" s="69" t="str">
        <f t="shared" si="2"/>
        <v/>
      </c>
      <c r="Z438" s="70" t="str">
        <f t="shared" si="3"/>
        <v/>
      </c>
      <c r="AA438" s="70" t="str">
        <f>IFERROR(__xludf.DUMMYFUNCTION("IF(OR(T438="""", NOT(ISDATE(T438))), """", EOMONTH(T438, -1) + 1)"),"")</f>
        <v/>
      </c>
      <c r="AB438" s="67"/>
      <c r="AC438" s="67"/>
      <c r="AD438" s="67"/>
      <c r="AE438" s="67"/>
    </row>
    <row r="439">
      <c r="A439" s="59">
        <v>45721.0</v>
      </c>
      <c r="B439" s="60">
        <f t="shared" si="4"/>
        <v>94</v>
      </c>
      <c r="C439" s="61" t="s">
        <v>72</v>
      </c>
      <c r="D439" s="61" t="s">
        <v>247</v>
      </c>
      <c r="E439" s="61" t="s">
        <v>2000</v>
      </c>
      <c r="F439" s="61" t="s">
        <v>427</v>
      </c>
      <c r="G439" s="61" t="s">
        <v>2001</v>
      </c>
      <c r="H439" s="61" t="s">
        <v>68</v>
      </c>
      <c r="I439" s="61" t="s">
        <v>435</v>
      </c>
      <c r="J439" s="61" t="s">
        <v>40</v>
      </c>
      <c r="K439" s="61" t="s">
        <v>47</v>
      </c>
      <c r="L439" s="61" t="s">
        <v>29</v>
      </c>
      <c r="M439" s="25" t="s">
        <v>5549</v>
      </c>
      <c r="N439" s="25" t="s">
        <v>5550</v>
      </c>
      <c r="O439" s="61" t="s">
        <v>32</v>
      </c>
      <c r="P439" s="61" t="s">
        <v>33</v>
      </c>
      <c r="Q439" s="61" t="s">
        <v>381</v>
      </c>
      <c r="R439" s="64"/>
      <c r="S439" s="65">
        <f t="shared" si="1"/>
        <v>45844</v>
      </c>
      <c r="T439" s="66">
        <f>IFERROR(__xludf.DUMMYFUNCTION("IF(ISBLANK(S439), """", DATE(INDEX(SPLIT(S439,""/""),3), INDEX(SPLIT(S439,""/""),2), INDEX(SPLIT(S439,""/""),1)))"),45815.0)</f>
        <v>45815</v>
      </c>
      <c r="U439" s="67"/>
      <c r="V439" s="68">
        <v>45844.0</v>
      </c>
      <c r="W439" s="67"/>
      <c r="X439" s="67"/>
      <c r="Y439" s="69" t="str">
        <f t="shared" si="2"/>
        <v>2025-06</v>
      </c>
      <c r="Z439" s="70" t="str">
        <f t="shared" si="3"/>
        <v>Jun</v>
      </c>
      <c r="AA439" s="71">
        <f>IFERROR(__xludf.DUMMYFUNCTION("IF(OR(T439="""", NOT(ISDATE(T439))), """", EOMONTH(T439, -1) + 1)"),45809.0)</f>
        <v>45809</v>
      </c>
      <c r="AB439" s="67"/>
      <c r="AC439" s="67"/>
      <c r="AD439" s="67"/>
      <c r="AE439" s="67"/>
    </row>
    <row r="440">
      <c r="A440" s="59">
        <v>45721.0</v>
      </c>
      <c r="B440" s="60">
        <f t="shared" si="4"/>
        <v>17</v>
      </c>
      <c r="C440" s="61" t="s">
        <v>64</v>
      </c>
      <c r="D440" s="61" t="s">
        <v>562</v>
      </c>
      <c r="E440" s="61" t="s">
        <v>2004</v>
      </c>
      <c r="F440" s="61" t="s">
        <v>25</v>
      </c>
      <c r="G440" s="61" t="s">
        <v>2005</v>
      </c>
      <c r="H440" s="61" t="s">
        <v>59</v>
      </c>
      <c r="I440" s="61" t="s">
        <v>459</v>
      </c>
      <c r="J440" s="61" t="s">
        <v>459</v>
      </c>
      <c r="K440" s="61" t="s">
        <v>459</v>
      </c>
      <c r="L440" s="61" t="s">
        <v>29</v>
      </c>
      <c r="M440" s="25" t="s">
        <v>5551</v>
      </c>
      <c r="N440" s="25" t="s">
        <v>5552</v>
      </c>
      <c r="O440" s="61" t="s">
        <v>32</v>
      </c>
      <c r="P440" s="61" t="s">
        <v>33</v>
      </c>
      <c r="Q440" s="61" t="s">
        <v>34</v>
      </c>
      <c r="R440" s="64"/>
      <c r="S440" s="65" t="str">
        <f t="shared" si="1"/>
        <v>22/03/2025</v>
      </c>
      <c r="T440" s="66">
        <f>IFERROR(__xludf.DUMMYFUNCTION("IF(ISBLANK(S440), """", DATE(INDEX(SPLIT(S440,""/""),3), INDEX(SPLIT(S440,""/""),2), INDEX(SPLIT(S440,""/""),1)))"),45738.0)</f>
        <v>45738</v>
      </c>
      <c r="U440" s="67"/>
      <c r="V440" s="61" t="s">
        <v>4688</v>
      </c>
      <c r="W440" s="61">
        <v>4050.0</v>
      </c>
      <c r="X440" s="61" t="s">
        <v>364</v>
      </c>
      <c r="Y440" s="69" t="str">
        <f t="shared" si="2"/>
        <v>2025-03</v>
      </c>
      <c r="Z440" s="70" t="str">
        <f t="shared" si="3"/>
        <v>Mar</v>
      </c>
      <c r="AA440" s="71">
        <f>IFERROR(__xludf.DUMMYFUNCTION("IF(OR(T440="""", NOT(ISDATE(T440))), """", EOMONTH(T440, -1) + 1)"),45717.0)</f>
        <v>45717</v>
      </c>
      <c r="AB440" s="67"/>
      <c r="AC440" s="67"/>
      <c r="AD440" s="67"/>
      <c r="AE440" s="67"/>
    </row>
    <row r="441">
      <c r="A441" s="59">
        <v>45721.0</v>
      </c>
      <c r="B441" s="60">
        <f t="shared" si="4"/>
        <v>17</v>
      </c>
      <c r="C441" s="61" t="s">
        <v>64</v>
      </c>
      <c r="D441" s="61" t="s">
        <v>562</v>
      </c>
      <c r="E441" s="61" t="s">
        <v>2008</v>
      </c>
      <c r="F441" s="61" t="s">
        <v>638</v>
      </c>
      <c r="G441" s="61" t="s">
        <v>2009</v>
      </c>
      <c r="H441" s="61" t="s">
        <v>77</v>
      </c>
      <c r="I441" s="61" t="s">
        <v>1265</v>
      </c>
      <c r="J441" s="61" t="s">
        <v>47</v>
      </c>
      <c r="K441" s="61" t="s">
        <v>47</v>
      </c>
      <c r="L441" s="61" t="s">
        <v>29</v>
      </c>
      <c r="M441" s="25" t="s">
        <v>5553</v>
      </c>
      <c r="N441" s="25" t="s">
        <v>5554</v>
      </c>
      <c r="O441" s="61" t="s">
        <v>32</v>
      </c>
      <c r="P441" s="61" t="s">
        <v>33</v>
      </c>
      <c r="Q441" s="67"/>
      <c r="R441" s="64"/>
      <c r="S441" s="65" t="str">
        <f t="shared" si="1"/>
        <v>22/03/2025</v>
      </c>
      <c r="T441" s="66">
        <f>IFERROR(__xludf.DUMMYFUNCTION("IF(ISBLANK(S441), """", DATE(INDEX(SPLIT(S441,""/""),3), INDEX(SPLIT(S441,""/""),2), INDEX(SPLIT(S441,""/""),1)))"),45738.0)</f>
        <v>45738</v>
      </c>
      <c r="U441" s="67"/>
      <c r="V441" s="61" t="s">
        <v>4688</v>
      </c>
      <c r="W441" s="61">
        <v>810.0</v>
      </c>
      <c r="X441" s="61" t="s">
        <v>151</v>
      </c>
      <c r="Y441" s="69" t="str">
        <f t="shared" si="2"/>
        <v>2025-03</v>
      </c>
      <c r="Z441" s="70" t="str">
        <f t="shared" si="3"/>
        <v>Mar</v>
      </c>
      <c r="AA441" s="71">
        <f>IFERROR(__xludf.DUMMYFUNCTION("IF(OR(T441="""", NOT(ISDATE(T441))), """", EOMONTH(T441, -1) + 1)"),45717.0)</f>
        <v>45717</v>
      </c>
      <c r="AB441" s="67"/>
      <c r="AC441" s="67"/>
      <c r="AD441" s="67"/>
      <c r="AE441" s="67"/>
    </row>
    <row r="442">
      <c r="A442" s="59">
        <v>45721.0</v>
      </c>
      <c r="B442" s="60">
        <f t="shared" si="4"/>
        <v>45</v>
      </c>
      <c r="C442" s="61" t="s">
        <v>64</v>
      </c>
      <c r="D442" s="61" t="s">
        <v>562</v>
      </c>
      <c r="E442" s="61" t="s">
        <v>2012</v>
      </c>
      <c r="F442" s="61" t="s">
        <v>25</v>
      </c>
      <c r="G442" s="63" t="s">
        <v>2013</v>
      </c>
      <c r="H442" s="61" t="s">
        <v>59</v>
      </c>
      <c r="I442" s="61" t="s">
        <v>328</v>
      </c>
      <c r="J442" s="61" t="s">
        <v>328</v>
      </c>
      <c r="K442" s="61" t="s">
        <v>328</v>
      </c>
      <c r="L442" s="61" t="s">
        <v>29</v>
      </c>
      <c r="M442" s="25" t="s">
        <v>5555</v>
      </c>
      <c r="N442" s="25" t="s">
        <v>5556</v>
      </c>
      <c r="O442" s="61" t="s">
        <v>32</v>
      </c>
      <c r="P442" s="61" t="s">
        <v>33</v>
      </c>
      <c r="Q442" s="61" t="s">
        <v>228</v>
      </c>
      <c r="R442" s="64"/>
      <c r="S442" s="65" t="str">
        <f t="shared" si="1"/>
        <v>19/04/2025</v>
      </c>
      <c r="T442" s="66">
        <f>IFERROR(__xludf.DUMMYFUNCTION("IF(ISBLANK(S442), """", DATE(INDEX(SPLIT(S442,""/""),3), INDEX(SPLIT(S442,""/""),2), INDEX(SPLIT(S442,""/""),1)))"),45766.0)</f>
        <v>45766</v>
      </c>
      <c r="U442" s="67"/>
      <c r="V442" s="61" t="s">
        <v>4729</v>
      </c>
      <c r="W442" s="67"/>
      <c r="X442" s="67"/>
      <c r="Y442" s="69" t="str">
        <f t="shared" si="2"/>
        <v>2025-04</v>
      </c>
      <c r="Z442" s="70" t="str">
        <f t="shared" si="3"/>
        <v>Apr</v>
      </c>
      <c r="AA442" s="71">
        <f>IFERROR(__xludf.DUMMYFUNCTION("IF(OR(T442="""", NOT(ISDATE(T442))), """", EOMONTH(T442, -1) + 1)"),45748.0)</f>
        <v>45748</v>
      </c>
      <c r="AB442" s="67"/>
      <c r="AC442" s="67"/>
      <c r="AD442" s="67"/>
      <c r="AE442" s="67"/>
    </row>
    <row r="443">
      <c r="A443" s="59">
        <v>45721.0</v>
      </c>
      <c r="B443" s="60">
        <f t="shared" si="4"/>
        <v>45</v>
      </c>
      <c r="C443" s="61" t="s">
        <v>64</v>
      </c>
      <c r="D443" s="61" t="s">
        <v>562</v>
      </c>
      <c r="E443" s="61" t="s">
        <v>2016</v>
      </c>
      <c r="F443" s="61" t="s">
        <v>46</v>
      </c>
      <c r="G443" s="63" t="s">
        <v>2013</v>
      </c>
      <c r="H443" s="61" t="s">
        <v>59</v>
      </c>
      <c r="I443" s="61" t="s">
        <v>328</v>
      </c>
      <c r="J443" s="61" t="s">
        <v>47</v>
      </c>
      <c r="K443" s="61" t="s">
        <v>47</v>
      </c>
      <c r="L443" s="61" t="s">
        <v>29</v>
      </c>
      <c r="M443" s="25" t="s">
        <v>5557</v>
      </c>
      <c r="N443" s="25" t="s">
        <v>5558</v>
      </c>
      <c r="O443" s="61" t="s">
        <v>32</v>
      </c>
      <c r="P443" s="61" t="s">
        <v>33</v>
      </c>
      <c r="Q443" s="61" t="s">
        <v>228</v>
      </c>
      <c r="R443" s="64"/>
      <c r="S443" s="65" t="str">
        <f t="shared" si="1"/>
        <v>19/04/2025</v>
      </c>
      <c r="T443" s="66">
        <f>IFERROR(__xludf.DUMMYFUNCTION("IF(ISBLANK(S443), """", DATE(INDEX(SPLIT(S443,""/""),3), INDEX(SPLIT(S443,""/""),2), INDEX(SPLIT(S443,""/""),1)))"),45766.0)</f>
        <v>45766</v>
      </c>
      <c r="U443" s="67"/>
      <c r="V443" s="61" t="s">
        <v>4729</v>
      </c>
      <c r="W443" s="67"/>
      <c r="X443" s="67"/>
      <c r="Y443" s="69" t="str">
        <f t="shared" si="2"/>
        <v>2025-04</v>
      </c>
      <c r="Z443" s="70" t="str">
        <f t="shared" si="3"/>
        <v>Apr</v>
      </c>
      <c r="AA443" s="71">
        <f>IFERROR(__xludf.DUMMYFUNCTION("IF(OR(T443="""", NOT(ISDATE(T443))), """", EOMONTH(T443, -1) + 1)"),45748.0)</f>
        <v>45748</v>
      </c>
      <c r="AB443" s="67"/>
      <c r="AC443" s="67"/>
      <c r="AD443" s="67"/>
      <c r="AE443" s="67"/>
    </row>
    <row r="444">
      <c r="A444" s="59">
        <v>45721.0</v>
      </c>
      <c r="B444" s="60">
        <f t="shared" si="4"/>
        <v>17</v>
      </c>
      <c r="C444" s="61" t="s">
        <v>64</v>
      </c>
      <c r="D444" s="61" t="s">
        <v>697</v>
      </c>
      <c r="E444" s="61" t="s">
        <v>2019</v>
      </c>
      <c r="F444" s="61" t="s">
        <v>274</v>
      </c>
      <c r="G444" s="61" t="s">
        <v>2020</v>
      </c>
      <c r="H444" s="61" t="s">
        <v>77</v>
      </c>
      <c r="I444" s="61" t="s">
        <v>104</v>
      </c>
      <c r="J444" s="61" t="s">
        <v>47</v>
      </c>
      <c r="K444" s="61" t="s">
        <v>47</v>
      </c>
      <c r="L444" s="61" t="s">
        <v>29</v>
      </c>
      <c r="M444" s="25" t="s">
        <v>5559</v>
      </c>
      <c r="N444" s="25" t="s">
        <v>5560</v>
      </c>
      <c r="O444" s="61" t="s">
        <v>32</v>
      </c>
      <c r="P444" s="61" t="s">
        <v>33</v>
      </c>
      <c r="Q444" s="61" t="s">
        <v>126</v>
      </c>
      <c r="R444" s="64"/>
      <c r="S444" s="65" t="str">
        <f t="shared" si="1"/>
        <v>22/03/2025</v>
      </c>
      <c r="T444" s="66">
        <f>IFERROR(__xludf.DUMMYFUNCTION("IF(ISBLANK(S444), """", DATE(INDEX(SPLIT(S444,""/""),3), INDEX(SPLIT(S444,""/""),2), INDEX(SPLIT(S444,""/""),1)))"),45738.0)</f>
        <v>45738</v>
      </c>
      <c r="U444" s="67"/>
      <c r="V444" s="61" t="s">
        <v>4688</v>
      </c>
      <c r="W444" s="61">
        <v>3780.0</v>
      </c>
      <c r="X444" s="61" t="s">
        <v>2023</v>
      </c>
      <c r="Y444" s="69" t="str">
        <f t="shared" si="2"/>
        <v>2025-03</v>
      </c>
      <c r="Z444" s="70" t="str">
        <f t="shared" si="3"/>
        <v>Mar</v>
      </c>
      <c r="AA444" s="71">
        <f>IFERROR(__xludf.DUMMYFUNCTION("IF(OR(T444="""", NOT(ISDATE(T444))), """", EOMONTH(T444, -1) + 1)"),45717.0)</f>
        <v>45717</v>
      </c>
      <c r="AB444" s="67"/>
      <c r="AC444" s="67"/>
      <c r="AD444" s="67"/>
      <c r="AE444" s="67"/>
    </row>
    <row r="445">
      <c r="A445" s="59">
        <v>45722.0</v>
      </c>
      <c r="B445" s="60">
        <f t="shared" si="4"/>
        <v>44</v>
      </c>
      <c r="C445" s="61" t="s">
        <v>64</v>
      </c>
      <c r="D445" s="61" t="s">
        <v>562</v>
      </c>
      <c r="E445" s="61" t="s">
        <v>2024</v>
      </c>
      <c r="F445" s="61" t="s">
        <v>638</v>
      </c>
      <c r="G445" s="63" t="s">
        <v>2025</v>
      </c>
      <c r="H445" s="61" t="s">
        <v>77</v>
      </c>
      <c r="I445" s="61" t="s">
        <v>328</v>
      </c>
      <c r="J445" s="61" t="s">
        <v>47</v>
      </c>
      <c r="K445" s="61" t="s">
        <v>47</v>
      </c>
      <c r="L445" s="61" t="s">
        <v>29</v>
      </c>
      <c r="M445" s="25" t="s">
        <v>5561</v>
      </c>
      <c r="N445" s="25" t="s">
        <v>5562</v>
      </c>
      <c r="O445" s="61" t="s">
        <v>32</v>
      </c>
      <c r="P445" s="61" t="s">
        <v>33</v>
      </c>
      <c r="Q445" s="67"/>
      <c r="R445" s="64"/>
      <c r="S445" s="65" t="str">
        <f t="shared" si="1"/>
        <v>19/04/2025</v>
      </c>
      <c r="T445" s="66">
        <f>IFERROR(__xludf.DUMMYFUNCTION("IF(ISBLANK(S445), """", DATE(INDEX(SPLIT(S445,""/""),3), INDEX(SPLIT(S445,""/""),2), INDEX(SPLIT(S445,""/""),1)))"),45766.0)</f>
        <v>45766</v>
      </c>
      <c r="U445" s="67"/>
      <c r="V445" s="61" t="s">
        <v>4729</v>
      </c>
      <c r="W445" s="67"/>
      <c r="X445" s="67"/>
      <c r="Y445" s="69" t="str">
        <f t="shared" si="2"/>
        <v>2025-04</v>
      </c>
      <c r="Z445" s="70" t="str">
        <f t="shared" si="3"/>
        <v>Apr</v>
      </c>
      <c r="AA445" s="71">
        <f>IFERROR(__xludf.DUMMYFUNCTION("IF(OR(T445="""", NOT(ISDATE(T445))), """", EOMONTH(T445, -1) + 1)"),45748.0)</f>
        <v>45748</v>
      </c>
      <c r="AB445" s="67"/>
      <c r="AC445" s="67"/>
      <c r="AD445" s="67"/>
      <c r="AE445" s="67"/>
    </row>
    <row r="446">
      <c r="A446" s="59">
        <v>45722.0</v>
      </c>
      <c r="B446" s="60">
        <f t="shared" si="4"/>
        <v>216</v>
      </c>
      <c r="C446" s="61" t="s">
        <v>64</v>
      </c>
      <c r="D446" s="61" t="s">
        <v>290</v>
      </c>
      <c r="E446" s="61" t="s">
        <v>2028</v>
      </c>
      <c r="F446" s="61" t="s">
        <v>25</v>
      </c>
      <c r="G446" s="61" t="s">
        <v>2029</v>
      </c>
      <c r="H446" s="61" t="s">
        <v>388</v>
      </c>
      <c r="I446" s="61" t="s">
        <v>78</v>
      </c>
      <c r="J446" s="61" t="s">
        <v>105</v>
      </c>
      <c r="K446" s="61" t="s">
        <v>148</v>
      </c>
      <c r="L446" s="61" t="s">
        <v>29</v>
      </c>
      <c r="M446" s="25" t="s">
        <v>5563</v>
      </c>
      <c r="N446" s="25" t="s">
        <v>5564</v>
      </c>
      <c r="O446" s="61" t="s">
        <v>32</v>
      </c>
      <c r="P446" s="61" t="s">
        <v>33</v>
      </c>
      <c r="Q446" s="67"/>
      <c r="R446" s="64"/>
      <c r="S446" s="65" t="str">
        <f t="shared" si="1"/>
        <v/>
      </c>
      <c r="T446" s="67" t="str">
        <f>IFERROR(__xludf.DUMMYFUNCTION("IF(ISBLANK(S446), """", DATE(INDEX(SPLIT(S446,""/""),3), INDEX(SPLIT(S446,""/""),2), INDEX(SPLIT(S446,""/""),1)))"),"")</f>
        <v/>
      </c>
      <c r="U446" s="67"/>
      <c r="V446" s="65"/>
      <c r="W446" s="61">
        <v>2700.0</v>
      </c>
      <c r="X446" s="61" t="s">
        <v>263</v>
      </c>
      <c r="Y446" s="69" t="str">
        <f t="shared" si="2"/>
        <v/>
      </c>
      <c r="Z446" s="70" t="str">
        <f t="shared" si="3"/>
        <v/>
      </c>
      <c r="AA446" s="70" t="str">
        <f>IFERROR(__xludf.DUMMYFUNCTION("IF(OR(T446="""", NOT(ISDATE(T446))), """", EOMONTH(T446, -1) + 1)"),"")</f>
        <v/>
      </c>
      <c r="AB446" s="67"/>
      <c r="AC446" s="67"/>
      <c r="AD446" s="67"/>
      <c r="AE446" s="67"/>
    </row>
    <row r="447">
      <c r="A447" s="59">
        <v>45722.0</v>
      </c>
      <c r="B447" s="60">
        <f t="shared" si="4"/>
        <v>2</v>
      </c>
      <c r="C447" s="61" t="s">
        <v>64</v>
      </c>
      <c r="D447" s="61" t="s">
        <v>562</v>
      </c>
      <c r="E447" s="61" t="s">
        <v>2032</v>
      </c>
      <c r="F447" s="61" t="s">
        <v>638</v>
      </c>
      <c r="G447" s="61" t="s">
        <v>2033</v>
      </c>
      <c r="H447" s="61" t="s">
        <v>77</v>
      </c>
      <c r="I447" s="61" t="s">
        <v>78</v>
      </c>
      <c r="J447" s="61" t="s">
        <v>47</v>
      </c>
      <c r="K447" s="61" t="s">
        <v>47</v>
      </c>
      <c r="L447" s="61" t="s">
        <v>29</v>
      </c>
      <c r="M447" s="25" t="s">
        <v>5565</v>
      </c>
      <c r="N447" s="25" t="s">
        <v>5566</v>
      </c>
      <c r="O447" s="61" t="s">
        <v>32</v>
      </c>
      <c r="P447" s="61" t="s">
        <v>33</v>
      </c>
      <c r="Q447" s="67"/>
      <c r="R447" s="64"/>
      <c r="S447" s="65">
        <f t="shared" si="1"/>
        <v>45872</v>
      </c>
      <c r="T447" s="66">
        <f>IFERROR(__xludf.DUMMYFUNCTION("IF(ISBLANK(S447), """", DATE(INDEX(SPLIT(S447,""/""),3), INDEX(SPLIT(S447,""/""),2), INDEX(SPLIT(S447,""/""),1)))"),45724.0)</f>
        <v>45724</v>
      </c>
      <c r="U447" s="67"/>
      <c r="V447" s="68">
        <v>45872.0</v>
      </c>
      <c r="W447" s="61">
        <v>810.0</v>
      </c>
      <c r="X447" s="61" t="s">
        <v>100</v>
      </c>
      <c r="Y447" s="69" t="str">
        <f t="shared" si="2"/>
        <v>2025-03</v>
      </c>
      <c r="Z447" s="70" t="str">
        <f t="shared" si="3"/>
        <v>Mar</v>
      </c>
      <c r="AA447" s="71">
        <f>IFERROR(__xludf.DUMMYFUNCTION("IF(OR(T447="""", NOT(ISDATE(T447))), """", EOMONTH(T447, -1) + 1)"),45717.0)</f>
        <v>45717</v>
      </c>
      <c r="AB447" s="67"/>
      <c r="AC447" s="67"/>
      <c r="AD447" s="67"/>
      <c r="AE447" s="67"/>
    </row>
    <row r="448">
      <c r="A448" s="59">
        <v>45722.0</v>
      </c>
      <c r="B448" s="60">
        <f t="shared" si="4"/>
        <v>51</v>
      </c>
      <c r="C448" s="61" t="s">
        <v>64</v>
      </c>
      <c r="D448" s="61" t="s">
        <v>964</v>
      </c>
      <c r="E448" s="61" t="s">
        <v>2036</v>
      </c>
      <c r="F448" s="61" t="s">
        <v>25</v>
      </c>
      <c r="G448" s="61" t="s">
        <v>2037</v>
      </c>
      <c r="H448" s="61" t="s">
        <v>39</v>
      </c>
      <c r="I448" s="61" t="s">
        <v>2038</v>
      </c>
      <c r="J448" s="61" t="s">
        <v>78</v>
      </c>
      <c r="K448" s="61" t="s">
        <v>78</v>
      </c>
      <c r="L448" s="61" t="s">
        <v>29</v>
      </c>
      <c r="M448" s="25" t="s">
        <v>5567</v>
      </c>
      <c r="N448" s="25" t="s">
        <v>5568</v>
      </c>
      <c r="O448" s="61" t="s">
        <v>32</v>
      </c>
      <c r="P448" s="61" t="s">
        <v>33</v>
      </c>
      <c r="Q448" s="61" t="s">
        <v>126</v>
      </c>
      <c r="R448" s="64"/>
      <c r="S448" s="65" t="str">
        <f t="shared" si="1"/>
        <v>26/04/2025</v>
      </c>
      <c r="T448" s="66">
        <f>IFERROR(__xludf.DUMMYFUNCTION("IF(ISBLANK(S448), """", DATE(INDEX(SPLIT(S448,""/""),3), INDEX(SPLIT(S448,""/""),2), INDEX(SPLIT(S448,""/""),1)))"),45773.0)</f>
        <v>45773</v>
      </c>
      <c r="U448" s="67"/>
      <c r="V448" s="61" t="s">
        <v>4697</v>
      </c>
      <c r="W448" s="67"/>
      <c r="X448" s="67"/>
      <c r="Y448" s="69" t="str">
        <f t="shared" si="2"/>
        <v>2025-04</v>
      </c>
      <c r="Z448" s="70" t="str">
        <f t="shared" si="3"/>
        <v>Apr</v>
      </c>
      <c r="AA448" s="71">
        <f>IFERROR(__xludf.DUMMYFUNCTION("IF(OR(T448="""", NOT(ISDATE(T448))), """", EOMONTH(T448, -1) + 1)"),45748.0)</f>
        <v>45748</v>
      </c>
      <c r="AB448" s="67"/>
      <c r="AC448" s="67"/>
      <c r="AD448" s="67"/>
      <c r="AE448" s="67"/>
    </row>
    <row r="449">
      <c r="A449" s="59">
        <v>45722.0</v>
      </c>
      <c r="B449" s="60">
        <f t="shared" si="4"/>
        <v>44</v>
      </c>
      <c r="C449" s="61" t="s">
        <v>22</v>
      </c>
      <c r="D449" s="61" t="s">
        <v>109</v>
      </c>
      <c r="E449" s="61" t="s">
        <v>2041</v>
      </c>
      <c r="F449" s="61" t="s">
        <v>25</v>
      </c>
      <c r="G449" s="61" t="s">
        <v>2042</v>
      </c>
      <c r="H449" s="61" t="s">
        <v>388</v>
      </c>
      <c r="I449" s="61" t="s">
        <v>78</v>
      </c>
      <c r="J449" s="61" t="s">
        <v>40</v>
      </c>
      <c r="K449" s="61" t="s">
        <v>459</v>
      </c>
      <c r="L449" s="61" t="s">
        <v>29</v>
      </c>
      <c r="M449" s="25" t="s">
        <v>5569</v>
      </c>
      <c r="N449" s="25" t="s">
        <v>5570</v>
      </c>
      <c r="O449" s="61" t="s">
        <v>32</v>
      </c>
      <c r="P449" s="61" t="s">
        <v>33</v>
      </c>
      <c r="Q449" s="61" t="s">
        <v>228</v>
      </c>
      <c r="R449" s="64"/>
      <c r="S449" s="65" t="str">
        <f t="shared" si="1"/>
        <v>19/04/2025</v>
      </c>
      <c r="T449" s="66">
        <f>IFERROR(__xludf.DUMMYFUNCTION("IF(ISBLANK(S449), """", DATE(INDEX(SPLIT(S449,""/""),3), INDEX(SPLIT(S449,""/""),2), INDEX(SPLIT(S449,""/""),1)))"),45766.0)</f>
        <v>45766</v>
      </c>
      <c r="U449" s="67"/>
      <c r="V449" s="61" t="s">
        <v>4729</v>
      </c>
      <c r="W449" s="67"/>
      <c r="X449" s="67"/>
      <c r="Y449" s="69" t="str">
        <f t="shared" si="2"/>
        <v>2025-04</v>
      </c>
      <c r="Z449" s="70" t="str">
        <f t="shared" si="3"/>
        <v>Apr</v>
      </c>
      <c r="AA449" s="71">
        <f>IFERROR(__xludf.DUMMYFUNCTION("IF(OR(T449="""", NOT(ISDATE(T449))), """", EOMONTH(T449, -1) + 1)"),45748.0)</f>
        <v>45748</v>
      </c>
      <c r="AB449" s="67"/>
      <c r="AC449" s="67"/>
      <c r="AD449" s="67"/>
      <c r="AE449" s="67"/>
    </row>
    <row r="450">
      <c r="A450" s="59">
        <v>45722.0</v>
      </c>
      <c r="B450" s="60">
        <f t="shared" si="4"/>
        <v>216</v>
      </c>
      <c r="C450" s="61" t="s">
        <v>64</v>
      </c>
      <c r="D450" s="61" t="s">
        <v>697</v>
      </c>
      <c r="E450" s="61" t="s">
        <v>2045</v>
      </c>
      <c r="F450" s="61" t="s">
        <v>274</v>
      </c>
      <c r="G450" s="61" t="s">
        <v>2046</v>
      </c>
      <c r="H450" s="61" t="s">
        <v>77</v>
      </c>
      <c r="I450" s="61" t="s">
        <v>122</v>
      </c>
      <c r="J450" s="61" t="s">
        <v>47</v>
      </c>
      <c r="K450" s="61" t="s">
        <v>47</v>
      </c>
      <c r="L450" s="61" t="s">
        <v>29</v>
      </c>
      <c r="M450" s="25" t="s">
        <v>5571</v>
      </c>
      <c r="N450" s="25" t="s">
        <v>5572</v>
      </c>
      <c r="O450" s="61" t="s">
        <v>32</v>
      </c>
      <c r="P450" s="61" t="s">
        <v>71</v>
      </c>
      <c r="Q450" s="67"/>
      <c r="R450" s="64"/>
      <c r="S450" s="65" t="str">
        <f t="shared" si="1"/>
        <v/>
      </c>
      <c r="T450" s="67" t="str">
        <f>IFERROR(__xludf.DUMMYFUNCTION("IF(ISBLANK(S450), """", DATE(INDEX(SPLIT(S450,""/""),3), INDEX(SPLIT(S450,""/""),2), INDEX(SPLIT(S450,""/""),1)))"),"")</f>
        <v/>
      </c>
      <c r="U450" s="67"/>
      <c r="V450" s="65"/>
      <c r="W450" s="67"/>
      <c r="X450" s="67"/>
      <c r="Y450" s="69" t="str">
        <f t="shared" si="2"/>
        <v/>
      </c>
      <c r="Z450" s="70" t="str">
        <f t="shared" si="3"/>
        <v/>
      </c>
      <c r="AA450" s="70" t="str">
        <f>IFERROR(__xludf.DUMMYFUNCTION("IF(OR(T450="""", NOT(ISDATE(T450))), """", EOMONTH(T450, -1) + 1)"),"")</f>
        <v/>
      </c>
      <c r="AB450" s="67"/>
      <c r="AC450" s="67"/>
      <c r="AD450" s="67"/>
      <c r="AE450" s="67"/>
    </row>
    <row r="451">
      <c r="A451" s="59">
        <v>45722.0</v>
      </c>
      <c r="B451" s="60">
        <f t="shared" si="4"/>
        <v>2</v>
      </c>
      <c r="C451" s="61" t="s">
        <v>64</v>
      </c>
      <c r="D451" s="61" t="s">
        <v>562</v>
      </c>
      <c r="E451" s="61" t="s">
        <v>2049</v>
      </c>
      <c r="F451" s="61" t="s">
        <v>638</v>
      </c>
      <c r="G451" s="61" t="s">
        <v>2050</v>
      </c>
      <c r="H451" s="61" t="s">
        <v>77</v>
      </c>
      <c r="I451" s="61" t="s">
        <v>78</v>
      </c>
      <c r="J451" s="61" t="s">
        <v>47</v>
      </c>
      <c r="K451" s="61" t="s">
        <v>47</v>
      </c>
      <c r="L451" s="61" t="s">
        <v>29</v>
      </c>
      <c r="M451" s="25" t="s">
        <v>5573</v>
      </c>
      <c r="N451" s="25" t="s">
        <v>5574</v>
      </c>
      <c r="O451" s="61" t="s">
        <v>32</v>
      </c>
      <c r="P451" s="61" t="s">
        <v>33</v>
      </c>
      <c r="Q451" s="67"/>
      <c r="R451" s="64"/>
      <c r="S451" s="65">
        <f t="shared" si="1"/>
        <v>45872</v>
      </c>
      <c r="T451" s="66">
        <f>IFERROR(__xludf.DUMMYFUNCTION("IF(ISBLANK(S451), """", DATE(INDEX(SPLIT(S451,""/""),3), INDEX(SPLIT(S451,""/""),2), INDEX(SPLIT(S451,""/""),1)))"),45724.0)</f>
        <v>45724</v>
      </c>
      <c r="U451" s="67"/>
      <c r="V451" s="68">
        <v>45872.0</v>
      </c>
      <c r="W451" s="67"/>
      <c r="X451" s="67"/>
      <c r="Y451" s="69" t="str">
        <f t="shared" si="2"/>
        <v>2025-03</v>
      </c>
      <c r="Z451" s="70" t="str">
        <f t="shared" si="3"/>
        <v>Mar</v>
      </c>
      <c r="AA451" s="71">
        <f>IFERROR(__xludf.DUMMYFUNCTION("IF(OR(T451="""", NOT(ISDATE(T451))), """", EOMONTH(T451, -1) + 1)"),45717.0)</f>
        <v>45717</v>
      </c>
      <c r="AB451" s="67"/>
      <c r="AC451" s="67"/>
      <c r="AD451" s="67"/>
      <c r="AE451" s="67"/>
    </row>
    <row r="452">
      <c r="A452" s="59">
        <v>45722.0</v>
      </c>
      <c r="B452" s="60">
        <f t="shared" si="4"/>
        <v>30</v>
      </c>
      <c r="C452" s="61" t="s">
        <v>72</v>
      </c>
      <c r="D452" s="61" t="s">
        <v>247</v>
      </c>
      <c r="E452" s="61" t="s">
        <v>2053</v>
      </c>
      <c r="F452" s="61" t="s">
        <v>274</v>
      </c>
      <c r="G452" s="61" t="s">
        <v>2054</v>
      </c>
      <c r="H452" s="61" t="s">
        <v>77</v>
      </c>
      <c r="I452" s="61" t="s">
        <v>54</v>
      </c>
      <c r="J452" s="61" t="s">
        <v>47</v>
      </c>
      <c r="K452" s="61" t="s">
        <v>47</v>
      </c>
      <c r="L452" s="61" t="s">
        <v>29</v>
      </c>
      <c r="M452" s="25" t="s">
        <v>5575</v>
      </c>
      <c r="N452" s="25" t="s">
        <v>5576</v>
      </c>
      <c r="O452" s="61" t="s">
        <v>32</v>
      </c>
      <c r="P452" s="61" t="s">
        <v>33</v>
      </c>
      <c r="Q452" s="61" t="s">
        <v>34</v>
      </c>
      <c r="R452" s="64"/>
      <c r="S452" s="65">
        <f t="shared" si="1"/>
        <v>45781</v>
      </c>
      <c r="T452" s="66">
        <f>IFERROR(__xludf.DUMMYFUNCTION("IF(ISBLANK(S452), """", DATE(INDEX(SPLIT(S452,""/""),3), INDEX(SPLIT(S452,""/""),2), INDEX(SPLIT(S452,""/""),1)))"),45752.0)</f>
        <v>45752</v>
      </c>
      <c r="U452" s="67"/>
      <c r="V452" s="68">
        <v>45781.0</v>
      </c>
      <c r="W452" s="61">
        <v>1800.0</v>
      </c>
      <c r="X452" s="67"/>
      <c r="Y452" s="69" t="str">
        <f t="shared" si="2"/>
        <v>2025-04</v>
      </c>
      <c r="Z452" s="70" t="str">
        <f t="shared" si="3"/>
        <v>Apr</v>
      </c>
      <c r="AA452" s="71">
        <f>IFERROR(__xludf.DUMMYFUNCTION("IF(OR(T452="""", NOT(ISDATE(T452))), """", EOMONTH(T452, -1) + 1)"),45748.0)</f>
        <v>45748</v>
      </c>
      <c r="AB452" s="67"/>
      <c r="AC452" s="67"/>
      <c r="AD452" s="67"/>
      <c r="AE452" s="67"/>
    </row>
    <row r="453">
      <c r="A453" s="59">
        <v>45723.0</v>
      </c>
      <c r="B453" s="60">
        <f t="shared" si="4"/>
        <v>215</v>
      </c>
      <c r="C453" s="61" t="s">
        <v>22</v>
      </c>
      <c r="D453" s="61" t="s">
        <v>109</v>
      </c>
      <c r="E453" s="61" t="s">
        <v>2057</v>
      </c>
      <c r="F453" s="61" t="s">
        <v>638</v>
      </c>
      <c r="G453" s="61" t="s">
        <v>2058</v>
      </c>
      <c r="H453" s="61" t="s">
        <v>77</v>
      </c>
      <c r="I453" s="61" t="s">
        <v>78</v>
      </c>
      <c r="J453" s="61" t="s">
        <v>47</v>
      </c>
      <c r="K453" s="61" t="s">
        <v>47</v>
      </c>
      <c r="L453" s="61" t="s">
        <v>29</v>
      </c>
      <c r="M453" s="25" t="s">
        <v>5577</v>
      </c>
      <c r="N453" s="25" t="s">
        <v>5578</v>
      </c>
      <c r="O453" s="61" t="s">
        <v>32</v>
      </c>
      <c r="P453" s="61" t="s">
        <v>33</v>
      </c>
      <c r="Q453" s="67"/>
      <c r="R453" s="64"/>
      <c r="S453" s="65" t="str">
        <f t="shared" si="1"/>
        <v/>
      </c>
      <c r="T453" s="67" t="str">
        <f>IFERROR(__xludf.DUMMYFUNCTION("IF(ISBLANK(S453), """", DATE(INDEX(SPLIT(S453,""/""),3), INDEX(SPLIT(S453,""/""),2), INDEX(SPLIT(S453,""/""),1)))"),"")</f>
        <v/>
      </c>
      <c r="U453" s="67"/>
      <c r="V453" s="65"/>
      <c r="W453" s="67"/>
      <c r="X453" s="67"/>
      <c r="Y453" s="69" t="str">
        <f t="shared" si="2"/>
        <v/>
      </c>
      <c r="Z453" s="70" t="str">
        <f t="shared" si="3"/>
        <v/>
      </c>
      <c r="AA453" s="70" t="str">
        <f>IFERROR(__xludf.DUMMYFUNCTION("IF(OR(T453="""", NOT(ISDATE(T453))), """", EOMONTH(T453, -1) + 1)"),"")</f>
        <v/>
      </c>
      <c r="AB453" s="67"/>
      <c r="AC453" s="67"/>
      <c r="AD453" s="67"/>
      <c r="AE453" s="67"/>
    </row>
    <row r="454">
      <c r="A454" s="59">
        <v>45723.0</v>
      </c>
      <c r="B454" s="60">
        <f t="shared" si="4"/>
        <v>215</v>
      </c>
      <c r="C454" s="61" t="s">
        <v>50</v>
      </c>
      <c r="D454" s="61" t="s">
        <v>216</v>
      </c>
      <c r="E454" s="61" t="s">
        <v>2061</v>
      </c>
      <c r="F454" s="61" t="s">
        <v>25</v>
      </c>
      <c r="G454" s="61" t="s">
        <v>2062</v>
      </c>
      <c r="H454" s="61" t="s">
        <v>59</v>
      </c>
      <c r="I454" s="61" t="s">
        <v>435</v>
      </c>
      <c r="J454" s="61" t="s">
        <v>435</v>
      </c>
      <c r="K454" s="61" t="s">
        <v>220</v>
      </c>
      <c r="L454" s="61" t="s">
        <v>29</v>
      </c>
      <c r="M454" s="25" t="s">
        <v>5579</v>
      </c>
      <c r="N454" s="25" t="s">
        <v>5580</v>
      </c>
      <c r="O454" s="61" t="s">
        <v>32</v>
      </c>
      <c r="P454" s="61" t="s">
        <v>214</v>
      </c>
      <c r="Q454" s="67"/>
      <c r="R454" s="64"/>
      <c r="S454" s="65" t="str">
        <f t="shared" si="1"/>
        <v/>
      </c>
      <c r="T454" s="67" t="str">
        <f>IFERROR(__xludf.DUMMYFUNCTION("IF(ISBLANK(S454), """", DATE(INDEX(SPLIT(S454,""/""),3), INDEX(SPLIT(S454,""/""),2), INDEX(SPLIT(S454,""/""),1)))"),"")</f>
        <v/>
      </c>
      <c r="U454" s="67"/>
      <c r="V454" s="65"/>
      <c r="W454" s="67"/>
      <c r="X454" s="67"/>
      <c r="Y454" s="69" t="str">
        <f t="shared" si="2"/>
        <v/>
      </c>
      <c r="Z454" s="70" t="str">
        <f t="shared" si="3"/>
        <v/>
      </c>
      <c r="AA454" s="70" t="str">
        <f>IFERROR(__xludf.DUMMYFUNCTION("IF(OR(T454="""", NOT(ISDATE(T454))), """", EOMONTH(T454, -1) + 1)"),"")</f>
        <v/>
      </c>
      <c r="AB454" s="67"/>
      <c r="AC454" s="67"/>
      <c r="AD454" s="67"/>
      <c r="AE454" s="67"/>
    </row>
    <row r="455">
      <c r="A455" s="59">
        <v>45723.0</v>
      </c>
      <c r="B455" s="60">
        <f t="shared" si="4"/>
        <v>29</v>
      </c>
      <c r="C455" s="61" t="s">
        <v>64</v>
      </c>
      <c r="D455" s="61" t="s">
        <v>209</v>
      </c>
      <c r="E455" s="61" t="s">
        <v>2065</v>
      </c>
      <c r="F455" s="61" t="s">
        <v>25</v>
      </c>
      <c r="G455" s="61" t="s">
        <v>2066</v>
      </c>
      <c r="H455" s="61" t="s">
        <v>388</v>
      </c>
      <c r="I455" s="61" t="s">
        <v>328</v>
      </c>
      <c r="J455" s="61" t="s">
        <v>328</v>
      </c>
      <c r="K455" s="61" t="s">
        <v>328</v>
      </c>
      <c r="L455" s="61" t="s">
        <v>29</v>
      </c>
      <c r="M455" s="25" t="s">
        <v>5581</v>
      </c>
      <c r="N455" s="25" t="s">
        <v>5582</v>
      </c>
      <c r="O455" s="61" t="s">
        <v>32</v>
      </c>
      <c r="P455" s="61" t="s">
        <v>33</v>
      </c>
      <c r="Q455" s="61" t="s">
        <v>228</v>
      </c>
      <c r="R455" s="64"/>
      <c r="S455" s="65">
        <f t="shared" si="1"/>
        <v>45781</v>
      </c>
      <c r="T455" s="66">
        <f>IFERROR(__xludf.DUMMYFUNCTION("IF(ISBLANK(S455), """", DATE(INDEX(SPLIT(S455,""/""),3), INDEX(SPLIT(S455,""/""),2), INDEX(SPLIT(S455,""/""),1)))"),45752.0)</f>
        <v>45752</v>
      </c>
      <c r="U455" s="67"/>
      <c r="V455" s="68">
        <v>45781.0</v>
      </c>
      <c r="W455" s="67"/>
      <c r="X455" s="67"/>
      <c r="Y455" s="69" t="str">
        <f t="shared" si="2"/>
        <v>2025-04</v>
      </c>
      <c r="Z455" s="70" t="str">
        <f t="shared" si="3"/>
        <v>Apr</v>
      </c>
      <c r="AA455" s="71">
        <f>IFERROR(__xludf.DUMMYFUNCTION("IF(OR(T455="""", NOT(ISDATE(T455))), """", EOMONTH(T455, -1) + 1)"),45748.0)</f>
        <v>45748</v>
      </c>
      <c r="AB455" s="67"/>
      <c r="AC455" s="67"/>
      <c r="AD455" s="67"/>
      <c r="AE455" s="67"/>
    </row>
    <row r="456">
      <c r="A456" s="59">
        <v>45723.0</v>
      </c>
      <c r="B456" s="60">
        <f t="shared" si="4"/>
        <v>29</v>
      </c>
      <c r="C456" s="61" t="s">
        <v>64</v>
      </c>
      <c r="D456" s="61" t="s">
        <v>209</v>
      </c>
      <c r="E456" s="61" t="s">
        <v>2069</v>
      </c>
      <c r="F456" s="61" t="s">
        <v>25</v>
      </c>
      <c r="G456" s="61" t="s">
        <v>2070</v>
      </c>
      <c r="H456" s="61" t="s">
        <v>388</v>
      </c>
      <c r="I456" s="61" t="s">
        <v>801</v>
      </c>
      <c r="J456" s="61" t="s">
        <v>172</v>
      </c>
      <c r="K456" s="61" t="s">
        <v>172</v>
      </c>
      <c r="L456" s="61" t="s">
        <v>29</v>
      </c>
      <c r="M456" s="25" t="s">
        <v>5583</v>
      </c>
      <c r="N456" s="25" t="s">
        <v>5584</v>
      </c>
      <c r="O456" s="61" t="s">
        <v>32</v>
      </c>
      <c r="P456" s="61" t="s">
        <v>33</v>
      </c>
      <c r="Q456" s="61" t="s">
        <v>34</v>
      </c>
      <c r="R456" s="64"/>
      <c r="S456" s="65">
        <f t="shared" si="1"/>
        <v>45781</v>
      </c>
      <c r="T456" s="66">
        <f>IFERROR(__xludf.DUMMYFUNCTION("IF(ISBLANK(S456), """", DATE(INDEX(SPLIT(S456,""/""),3), INDEX(SPLIT(S456,""/""),2), INDEX(SPLIT(S456,""/""),1)))"),45752.0)</f>
        <v>45752</v>
      </c>
      <c r="U456" s="67"/>
      <c r="V456" s="68">
        <v>45781.0</v>
      </c>
      <c r="W456" s="67"/>
      <c r="X456" s="67"/>
      <c r="Y456" s="69" t="str">
        <f t="shared" si="2"/>
        <v>2025-04</v>
      </c>
      <c r="Z456" s="70" t="str">
        <f t="shared" si="3"/>
        <v>Apr</v>
      </c>
      <c r="AA456" s="71">
        <f>IFERROR(__xludf.DUMMYFUNCTION("IF(OR(T456="""", NOT(ISDATE(T456))), """", EOMONTH(T456, -1) + 1)"),45748.0)</f>
        <v>45748</v>
      </c>
      <c r="AB456" s="67"/>
      <c r="AC456" s="67"/>
      <c r="AD456" s="67"/>
      <c r="AE456" s="67"/>
    </row>
    <row r="457">
      <c r="A457" s="59">
        <v>45724.0</v>
      </c>
      <c r="B457" s="60">
        <f t="shared" si="4"/>
        <v>214</v>
      </c>
      <c r="C457" s="61" t="s">
        <v>64</v>
      </c>
      <c r="D457" s="61" t="s">
        <v>65</v>
      </c>
      <c r="E457" s="61" t="s">
        <v>2073</v>
      </c>
      <c r="F457" s="61" t="s">
        <v>25</v>
      </c>
      <c r="G457" s="61" t="s">
        <v>2074</v>
      </c>
      <c r="H457" s="61" t="s">
        <v>1205</v>
      </c>
      <c r="I457" s="61" t="s">
        <v>256</v>
      </c>
      <c r="J457" s="61" t="s">
        <v>40</v>
      </c>
      <c r="K457" s="61" t="s">
        <v>40</v>
      </c>
      <c r="L457" s="61" t="s">
        <v>29</v>
      </c>
      <c r="M457" s="25" t="s">
        <v>5585</v>
      </c>
      <c r="N457" s="25" t="s">
        <v>5586</v>
      </c>
      <c r="O457" s="61" t="s">
        <v>32</v>
      </c>
      <c r="P457" s="61" t="s">
        <v>343</v>
      </c>
      <c r="Q457" s="61" t="s">
        <v>381</v>
      </c>
      <c r="R457" s="64"/>
      <c r="S457" s="65" t="str">
        <f t="shared" si="1"/>
        <v/>
      </c>
      <c r="T457" s="67" t="str">
        <f>IFERROR(__xludf.DUMMYFUNCTION("IF(ISBLANK(S457), """", DATE(INDEX(SPLIT(S457,""/""),3), INDEX(SPLIT(S457,""/""),2), INDEX(SPLIT(S457,""/""),1)))"),"")</f>
        <v/>
      </c>
      <c r="U457" s="67"/>
      <c r="V457" s="65"/>
      <c r="W457" s="67"/>
      <c r="X457" s="67"/>
      <c r="Y457" s="69" t="str">
        <f t="shared" si="2"/>
        <v/>
      </c>
      <c r="Z457" s="70" t="str">
        <f t="shared" si="3"/>
        <v/>
      </c>
      <c r="AA457" s="70" t="str">
        <f>IFERROR(__xludf.DUMMYFUNCTION("IF(OR(T457="""", NOT(ISDATE(T457))), """", EOMONTH(T457, -1) + 1)"),"")</f>
        <v/>
      </c>
      <c r="AB457" s="67"/>
      <c r="AC457" s="67"/>
      <c r="AD457" s="67"/>
      <c r="AE457" s="67"/>
    </row>
    <row r="458">
      <c r="A458" s="59">
        <v>45730.0</v>
      </c>
      <c r="B458" s="60">
        <f t="shared" si="4"/>
        <v>15</v>
      </c>
      <c r="C458" s="61" t="s">
        <v>64</v>
      </c>
      <c r="D458" s="61" t="s">
        <v>65</v>
      </c>
      <c r="E458" s="61" t="s">
        <v>2079</v>
      </c>
      <c r="F458" s="61" t="s">
        <v>25</v>
      </c>
      <c r="G458" s="61" t="s">
        <v>2080</v>
      </c>
      <c r="H458" s="61" t="s">
        <v>39</v>
      </c>
      <c r="I458" s="61" t="s">
        <v>54</v>
      </c>
      <c r="J458" s="61" t="s">
        <v>122</v>
      </c>
      <c r="K458" s="61" t="s">
        <v>122</v>
      </c>
      <c r="L458" s="61" t="s">
        <v>29</v>
      </c>
      <c r="M458" s="25" t="s">
        <v>5587</v>
      </c>
      <c r="N458" s="25" t="s">
        <v>5588</v>
      </c>
      <c r="O458" s="61" t="s">
        <v>32</v>
      </c>
      <c r="P458" s="61" t="s">
        <v>33</v>
      </c>
      <c r="Q458" s="61" t="s">
        <v>381</v>
      </c>
      <c r="R458" s="64"/>
      <c r="S458" s="65" t="str">
        <f t="shared" si="1"/>
        <v>29/03/2025</v>
      </c>
      <c r="T458" s="66">
        <f>IFERROR(__xludf.DUMMYFUNCTION("IF(ISBLANK(S458), """", DATE(INDEX(SPLIT(S458,""/""),3), INDEX(SPLIT(S458,""/""),2), INDEX(SPLIT(S458,""/""),1)))"),45745.0)</f>
        <v>45745</v>
      </c>
      <c r="U458" s="67"/>
      <c r="V458" s="61" t="s">
        <v>5085</v>
      </c>
      <c r="W458" s="67"/>
      <c r="X458" s="67"/>
      <c r="Y458" s="69" t="str">
        <f t="shared" si="2"/>
        <v>2025-03</v>
      </c>
      <c r="Z458" s="70" t="str">
        <f t="shared" si="3"/>
        <v>Mar</v>
      </c>
      <c r="AA458" s="71">
        <f>IFERROR(__xludf.DUMMYFUNCTION("IF(OR(T458="""", NOT(ISDATE(T458))), """", EOMONTH(T458, -1) + 1)"),45717.0)</f>
        <v>45717</v>
      </c>
      <c r="AB458" s="67"/>
      <c r="AC458" s="67"/>
      <c r="AD458" s="67"/>
      <c r="AE458" s="67"/>
    </row>
    <row r="459">
      <c r="A459" s="59">
        <v>45730.0</v>
      </c>
      <c r="B459" s="60">
        <f t="shared" si="4"/>
        <v>22</v>
      </c>
      <c r="C459" s="61" t="s">
        <v>64</v>
      </c>
      <c r="D459" s="61" t="s">
        <v>65</v>
      </c>
      <c r="E459" s="61" t="s">
        <v>2083</v>
      </c>
      <c r="F459" s="61" t="s">
        <v>8</v>
      </c>
      <c r="G459" s="61" t="s">
        <v>2084</v>
      </c>
      <c r="H459" s="61" t="s">
        <v>388</v>
      </c>
      <c r="I459" s="61" t="s">
        <v>40</v>
      </c>
      <c r="J459" s="61" t="s">
        <v>47</v>
      </c>
      <c r="K459" s="61" t="s">
        <v>47</v>
      </c>
      <c r="L459" s="61" t="s">
        <v>29</v>
      </c>
      <c r="M459" s="25" t="s">
        <v>5589</v>
      </c>
      <c r="N459" s="25" t="s">
        <v>5590</v>
      </c>
      <c r="O459" s="61" t="s">
        <v>32</v>
      </c>
      <c r="P459" s="61" t="s">
        <v>33</v>
      </c>
      <c r="Q459" s="61" t="s">
        <v>126</v>
      </c>
      <c r="R459" s="64"/>
      <c r="S459" s="65">
        <f t="shared" si="1"/>
        <v>45781</v>
      </c>
      <c r="T459" s="66">
        <f>IFERROR(__xludf.DUMMYFUNCTION("IF(ISBLANK(S459), """", DATE(INDEX(SPLIT(S459,""/""),3), INDEX(SPLIT(S459,""/""),2), INDEX(SPLIT(S459,""/""),1)))"),45752.0)</f>
        <v>45752</v>
      </c>
      <c r="U459" s="67"/>
      <c r="V459" s="68">
        <v>45781.0</v>
      </c>
      <c r="W459" s="67"/>
      <c r="X459" s="67"/>
      <c r="Y459" s="69" t="str">
        <f t="shared" si="2"/>
        <v>2025-04</v>
      </c>
      <c r="Z459" s="70" t="str">
        <f t="shared" si="3"/>
        <v>Apr</v>
      </c>
      <c r="AA459" s="71">
        <f>IFERROR(__xludf.DUMMYFUNCTION("IF(OR(T459="""", NOT(ISDATE(T459))), """", EOMONTH(T459, -1) + 1)"),45748.0)</f>
        <v>45748</v>
      </c>
      <c r="AB459" s="67"/>
      <c r="AC459" s="67"/>
      <c r="AD459" s="67"/>
      <c r="AE459" s="67"/>
    </row>
    <row r="460">
      <c r="A460" s="59">
        <v>45730.0</v>
      </c>
      <c r="B460" s="60">
        <f t="shared" si="4"/>
        <v>29</v>
      </c>
      <c r="C460" s="61" t="s">
        <v>64</v>
      </c>
      <c r="D460" s="61" t="s">
        <v>65</v>
      </c>
      <c r="E460" s="61" t="s">
        <v>2087</v>
      </c>
      <c r="F460" s="61" t="s">
        <v>25</v>
      </c>
      <c r="G460" s="61" t="s">
        <v>2088</v>
      </c>
      <c r="H460" s="61" t="s">
        <v>388</v>
      </c>
      <c r="I460" s="61" t="s">
        <v>40</v>
      </c>
      <c r="J460" s="61" t="s">
        <v>459</v>
      </c>
      <c r="K460" s="61" t="s">
        <v>459</v>
      </c>
      <c r="L460" s="61" t="s">
        <v>29</v>
      </c>
      <c r="M460" s="25" t="s">
        <v>5591</v>
      </c>
      <c r="N460" s="25" t="s">
        <v>5592</v>
      </c>
      <c r="O460" s="61" t="s">
        <v>32</v>
      </c>
      <c r="P460" s="61" t="s">
        <v>33</v>
      </c>
      <c r="Q460" s="61" t="s">
        <v>381</v>
      </c>
      <c r="R460" s="64"/>
      <c r="S460" s="65">
        <f t="shared" si="1"/>
        <v>45995</v>
      </c>
      <c r="T460" s="66">
        <f>IFERROR(__xludf.DUMMYFUNCTION("IF(ISBLANK(S460), """", DATE(INDEX(SPLIT(S460,""/""),3), INDEX(SPLIT(S460,""/""),2), INDEX(SPLIT(S460,""/""),1)))"),45759.0)</f>
        <v>45759</v>
      </c>
      <c r="U460" s="67"/>
      <c r="V460" s="68">
        <v>45995.0</v>
      </c>
      <c r="W460" s="61">
        <v>5220.0</v>
      </c>
      <c r="X460" s="61" t="s">
        <v>609</v>
      </c>
      <c r="Y460" s="69" t="str">
        <f t="shared" si="2"/>
        <v>2025-04</v>
      </c>
      <c r="Z460" s="70" t="str">
        <f t="shared" si="3"/>
        <v>Apr</v>
      </c>
      <c r="AA460" s="71">
        <f>IFERROR(__xludf.DUMMYFUNCTION("IF(OR(T460="""", NOT(ISDATE(T460))), """", EOMONTH(T460, -1) + 1)"),45748.0)</f>
        <v>45748</v>
      </c>
      <c r="AB460" s="67"/>
      <c r="AC460" s="67"/>
      <c r="AD460" s="67"/>
      <c r="AE460" s="67"/>
    </row>
    <row r="461">
      <c r="A461" s="59">
        <v>45730.0</v>
      </c>
      <c r="B461" s="60">
        <f t="shared" si="4"/>
        <v>22</v>
      </c>
      <c r="C461" s="61" t="s">
        <v>64</v>
      </c>
      <c r="D461" s="61" t="s">
        <v>65</v>
      </c>
      <c r="E461" s="61" t="s">
        <v>2091</v>
      </c>
      <c r="F461" s="61" t="s">
        <v>25</v>
      </c>
      <c r="G461" s="61" t="s">
        <v>2092</v>
      </c>
      <c r="H461" s="61" t="s">
        <v>68</v>
      </c>
      <c r="I461" s="61" t="s">
        <v>220</v>
      </c>
      <c r="J461" s="61" t="s">
        <v>220</v>
      </c>
      <c r="K461" s="61" t="s">
        <v>220</v>
      </c>
      <c r="L461" s="61" t="s">
        <v>29</v>
      </c>
      <c r="M461" s="25" t="s">
        <v>5593</v>
      </c>
      <c r="N461" s="25" t="s">
        <v>5594</v>
      </c>
      <c r="O461" s="61" t="s">
        <v>32</v>
      </c>
      <c r="P461" s="61" t="s">
        <v>33</v>
      </c>
      <c r="Q461" s="61" t="s">
        <v>228</v>
      </c>
      <c r="R461" s="64"/>
      <c r="S461" s="65">
        <f t="shared" si="1"/>
        <v>45781</v>
      </c>
      <c r="T461" s="66">
        <f>IFERROR(__xludf.DUMMYFUNCTION("IF(ISBLANK(S461), """", DATE(INDEX(SPLIT(S461,""/""),3), INDEX(SPLIT(S461,""/""),2), INDEX(SPLIT(S461,""/""),1)))"),45752.0)</f>
        <v>45752</v>
      </c>
      <c r="U461" s="67"/>
      <c r="V461" s="68">
        <v>45781.0</v>
      </c>
      <c r="W461" s="67"/>
      <c r="X461" s="67"/>
      <c r="Y461" s="69" t="str">
        <f t="shared" si="2"/>
        <v>2025-04</v>
      </c>
      <c r="Z461" s="70" t="str">
        <f t="shared" si="3"/>
        <v>Apr</v>
      </c>
      <c r="AA461" s="71">
        <f>IFERROR(__xludf.DUMMYFUNCTION("IF(OR(T461="""", NOT(ISDATE(T461))), """", EOMONTH(T461, -1) + 1)"),45748.0)</f>
        <v>45748</v>
      </c>
      <c r="AB461" s="67"/>
      <c r="AC461" s="67"/>
      <c r="AD461" s="67"/>
      <c r="AE461" s="67"/>
    </row>
    <row r="462">
      <c r="A462" s="59">
        <v>45730.0</v>
      </c>
      <c r="B462" s="60">
        <f t="shared" si="4"/>
        <v>208</v>
      </c>
      <c r="C462" s="61" t="s">
        <v>64</v>
      </c>
      <c r="D462" s="61" t="s">
        <v>65</v>
      </c>
      <c r="E462" s="61" t="s">
        <v>2096</v>
      </c>
      <c r="F462" s="61" t="s">
        <v>25</v>
      </c>
      <c r="G462" s="61" t="s">
        <v>2097</v>
      </c>
      <c r="H462" s="61" t="s">
        <v>68</v>
      </c>
      <c r="I462" s="61" t="s">
        <v>2098</v>
      </c>
      <c r="J462" s="61" t="s">
        <v>873</v>
      </c>
      <c r="K462" s="61" t="s">
        <v>873</v>
      </c>
      <c r="L462" s="61" t="s">
        <v>29</v>
      </c>
      <c r="M462" s="25" t="s">
        <v>5595</v>
      </c>
      <c r="N462" s="25" t="s">
        <v>5596</v>
      </c>
      <c r="O462" s="61" t="s">
        <v>32</v>
      </c>
      <c r="P462" s="61" t="s">
        <v>214</v>
      </c>
      <c r="Q462" s="67"/>
      <c r="R462" s="64"/>
      <c r="S462" s="65" t="str">
        <f t="shared" si="1"/>
        <v/>
      </c>
      <c r="T462" s="67" t="str">
        <f>IFERROR(__xludf.DUMMYFUNCTION("IF(ISBLANK(S462), """", DATE(INDEX(SPLIT(S462,""/""),3), INDEX(SPLIT(S462,""/""),2), INDEX(SPLIT(S462,""/""),1)))"),"")</f>
        <v/>
      </c>
      <c r="U462" s="67"/>
      <c r="V462" s="65"/>
      <c r="W462" s="67"/>
      <c r="X462" s="67"/>
      <c r="Y462" s="69" t="str">
        <f t="shared" si="2"/>
        <v/>
      </c>
      <c r="Z462" s="70" t="str">
        <f t="shared" si="3"/>
        <v/>
      </c>
      <c r="AA462" s="70" t="str">
        <f>IFERROR(__xludf.DUMMYFUNCTION("IF(OR(T462="""", NOT(ISDATE(T462))), """", EOMONTH(T462, -1) + 1)"),"")</f>
        <v/>
      </c>
      <c r="AB462" s="67"/>
      <c r="AC462" s="67"/>
      <c r="AD462" s="67"/>
      <c r="AE462" s="67"/>
    </row>
    <row r="463">
      <c r="A463" s="59">
        <v>45730.0</v>
      </c>
      <c r="B463" s="60">
        <f t="shared" si="4"/>
        <v>57</v>
      </c>
      <c r="C463" s="61" t="s">
        <v>64</v>
      </c>
      <c r="D463" s="61" t="s">
        <v>209</v>
      </c>
      <c r="E463" s="61" t="s">
        <v>2101</v>
      </c>
      <c r="F463" s="61" t="s">
        <v>25</v>
      </c>
      <c r="G463" s="61" t="s">
        <v>2102</v>
      </c>
      <c r="H463" s="61" t="s">
        <v>39</v>
      </c>
      <c r="I463" s="61" t="s">
        <v>148</v>
      </c>
      <c r="J463" s="61" t="s">
        <v>244</v>
      </c>
      <c r="K463" s="61" t="s">
        <v>244</v>
      </c>
      <c r="L463" s="61" t="s">
        <v>29</v>
      </c>
      <c r="M463" s="25" t="s">
        <v>5597</v>
      </c>
      <c r="N463" s="25" t="s">
        <v>5598</v>
      </c>
      <c r="O463" s="61" t="s">
        <v>32</v>
      </c>
      <c r="P463" s="61" t="s">
        <v>33</v>
      </c>
      <c r="Q463" s="61" t="s">
        <v>381</v>
      </c>
      <c r="R463" s="64"/>
      <c r="S463" s="65">
        <f t="shared" si="1"/>
        <v>45935</v>
      </c>
      <c r="T463" s="66">
        <f>IFERROR(__xludf.DUMMYFUNCTION("IF(ISBLANK(S463), """", DATE(INDEX(SPLIT(S463,""/""),3), INDEX(SPLIT(S463,""/""),2), INDEX(SPLIT(S463,""/""),1)))"),45787.0)</f>
        <v>45787</v>
      </c>
      <c r="U463" s="67"/>
      <c r="V463" s="68">
        <v>45935.0</v>
      </c>
      <c r="W463" s="67"/>
      <c r="X463" s="67"/>
      <c r="Y463" s="69" t="str">
        <f t="shared" si="2"/>
        <v>2025-05</v>
      </c>
      <c r="Z463" s="70" t="str">
        <f t="shared" si="3"/>
        <v>May</v>
      </c>
      <c r="AA463" s="71">
        <f>IFERROR(__xludf.DUMMYFUNCTION("IF(OR(T463="""", NOT(ISDATE(T463))), """", EOMONTH(T463, -1) + 1)"),45778.0)</f>
        <v>45778</v>
      </c>
      <c r="AB463" s="67"/>
      <c r="AC463" s="67"/>
      <c r="AD463" s="67"/>
      <c r="AE463" s="67"/>
    </row>
    <row r="464">
      <c r="A464" s="59">
        <v>45730.0</v>
      </c>
      <c r="B464" s="60">
        <f t="shared" si="4"/>
        <v>22</v>
      </c>
      <c r="C464" s="61" t="s">
        <v>64</v>
      </c>
      <c r="D464" s="61" t="s">
        <v>209</v>
      </c>
      <c r="E464" s="61" t="s">
        <v>2105</v>
      </c>
      <c r="F464" s="61" t="s">
        <v>25</v>
      </c>
      <c r="G464" s="61" t="s">
        <v>2106</v>
      </c>
      <c r="H464" s="61" t="s">
        <v>59</v>
      </c>
      <c r="I464" s="61" t="s">
        <v>104</v>
      </c>
      <c r="J464" s="61" t="s">
        <v>28</v>
      </c>
      <c r="K464" s="61" t="s">
        <v>104</v>
      </c>
      <c r="L464" s="61" t="s">
        <v>29</v>
      </c>
      <c r="M464" s="25" t="s">
        <v>5599</v>
      </c>
      <c r="N464" s="25" t="s">
        <v>5600</v>
      </c>
      <c r="O464" s="61" t="s">
        <v>32</v>
      </c>
      <c r="P464" s="61" t="s">
        <v>33</v>
      </c>
      <c r="Q464" s="61" t="s">
        <v>228</v>
      </c>
      <c r="R464" s="64"/>
      <c r="S464" s="65">
        <f t="shared" si="1"/>
        <v>45781</v>
      </c>
      <c r="T464" s="66">
        <f>IFERROR(__xludf.DUMMYFUNCTION("IF(ISBLANK(S464), """", DATE(INDEX(SPLIT(S464,""/""),3), INDEX(SPLIT(S464,""/""),2), INDEX(SPLIT(S464,""/""),1)))"),45752.0)</f>
        <v>45752</v>
      </c>
      <c r="U464" s="67"/>
      <c r="V464" s="68">
        <v>45781.0</v>
      </c>
      <c r="W464" s="67"/>
      <c r="X464" s="67"/>
      <c r="Y464" s="69" t="str">
        <f t="shared" si="2"/>
        <v>2025-04</v>
      </c>
      <c r="Z464" s="70" t="str">
        <f t="shared" si="3"/>
        <v>Apr</v>
      </c>
      <c r="AA464" s="71">
        <f>IFERROR(__xludf.DUMMYFUNCTION("IF(OR(T464="""", NOT(ISDATE(T464))), """", EOMONTH(T464, -1) + 1)"),45748.0)</f>
        <v>45748</v>
      </c>
      <c r="AB464" s="67"/>
      <c r="AC464" s="67"/>
      <c r="AD464" s="67"/>
      <c r="AE464" s="67"/>
    </row>
    <row r="465">
      <c r="A465" s="59">
        <v>45730.0</v>
      </c>
      <c r="B465" s="60">
        <f t="shared" si="4"/>
        <v>29</v>
      </c>
      <c r="C465" s="61" t="s">
        <v>64</v>
      </c>
      <c r="D465" s="61" t="s">
        <v>697</v>
      </c>
      <c r="E465" s="61" t="s">
        <v>2109</v>
      </c>
      <c r="F465" s="61" t="s">
        <v>274</v>
      </c>
      <c r="G465" s="61" t="s">
        <v>2110</v>
      </c>
      <c r="H465" s="61" t="s">
        <v>77</v>
      </c>
      <c r="I465" s="61" t="s">
        <v>148</v>
      </c>
      <c r="J465" s="61" t="s">
        <v>47</v>
      </c>
      <c r="K465" s="61" t="s">
        <v>47</v>
      </c>
      <c r="L465" s="61" t="s">
        <v>29</v>
      </c>
      <c r="M465" s="25" t="s">
        <v>5601</v>
      </c>
      <c r="N465" s="25" t="s">
        <v>5602</v>
      </c>
      <c r="O465" s="61" t="s">
        <v>32</v>
      </c>
      <c r="P465" s="61" t="s">
        <v>33</v>
      </c>
      <c r="Q465" s="61" t="s">
        <v>34</v>
      </c>
      <c r="R465" s="64"/>
      <c r="S465" s="65">
        <f t="shared" si="1"/>
        <v>45995</v>
      </c>
      <c r="T465" s="66">
        <f>IFERROR(__xludf.DUMMYFUNCTION("IF(ISBLANK(S465), """", DATE(INDEX(SPLIT(S465,""/""),3), INDEX(SPLIT(S465,""/""),2), INDEX(SPLIT(S465,""/""),1)))"),45759.0)</f>
        <v>45759</v>
      </c>
      <c r="U465" s="61" t="s">
        <v>2113</v>
      </c>
      <c r="V465" s="68">
        <v>45995.0</v>
      </c>
      <c r="W465" s="61">
        <v>3780.0</v>
      </c>
      <c r="X465" s="61" t="s">
        <v>2114</v>
      </c>
      <c r="Y465" s="69" t="str">
        <f t="shared" si="2"/>
        <v>2025-04</v>
      </c>
      <c r="Z465" s="70" t="str">
        <f t="shared" si="3"/>
        <v>Apr</v>
      </c>
      <c r="AA465" s="71">
        <f>IFERROR(__xludf.DUMMYFUNCTION("IF(OR(T465="""", NOT(ISDATE(T465))), """", EOMONTH(T465, -1) + 1)"),45748.0)</f>
        <v>45748</v>
      </c>
      <c r="AB465" s="67"/>
      <c r="AC465" s="67"/>
      <c r="AD465" s="67"/>
      <c r="AE465" s="67"/>
    </row>
    <row r="466">
      <c r="A466" s="59">
        <v>45730.0</v>
      </c>
      <c r="B466" s="60">
        <f t="shared" si="4"/>
        <v>22</v>
      </c>
      <c r="C466" s="61" t="s">
        <v>72</v>
      </c>
      <c r="D466" s="61" t="s">
        <v>247</v>
      </c>
      <c r="E466" s="61" t="s">
        <v>2115</v>
      </c>
      <c r="F466" s="61" t="s">
        <v>274</v>
      </c>
      <c r="G466" s="61" t="s">
        <v>2116</v>
      </c>
      <c r="H466" s="61" t="s">
        <v>77</v>
      </c>
      <c r="I466" s="61" t="s">
        <v>78</v>
      </c>
      <c r="J466" s="61" t="s">
        <v>47</v>
      </c>
      <c r="K466" s="61" t="s">
        <v>47</v>
      </c>
      <c r="L466" s="61" t="s">
        <v>29</v>
      </c>
      <c r="M466" s="25" t="s">
        <v>5603</v>
      </c>
      <c r="N466" s="25" t="s">
        <v>5604</v>
      </c>
      <c r="O466" s="61" t="s">
        <v>32</v>
      </c>
      <c r="P466" s="61" t="s">
        <v>33</v>
      </c>
      <c r="Q466" s="61" t="s">
        <v>34</v>
      </c>
      <c r="R466" s="64"/>
      <c r="S466" s="65">
        <f t="shared" si="1"/>
        <v>45781</v>
      </c>
      <c r="T466" s="66">
        <f>IFERROR(__xludf.DUMMYFUNCTION("IF(ISBLANK(S466), """", DATE(INDEX(SPLIT(S466,""/""),3), INDEX(SPLIT(S466,""/""),2), INDEX(SPLIT(S466,""/""),1)))"),45752.0)</f>
        <v>45752</v>
      </c>
      <c r="U466" s="67"/>
      <c r="V466" s="68">
        <v>45781.0</v>
      </c>
      <c r="W466" s="61">
        <v>3600.0</v>
      </c>
      <c r="X466" s="61" t="s">
        <v>153</v>
      </c>
      <c r="Y466" s="69" t="str">
        <f t="shared" si="2"/>
        <v>2025-04</v>
      </c>
      <c r="Z466" s="70" t="str">
        <f t="shared" si="3"/>
        <v>Apr</v>
      </c>
      <c r="AA466" s="71">
        <f>IFERROR(__xludf.DUMMYFUNCTION("IF(OR(T466="""", NOT(ISDATE(T466))), """", EOMONTH(T466, -1) + 1)"),45748.0)</f>
        <v>45748</v>
      </c>
      <c r="AB466" s="67"/>
      <c r="AC466" s="67"/>
      <c r="AD466" s="67"/>
      <c r="AE466" s="67"/>
    </row>
    <row r="467">
      <c r="A467" s="59">
        <v>45730.0</v>
      </c>
      <c r="B467" s="60">
        <f t="shared" si="4"/>
        <v>8</v>
      </c>
      <c r="C467" s="61" t="s">
        <v>72</v>
      </c>
      <c r="D467" s="61" t="s">
        <v>247</v>
      </c>
      <c r="E467" s="61" t="s">
        <v>2119</v>
      </c>
      <c r="F467" s="61" t="s">
        <v>274</v>
      </c>
      <c r="G467" s="61" t="s">
        <v>2120</v>
      </c>
      <c r="H467" s="61" t="s">
        <v>77</v>
      </c>
      <c r="I467" s="61" t="s">
        <v>104</v>
      </c>
      <c r="J467" s="61" t="s">
        <v>47</v>
      </c>
      <c r="K467" s="61" t="s">
        <v>47</v>
      </c>
      <c r="L467" s="61" t="s">
        <v>29</v>
      </c>
      <c r="M467" s="25" t="s">
        <v>5605</v>
      </c>
      <c r="N467" s="25" t="s">
        <v>5606</v>
      </c>
      <c r="O467" s="61" t="s">
        <v>32</v>
      </c>
      <c r="P467" s="61" t="s">
        <v>33</v>
      </c>
      <c r="Q467" s="61" t="s">
        <v>126</v>
      </c>
      <c r="R467" s="64"/>
      <c r="S467" s="65" t="str">
        <f t="shared" si="1"/>
        <v>22/03/2025</v>
      </c>
      <c r="T467" s="66">
        <f>IFERROR(__xludf.DUMMYFUNCTION("IF(ISBLANK(S467), """", DATE(INDEX(SPLIT(S467,""/""),3), INDEX(SPLIT(S467,""/""),2), INDEX(SPLIT(S467,""/""),1)))"),45738.0)</f>
        <v>45738</v>
      </c>
      <c r="U467" s="67"/>
      <c r="V467" s="61" t="s">
        <v>4688</v>
      </c>
      <c r="W467" s="61">
        <v>1800.0</v>
      </c>
      <c r="X467" s="61" t="s">
        <v>364</v>
      </c>
      <c r="Y467" s="69" t="str">
        <f t="shared" si="2"/>
        <v>2025-03</v>
      </c>
      <c r="Z467" s="70" t="str">
        <f t="shared" si="3"/>
        <v>Mar</v>
      </c>
      <c r="AA467" s="71">
        <f>IFERROR(__xludf.DUMMYFUNCTION("IF(OR(T467="""", NOT(ISDATE(T467))), """", EOMONTH(T467, -1) + 1)"),45717.0)</f>
        <v>45717</v>
      </c>
      <c r="AB467" s="67"/>
      <c r="AC467" s="67"/>
      <c r="AD467" s="67"/>
      <c r="AE467" s="67"/>
    </row>
    <row r="468">
      <c r="A468" s="59">
        <v>45730.0</v>
      </c>
      <c r="B468" s="60">
        <f t="shared" si="4"/>
        <v>208</v>
      </c>
      <c r="C468" s="61" t="s">
        <v>22</v>
      </c>
      <c r="D468" s="61" t="s">
        <v>307</v>
      </c>
      <c r="E468" s="61" t="s">
        <v>2123</v>
      </c>
      <c r="F468" s="61" t="s">
        <v>47</v>
      </c>
      <c r="G468" s="63" t="s">
        <v>47</v>
      </c>
      <c r="H468" s="61" t="s">
        <v>47</v>
      </c>
      <c r="I468" s="61" t="s">
        <v>47</v>
      </c>
      <c r="J468" s="61" t="s">
        <v>47</v>
      </c>
      <c r="K468" s="61" t="s">
        <v>47</v>
      </c>
      <c r="L468" s="67"/>
      <c r="M468" s="25" t="s">
        <v>5607</v>
      </c>
      <c r="N468" s="67"/>
      <c r="O468" s="61" t="s">
        <v>32</v>
      </c>
      <c r="P468" s="61" t="s">
        <v>71</v>
      </c>
      <c r="Q468" s="67"/>
      <c r="R468" s="64"/>
      <c r="S468" s="65" t="str">
        <f t="shared" si="1"/>
        <v/>
      </c>
      <c r="T468" s="67" t="str">
        <f>IFERROR(__xludf.DUMMYFUNCTION("IF(ISBLANK(S468), """", DATE(INDEX(SPLIT(S468,""/""),3), INDEX(SPLIT(S468,""/""),2), INDEX(SPLIT(S468,""/""),1)))"),"")</f>
        <v/>
      </c>
      <c r="U468" s="67"/>
      <c r="V468" s="65"/>
      <c r="W468" s="67"/>
      <c r="X468" s="67"/>
      <c r="Y468" s="69" t="str">
        <f t="shared" si="2"/>
        <v/>
      </c>
      <c r="Z468" s="70" t="str">
        <f t="shared" si="3"/>
        <v/>
      </c>
      <c r="AA468" s="70" t="str">
        <f>IFERROR(__xludf.DUMMYFUNCTION("IF(OR(T468="""", NOT(ISDATE(T468))), """", EOMONTH(T468, -1) + 1)"),"")</f>
        <v/>
      </c>
      <c r="AB468" s="67"/>
      <c r="AC468" s="67"/>
      <c r="AD468" s="67"/>
      <c r="AE468" s="67"/>
    </row>
    <row r="469">
      <c r="A469" s="59">
        <v>45730.0</v>
      </c>
      <c r="B469" s="60">
        <f t="shared" si="4"/>
        <v>50</v>
      </c>
      <c r="C469" s="61" t="s">
        <v>22</v>
      </c>
      <c r="D469" s="61" t="s">
        <v>307</v>
      </c>
      <c r="E469" s="61" t="s">
        <v>2125</v>
      </c>
      <c r="F469" s="61" t="s">
        <v>25</v>
      </c>
      <c r="G469" s="61" t="s">
        <v>2126</v>
      </c>
      <c r="H469" s="61" t="s">
        <v>39</v>
      </c>
      <c r="I469" s="61" t="s">
        <v>256</v>
      </c>
      <c r="J469" s="61" t="s">
        <v>256</v>
      </c>
      <c r="K469" s="61" t="s">
        <v>256</v>
      </c>
      <c r="L469" s="61" t="s">
        <v>29</v>
      </c>
      <c r="M469" s="25" t="s">
        <v>5608</v>
      </c>
      <c r="N469" s="25" t="s">
        <v>5609</v>
      </c>
      <c r="O469" s="61" t="s">
        <v>32</v>
      </c>
      <c r="P469" s="61" t="s">
        <v>33</v>
      </c>
      <c r="Q469" s="61" t="s">
        <v>34</v>
      </c>
      <c r="R469" s="64"/>
      <c r="S469" s="65">
        <f t="shared" si="1"/>
        <v>45721</v>
      </c>
      <c r="T469" s="66">
        <f>IFERROR(__xludf.DUMMYFUNCTION("IF(ISBLANK(S469), """", DATE(INDEX(SPLIT(S469,""/""),3), INDEX(SPLIT(S469,""/""),2), INDEX(SPLIT(S469,""/""),1)))"),45780.0)</f>
        <v>45780</v>
      </c>
      <c r="U469" s="67"/>
      <c r="V469" s="68">
        <v>45721.0</v>
      </c>
      <c r="W469" s="67"/>
      <c r="X469" s="67"/>
      <c r="Y469" s="69" t="str">
        <f t="shared" si="2"/>
        <v>2025-05</v>
      </c>
      <c r="Z469" s="70" t="str">
        <f t="shared" si="3"/>
        <v>May</v>
      </c>
      <c r="AA469" s="71">
        <f>IFERROR(__xludf.DUMMYFUNCTION("IF(OR(T469="""", NOT(ISDATE(T469))), """", EOMONTH(T469, -1) + 1)"),45778.0)</f>
        <v>45778</v>
      </c>
      <c r="AB469" s="67"/>
      <c r="AC469" s="67"/>
      <c r="AD469" s="67"/>
      <c r="AE469" s="67"/>
    </row>
    <row r="470">
      <c r="A470" s="59">
        <v>45730.0</v>
      </c>
      <c r="B470" s="60">
        <f t="shared" si="4"/>
        <v>208</v>
      </c>
      <c r="C470" s="61" t="s">
        <v>22</v>
      </c>
      <c r="D470" s="61" t="s">
        <v>307</v>
      </c>
      <c r="E470" s="61" t="s">
        <v>2129</v>
      </c>
      <c r="F470" s="61" t="s">
        <v>25</v>
      </c>
      <c r="G470" s="61" t="s">
        <v>2130</v>
      </c>
      <c r="H470" s="61" t="s">
        <v>68</v>
      </c>
      <c r="I470" s="61" t="s">
        <v>148</v>
      </c>
      <c r="J470" s="61" t="s">
        <v>148</v>
      </c>
      <c r="K470" s="61" t="s">
        <v>148</v>
      </c>
      <c r="L470" s="61" t="s">
        <v>29</v>
      </c>
      <c r="M470" s="25" t="s">
        <v>5610</v>
      </c>
      <c r="N470" s="25" t="s">
        <v>5611</v>
      </c>
      <c r="O470" s="61" t="s">
        <v>32</v>
      </c>
      <c r="P470" s="61" t="s">
        <v>343</v>
      </c>
      <c r="Q470" s="67"/>
      <c r="R470" s="64"/>
      <c r="S470" s="65" t="str">
        <f t="shared" si="1"/>
        <v/>
      </c>
      <c r="T470" s="67" t="str">
        <f>IFERROR(__xludf.DUMMYFUNCTION("IF(ISBLANK(S470), """", DATE(INDEX(SPLIT(S470,""/""),3), INDEX(SPLIT(S470,""/""),2), INDEX(SPLIT(S470,""/""),1)))"),"")</f>
        <v/>
      </c>
      <c r="U470" s="67"/>
      <c r="V470" s="65"/>
      <c r="W470" s="67"/>
      <c r="X470" s="67"/>
      <c r="Y470" s="69" t="str">
        <f t="shared" si="2"/>
        <v/>
      </c>
      <c r="Z470" s="70" t="str">
        <f t="shared" si="3"/>
        <v/>
      </c>
      <c r="AA470" s="70" t="str">
        <f>IFERROR(__xludf.DUMMYFUNCTION("IF(OR(T470="""", NOT(ISDATE(T470))), """", EOMONTH(T470, -1) + 1)"),"")</f>
        <v/>
      </c>
      <c r="AB470" s="67"/>
      <c r="AC470" s="67"/>
      <c r="AD470" s="67"/>
      <c r="AE470" s="67"/>
    </row>
    <row r="471">
      <c r="A471" s="59">
        <v>45730.0</v>
      </c>
      <c r="B471" s="60">
        <f t="shared" si="4"/>
        <v>29</v>
      </c>
      <c r="C471" s="61" t="s">
        <v>64</v>
      </c>
      <c r="D471" s="61" t="s">
        <v>95</v>
      </c>
      <c r="E471" s="61" t="s">
        <v>2133</v>
      </c>
      <c r="F471" s="61" t="s">
        <v>25</v>
      </c>
      <c r="G471" s="63" t="s">
        <v>2134</v>
      </c>
      <c r="H471" s="61" t="s">
        <v>59</v>
      </c>
      <c r="I471" s="61" t="s">
        <v>123</v>
      </c>
      <c r="J471" s="61" t="s">
        <v>328</v>
      </c>
      <c r="K471" s="61" t="s">
        <v>328</v>
      </c>
      <c r="L471" s="61" t="s">
        <v>29</v>
      </c>
      <c r="M471" s="25" t="s">
        <v>5612</v>
      </c>
      <c r="N471" s="25" t="s">
        <v>5613</v>
      </c>
      <c r="O471" s="61" t="s">
        <v>32</v>
      </c>
      <c r="P471" s="61" t="s">
        <v>33</v>
      </c>
      <c r="Q471" s="61" t="s">
        <v>228</v>
      </c>
      <c r="R471" s="64"/>
      <c r="S471" s="65">
        <f t="shared" si="1"/>
        <v>45995</v>
      </c>
      <c r="T471" s="66">
        <f>IFERROR(__xludf.DUMMYFUNCTION("IF(ISBLANK(S471), """", DATE(INDEX(SPLIT(S471,""/""),3), INDEX(SPLIT(S471,""/""),2), INDEX(SPLIT(S471,""/""),1)))"),45759.0)</f>
        <v>45759</v>
      </c>
      <c r="U471" s="67"/>
      <c r="V471" s="68">
        <v>45995.0</v>
      </c>
      <c r="W471" s="67"/>
      <c r="X471" s="67"/>
      <c r="Y471" s="69" t="str">
        <f t="shared" si="2"/>
        <v>2025-04</v>
      </c>
      <c r="Z471" s="70" t="str">
        <f t="shared" si="3"/>
        <v>Apr</v>
      </c>
      <c r="AA471" s="71">
        <f>IFERROR(__xludf.DUMMYFUNCTION("IF(OR(T471="""", NOT(ISDATE(T471))), """", EOMONTH(T471, -1) + 1)"),45748.0)</f>
        <v>45748</v>
      </c>
      <c r="AB471" s="67"/>
      <c r="AC471" s="67"/>
      <c r="AD471" s="67"/>
      <c r="AE471" s="67"/>
    </row>
    <row r="472">
      <c r="A472" s="59">
        <v>45730.0</v>
      </c>
      <c r="B472" s="60">
        <f t="shared" si="4"/>
        <v>208</v>
      </c>
      <c r="C472" s="61" t="s">
        <v>64</v>
      </c>
      <c r="D472" s="61" t="s">
        <v>95</v>
      </c>
      <c r="E472" s="61" t="s">
        <v>2138</v>
      </c>
      <c r="F472" s="61" t="s">
        <v>46</v>
      </c>
      <c r="G472" s="63" t="s">
        <v>2134</v>
      </c>
      <c r="H472" s="61" t="s">
        <v>59</v>
      </c>
      <c r="I472" s="61" t="s">
        <v>123</v>
      </c>
      <c r="J472" s="61" t="s">
        <v>47</v>
      </c>
      <c r="K472" s="61" t="s">
        <v>47</v>
      </c>
      <c r="L472" s="61" t="s">
        <v>29</v>
      </c>
      <c r="M472" s="25" t="s">
        <v>5614</v>
      </c>
      <c r="N472" s="25" t="s">
        <v>5615</v>
      </c>
      <c r="O472" s="61" t="s">
        <v>32</v>
      </c>
      <c r="P472" s="61" t="s">
        <v>33</v>
      </c>
      <c r="Q472" s="61" t="s">
        <v>228</v>
      </c>
      <c r="R472" s="64"/>
      <c r="S472" s="65" t="str">
        <f t="shared" si="1"/>
        <v/>
      </c>
      <c r="T472" s="67" t="str">
        <f>IFERROR(__xludf.DUMMYFUNCTION("IF(ISBLANK(S472), """", DATE(INDEX(SPLIT(S472,""/""),3), INDEX(SPLIT(S472,""/""),2), INDEX(SPLIT(S472,""/""),1)))"),"")</f>
        <v/>
      </c>
      <c r="U472" s="67"/>
      <c r="V472" s="65"/>
      <c r="W472" s="67"/>
      <c r="X472" s="67"/>
      <c r="Y472" s="69" t="str">
        <f t="shared" si="2"/>
        <v/>
      </c>
      <c r="Z472" s="70" t="str">
        <f t="shared" si="3"/>
        <v/>
      </c>
      <c r="AA472" s="70" t="str">
        <f>IFERROR(__xludf.DUMMYFUNCTION("IF(OR(T472="""", NOT(ISDATE(T472))), """", EOMONTH(T472, -1) + 1)"),"")</f>
        <v/>
      </c>
      <c r="AB472" s="67"/>
      <c r="AC472" s="67"/>
      <c r="AD472" s="67"/>
      <c r="AE472" s="67"/>
    </row>
    <row r="473">
      <c r="A473" s="59">
        <v>45730.0</v>
      </c>
      <c r="B473" s="60">
        <f t="shared" si="4"/>
        <v>29</v>
      </c>
      <c r="C473" s="61" t="s">
        <v>50</v>
      </c>
      <c r="D473" s="61" t="s">
        <v>216</v>
      </c>
      <c r="E473" s="61" t="s">
        <v>2141</v>
      </c>
      <c r="F473" s="61" t="s">
        <v>25</v>
      </c>
      <c r="G473" s="61" t="s">
        <v>2142</v>
      </c>
      <c r="H473" s="61" t="s">
        <v>1355</v>
      </c>
      <c r="I473" s="61" t="s">
        <v>459</v>
      </c>
      <c r="J473" s="61" t="s">
        <v>459</v>
      </c>
      <c r="K473" s="61" t="s">
        <v>459</v>
      </c>
      <c r="L473" s="61" t="s">
        <v>29</v>
      </c>
      <c r="M473" s="25" t="s">
        <v>5616</v>
      </c>
      <c r="N473" s="25" t="s">
        <v>5617</v>
      </c>
      <c r="O473" s="61" t="s">
        <v>32</v>
      </c>
      <c r="P473" s="61" t="s">
        <v>33</v>
      </c>
      <c r="Q473" s="61" t="s">
        <v>381</v>
      </c>
      <c r="R473" s="64"/>
      <c r="S473" s="65">
        <f t="shared" si="1"/>
        <v>45995</v>
      </c>
      <c r="T473" s="66">
        <f>IFERROR(__xludf.DUMMYFUNCTION("IF(ISBLANK(S473), """", DATE(INDEX(SPLIT(S473,""/""),3), INDEX(SPLIT(S473,""/""),2), INDEX(SPLIT(S473,""/""),1)))"),45759.0)</f>
        <v>45759</v>
      </c>
      <c r="U473" s="67"/>
      <c r="V473" s="68">
        <v>45995.0</v>
      </c>
      <c r="W473" s="61">
        <v>3150.0</v>
      </c>
      <c r="X473" s="61" t="s">
        <v>1331</v>
      </c>
      <c r="Y473" s="69" t="str">
        <f t="shared" si="2"/>
        <v>2025-04</v>
      </c>
      <c r="Z473" s="70" t="str">
        <f t="shared" si="3"/>
        <v>Apr</v>
      </c>
      <c r="AA473" s="71">
        <f>IFERROR(__xludf.DUMMYFUNCTION("IF(OR(T473="""", NOT(ISDATE(T473))), """", EOMONTH(T473, -1) + 1)"),45748.0)</f>
        <v>45748</v>
      </c>
      <c r="AB473" s="67"/>
      <c r="AC473" s="67"/>
      <c r="AD473" s="67"/>
      <c r="AE473" s="67"/>
    </row>
    <row r="474">
      <c r="A474" s="59">
        <v>45730.0</v>
      </c>
      <c r="B474" s="60">
        <f t="shared" si="4"/>
        <v>208</v>
      </c>
      <c r="C474" s="61" t="s">
        <v>50</v>
      </c>
      <c r="D474" s="61" t="s">
        <v>216</v>
      </c>
      <c r="E474" s="61" t="s">
        <v>2145</v>
      </c>
      <c r="F474" s="61" t="s">
        <v>25</v>
      </c>
      <c r="G474" s="61" t="s">
        <v>2146</v>
      </c>
      <c r="H474" s="61" t="s">
        <v>68</v>
      </c>
      <c r="I474" s="61" t="s">
        <v>435</v>
      </c>
      <c r="J474" s="61" t="s">
        <v>78</v>
      </c>
      <c r="K474" s="61" t="s">
        <v>435</v>
      </c>
      <c r="L474" s="61" t="s">
        <v>29</v>
      </c>
      <c r="M474" s="25" t="s">
        <v>5618</v>
      </c>
      <c r="N474" s="25" t="s">
        <v>5619</v>
      </c>
      <c r="O474" s="61" t="s">
        <v>32</v>
      </c>
      <c r="P474" s="61" t="s">
        <v>214</v>
      </c>
      <c r="Q474" s="67"/>
      <c r="R474" s="64"/>
      <c r="S474" s="65" t="str">
        <f t="shared" si="1"/>
        <v/>
      </c>
      <c r="T474" s="67" t="str">
        <f>IFERROR(__xludf.DUMMYFUNCTION("IF(ISBLANK(S474), """", DATE(INDEX(SPLIT(S474,""/""),3), INDEX(SPLIT(S474,""/""),2), INDEX(SPLIT(S474,""/""),1)))"),"")</f>
        <v/>
      </c>
      <c r="U474" s="67"/>
      <c r="V474" s="65"/>
      <c r="W474" s="67"/>
      <c r="X474" s="67"/>
      <c r="Y474" s="69" t="str">
        <f t="shared" si="2"/>
        <v/>
      </c>
      <c r="Z474" s="70" t="str">
        <f t="shared" si="3"/>
        <v/>
      </c>
      <c r="AA474" s="70" t="str">
        <f>IFERROR(__xludf.DUMMYFUNCTION("IF(OR(T474="""", NOT(ISDATE(T474))), """", EOMONTH(T474, -1) + 1)"),"")</f>
        <v/>
      </c>
      <c r="AB474" s="67"/>
      <c r="AC474" s="67"/>
      <c r="AD474" s="67"/>
      <c r="AE474" s="67"/>
    </row>
    <row r="475">
      <c r="A475" s="59">
        <v>45730.0</v>
      </c>
      <c r="B475" s="60">
        <f t="shared" si="4"/>
        <v>15</v>
      </c>
      <c r="C475" s="61" t="s">
        <v>50</v>
      </c>
      <c r="D475" s="61" t="s">
        <v>216</v>
      </c>
      <c r="E475" s="61" t="s">
        <v>2149</v>
      </c>
      <c r="F475" s="61" t="s">
        <v>25</v>
      </c>
      <c r="G475" s="61" t="s">
        <v>2150</v>
      </c>
      <c r="H475" s="61" t="s">
        <v>59</v>
      </c>
      <c r="I475" s="61" t="s">
        <v>78</v>
      </c>
      <c r="J475" s="61" t="s">
        <v>78</v>
      </c>
      <c r="K475" s="61" t="s">
        <v>78</v>
      </c>
      <c r="L475" s="61" t="s">
        <v>29</v>
      </c>
      <c r="M475" s="25" t="s">
        <v>5620</v>
      </c>
      <c r="N475" s="25" t="s">
        <v>5621</v>
      </c>
      <c r="O475" s="61" t="s">
        <v>32</v>
      </c>
      <c r="P475" s="61" t="s">
        <v>33</v>
      </c>
      <c r="Q475" s="61" t="s">
        <v>381</v>
      </c>
      <c r="R475" s="64"/>
      <c r="S475" s="65" t="str">
        <f t="shared" si="1"/>
        <v>29/03/2025</v>
      </c>
      <c r="T475" s="66">
        <f>IFERROR(__xludf.DUMMYFUNCTION("IF(ISBLANK(S475), """", DATE(INDEX(SPLIT(S475,""/""),3), INDEX(SPLIT(S475,""/""),2), INDEX(SPLIT(S475,""/""),1)))"),45745.0)</f>
        <v>45745</v>
      </c>
      <c r="U475" s="67"/>
      <c r="V475" s="61" t="s">
        <v>5085</v>
      </c>
      <c r="W475" s="61">
        <v>2880.0</v>
      </c>
      <c r="X475" s="67"/>
      <c r="Y475" s="69" t="str">
        <f t="shared" si="2"/>
        <v>2025-03</v>
      </c>
      <c r="Z475" s="70" t="str">
        <f t="shared" si="3"/>
        <v>Mar</v>
      </c>
      <c r="AA475" s="71">
        <f>IFERROR(__xludf.DUMMYFUNCTION("IF(OR(T475="""", NOT(ISDATE(T475))), """", EOMONTH(T475, -1) + 1)"),45717.0)</f>
        <v>45717</v>
      </c>
      <c r="AB475" s="67"/>
      <c r="AC475" s="67"/>
      <c r="AD475" s="67"/>
      <c r="AE475" s="67"/>
    </row>
    <row r="476">
      <c r="A476" s="59">
        <v>45730.0</v>
      </c>
      <c r="B476" s="60">
        <f t="shared" si="4"/>
        <v>29</v>
      </c>
      <c r="C476" s="61" t="s">
        <v>22</v>
      </c>
      <c r="D476" s="61" t="s">
        <v>109</v>
      </c>
      <c r="E476" s="61" t="s">
        <v>2153</v>
      </c>
      <c r="F476" s="61" t="s">
        <v>25</v>
      </c>
      <c r="G476" s="61" t="s">
        <v>2154</v>
      </c>
      <c r="H476" s="61" t="s">
        <v>59</v>
      </c>
      <c r="I476" s="61" t="s">
        <v>435</v>
      </c>
      <c r="J476" s="61" t="s">
        <v>435</v>
      </c>
      <c r="K476" s="61" t="s">
        <v>435</v>
      </c>
      <c r="L476" s="61" t="s">
        <v>29</v>
      </c>
      <c r="M476" s="25" t="s">
        <v>5622</v>
      </c>
      <c r="N476" s="25" t="s">
        <v>5623</v>
      </c>
      <c r="O476" s="61" t="s">
        <v>32</v>
      </c>
      <c r="P476" s="61" t="s">
        <v>33</v>
      </c>
      <c r="Q476" s="61" t="s">
        <v>228</v>
      </c>
      <c r="R476" s="64"/>
      <c r="S476" s="65">
        <f t="shared" si="1"/>
        <v>45995</v>
      </c>
      <c r="T476" s="66">
        <f>IFERROR(__xludf.DUMMYFUNCTION("IF(ISBLANK(S476), """", DATE(INDEX(SPLIT(S476,""/""),3), INDEX(SPLIT(S476,""/""),2), INDEX(SPLIT(S476,""/""),1)))"),45759.0)</f>
        <v>45759</v>
      </c>
      <c r="U476" s="67"/>
      <c r="V476" s="68">
        <v>45995.0</v>
      </c>
      <c r="W476" s="61">
        <v>3600.0</v>
      </c>
      <c r="X476" s="61" t="s">
        <v>300</v>
      </c>
      <c r="Y476" s="69" t="str">
        <f t="shared" si="2"/>
        <v>2025-04</v>
      </c>
      <c r="Z476" s="70" t="str">
        <f t="shared" si="3"/>
        <v>Apr</v>
      </c>
      <c r="AA476" s="71">
        <f>IFERROR(__xludf.DUMMYFUNCTION("IF(OR(T476="""", NOT(ISDATE(T476))), """", EOMONTH(T476, -1) + 1)"),45748.0)</f>
        <v>45748</v>
      </c>
      <c r="AB476" s="67"/>
      <c r="AC476" s="67"/>
      <c r="AD476" s="67"/>
      <c r="AE476" s="67"/>
    </row>
    <row r="477">
      <c r="A477" s="59">
        <v>45730.0</v>
      </c>
      <c r="B477" s="60">
        <f t="shared" si="4"/>
        <v>208</v>
      </c>
      <c r="C477" s="61" t="s">
        <v>50</v>
      </c>
      <c r="D477" s="61" t="s">
        <v>216</v>
      </c>
      <c r="E477" s="61" t="s">
        <v>2157</v>
      </c>
      <c r="F477" s="61" t="s">
        <v>274</v>
      </c>
      <c r="G477" s="61" t="s">
        <v>2158</v>
      </c>
      <c r="H477" s="61" t="s">
        <v>77</v>
      </c>
      <c r="I477" s="61" t="s">
        <v>220</v>
      </c>
      <c r="J477" s="61" t="s">
        <v>47</v>
      </c>
      <c r="K477" s="61" t="s">
        <v>47</v>
      </c>
      <c r="L477" s="61" t="s">
        <v>29</v>
      </c>
      <c r="M477" s="25" t="s">
        <v>5624</v>
      </c>
      <c r="N477" s="25" t="s">
        <v>5625</v>
      </c>
      <c r="O477" s="61" t="s">
        <v>32</v>
      </c>
      <c r="P477" s="61" t="s">
        <v>33</v>
      </c>
      <c r="Q477" s="67"/>
      <c r="R477" s="64"/>
      <c r="S477" s="65" t="str">
        <f t="shared" si="1"/>
        <v/>
      </c>
      <c r="T477" s="67" t="str">
        <f>IFERROR(__xludf.DUMMYFUNCTION("IF(ISBLANK(S477), """", DATE(INDEX(SPLIT(S477,""/""),3), INDEX(SPLIT(S477,""/""),2), INDEX(SPLIT(S477,""/""),1)))"),"")</f>
        <v/>
      </c>
      <c r="U477" s="67"/>
      <c r="V477" s="65"/>
      <c r="W477" s="61">
        <v>3150.0</v>
      </c>
      <c r="X477" s="61" t="s">
        <v>1030</v>
      </c>
      <c r="Y477" s="69" t="str">
        <f t="shared" si="2"/>
        <v/>
      </c>
      <c r="Z477" s="70" t="str">
        <f t="shared" si="3"/>
        <v/>
      </c>
      <c r="AA477" s="70" t="str">
        <f>IFERROR(__xludf.DUMMYFUNCTION("IF(OR(T477="""", NOT(ISDATE(T477))), """", EOMONTH(T477, -1) + 1)"),"")</f>
        <v/>
      </c>
      <c r="AB477" s="67"/>
      <c r="AC477" s="67"/>
      <c r="AD477" s="67"/>
      <c r="AE477" s="67"/>
    </row>
    <row r="478">
      <c r="A478" s="59">
        <v>45730.0</v>
      </c>
      <c r="B478" s="60">
        <f t="shared" si="4"/>
        <v>64</v>
      </c>
      <c r="C478" s="61" t="s">
        <v>72</v>
      </c>
      <c r="D478" s="61" t="s">
        <v>247</v>
      </c>
      <c r="E478" s="61" t="s">
        <v>2161</v>
      </c>
      <c r="F478" s="61" t="s">
        <v>249</v>
      </c>
      <c r="G478" s="61" t="s">
        <v>2162</v>
      </c>
      <c r="H478" s="61" t="s">
        <v>77</v>
      </c>
      <c r="I478" s="61" t="s">
        <v>220</v>
      </c>
      <c r="J478" s="61" t="s">
        <v>47</v>
      </c>
      <c r="K478" s="61" t="s">
        <v>47</v>
      </c>
      <c r="L478" s="61" t="s">
        <v>29</v>
      </c>
      <c r="M478" s="25" t="s">
        <v>5626</v>
      </c>
      <c r="N478" s="25" t="s">
        <v>5627</v>
      </c>
      <c r="O478" s="61" t="s">
        <v>32</v>
      </c>
      <c r="P478" s="61" t="s">
        <v>33</v>
      </c>
      <c r="Q478" s="61" t="s">
        <v>34</v>
      </c>
      <c r="R478" s="64"/>
      <c r="S478" s="65" t="str">
        <f t="shared" si="1"/>
        <v>17/05/2025</v>
      </c>
      <c r="T478" s="66">
        <f>IFERROR(__xludf.DUMMYFUNCTION("IF(ISBLANK(S478), """", DATE(INDEX(SPLIT(S478,""/""),3), INDEX(SPLIT(S478,""/""),2), INDEX(SPLIT(S478,""/""),1)))"),45794.0)</f>
        <v>45794</v>
      </c>
      <c r="U478" s="67"/>
      <c r="V478" s="61" t="s">
        <v>4812</v>
      </c>
      <c r="W478" s="61">
        <v>2250.0</v>
      </c>
      <c r="X478" s="61" t="s">
        <v>614</v>
      </c>
      <c r="Y478" s="69" t="str">
        <f t="shared" si="2"/>
        <v>2025-05</v>
      </c>
      <c r="Z478" s="70" t="str">
        <f t="shared" si="3"/>
        <v>May</v>
      </c>
      <c r="AA478" s="71">
        <f>IFERROR(__xludf.DUMMYFUNCTION("IF(OR(T478="""", NOT(ISDATE(T478))), """", EOMONTH(T478, -1) + 1)"),45778.0)</f>
        <v>45778</v>
      </c>
      <c r="AB478" s="67"/>
      <c r="AC478" s="67"/>
      <c r="AD478" s="67"/>
      <c r="AE478" s="67"/>
    </row>
    <row r="479">
      <c r="A479" s="59">
        <v>45731.0</v>
      </c>
      <c r="B479" s="60">
        <f t="shared" si="4"/>
        <v>70</v>
      </c>
      <c r="C479" s="61" t="s">
        <v>64</v>
      </c>
      <c r="D479" s="61" t="s">
        <v>65</v>
      </c>
      <c r="E479" s="61" t="s">
        <v>2166</v>
      </c>
      <c r="F479" s="61" t="s">
        <v>25</v>
      </c>
      <c r="G479" s="61" t="s">
        <v>2167</v>
      </c>
      <c r="H479" s="61" t="s">
        <v>77</v>
      </c>
      <c r="I479" s="61" t="s">
        <v>47</v>
      </c>
      <c r="J479" s="61" t="s">
        <v>47</v>
      </c>
      <c r="K479" s="61" t="s">
        <v>47</v>
      </c>
      <c r="L479" s="61" t="s">
        <v>29</v>
      </c>
      <c r="M479" s="25" t="s">
        <v>5628</v>
      </c>
      <c r="N479" s="25" t="s">
        <v>5629</v>
      </c>
      <c r="O479" s="61" t="s">
        <v>32</v>
      </c>
      <c r="P479" s="61" t="s">
        <v>33</v>
      </c>
      <c r="Q479" s="61" t="s">
        <v>126</v>
      </c>
      <c r="R479" s="64"/>
      <c r="S479" s="65" t="str">
        <f t="shared" si="1"/>
        <v>24/05/2025</v>
      </c>
      <c r="T479" s="66">
        <f>IFERROR(__xludf.DUMMYFUNCTION("IF(ISBLANK(S479), """", DATE(INDEX(SPLIT(S479,""/""),3), INDEX(SPLIT(S479,""/""),2), INDEX(SPLIT(S479,""/""),1)))"),45801.0)</f>
        <v>45801</v>
      </c>
      <c r="U479" s="67"/>
      <c r="V479" s="61" t="s">
        <v>4853</v>
      </c>
      <c r="W479" s="61">
        <v>2970.0</v>
      </c>
      <c r="X479" s="61" t="s">
        <v>567</v>
      </c>
      <c r="Y479" s="69" t="str">
        <f t="shared" si="2"/>
        <v>2025-05</v>
      </c>
      <c r="Z479" s="70" t="str">
        <f t="shared" si="3"/>
        <v>May</v>
      </c>
      <c r="AA479" s="71">
        <f>IFERROR(__xludf.DUMMYFUNCTION("IF(OR(T479="""", NOT(ISDATE(T479))), """", EOMONTH(T479, -1) + 1)"),45778.0)</f>
        <v>45778</v>
      </c>
      <c r="AB479" s="67"/>
      <c r="AC479" s="67"/>
      <c r="AD479" s="67"/>
      <c r="AE479" s="67"/>
    </row>
    <row r="480">
      <c r="A480" s="59">
        <v>45731.0</v>
      </c>
      <c r="B480" s="60">
        <f t="shared" si="4"/>
        <v>21</v>
      </c>
      <c r="C480" s="61" t="s">
        <v>72</v>
      </c>
      <c r="D480" s="61" t="s">
        <v>247</v>
      </c>
      <c r="E480" s="61" t="s">
        <v>2170</v>
      </c>
      <c r="F480" s="61" t="s">
        <v>274</v>
      </c>
      <c r="G480" s="61" t="s">
        <v>2171</v>
      </c>
      <c r="H480" s="61" t="s">
        <v>77</v>
      </c>
      <c r="I480" s="61" t="s">
        <v>104</v>
      </c>
      <c r="J480" s="61" t="s">
        <v>47</v>
      </c>
      <c r="K480" s="61" t="s">
        <v>47</v>
      </c>
      <c r="L480" s="61" t="s">
        <v>29</v>
      </c>
      <c r="M480" s="25" t="s">
        <v>5630</v>
      </c>
      <c r="N480" s="25" t="s">
        <v>5631</v>
      </c>
      <c r="O480" s="61" t="s">
        <v>32</v>
      </c>
      <c r="P480" s="61" t="s">
        <v>33</v>
      </c>
      <c r="Q480" s="61" t="s">
        <v>126</v>
      </c>
      <c r="R480" s="64"/>
      <c r="S480" s="65">
        <f t="shared" si="1"/>
        <v>45781</v>
      </c>
      <c r="T480" s="66">
        <f>IFERROR(__xludf.DUMMYFUNCTION("IF(ISBLANK(S480), """", DATE(INDEX(SPLIT(S480,""/""),3), INDEX(SPLIT(S480,""/""),2), INDEX(SPLIT(S480,""/""),1)))"),45752.0)</f>
        <v>45752</v>
      </c>
      <c r="U480" s="67"/>
      <c r="V480" s="68">
        <v>45781.0</v>
      </c>
      <c r="W480" s="61">
        <v>1800.0</v>
      </c>
      <c r="X480" s="61" t="s">
        <v>481</v>
      </c>
      <c r="Y480" s="69" t="str">
        <f t="shared" si="2"/>
        <v>2025-04</v>
      </c>
      <c r="Z480" s="70" t="str">
        <f t="shared" si="3"/>
        <v>Apr</v>
      </c>
      <c r="AA480" s="71">
        <f>IFERROR(__xludf.DUMMYFUNCTION("IF(OR(T480="""", NOT(ISDATE(T480))), """", EOMONTH(T480, -1) + 1)"),45748.0)</f>
        <v>45748</v>
      </c>
      <c r="AB480" s="67"/>
      <c r="AC480" s="67"/>
      <c r="AD480" s="67"/>
      <c r="AE480" s="67"/>
    </row>
    <row r="481">
      <c r="A481" s="59">
        <v>45731.0</v>
      </c>
      <c r="B481" s="60">
        <f t="shared" si="4"/>
        <v>28</v>
      </c>
      <c r="C481" s="61" t="s">
        <v>64</v>
      </c>
      <c r="D481" s="61" t="s">
        <v>95</v>
      </c>
      <c r="E481" s="61" t="s">
        <v>2174</v>
      </c>
      <c r="F481" s="61" t="s">
        <v>25</v>
      </c>
      <c r="G481" s="63" t="s">
        <v>2175</v>
      </c>
      <c r="H481" s="61" t="s">
        <v>39</v>
      </c>
      <c r="I481" s="61" t="s">
        <v>220</v>
      </c>
      <c r="J481" s="61" t="s">
        <v>244</v>
      </c>
      <c r="K481" s="61" t="s">
        <v>220</v>
      </c>
      <c r="L481" s="61" t="s">
        <v>29</v>
      </c>
      <c r="M481" s="25" t="s">
        <v>5632</v>
      </c>
      <c r="N481" s="25" t="s">
        <v>5633</v>
      </c>
      <c r="O481" s="61" t="s">
        <v>32</v>
      </c>
      <c r="P481" s="61" t="s">
        <v>33</v>
      </c>
      <c r="Q481" s="61" t="s">
        <v>34</v>
      </c>
      <c r="R481" s="64"/>
      <c r="S481" s="65">
        <f t="shared" si="1"/>
        <v>45995</v>
      </c>
      <c r="T481" s="66">
        <f>IFERROR(__xludf.DUMMYFUNCTION("IF(ISBLANK(S481), """", DATE(INDEX(SPLIT(S481,""/""),3), INDEX(SPLIT(S481,""/""),2), INDEX(SPLIT(S481,""/""),1)))"),45759.0)</f>
        <v>45759</v>
      </c>
      <c r="U481" s="67"/>
      <c r="V481" s="68">
        <v>45995.0</v>
      </c>
      <c r="W481" s="67"/>
      <c r="X481" s="67"/>
      <c r="Y481" s="69" t="str">
        <f t="shared" si="2"/>
        <v>2025-04</v>
      </c>
      <c r="Z481" s="70" t="str">
        <f t="shared" si="3"/>
        <v>Apr</v>
      </c>
      <c r="AA481" s="71">
        <f>IFERROR(__xludf.DUMMYFUNCTION("IF(OR(T481="""", NOT(ISDATE(T481))), """", EOMONTH(T481, -1) + 1)"),45748.0)</f>
        <v>45748</v>
      </c>
      <c r="AB481" s="67"/>
      <c r="AC481" s="67"/>
      <c r="AD481" s="67"/>
      <c r="AE481" s="67"/>
    </row>
    <row r="482">
      <c r="A482" s="59">
        <v>45731.0</v>
      </c>
      <c r="B482" s="60">
        <f t="shared" si="4"/>
        <v>28</v>
      </c>
      <c r="C482" s="61" t="s">
        <v>64</v>
      </c>
      <c r="D482" s="61" t="s">
        <v>95</v>
      </c>
      <c r="E482" s="61" t="s">
        <v>2178</v>
      </c>
      <c r="F482" s="61" t="s">
        <v>46</v>
      </c>
      <c r="G482" s="63" t="s">
        <v>2175</v>
      </c>
      <c r="H482" s="61" t="s">
        <v>39</v>
      </c>
      <c r="I482" s="61" t="s">
        <v>220</v>
      </c>
      <c r="J482" s="61" t="s">
        <v>47</v>
      </c>
      <c r="K482" s="61" t="s">
        <v>47</v>
      </c>
      <c r="L482" s="61" t="s">
        <v>29</v>
      </c>
      <c r="M482" s="25" t="s">
        <v>5634</v>
      </c>
      <c r="N482" s="25" t="s">
        <v>5635</v>
      </c>
      <c r="O482" s="61" t="s">
        <v>32</v>
      </c>
      <c r="P482" s="61" t="s">
        <v>33</v>
      </c>
      <c r="Q482" s="61" t="s">
        <v>34</v>
      </c>
      <c r="R482" s="64"/>
      <c r="S482" s="65">
        <f t="shared" si="1"/>
        <v>45995</v>
      </c>
      <c r="T482" s="66">
        <f>IFERROR(__xludf.DUMMYFUNCTION("IF(ISBLANK(S482), """", DATE(INDEX(SPLIT(S482,""/""),3), INDEX(SPLIT(S482,""/""),2), INDEX(SPLIT(S482,""/""),1)))"),45759.0)</f>
        <v>45759</v>
      </c>
      <c r="U482" s="67"/>
      <c r="V482" s="68">
        <v>45995.0</v>
      </c>
      <c r="W482" s="67"/>
      <c r="X482" s="67"/>
      <c r="Y482" s="69" t="str">
        <f t="shared" si="2"/>
        <v>2025-04</v>
      </c>
      <c r="Z482" s="70" t="str">
        <f t="shared" si="3"/>
        <v>Apr</v>
      </c>
      <c r="AA482" s="71">
        <f>IFERROR(__xludf.DUMMYFUNCTION("IF(OR(T482="""", NOT(ISDATE(T482))), """", EOMONTH(T482, -1) + 1)"),45748.0)</f>
        <v>45748</v>
      </c>
      <c r="AB482" s="67"/>
      <c r="AC482" s="67"/>
      <c r="AD482" s="67"/>
      <c r="AE482" s="67"/>
    </row>
    <row r="483">
      <c r="A483" s="59">
        <v>45731.0</v>
      </c>
      <c r="B483" s="60">
        <f t="shared" si="4"/>
        <v>28</v>
      </c>
      <c r="C483" s="61" t="s">
        <v>64</v>
      </c>
      <c r="D483" s="61" t="s">
        <v>95</v>
      </c>
      <c r="E483" s="61" t="s">
        <v>2181</v>
      </c>
      <c r="F483" s="61" t="s">
        <v>46</v>
      </c>
      <c r="G483" s="63" t="s">
        <v>2175</v>
      </c>
      <c r="H483" s="61" t="s">
        <v>39</v>
      </c>
      <c r="I483" s="61" t="s">
        <v>220</v>
      </c>
      <c r="J483" s="61" t="s">
        <v>47</v>
      </c>
      <c r="K483" s="61" t="s">
        <v>47</v>
      </c>
      <c r="L483" s="61" t="s">
        <v>29</v>
      </c>
      <c r="M483" s="25" t="s">
        <v>5636</v>
      </c>
      <c r="N483" s="25" t="s">
        <v>5637</v>
      </c>
      <c r="O483" s="61" t="s">
        <v>32</v>
      </c>
      <c r="P483" s="61" t="s">
        <v>33</v>
      </c>
      <c r="Q483" s="61" t="s">
        <v>34</v>
      </c>
      <c r="R483" s="64"/>
      <c r="S483" s="65">
        <f t="shared" si="1"/>
        <v>45995</v>
      </c>
      <c r="T483" s="66">
        <f>IFERROR(__xludf.DUMMYFUNCTION("IF(ISBLANK(S483), """", DATE(INDEX(SPLIT(S483,""/""),3), INDEX(SPLIT(S483,""/""),2), INDEX(SPLIT(S483,""/""),1)))"),45759.0)</f>
        <v>45759</v>
      </c>
      <c r="U483" s="67"/>
      <c r="V483" s="68">
        <v>45995.0</v>
      </c>
      <c r="W483" s="67"/>
      <c r="X483" s="67"/>
      <c r="Y483" s="69" t="str">
        <f t="shared" si="2"/>
        <v>2025-04</v>
      </c>
      <c r="Z483" s="70" t="str">
        <f t="shared" si="3"/>
        <v>Apr</v>
      </c>
      <c r="AA483" s="71">
        <f>IFERROR(__xludf.DUMMYFUNCTION("IF(OR(T483="""", NOT(ISDATE(T483))), """", EOMONTH(T483, -1) + 1)"),45748.0)</f>
        <v>45748</v>
      </c>
      <c r="AB483" s="67"/>
      <c r="AC483" s="67"/>
      <c r="AD483" s="67"/>
      <c r="AE483" s="67"/>
    </row>
    <row r="484">
      <c r="A484" s="59">
        <v>45731.0</v>
      </c>
      <c r="B484" s="60">
        <f t="shared" si="4"/>
        <v>21</v>
      </c>
      <c r="C484" s="61" t="s">
        <v>64</v>
      </c>
      <c r="D484" s="61" t="s">
        <v>95</v>
      </c>
      <c r="E484" s="61" t="s">
        <v>2184</v>
      </c>
      <c r="F484" s="61" t="s">
        <v>25</v>
      </c>
      <c r="G484" s="63" t="s">
        <v>2185</v>
      </c>
      <c r="H484" s="61" t="s">
        <v>39</v>
      </c>
      <c r="I484" s="61" t="s">
        <v>220</v>
      </c>
      <c r="J484" s="61" t="s">
        <v>220</v>
      </c>
      <c r="K484" s="61" t="s">
        <v>220</v>
      </c>
      <c r="L484" s="61" t="s">
        <v>29</v>
      </c>
      <c r="M484" s="25" t="s">
        <v>5638</v>
      </c>
      <c r="N484" s="25" t="s">
        <v>5639</v>
      </c>
      <c r="O484" s="61" t="s">
        <v>32</v>
      </c>
      <c r="P484" s="61" t="s">
        <v>33</v>
      </c>
      <c r="Q484" s="61" t="s">
        <v>34</v>
      </c>
      <c r="R484" s="64"/>
      <c r="S484" s="65">
        <f t="shared" si="1"/>
        <v>45781</v>
      </c>
      <c r="T484" s="66">
        <f>IFERROR(__xludf.DUMMYFUNCTION("IF(ISBLANK(S484), """", DATE(INDEX(SPLIT(S484,""/""),3), INDEX(SPLIT(S484,""/""),2), INDEX(SPLIT(S484,""/""),1)))"),45752.0)</f>
        <v>45752</v>
      </c>
      <c r="U484" s="67"/>
      <c r="V484" s="68">
        <v>45781.0</v>
      </c>
      <c r="W484" s="67"/>
      <c r="X484" s="67"/>
      <c r="Y484" s="69" t="str">
        <f t="shared" si="2"/>
        <v>2025-04</v>
      </c>
      <c r="Z484" s="70" t="str">
        <f t="shared" si="3"/>
        <v>Apr</v>
      </c>
      <c r="AA484" s="71">
        <f>IFERROR(__xludf.DUMMYFUNCTION("IF(OR(T484="""", NOT(ISDATE(T484))), """", EOMONTH(T484, -1) + 1)"),45748.0)</f>
        <v>45748</v>
      </c>
      <c r="AB484" s="67"/>
      <c r="AC484" s="67"/>
      <c r="AD484" s="67"/>
      <c r="AE484" s="67"/>
    </row>
    <row r="485">
      <c r="A485" s="59">
        <v>45733.0</v>
      </c>
      <c r="B485" s="60">
        <f t="shared" si="4"/>
        <v>205</v>
      </c>
      <c r="C485" s="61" t="s">
        <v>22</v>
      </c>
      <c r="D485" s="61" t="s">
        <v>307</v>
      </c>
      <c r="E485" s="61" t="s">
        <v>2189</v>
      </c>
      <c r="F485" s="61" t="s">
        <v>25</v>
      </c>
      <c r="G485" s="61" t="s">
        <v>2190</v>
      </c>
      <c r="H485" s="61" t="s">
        <v>388</v>
      </c>
      <c r="I485" s="61" t="s">
        <v>104</v>
      </c>
      <c r="J485" s="61" t="s">
        <v>104</v>
      </c>
      <c r="K485" s="61" t="s">
        <v>104</v>
      </c>
      <c r="L485" s="61" t="s">
        <v>29</v>
      </c>
      <c r="M485" s="25" t="s">
        <v>5640</v>
      </c>
      <c r="N485" s="25" t="s">
        <v>5641</v>
      </c>
      <c r="O485" s="61" t="s">
        <v>32</v>
      </c>
      <c r="P485" s="61" t="s">
        <v>343</v>
      </c>
      <c r="Q485" s="67"/>
      <c r="R485" s="64"/>
      <c r="S485" s="65" t="str">
        <f t="shared" si="1"/>
        <v/>
      </c>
      <c r="T485" s="67" t="str">
        <f>IFERROR(__xludf.DUMMYFUNCTION("IF(ISBLANK(S485), """", DATE(INDEX(SPLIT(S485,""/""),3), INDEX(SPLIT(S485,""/""),2), INDEX(SPLIT(S485,""/""),1)))"),"")</f>
        <v/>
      </c>
      <c r="U485" s="67"/>
      <c r="V485" s="65"/>
      <c r="W485" s="67"/>
      <c r="X485" s="67"/>
      <c r="Y485" s="69" t="str">
        <f t="shared" si="2"/>
        <v/>
      </c>
      <c r="Z485" s="70" t="str">
        <f t="shared" si="3"/>
        <v/>
      </c>
      <c r="AA485" s="70" t="str">
        <f>IFERROR(__xludf.DUMMYFUNCTION("IF(OR(T485="""", NOT(ISDATE(T485))), """", EOMONTH(T485, -1) + 1)"),"")</f>
        <v/>
      </c>
      <c r="AB485" s="67"/>
      <c r="AC485" s="67"/>
      <c r="AD485" s="67"/>
      <c r="AE485" s="67"/>
    </row>
    <row r="486">
      <c r="A486" s="59">
        <v>45733.0</v>
      </c>
      <c r="B486" s="60">
        <f t="shared" si="4"/>
        <v>19</v>
      </c>
      <c r="C486" s="61" t="s">
        <v>72</v>
      </c>
      <c r="D486" s="61" t="s">
        <v>247</v>
      </c>
      <c r="E486" s="61" t="s">
        <v>2193</v>
      </c>
      <c r="F486" s="61" t="s">
        <v>274</v>
      </c>
      <c r="G486" s="61" t="s">
        <v>2194</v>
      </c>
      <c r="H486" s="61" t="s">
        <v>77</v>
      </c>
      <c r="I486" s="61" t="s">
        <v>54</v>
      </c>
      <c r="J486" s="61" t="s">
        <v>47</v>
      </c>
      <c r="K486" s="61" t="s">
        <v>47</v>
      </c>
      <c r="L486" s="61" t="s">
        <v>29</v>
      </c>
      <c r="M486" s="25" t="s">
        <v>5642</v>
      </c>
      <c r="N486" s="25" t="s">
        <v>5643</v>
      </c>
      <c r="O486" s="61" t="s">
        <v>32</v>
      </c>
      <c r="P486" s="61" t="s">
        <v>33</v>
      </c>
      <c r="Q486" s="61" t="s">
        <v>34</v>
      </c>
      <c r="R486" s="64"/>
      <c r="S486" s="65">
        <f t="shared" si="1"/>
        <v>45781</v>
      </c>
      <c r="T486" s="66">
        <f>IFERROR(__xludf.DUMMYFUNCTION("IF(ISBLANK(S486), """", DATE(INDEX(SPLIT(S486,""/""),3), INDEX(SPLIT(S486,""/""),2), INDEX(SPLIT(S486,""/""),1)))"),45752.0)</f>
        <v>45752</v>
      </c>
      <c r="U486" s="67"/>
      <c r="V486" s="68">
        <v>45781.0</v>
      </c>
      <c r="W486" s="61">
        <v>3600.0</v>
      </c>
      <c r="X486" s="61" t="s">
        <v>151</v>
      </c>
      <c r="Y486" s="69" t="str">
        <f t="shared" si="2"/>
        <v>2025-04</v>
      </c>
      <c r="Z486" s="70" t="str">
        <f t="shared" si="3"/>
        <v>Apr</v>
      </c>
      <c r="AA486" s="71">
        <f>IFERROR(__xludf.DUMMYFUNCTION("IF(OR(T486="""", NOT(ISDATE(T486))), """", EOMONTH(T486, -1) + 1)"),45748.0)</f>
        <v>45748</v>
      </c>
      <c r="AB486" s="67"/>
      <c r="AC486" s="67"/>
      <c r="AD486" s="67"/>
      <c r="AE486" s="67"/>
    </row>
    <row r="487">
      <c r="A487" s="59">
        <v>45733.0</v>
      </c>
      <c r="B487" s="60">
        <f t="shared" si="4"/>
        <v>19</v>
      </c>
      <c r="C487" s="61" t="s">
        <v>72</v>
      </c>
      <c r="D487" s="61" t="s">
        <v>247</v>
      </c>
      <c r="E487" s="61" t="s">
        <v>2197</v>
      </c>
      <c r="F487" s="61" t="s">
        <v>274</v>
      </c>
      <c r="G487" s="61" t="s">
        <v>2198</v>
      </c>
      <c r="H487" s="61" t="s">
        <v>77</v>
      </c>
      <c r="I487" s="61" t="s">
        <v>435</v>
      </c>
      <c r="J487" s="61" t="s">
        <v>47</v>
      </c>
      <c r="K487" s="61" t="s">
        <v>47</v>
      </c>
      <c r="L487" s="61" t="s">
        <v>29</v>
      </c>
      <c r="M487" s="25" t="s">
        <v>5644</v>
      </c>
      <c r="N487" s="25" t="s">
        <v>5645</v>
      </c>
      <c r="O487" s="61" t="s">
        <v>32</v>
      </c>
      <c r="P487" s="61" t="s">
        <v>33</v>
      </c>
      <c r="Q487" s="61" t="s">
        <v>126</v>
      </c>
      <c r="R487" s="64"/>
      <c r="S487" s="65">
        <f t="shared" si="1"/>
        <v>45781</v>
      </c>
      <c r="T487" s="66">
        <f>IFERROR(__xludf.DUMMYFUNCTION("IF(ISBLANK(S487), """", DATE(INDEX(SPLIT(S487,""/""),3), INDEX(SPLIT(S487,""/""),2), INDEX(SPLIT(S487,""/""),1)))"),45752.0)</f>
        <v>45752</v>
      </c>
      <c r="U487" s="67"/>
      <c r="V487" s="68">
        <v>45781.0</v>
      </c>
      <c r="W487" s="61">
        <v>1800.0</v>
      </c>
      <c r="X487" s="61" t="s">
        <v>263</v>
      </c>
      <c r="Y487" s="69" t="str">
        <f t="shared" si="2"/>
        <v>2025-04</v>
      </c>
      <c r="Z487" s="70" t="str">
        <f t="shared" si="3"/>
        <v>Apr</v>
      </c>
      <c r="AA487" s="71">
        <f>IFERROR(__xludf.DUMMYFUNCTION("IF(OR(T487="""", NOT(ISDATE(T487))), """", EOMONTH(T487, -1) + 1)"),45748.0)</f>
        <v>45748</v>
      </c>
      <c r="AB487" s="67"/>
      <c r="AC487" s="67"/>
      <c r="AD487" s="67"/>
      <c r="AE487" s="67"/>
    </row>
    <row r="488">
      <c r="A488" s="59">
        <v>45734.0</v>
      </c>
      <c r="B488" s="60">
        <f t="shared" si="4"/>
        <v>74</v>
      </c>
      <c r="C488" s="61" t="s">
        <v>64</v>
      </c>
      <c r="D488" s="61" t="s">
        <v>290</v>
      </c>
      <c r="E488" s="61" t="s">
        <v>2203</v>
      </c>
      <c r="F488" s="61" t="s">
        <v>1873</v>
      </c>
      <c r="G488" s="61" t="s">
        <v>2204</v>
      </c>
      <c r="H488" s="61" t="s">
        <v>77</v>
      </c>
      <c r="I488" s="61" t="s">
        <v>468</v>
      </c>
      <c r="J488" s="61" t="s">
        <v>47</v>
      </c>
      <c r="K488" s="61" t="s">
        <v>47</v>
      </c>
      <c r="L488" s="61" t="s">
        <v>29</v>
      </c>
      <c r="M488" s="25" t="s">
        <v>5646</v>
      </c>
      <c r="N488" s="25" t="s">
        <v>5647</v>
      </c>
      <c r="O488" s="61" t="s">
        <v>32</v>
      </c>
      <c r="P488" s="61" t="s">
        <v>33</v>
      </c>
      <c r="Q488" s="61" t="s">
        <v>126</v>
      </c>
      <c r="R488" s="64"/>
      <c r="S488" s="65" t="str">
        <f t="shared" si="1"/>
        <v>31/05/2025</v>
      </c>
      <c r="T488" s="66">
        <f>IFERROR(__xludf.DUMMYFUNCTION("IF(ISBLANK(S488), """", DATE(INDEX(SPLIT(S488,""/""),3), INDEX(SPLIT(S488,""/""),2), INDEX(SPLIT(S488,""/""),1)))"),45808.0)</f>
        <v>45808</v>
      </c>
      <c r="U488" s="67"/>
      <c r="V488" s="61" t="s">
        <v>4751</v>
      </c>
      <c r="W488" s="61">
        <v>4500.0</v>
      </c>
      <c r="X488" s="61" t="s">
        <v>2207</v>
      </c>
      <c r="Y488" s="69" t="str">
        <f t="shared" si="2"/>
        <v>2025-05</v>
      </c>
      <c r="Z488" s="70" t="str">
        <f t="shared" si="3"/>
        <v>May</v>
      </c>
      <c r="AA488" s="71">
        <f>IFERROR(__xludf.DUMMYFUNCTION("IF(OR(T488="""", NOT(ISDATE(T488))), """", EOMONTH(T488, -1) + 1)"),45778.0)</f>
        <v>45778</v>
      </c>
      <c r="AB488" s="67"/>
      <c r="AC488" s="67"/>
      <c r="AD488" s="67"/>
      <c r="AE488" s="67"/>
    </row>
    <row r="489">
      <c r="A489" s="59">
        <v>45734.0</v>
      </c>
      <c r="B489" s="60">
        <f t="shared" si="4"/>
        <v>53</v>
      </c>
      <c r="C489" s="61" t="s">
        <v>64</v>
      </c>
      <c r="D489" s="61" t="s">
        <v>529</v>
      </c>
      <c r="E489" s="61" t="s">
        <v>2208</v>
      </c>
      <c r="F489" s="61" t="s">
        <v>25</v>
      </c>
      <c r="G489" s="61" t="s">
        <v>2209</v>
      </c>
      <c r="H489" s="61" t="s">
        <v>59</v>
      </c>
      <c r="I489" s="61" t="s">
        <v>328</v>
      </c>
      <c r="J489" s="61" t="s">
        <v>328</v>
      </c>
      <c r="K489" s="61" t="s">
        <v>328</v>
      </c>
      <c r="L489" s="61" t="s">
        <v>29</v>
      </c>
      <c r="M489" s="25" t="s">
        <v>5648</v>
      </c>
      <c r="N489" s="25" t="s">
        <v>5649</v>
      </c>
      <c r="O489" s="61" t="s">
        <v>32</v>
      </c>
      <c r="P489" s="61" t="s">
        <v>33</v>
      </c>
      <c r="Q489" s="61" t="s">
        <v>381</v>
      </c>
      <c r="R489" s="64"/>
      <c r="S489" s="65">
        <f t="shared" si="1"/>
        <v>45935</v>
      </c>
      <c r="T489" s="66">
        <f>IFERROR(__xludf.DUMMYFUNCTION("IF(ISBLANK(S489), """", DATE(INDEX(SPLIT(S489,""/""),3), INDEX(SPLIT(S489,""/""),2), INDEX(SPLIT(S489,""/""),1)))"),45787.0)</f>
        <v>45787</v>
      </c>
      <c r="U489" s="67"/>
      <c r="V489" s="68">
        <v>45935.0</v>
      </c>
      <c r="W489" s="67"/>
      <c r="X489" s="67"/>
      <c r="Y489" s="69" t="str">
        <f t="shared" si="2"/>
        <v>2025-05</v>
      </c>
      <c r="Z489" s="70" t="str">
        <f t="shared" si="3"/>
        <v>May</v>
      </c>
      <c r="AA489" s="71">
        <f>IFERROR(__xludf.DUMMYFUNCTION("IF(OR(T489="""", NOT(ISDATE(T489))), """", EOMONTH(T489, -1) + 1)"),45778.0)</f>
        <v>45778</v>
      </c>
      <c r="AB489" s="67"/>
      <c r="AC489" s="67"/>
      <c r="AD489" s="67"/>
      <c r="AE489" s="67"/>
    </row>
    <row r="490">
      <c r="A490" s="59">
        <v>45734.0</v>
      </c>
      <c r="B490" s="60">
        <f t="shared" si="4"/>
        <v>32</v>
      </c>
      <c r="C490" s="61" t="s">
        <v>64</v>
      </c>
      <c r="D490" s="61" t="s">
        <v>562</v>
      </c>
      <c r="E490" s="61" t="s">
        <v>2212</v>
      </c>
      <c r="F490" s="61" t="s">
        <v>638</v>
      </c>
      <c r="G490" s="61" t="s">
        <v>2213</v>
      </c>
      <c r="H490" s="61" t="s">
        <v>77</v>
      </c>
      <c r="I490" s="61" t="s">
        <v>78</v>
      </c>
      <c r="J490" s="61" t="s">
        <v>47</v>
      </c>
      <c r="K490" s="61" t="s">
        <v>47</v>
      </c>
      <c r="L490" s="61" t="s">
        <v>29</v>
      </c>
      <c r="M490" s="25" t="s">
        <v>5650</v>
      </c>
      <c r="N490" s="25" t="s">
        <v>5651</v>
      </c>
      <c r="O490" s="61" t="s">
        <v>32</v>
      </c>
      <c r="P490" s="61" t="s">
        <v>33</v>
      </c>
      <c r="Q490" s="61" t="s">
        <v>126</v>
      </c>
      <c r="R490" s="64"/>
      <c r="S490" s="65" t="str">
        <f t="shared" si="1"/>
        <v>19/04/2025</v>
      </c>
      <c r="T490" s="66">
        <f>IFERROR(__xludf.DUMMYFUNCTION("IF(ISBLANK(S490), """", DATE(INDEX(SPLIT(S490,""/""),3), INDEX(SPLIT(S490,""/""),2), INDEX(SPLIT(S490,""/""),1)))"),45766.0)</f>
        <v>45766</v>
      </c>
      <c r="U490" s="67"/>
      <c r="V490" s="61" t="s">
        <v>4729</v>
      </c>
      <c r="W490" s="61">
        <v>810.0</v>
      </c>
      <c r="X490" s="61" t="s">
        <v>300</v>
      </c>
      <c r="Y490" s="69" t="str">
        <f t="shared" si="2"/>
        <v>2025-04</v>
      </c>
      <c r="Z490" s="70" t="str">
        <f t="shared" si="3"/>
        <v>Apr</v>
      </c>
      <c r="AA490" s="71">
        <f>IFERROR(__xludf.DUMMYFUNCTION("IF(OR(T490="""", NOT(ISDATE(T490))), """", EOMONTH(T490, -1) + 1)"),45748.0)</f>
        <v>45748</v>
      </c>
      <c r="AB490" s="67"/>
      <c r="AC490" s="67"/>
      <c r="AD490" s="67"/>
      <c r="AE490" s="67"/>
    </row>
    <row r="491">
      <c r="A491" s="59">
        <v>45734.0</v>
      </c>
      <c r="B491" s="60">
        <f t="shared" si="4"/>
        <v>18</v>
      </c>
      <c r="C491" s="61" t="s">
        <v>22</v>
      </c>
      <c r="D491" s="61" t="s">
        <v>307</v>
      </c>
      <c r="E491" s="61" t="s">
        <v>2216</v>
      </c>
      <c r="F491" s="61" t="s">
        <v>25</v>
      </c>
      <c r="G491" s="61" t="s">
        <v>2217</v>
      </c>
      <c r="H491" s="61" t="s">
        <v>2218</v>
      </c>
      <c r="I491" s="61" t="s">
        <v>328</v>
      </c>
      <c r="J491" s="61" t="s">
        <v>328</v>
      </c>
      <c r="K491" s="61" t="s">
        <v>328</v>
      </c>
      <c r="L491" s="61" t="s">
        <v>29</v>
      </c>
      <c r="M491" s="25" t="s">
        <v>5652</v>
      </c>
      <c r="N491" s="25" t="s">
        <v>5653</v>
      </c>
      <c r="O491" s="61" t="s">
        <v>32</v>
      </c>
      <c r="P491" s="61" t="s">
        <v>33</v>
      </c>
      <c r="Q491" s="61" t="s">
        <v>228</v>
      </c>
      <c r="R491" s="64"/>
      <c r="S491" s="65">
        <f t="shared" si="1"/>
        <v>45781</v>
      </c>
      <c r="T491" s="66">
        <f>IFERROR(__xludf.DUMMYFUNCTION("IF(ISBLANK(S491), """", DATE(INDEX(SPLIT(S491,""/""),3), INDEX(SPLIT(S491,""/""),2), INDEX(SPLIT(S491,""/""),1)))"),45752.0)</f>
        <v>45752</v>
      </c>
      <c r="U491" s="67"/>
      <c r="V491" s="68">
        <v>45781.0</v>
      </c>
      <c r="W491" s="67"/>
      <c r="X491" s="67"/>
      <c r="Y491" s="69" t="str">
        <f t="shared" si="2"/>
        <v>2025-04</v>
      </c>
      <c r="Z491" s="70" t="str">
        <f t="shared" si="3"/>
        <v>Apr</v>
      </c>
      <c r="AA491" s="71">
        <f>IFERROR(__xludf.DUMMYFUNCTION("IF(OR(T491="""", NOT(ISDATE(T491))), """", EOMONTH(T491, -1) + 1)"),45748.0)</f>
        <v>45748</v>
      </c>
      <c r="AB491" s="67"/>
      <c r="AC491" s="67"/>
      <c r="AD491" s="67"/>
      <c r="AE491" s="67"/>
    </row>
    <row r="492">
      <c r="A492" s="59">
        <v>45734.0</v>
      </c>
      <c r="B492" s="60">
        <f t="shared" si="4"/>
        <v>32</v>
      </c>
      <c r="C492" s="61" t="s">
        <v>22</v>
      </c>
      <c r="D492" s="61" t="s">
        <v>307</v>
      </c>
      <c r="E492" s="96" t="s">
        <v>2221</v>
      </c>
      <c r="F492" s="61" t="s">
        <v>25</v>
      </c>
      <c r="G492" s="61" t="s">
        <v>2222</v>
      </c>
      <c r="H492" s="61" t="s">
        <v>388</v>
      </c>
      <c r="I492" s="61" t="s">
        <v>40</v>
      </c>
      <c r="J492" s="61" t="s">
        <v>40</v>
      </c>
      <c r="K492" s="61" t="s">
        <v>40</v>
      </c>
      <c r="L492" s="61" t="s">
        <v>29</v>
      </c>
      <c r="M492" s="25" t="s">
        <v>5654</v>
      </c>
      <c r="N492" s="25" t="s">
        <v>5655</v>
      </c>
      <c r="O492" s="61" t="s">
        <v>32</v>
      </c>
      <c r="P492" s="61" t="s">
        <v>33</v>
      </c>
      <c r="Q492" s="61" t="s">
        <v>34</v>
      </c>
      <c r="R492" s="64"/>
      <c r="S492" s="65" t="str">
        <f t="shared" si="1"/>
        <v>19/04/2025</v>
      </c>
      <c r="T492" s="66">
        <f>IFERROR(__xludf.DUMMYFUNCTION("IF(ISBLANK(S492), """", DATE(INDEX(SPLIT(S492,""/""),3), INDEX(SPLIT(S492,""/""),2), INDEX(SPLIT(S492,""/""),1)))"),45766.0)</f>
        <v>45766</v>
      </c>
      <c r="U492" s="67"/>
      <c r="V492" s="61" t="s">
        <v>4729</v>
      </c>
      <c r="W492" s="67"/>
      <c r="X492" s="67"/>
      <c r="Y492" s="69" t="str">
        <f t="shared" si="2"/>
        <v>2025-04</v>
      </c>
      <c r="Z492" s="70" t="str">
        <f t="shared" si="3"/>
        <v>Apr</v>
      </c>
      <c r="AA492" s="71">
        <f>IFERROR(__xludf.DUMMYFUNCTION("IF(OR(T492="""", NOT(ISDATE(T492))), """", EOMONTH(T492, -1) + 1)"),45748.0)</f>
        <v>45748</v>
      </c>
      <c r="AB492" s="67"/>
      <c r="AC492" s="67"/>
      <c r="AD492" s="67"/>
      <c r="AE492" s="67"/>
    </row>
    <row r="493">
      <c r="A493" s="59">
        <v>45734.0</v>
      </c>
      <c r="B493" s="60">
        <f t="shared" si="4"/>
        <v>204</v>
      </c>
      <c r="C493" s="61" t="s">
        <v>22</v>
      </c>
      <c r="D493" s="61" t="s">
        <v>307</v>
      </c>
      <c r="E493" s="61" t="s">
        <v>2225</v>
      </c>
      <c r="F493" s="61" t="s">
        <v>25</v>
      </c>
      <c r="G493" s="61" t="s">
        <v>2226</v>
      </c>
      <c r="H493" s="61" t="s">
        <v>388</v>
      </c>
      <c r="I493" s="61" t="s">
        <v>328</v>
      </c>
      <c r="J493" s="61" t="s">
        <v>328</v>
      </c>
      <c r="K493" s="61" t="s">
        <v>328</v>
      </c>
      <c r="L493" s="61" t="s">
        <v>29</v>
      </c>
      <c r="M493" s="25" t="s">
        <v>5656</v>
      </c>
      <c r="N493" s="25" t="s">
        <v>5657</v>
      </c>
      <c r="O493" s="61" t="s">
        <v>32</v>
      </c>
      <c r="P493" s="61" t="s">
        <v>214</v>
      </c>
      <c r="Q493" s="67"/>
      <c r="R493" s="64"/>
      <c r="S493" s="65" t="str">
        <f t="shared" si="1"/>
        <v/>
      </c>
      <c r="T493" s="67" t="str">
        <f>IFERROR(__xludf.DUMMYFUNCTION("IF(ISBLANK(S493), """", DATE(INDEX(SPLIT(S493,""/""),3), INDEX(SPLIT(S493,""/""),2), INDEX(SPLIT(S493,""/""),1)))"),"")</f>
        <v/>
      </c>
      <c r="U493" s="67"/>
      <c r="V493" s="65"/>
      <c r="W493" s="67"/>
      <c r="X493" s="67"/>
      <c r="Y493" s="69" t="str">
        <f t="shared" si="2"/>
        <v/>
      </c>
      <c r="Z493" s="70" t="str">
        <f t="shared" si="3"/>
        <v/>
      </c>
      <c r="AA493" s="70" t="str">
        <f>IFERROR(__xludf.DUMMYFUNCTION("IF(OR(T493="""", NOT(ISDATE(T493))), """", EOMONTH(T493, -1) + 1)"),"")</f>
        <v/>
      </c>
      <c r="AB493" s="67"/>
      <c r="AC493" s="67"/>
      <c r="AD493" s="67"/>
      <c r="AE493" s="67"/>
    </row>
    <row r="494">
      <c r="A494" s="59">
        <v>45734.0</v>
      </c>
      <c r="B494" s="60">
        <f t="shared" si="4"/>
        <v>74</v>
      </c>
      <c r="C494" s="61" t="s">
        <v>64</v>
      </c>
      <c r="D494" s="61" t="s">
        <v>209</v>
      </c>
      <c r="E494" s="61" t="s">
        <v>2230</v>
      </c>
      <c r="F494" s="61" t="s">
        <v>46</v>
      </c>
      <c r="G494" s="61" t="s">
        <v>2231</v>
      </c>
      <c r="H494" s="61" t="s">
        <v>59</v>
      </c>
      <c r="I494" s="61" t="s">
        <v>104</v>
      </c>
      <c r="J494" s="61" t="s">
        <v>47</v>
      </c>
      <c r="K494" s="61" t="s">
        <v>47</v>
      </c>
      <c r="L494" s="61" t="s">
        <v>29</v>
      </c>
      <c r="M494" s="25" t="s">
        <v>5658</v>
      </c>
      <c r="N494" s="25" t="s">
        <v>5659</v>
      </c>
      <c r="O494" s="61" t="s">
        <v>32</v>
      </c>
      <c r="P494" s="61" t="s">
        <v>33</v>
      </c>
      <c r="Q494" s="61" t="s">
        <v>34</v>
      </c>
      <c r="R494" s="64"/>
      <c r="S494" s="65" t="str">
        <f t="shared" si="1"/>
        <v>31/05/2025</v>
      </c>
      <c r="T494" s="66">
        <f>IFERROR(__xludf.DUMMYFUNCTION("IF(ISBLANK(S494), """", DATE(INDEX(SPLIT(S494,""/""),3), INDEX(SPLIT(S494,""/""),2), INDEX(SPLIT(S494,""/""),1)))"),45808.0)</f>
        <v>45808</v>
      </c>
      <c r="U494" s="67"/>
      <c r="V494" s="61" t="s">
        <v>4751</v>
      </c>
      <c r="W494" s="67"/>
      <c r="X494" s="67"/>
      <c r="Y494" s="69" t="str">
        <f t="shared" si="2"/>
        <v>2025-05</v>
      </c>
      <c r="Z494" s="70" t="str">
        <f t="shared" si="3"/>
        <v>May</v>
      </c>
      <c r="AA494" s="71">
        <f>IFERROR(__xludf.DUMMYFUNCTION("IF(OR(T494="""", NOT(ISDATE(T494))), """", EOMONTH(T494, -1) + 1)"),45778.0)</f>
        <v>45778</v>
      </c>
      <c r="AB494" s="67"/>
      <c r="AC494" s="67"/>
      <c r="AD494" s="67"/>
      <c r="AE494" s="67"/>
    </row>
    <row r="495">
      <c r="A495" s="59">
        <v>45734.0</v>
      </c>
      <c r="B495" s="60">
        <f t="shared" si="4"/>
        <v>53</v>
      </c>
      <c r="C495" s="61" t="s">
        <v>64</v>
      </c>
      <c r="D495" s="61" t="s">
        <v>209</v>
      </c>
      <c r="E495" s="61" t="s">
        <v>2234</v>
      </c>
      <c r="F495" s="61" t="s">
        <v>25</v>
      </c>
      <c r="G495" s="61" t="s">
        <v>2235</v>
      </c>
      <c r="H495" s="61" t="s">
        <v>39</v>
      </c>
      <c r="I495" s="61" t="s">
        <v>78</v>
      </c>
      <c r="J495" s="61" t="s">
        <v>256</v>
      </c>
      <c r="K495" s="61" t="s">
        <v>256</v>
      </c>
      <c r="L495" s="61" t="s">
        <v>29</v>
      </c>
      <c r="M495" s="25" t="s">
        <v>5660</v>
      </c>
      <c r="N495" s="25" t="s">
        <v>5661</v>
      </c>
      <c r="O495" s="61" t="s">
        <v>32</v>
      </c>
      <c r="P495" s="61" t="s">
        <v>33</v>
      </c>
      <c r="Q495" s="61" t="s">
        <v>228</v>
      </c>
      <c r="R495" s="64"/>
      <c r="S495" s="65">
        <f t="shared" si="1"/>
        <v>45935</v>
      </c>
      <c r="T495" s="66">
        <f>IFERROR(__xludf.DUMMYFUNCTION("IF(ISBLANK(S495), """", DATE(INDEX(SPLIT(S495,""/""),3), INDEX(SPLIT(S495,""/""),2), INDEX(SPLIT(S495,""/""),1)))"),45787.0)</f>
        <v>45787</v>
      </c>
      <c r="U495" s="67"/>
      <c r="V495" s="68">
        <v>45935.0</v>
      </c>
      <c r="W495" s="67"/>
      <c r="X495" s="67"/>
      <c r="Y495" s="69" t="str">
        <f t="shared" si="2"/>
        <v>2025-05</v>
      </c>
      <c r="Z495" s="70" t="str">
        <f t="shared" si="3"/>
        <v>May</v>
      </c>
      <c r="AA495" s="71">
        <f>IFERROR(__xludf.DUMMYFUNCTION("IF(OR(T495="""", NOT(ISDATE(T495))), """", EOMONTH(T495, -1) + 1)"),45778.0)</f>
        <v>45778</v>
      </c>
      <c r="AB495" s="67"/>
      <c r="AC495" s="67"/>
      <c r="AD495" s="67"/>
      <c r="AE495" s="67"/>
    </row>
    <row r="496">
      <c r="A496" s="59">
        <v>45734.0</v>
      </c>
      <c r="B496" s="60">
        <f t="shared" si="4"/>
        <v>204</v>
      </c>
      <c r="C496" s="61" t="s">
        <v>50</v>
      </c>
      <c r="D496" s="61" t="s">
        <v>216</v>
      </c>
      <c r="E496" s="61" t="s">
        <v>2238</v>
      </c>
      <c r="F496" s="61" t="s">
        <v>25</v>
      </c>
      <c r="G496" s="61" t="s">
        <v>2239</v>
      </c>
      <c r="H496" s="61" t="s">
        <v>68</v>
      </c>
      <c r="I496" s="61" t="s">
        <v>435</v>
      </c>
      <c r="J496" s="61" t="s">
        <v>78</v>
      </c>
      <c r="K496" s="61" t="s">
        <v>78</v>
      </c>
      <c r="L496" s="61" t="s">
        <v>29</v>
      </c>
      <c r="M496" s="25" t="s">
        <v>5662</v>
      </c>
      <c r="N496" s="25" t="s">
        <v>5663</v>
      </c>
      <c r="O496" s="61" t="s">
        <v>32</v>
      </c>
      <c r="P496" s="61" t="s">
        <v>214</v>
      </c>
      <c r="Q496" s="67"/>
      <c r="R496" s="64"/>
      <c r="S496" s="65" t="str">
        <f t="shared" si="1"/>
        <v/>
      </c>
      <c r="T496" s="67" t="str">
        <f>IFERROR(__xludf.DUMMYFUNCTION("IF(ISBLANK(S496), """", DATE(INDEX(SPLIT(S496,""/""),3), INDEX(SPLIT(S496,""/""),2), INDEX(SPLIT(S496,""/""),1)))"),"")</f>
        <v/>
      </c>
      <c r="U496" s="67"/>
      <c r="V496" s="65"/>
      <c r="W496" s="67"/>
      <c r="X496" s="67"/>
      <c r="Y496" s="69" t="str">
        <f t="shared" si="2"/>
        <v/>
      </c>
      <c r="Z496" s="70" t="str">
        <f t="shared" si="3"/>
        <v/>
      </c>
      <c r="AA496" s="70" t="str">
        <f>IFERROR(__xludf.DUMMYFUNCTION("IF(OR(T496="""", NOT(ISDATE(T496))), """", EOMONTH(T496, -1) + 1)"),"")</f>
        <v/>
      </c>
      <c r="AB496" s="67"/>
      <c r="AC496" s="67"/>
      <c r="AD496" s="67"/>
      <c r="AE496" s="67"/>
    </row>
    <row r="497">
      <c r="A497" s="59">
        <v>45734.0</v>
      </c>
      <c r="B497" s="60">
        <f t="shared" si="4"/>
        <v>25</v>
      </c>
      <c r="C497" s="61" t="s">
        <v>22</v>
      </c>
      <c r="D497" s="61" t="s">
        <v>109</v>
      </c>
      <c r="E497" s="61" t="s">
        <v>2242</v>
      </c>
      <c r="F497" s="61" t="s">
        <v>25</v>
      </c>
      <c r="G497" s="61" t="s">
        <v>2243</v>
      </c>
      <c r="H497" s="61" t="s">
        <v>39</v>
      </c>
      <c r="I497" s="61" t="s">
        <v>435</v>
      </c>
      <c r="J497" s="61" t="s">
        <v>435</v>
      </c>
      <c r="K497" s="61" t="s">
        <v>435</v>
      </c>
      <c r="L497" s="61" t="s">
        <v>29</v>
      </c>
      <c r="M497" s="25" t="s">
        <v>5664</v>
      </c>
      <c r="N497" s="25" t="s">
        <v>5665</v>
      </c>
      <c r="O497" s="61" t="s">
        <v>32</v>
      </c>
      <c r="P497" s="61" t="s">
        <v>33</v>
      </c>
      <c r="Q497" s="61" t="s">
        <v>34</v>
      </c>
      <c r="R497" s="64"/>
      <c r="S497" s="65">
        <f t="shared" si="1"/>
        <v>45995</v>
      </c>
      <c r="T497" s="66">
        <f>IFERROR(__xludf.DUMMYFUNCTION("IF(ISBLANK(S497), """", DATE(INDEX(SPLIT(S497,""/""),3), INDEX(SPLIT(S497,""/""),2), INDEX(SPLIT(S497,""/""),1)))"),45759.0)</f>
        <v>45759</v>
      </c>
      <c r="U497" s="67"/>
      <c r="V497" s="68">
        <v>45995.0</v>
      </c>
      <c r="W497" s="61">
        <v>4500.0</v>
      </c>
      <c r="X497" s="67"/>
      <c r="Y497" s="69" t="str">
        <f t="shared" si="2"/>
        <v>2025-04</v>
      </c>
      <c r="Z497" s="70" t="str">
        <f t="shared" si="3"/>
        <v>Apr</v>
      </c>
      <c r="AA497" s="71">
        <f>IFERROR(__xludf.DUMMYFUNCTION("IF(OR(T497="""", NOT(ISDATE(T497))), """", EOMONTH(T497, -1) + 1)"),45748.0)</f>
        <v>45748</v>
      </c>
      <c r="AB497" s="67"/>
      <c r="AC497" s="67"/>
      <c r="AD497" s="67"/>
      <c r="AE497" s="67"/>
    </row>
    <row r="498">
      <c r="A498" s="59">
        <v>45734.0</v>
      </c>
      <c r="B498" s="60">
        <f t="shared" si="4"/>
        <v>81</v>
      </c>
      <c r="C498" s="61" t="s">
        <v>64</v>
      </c>
      <c r="D498" s="61" t="s">
        <v>432</v>
      </c>
      <c r="E498" s="61" t="s">
        <v>2246</v>
      </c>
      <c r="F498" s="61" t="s">
        <v>25</v>
      </c>
      <c r="G498" s="61" t="s">
        <v>2247</v>
      </c>
      <c r="H498" s="61" t="s">
        <v>39</v>
      </c>
      <c r="I498" s="61" t="s">
        <v>40</v>
      </c>
      <c r="J498" s="61" t="s">
        <v>78</v>
      </c>
      <c r="K498" s="61" t="s">
        <v>78</v>
      </c>
      <c r="L498" s="61" t="s">
        <v>29</v>
      </c>
      <c r="M498" s="25" t="s">
        <v>5666</v>
      </c>
      <c r="N498" s="25" t="s">
        <v>5667</v>
      </c>
      <c r="O498" s="61" t="s">
        <v>32</v>
      </c>
      <c r="P498" s="61" t="s">
        <v>33</v>
      </c>
      <c r="Q498" s="61" t="s">
        <v>34</v>
      </c>
      <c r="R498" s="64"/>
      <c r="S498" s="65">
        <f t="shared" si="1"/>
        <v>45844</v>
      </c>
      <c r="T498" s="66">
        <f>IFERROR(__xludf.DUMMYFUNCTION("IF(ISBLANK(S498), """", DATE(INDEX(SPLIT(S498,""/""),3), INDEX(SPLIT(S498,""/""),2), INDEX(SPLIT(S498,""/""),1)))"),45815.0)</f>
        <v>45815</v>
      </c>
      <c r="U498" s="67"/>
      <c r="V498" s="68">
        <v>45844.0</v>
      </c>
      <c r="W498" s="61">
        <v>5076.0</v>
      </c>
      <c r="X498" s="61" t="s">
        <v>609</v>
      </c>
      <c r="Y498" s="69" t="str">
        <f t="shared" si="2"/>
        <v>2025-06</v>
      </c>
      <c r="Z498" s="70" t="str">
        <f t="shared" si="3"/>
        <v>Jun</v>
      </c>
      <c r="AA498" s="71">
        <f>IFERROR(__xludf.DUMMYFUNCTION("IF(OR(T498="""", NOT(ISDATE(T498))), """", EOMONTH(T498, -1) + 1)"),45809.0)</f>
        <v>45809</v>
      </c>
      <c r="AB498" s="67"/>
      <c r="AC498" s="67"/>
      <c r="AD498" s="67"/>
      <c r="AE498" s="67"/>
    </row>
    <row r="499">
      <c r="A499" s="59">
        <v>45735.0</v>
      </c>
      <c r="B499" s="60">
        <f t="shared" si="4"/>
        <v>203</v>
      </c>
      <c r="C499" s="61" t="s">
        <v>50</v>
      </c>
      <c r="D499" s="61" t="s">
        <v>216</v>
      </c>
      <c r="E499" s="61" t="s">
        <v>2251</v>
      </c>
      <c r="F499" s="61" t="s">
        <v>46</v>
      </c>
      <c r="G499" s="61" t="s">
        <v>2252</v>
      </c>
      <c r="H499" s="61" t="s">
        <v>388</v>
      </c>
      <c r="I499" s="61" t="s">
        <v>2253</v>
      </c>
      <c r="J499" s="61" t="s">
        <v>47</v>
      </c>
      <c r="K499" s="61" t="s">
        <v>47</v>
      </c>
      <c r="L499" s="61" t="s">
        <v>29</v>
      </c>
      <c r="M499" s="25" t="s">
        <v>5668</v>
      </c>
      <c r="N499" s="25" t="s">
        <v>5669</v>
      </c>
      <c r="O499" s="61" t="s">
        <v>32</v>
      </c>
      <c r="P499" s="61" t="s">
        <v>214</v>
      </c>
      <c r="Q499" s="67"/>
      <c r="R499" s="64"/>
      <c r="S499" s="65" t="str">
        <f t="shared" si="1"/>
        <v/>
      </c>
      <c r="T499" s="67" t="str">
        <f>IFERROR(__xludf.DUMMYFUNCTION("IF(ISBLANK(S499), """", DATE(INDEX(SPLIT(S499,""/""),3), INDEX(SPLIT(S499,""/""),2), INDEX(SPLIT(S499,""/""),1)))"),"")</f>
        <v/>
      </c>
      <c r="U499" s="67"/>
      <c r="V499" s="65"/>
      <c r="W499" s="67"/>
      <c r="X499" s="67"/>
      <c r="Y499" s="69" t="str">
        <f t="shared" si="2"/>
        <v/>
      </c>
      <c r="Z499" s="70" t="str">
        <f t="shared" si="3"/>
        <v/>
      </c>
      <c r="AA499" s="70" t="str">
        <f>IFERROR(__xludf.DUMMYFUNCTION("IF(OR(T499="""", NOT(ISDATE(T499))), """", EOMONTH(T499, -1) + 1)"),"")</f>
        <v/>
      </c>
      <c r="AB499" s="67"/>
      <c r="AC499" s="67"/>
      <c r="AD499" s="67"/>
      <c r="AE499" s="67"/>
    </row>
    <row r="500">
      <c r="A500" s="59">
        <v>45735.0</v>
      </c>
      <c r="B500" s="60">
        <f t="shared" si="4"/>
        <v>203</v>
      </c>
      <c r="C500" s="61" t="s">
        <v>22</v>
      </c>
      <c r="D500" s="61" t="s">
        <v>109</v>
      </c>
      <c r="E500" s="61" t="s">
        <v>2256</v>
      </c>
      <c r="F500" s="61" t="s">
        <v>25</v>
      </c>
      <c r="G500" s="61" t="s">
        <v>2257</v>
      </c>
      <c r="H500" s="61" t="s">
        <v>2218</v>
      </c>
      <c r="I500" s="61" t="s">
        <v>104</v>
      </c>
      <c r="J500" s="61" t="s">
        <v>104</v>
      </c>
      <c r="K500" s="61" t="s">
        <v>104</v>
      </c>
      <c r="L500" s="61" t="s">
        <v>29</v>
      </c>
      <c r="M500" s="25" t="s">
        <v>5670</v>
      </c>
      <c r="N500" s="25" t="s">
        <v>5671</v>
      </c>
      <c r="O500" s="61" t="s">
        <v>32</v>
      </c>
      <c r="P500" s="61" t="s">
        <v>214</v>
      </c>
      <c r="Q500" s="67"/>
      <c r="R500" s="64"/>
      <c r="S500" s="65" t="str">
        <f t="shared" si="1"/>
        <v/>
      </c>
      <c r="T500" s="67" t="str">
        <f>IFERROR(__xludf.DUMMYFUNCTION("IF(ISBLANK(S500), """", DATE(INDEX(SPLIT(S500,""/""),3), INDEX(SPLIT(S500,""/""),2), INDEX(SPLIT(S500,""/""),1)))"),"")</f>
        <v/>
      </c>
      <c r="U500" s="67"/>
      <c r="V500" s="65"/>
      <c r="W500" s="67"/>
      <c r="X500" s="67"/>
      <c r="Y500" s="69" t="str">
        <f t="shared" si="2"/>
        <v/>
      </c>
      <c r="Z500" s="70" t="str">
        <f t="shared" si="3"/>
        <v/>
      </c>
      <c r="AA500" s="70" t="str">
        <f>IFERROR(__xludf.DUMMYFUNCTION("IF(OR(T500="""", NOT(ISDATE(T500))), """", EOMONTH(T500, -1) + 1)"),"")</f>
        <v/>
      </c>
      <c r="AB500" s="67"/>
      <c r="AC500" s="67"/>
      <c r="AD500" s="67"/>
      <c r="AE500" s="67"/>
    </row>
    <row r="501">
      <c r="A501" s="59">
        <v>45735.0</v>
      </c>
      <c r="B501" s="60">
        <f t="shared" si="4"/>
        <v>24</v>
      </c>
      <c r="C501" s="61" t="s">
        <v>72</v>
      </c>
      <c r="D501" s="61" t="s">
        <v>247</v>
      </c>
      <c r="E501" s="61" t="s">
        <v>2260</v>
      </c>
      <c r="F501" s="61" t="s">
        <v>274</v>
      </c>
      <c r="G501" s="61" t="s">
        <v>2261</v>
      </c>
      <c r="H501" s="61" t="s">
        <v>77</v>
      </c>
      <c r="I501" s="61" t="s">
        <v>54</v>
      </c>
      <c r="J501" s="61" t="s">
        <v>47</v>
      </c>
      <c r="K501" s="61" t="s">
        <v>47</v>
      </c>
      <c r="L501" s="61" t="s">
        <v>29</v>
      </c>
      <c r="M501" s="25" t="s">
        <v>5672</v>
      </c>
      <c r="N501" s="25" t="s">
        <v>5673</v>
      </c>
      <c r="O501" s="61" t="s">
        <v>32</v>
      </c>
      <c r="P501" s="61" t="s">
        <v>33</v>
      </c>
      <c r="Q501" s="61" t="s">
        <v>34</v>
      </c>
      <c r="R501" s="64"/>
      <c r="S501" s="65">
        <f t="shared" si="1"/>
        <v>45995</v>
      </c>
      <c r="T501" s="66">
        <f>IFERROR(__xludf.DUMMYFUNCTION("IF(ISBLANK(S501), """", DATE(INDEX(SPLIT(S501,""/""),3), INDEX(SPLIT(S501,""/""),2), INDEX(SPLIT(S501,""/""),1)))"),45759.0)</f>
        <v>45759</v>
      </c>
      <c r="U501" s="67"/>
      <c r="V501" s="68">
        <v>45995.0</v>
      </c>
      <c r="W501" s="61">
        <v>800.0</v>
      </c>
      <c r="X501" s="61" t="s">
        <v>2201</v>
      </c>
      <c r="Y501" s="69" t="str">
        <f t="shared" si="2"/>
        <v>2025-04</v>
      </c>
      <c r="Z501" s="70" t="str">
        <f t="shared" si="3"/>
        <v>Apr</v>
      </c>
      <c r="AA501" s="71">
        <f>IFERROR(__xludf.DUMMYFUNCTION("IF(OR(T501="""", NOT(ISDATE(T501))), """", EOMONTH(T501, -1) + 1)"),45748.0)</f>
        <v>45748</v>
      </c>
      <c r="AB501" s="67"/>
      <c r="AC501" s="67"/>
      <c r="AD501" s="67"/>
      <c r="AE501" s="67"/>
    </row>
    <row r="502">
      <c r="A502" s="59">
        <v>45735.0</v>
      </c>
      <c r="B502" s="60">
        <f t="shared" si="4"/>
        <v>31</v>
      </c>
      <c r="C502" s="61" t="s">
        <v>72</v>
      </c>
      <c r="D502" s="61" t="s">
        <v>247</v>
      </c>
      <c r="E502" s="61" t="s">
        <v>2264</v>
      </c>
      <c r="F502" s="61" t="s">
        <v>274</v>
      </c>
      <c r="G502" s="61" t="s">
        <v>2265</v>
      </c>
      <c r="H502" s="61" t="s">
        <v>77</v>
      </c>
      <c r="I502" s="61" t="s">
        <v>40</v>
      </c>
      <c r="J502" s="61" t="s">
        <v>47</v>
      </c>
      <c r="K502" s="61" t="s">
        <v>47</v>
      </c>
      <c r="L502" s="61" t="s">
        <v>29</v>
      </c>
      <c r="M502" s="25" t="s">
        <v>5674</v>
      </c>
      <c r="N502" s="25" t="s">
        <v>5675</v>
      </c>
      <c r="O502" s="61" t="s">
        <v>32</v>
      </c>
      <c r="P502" s="61" t="s">
        <v>33</v>
      </c>
      <c r="Q502" s="61" t="s">
        <v>126</v>
      </c>
      <c r="R502" s="64"/>
      <c r="S502" s="65" t="str">
        <f t="shared" si="1"/>
        <v>19/04/2025</v>
      </c>
      <c r="T502" s="66">
        <f>IFERROR(__xludf.DUMMYFUNCTION("IF(ISBLANK(S502), """", DATE(INDEX(SPLIT(S502,""/""),3), INDEX(SPLIT(S502,""/""),2), INDEX(SPLIT(S502,""/""),1)))"),45766.0)</f>
        <v>45766</v>
      </c>
      <c r="U502" s="67"/>
      <c r="V502" s="61" t="s">
        <v>4729</v>
      </c>
      <c r="W502" s="61">
        <v>1800.0</v>
      </c>
      <c r="X502" s="61" t="s">
        <v>481</v>
      </c>
      <c r="Y502" s="69" t="str">
        <f t="shared" si="2"/>
        <v>2025-04</v>
      </c>
      <c r="Z502" s="70" t="str">
        <f t="shared" si="3"/>
        <v>Apr</v>
      </c>
      <c r="AA502" s="71">
        <f>IFERROR(__xludf.DUMMYFUNCTION("IF(OR(T502="""", NOT(ISDATE(T502))), """", EOMONTH(T502, -1) + 1)"),45748.0)</f>
        <v>45748</v>
      </c>
      <c r="AB502" s="67"/>
      <c r="AC502" s="67"/>
      <c r="AD502" s="67"/>
      <c r="AE502" s="67"/>
    </row>
    <row r="503">
      <c r="A503" s="59">
        <v>45735.0</v>
      </c>
      <c r="B503" s="60">
        <f t="shared" si="4"/>
        <v>203</v>
      </c>
      <c r="C503" s="61" t="s">
        <v>64</v>
      </c>
      <c r="D503" s="61" t="s">
        <v>209</v>
      </c>
      <c r="E503" s="61" t="s">
        <v>2268</v>
      </c>
      <c r="F503" s="61" t="s">
        <v>25</v>
      </c>
      <c r="G503" s="61" t="s">
        <v>2269</v>
      </c>
      <c r="H503" s="61" t="s">
        <v>39</v>
      </c>
      <c r="I503" s="61" t="s">
        <v>122</v>
      </c>
      <c r="J503" s="61" t="s">
        <v>2270</v>
      </c>
      <c r="K503" s="61" t="s">
        <v>78</v>
      </c>
      <c r="L503" s="61" t="s">
        <v>29</v>
      </c>
      <c r="M503" s="25" t="s">
        <v>5676</v>
      </c>
      <c r="N503" s="25" t="s">
        <v>5677</v>
      </c>
      <c r="O503" s="61" t="s">
        <v>32</v>
      </c>
      <c r="P503" s="61" t="s">
        <v>214</v>
      </c>
      <c r="Q503" s="67"/>
      <c r="R503" s="64"/>
      <c r="S503" s="65" t="str">
        <f t="shared" si="1"/>
        <v/>
      </c>
      <c r="T503" s="67" t="str">
        <f>IFERROR(__xludf.DUMMYFUNCTION("IF(ISBLANK(S503), """", DATE(INDEX(SPLIT(S503,""/""),3), INDEX(SPLIT(S503,""/""),2), INDEX(SPLIT(S503,""/""),1)))"),"")</f>
        <v/>
      </c>
      <c r="U503" s="67"/>
      <c r="V503" s="65"/>
      <c r="W503" s="67"/>
      <c r="X503" s="67"/>
      <c r="Y503" s="69" t="str">
        <f t="shared" si="2"/>
        <v/>
      </c>
      <c r="Z503" s="70" t="str">
        <f t="shared" si="3"/>
        <v/>
      </c>
      <c r="AA503" s="70" t="str">
        <f>IFERROR(__xludf.DUMMYFUNCTION("IF(OR(T503="""", NOT(ISDATE(T503))), """", EOMONTH(T503, -1) + 1)"),"")</f>
        <v/>
      </c>
      <c r="AB503" s="67"/>
      <c r="AC503" s="67"/>
      <c r="AD503" s="67"/>
      <c r="AE503" s="67"/>
    </row>
    <row r="504">
      <c r="A504" s="59">
        <v>45736.0</v>
      </c>
      <c r="B504" s="60">
        <f t="shared" si="4"/>
        <v>37</v>
      </c>
      <c r="C504" s="61" t="s">
        <v>64</v>
      </c>
      <c r="D504" s="61" t="s">
        <v>964</v>
      </c>
      <c r="E504" s="61" t="s">
        <v>2274</v>
      </c>
      <c r="F504" s="61" t="s">
        <v>25</v>
      </c>
      <c r="G504" s="61" t="s">
        <v>2275</v>
      </c>
      <c r="H504" s="61" t="s">
        <v>39</v>
      </c>
      <c r="I504" s="61" t="s">
        <v>220</v>
      </c>
      <c r="J504" s="61" t="s">
        <v>220</v>
      </c>
      <c r="K504" s="61" t="s">
        <v>435</v>
      </c>
      <c r="L504" s="61" t="s">
        <v>29</v>
      </c>
      <c r="M504" s="25" t="s">
        <v>5678</v>
      </c>
      <c r="N504" s="25" t="s">
        <v>5679</v>
      </c>
      <c r="O504" s="61" t="s">
        <v>32</v>
      </c>
      <c r="P504" s="61" t="s">
        <v>33</v>
      </c>
      <c r="Q504" s="61" t="s">
        <v>381</v>
      </c>
      <c r="R504" s="64"/>
      <c r="S504" s="65" t="str">
        <f t="shared" si="1"/>
        <v>26/04/2025</v>
      </c>
      <c r="T504" s="66">
        <f>IFERROR(__xludf.DUMMYFUNCTION("IF(ISBLANK(S504), """", DATE(INDEX(SPLIT(S504,""/""),3), INDEX(SPLIT(S504,""/""),2), INDEX(SPLIT(S504,""/""),1)))"),45773.0)</f>
        <v>45773</v>
      </c>
      <c r="U504" s="67"/>
      <c r="V504" s="61" t="s">
        <v>4697</v>
      </c>
      <c r="W504" s="67"/>
      <c r="X504" s="67"/>
      <c r="Y504" s="69" t="str">
        <f t="shared" si="2"/>
        <v>2025-04</v>
      </c>
      <c r="Z504" s="70" t="str">
        <f t="shared" si="3"/>
        <v>Apr</v>
      </c>
      <c r="AA504" s="71">
        <f>IFERROR(__xludf.DUMMYFUNCTION("IF(OR(T504="""", NOT(ISDATE(T504))), """", EOMONTH(T504, -1) + 1)"),45748.0)</f>
        <v>45748</v>
      </c>
      <c r="AB504" s="67"/>
      <c r="AC504" s="67"/>
      <c r="AD504" s="67"/>
      <c r="AE504" s="67"/>
    </row>
    <row r="505">
      <c r="A505" s="59">
        <v>45737.0</v>
      </c>
      <c r="B505" s="60">
        <f t="shared" si="4"/>
        <v>201</v>
      </c>
      <c r="C505" s="61" t="s">
        <v>22</v>
      </c>
      <c r="D505" s="61" t="s">
        <v>307</v>
      </c>
      <c r="E505" s="97" t="s">
        <v>2280</v>
      </c>
      <c r="F505" s="61" t="s">
        <v>25</v>
      </c>
      <c r="G505" s="61" t="s">
        <v>2281</v>
      </c>
      <c r="H505" s="61" t="s">
        <v>39</v>
      </c>
      <c r="I505" s="61" t="s">
        <v>220</v>
      </c>
      <c r="J505" s="61" t="s">
        <v>220</v>
      </c>
      <c r="K505" s="61" t="s">
        <v>220</v>
      </c>
      <c r="L505" s="61" t="s">
        <v>29</v>
      </c>
      <c r="M505" s="25" t="s">
        <v>5680</v>
      </c>
      <c r="N505" s="25" t="s">
        <v>5681</v>
      </c>
      <c r="O505" s="61" t="s">
        <v>32</v>
      </c>
      <c r="P505" s="61" t="s">
        <v>214</v>
      </c>
      <c r="Q505" s="67"/>
      <c r="R505" s="64"/>
      <c r="S505" s="65" t="str">
        <f t="shared" si="1"/>
        <v/>
      </c>
      <c r="T505" s="67" t="str">
        <f>IFERROR(__xludf.DUMMYFUNCTION("IF(ISBLANK(S505), """", DATE(INDEX(SPLIT(S505,""/""),3), INDEX(SPLIT(S505,""/""),2), INDEX(SPLIT(S505,""/""),1)))"),"")</f>
        <v/>
      </c>
      <c r="U505" s="67"/>
      <c r="V505" s="65"/>
      <c r="W505" s="67"/>
      <c r="X505" s="67"/>
      <c r="Y505" s="69" t="str">
        <f t="shared" si="2"/>
        <v/>
      </c>
      <c r="Z505" s="70" t="str">
        <f t="shared" si="3"/>
        <v/>
      </c>
      <c r="AA505" s="70" t="str">
        <f>IFERROR(__xludf.DUMMYFUNCTION("IF(OR(T505="""", NOT(ISDATE(T505))), """", EOMONTH(T505, -1) + 1)"),"")</f>
        <v/>
      </c>
      <c r="AB505" s="67"/>
      <c r="AC505" s="67"/>
      <c r="AD505" s="67"/>
      <c r="AE505" s="67"/>
    </row>
    <row r="506">
      <c r="A506" s="59">
        <v>45737.0</v>
      </c>
      <c r="B506" s="60">
        <f t="shared" si="4"/>
        <v>57</v>
      </c>
      <c r="C506" s="61" t="s">
        <v>22</v>
      </c>
      <c r="D506" s="61" t="s">
        <v>307</v>
      </c>
      <c r="E506" s="61" t="s">
        <v>2284</v>
      </c>
      <c r="F506" s="61" t="s">
        <v>25</v>
      </c>
      <c r="G506" s="61" t="s">
        <v>2285</v>
      </c>
      <c r="H506" s="61" t="s">
        <v>2286</v>
      </c>
      <c r="I506" s="61" t="s">
        <v>328</v>
      </c>
      <c r="J506" s="61" t="s">
        <v>328</v>
      </c>
      <c r="K506" s="61" t="s">
        <v>328</v>
      </c>
      <c r="L506" s="61" t="s">
        <v>29</v>
      </c>
      <c r="M506" s="25" t="s">
        <v>5682</v>
      </c>
      <c r="N506" s="25" t="s">
        <v>5683</v>
      </c>
      <c r="O506" s="61" t="s">
        <v>32</v>
      </c>
      <c r="P506" s="61" t="s">
        <v>33</v>
      </c>
      <c r="Q506" s="61" t="s">
        <v>34</v>
      </c>
      <c r="R506" s="64"/>
      <c r="S506" s="65" t="str">
        <f t="shared" si="1"/>
        <v>17/05/2025</v>
      </c>
      <c r="T506" s="66">
        <f>IFERROR(__xludf.DUMMYFUNCTION("IF(ISBLANK(S506), """", DATE(INDEX(SPLIT(S506,""/""),3), INDEX(SPLIT(S506,""/""),2), INDEX(SPLIT(S506,""/""),1)))"),45794.0)</f>
        <v>45794</v>
      </c>
      <c r="U506" s="67"/>
      <c r="V506" s="61" t="s">
        <v>4812</v>
      </c>
      <c r="W506" s="67"/>
      <c r="X506" s="67"/>
      <c r="Y506" s="69" t="str">
        <f t="shared" si="2"/>
        <v>2025-05</v>
      </c>
      <c r="Z506" s="70" t="str">
        <f t="shared" si="3"/>
        <v>May</v>
      </c>
      <c r="AA506" s="71">
        <f>IFERROR(__xludf.DUMMYFUNCTION("IF(OR(T506="""", NOT(ISDATE(T506))), """", EOMONTH(T506, -1) + 1)"),45778.0)</f>
        <v>45778</v>
      </c>
      <c r="AB506" s="67"/>
      <c r="AC506" s="67"/>
      <c r="AD506" s="67"/>
      <c r="AE506" s="67"/>
    </row>
    <row r="507">
      <c r="A507" s="59">
        <v>45737.0</v>
      </c>
      <c r="B507" s="60">
        <f t="shared" si="4"/>
        <v>22</v>
      </c>
      <c r="C507" s="61" t="s">
        <v>72</v>
      </c>
      <c r="D507" s="61" t="s">
        <v>247</v>
      </c>
      <c r="E507" s="61" t="s">
        <v>2289</v>
      </c>
      <c r="F507" s="61" t="s">
        <v>274</v>
      </c>
      <c r="G507" s="61" t="s">
        <v>2290</v>
      </c>
      <c r="H507" s="61" t="s">
        <v>77</v>
      </c>
      <c r="I507" s="61" t="s">
        <v>104</v>
      </c>
      <c r="J507" s="61" t="s">
        <v>47</v>
      </c>
      <c r="K507" s="61" t="s">
        <v>47</v>
      </c>
      <c r="L507" s="61" t="s">
        <v>29</v>
      </c>
      <c r="M507" s="25" t="s">
        <v>5684</v>
      </c>
      <c r="N507" s="25" t="s">
        <v>5685</v>
      </c>
      <c r="O507" s="61" t="s">
        <v>32</v>
      </c>
      <c r="P507" s="61" t="s">
        <v>33</v>
      </c>
      <c r="Q507" s="61" t="s">
        <v>34</v>
      </c>
      <c r="R507" s="64"/>
      <c r="S507" s="65">
        <f t="shared" si="1"/>
        <v>45995</v>
      </c>
      <c r="T507" s="66">
        <f>IFERROR(__xludf.DUMMYFUNCTION("IF(ISBLANK(S507), """", DATE(INDEX(SPLIT(S507,""/""),3), INDEX(SPLIT(S507,""/""),2), INDEX(SPLIT(S507,""/""),1)))"),45759.0)</f>
        <v>45759</v>
      </c>
      <c r="U507" s="67"/>
      <c r="V507" s="68">
        <v>45995.0</v>
      </c>
      <c r="W507" s="61">
        <v>1800.0</v>
      </c>
      <c r="X507" s="61" t="s">
        <v>1030</v>
      </c>
      <c r="Y507" s="69" t="str">
        <f t="shared" si="2"/>
        <v>2025-04</v>
      </c>
      <c r="Z507" s="70" t="str">
        <f t="shared" si="3"/>
        <v>Apr</v>
      </c>
      <c r="AA507" s="71">
        <f>IFERROR(__xludf.DUMMYFUNCTION("IF(OR(T507="""", NOT(ISDATE(T507))), """", EOMONTH(T507, -1) + 1)"),45748.0)</f>
        <v>45748</v>
      </c>
      <c r="AB507" s="67"/>
      <c r="AC507" s="67"/>
      <c r="AD507" s="67"/>
      <c r="AE507" s="67"/>
    </row>
    <row r="508">
      <c r="A508" s="59">
        <v>45737.0</v>
      </c>
      <c r="B508" s="60">
        <f t="shared" si="4"/>
        <v>71</v>
      </c>
      <c r="C508" s="61" t="s">
        <v>64</v>
      </c>
      <c r="D508" s="61" t="s">
        <v>65</v>
      </c>
      <c r="E508" s="61" t="s">
        <v>2293</v>
      </c>
      <c r="F508" s="61" t="s">
        <v>25</v>
      </c>
      <c r="G508" s="61" t="s">
        <v>2294</v>
      </c>
      <c r="H508" s="61" t="s">
        <v>68</v>
      </c>
      <c r="I508" s="98" t="s">
        <v>148</v>
      </c>
      <c r="J508" s="61" t="s">
        <v>220</v>
      </c>
      <c r="K508" s="61" t="s">
        <v>220</v>
      </c>
      <c r="L508" s="61" t="s">
        <v>29</v>
      </c>
      <c r="M508" s="25" t="s">
        <v>5686</v>
      </c>
      <c r="N508" s="25" t="s">
        <v>5687</v>
      </c>
      <c r="O508" s="61" t="s">
        <v>32</v>
      </c>
      <c r="P508" s="61" t="s">
        <v>33</v>
      </c>
      <c r="Q508" s="61" t="s">
        <v>471</v>
      </c>
      <c r="R508" s="64"/>
      <c r="S508" s="65" t="str">
        <f t="shared" si="1"/>
        <v>31/05/2025</v>
      </c>
      <c r="T508" s="66">
        <f>IFERROR(__xludf.DUMMYFUNCTION("IF(ISBLANK(S508), """", DATE(INDEX(SPLIT(S508,""/""),3), INDEX(SPLIT(S508,""/""),2), INDEX(SPLIT(S508,""/""),1)))"),45808.0)</f>
        <v>45808</v>
      </c>
      <c r="U508" s="67"/>
      <c r="V508" s="61" t="s">
        <v>4751</v>
      </c>
      <c r="W508" s="67"/>
      <c r="X508" s="67"/>
      <c r="Y508" s="69" t="str">
        <f t="shared" si="2"/>
        <v>2025-05</v>
      </c>
      <c r="Z508" s="70" t="str">
        <f t="shared" si="3"/>
        <v>May</v>
      </c>
      <c r="AA508" s="71">
        <f>IFERROR(__xludf.DUMMYFUNCTION("IF(OR(T508="""", NOT(ISDATE(T508))), """", EOMONTH(T508, -1) + 1)"),45778.0)</f>
        <v>45778</v>
      </c>
      <c r="AB508" s="67"/>
      <c r="AC508" s="67"/>
      <c r="AD508" s="67"/>
      <c r="AE508" s="67"/>
    </row>
    <row r="509">
      <c r="A509" s="59">
        <v>45737.0</v>
      </c>
      <c r="B509" s="60">
        <f t="shared" si="4"/>
        <v>201</v>
      </c>
      <c r="C509" s="61" t="s">
        <v>22</v>
      </c>
      <c r="D509" s="61" t="s">
        <v>307</v>
      </c>
      <c r="E509" s="61" t="s">
        <v>2298</v>
      </c>
      <c r="F509" s="61" t="s">
        <v>25</v>
      </c>
      <c r="G509" s="61" t="s">
        <v>2299</v>
      </c>
      <c r="H509" s="61" t="s">
        <v>388</v>
      </c>
      <c r="I509" s="61" t="s">
        <v>40</v>
      </c>
      <c r="J509" s="61" t="s">
        <v>40</v>
      </c>
      <c r="K509" s="61" t="s">
        <v>40</v>
      </c>
      <c r="L509" s="61" t="s">
        <v>29</v>
      </c>
      <c r="M509" s="25" t="s">
        <v>5688</v>
      </c>
      <c r="N509" s="25" t="s">
        <v>5689</v>
      </c>
      <c r="O509" s="61" t="s">
        <v>32</v>
      </c>
      <c r="P509" s="61" t="s">
        <v>33</v>
      </c>
      <c r="Q509" s="67"/>
      <c r="R509" s="64"/>
      <c r="S509" s="65" t="str">
        <f t="shared" si="1"/>
        <v/>
      </c>
      <c r="T509" s="67" t="str">
        <f>IFERROR(__xludf.DUMMYFUNCTION("IF(ISBLANK(S509), """", DATE(INDEX(SPLIT(S509,""/""),3), INDEX(SPLIT(S509,""/""),2), INDEX(SPLIT(S509,""/""),1)))"),"")</f>
        <v/>
      </c>
      <c r="U509" s="67"/>
      <c r="V509" s="65"/>
      <c r="W509" s="61">
        <v>3960.0</v>
      </c>
      <c r="X509" s="61" t="s">
        <v>706</v>
      </c>
      <c r="Y509" s="69" t="str">
        <f t="shared" si="2"/>
        <v/>
      </c>
      <c r="Z509" s="70" t="str">
        <f t="shared" si="3"/>
        <v/>
      </c>
      <c r="AA509" s="70" t="str">
        <f>IFERROR(__xludf.DUMMYFUNCTION("IF(OR(T509="""", NOT(ISDATE(T509))), """", EOMONTH(T509, -1) + 1)"),"")</f>
        <v/>
      </c>
      <c r="AB509" s="67"/>
      <c r="AC509" s="67"/>
      <c r="AD509" s="67"/>
      <c r="AE509" s="67"/>
    </row>
    <row r="510">
      <c r="A510" s="59">
        <v>45729.0</v>
      </c>
      <c r="B510" s="60">
        <f t="shared" si="4"/>
        <v>23</v>
      </c>
      <c r="C510" s="61" t="s">
        <v>72</v>
      </c>
      <c r="D510" s="61" t="s">
        <v>247</v>
      </c>
      <c r="E510" s="61" t="s">
        <v>2303</v>
      </c>
      <c r="F510" s="61" t="s">
        <v>274</v>
      </c>
      <c r="G510" s="62" t="s">
        <v>2304</v>
      </c>
      <c r="H510" s="61" t="s">
        <v>77</v>
      </c>
      <c r="I510" s="61" t="s">
        <v>104</v>
      </c>
      <c r="J510" s="61" t="s">
        <v>47</v>
      </c>
      <c r="K510" s="61" t="s">
        <v>47</v>
      </c>
      <c r="L510" s="61" t="s">
        <v>29</v>
      </c>
      <c r="M510" s="25" t="s">
        <v>5690</v>
      </c>
      <c r="N510" s="25" t="s">
        <v>5691</v>
      </c>
      <c r="O510" s="61" t="s">
        <v>32</v>
      </c>
      <c r="P510" s="61" t="s">
        <v>33</v>
      </c>
      <c r="Q510" s="61" t="s">
        <v>126</v>
      </c>
      <c r="R510" s="64"/>
      <c r="S510" s="65">
        <f t="shared" si="1"/>
        <v>45781</v>
      </c>
      <c r="T510" s="66">
        <f>IFERROR(__xludf.DUMMYFUNCTION("IF(ISBLANK(S510), """", DATE(INDEX(SPLIT(S510,""/""),3), INDEX(SPLIT(S510,""/""),2), INDEX(SPLIT(S510,""/""),1)))"),45752.0)</f>
        <v>45752</v>
      </c>
      <c r="U510" s="67"/>
      <c r="V510" s="68">
        <v>45781.0</v>
      </c>
      <c r="W510" s="61">
        <v>1800.0</v>
      </c>
      <c r="X510" s="61" t="s">
        <v>364</v>
      </c>
      <c r="Y510" s="69" t="str">
        <f t="shared" si="2"/>
        <v>2025-04</v>
      </c>
      <c r="Z510" s="70" t="str">
        <f t="shared" si="3"/>
        <v>Apr</v>
      </c>
      <c r="AA510" s="71">
        <f>IFERROR(__xludf.DUMMYFUNCTION("IF(OR(T510="""", NOT(ISDATE(T510))), """", EOMONTH(T510, -1) + 1)"),45748.0)</f>
        <v>45748</v>
      </c>
      <c r="AB510" s="67"/>
      <c r="AC510" s="67"/>
      <c r="AD510" s="67"/>
      <c r="AE510" s="67"/>
    </row>
    <row r="511">
      <c r="A511" s="59">
        <v>45738.0</v>
      </c>
      <c r="B511" s="60">
        <f t="shared" si="4"/>
        <v>21</v>
      </c>
      <c r="C511" s="61" t="s">
        <v>64</v>
      </c>
      <c r="D511" s="61" t="s">
        <v>65</v>
      </c>
      <c r="E511" s="61" t="s">
        <v>2308</v>
      </c>
      <c r="F511" s="61" t="s">
        <v>25</v>
      </c>
      <c r="G511" s="61" t="s">
        <v>2309</v>
      </c>
      <c r="H511" s="61" t="s">
        <v>39</v>
      </c>
      <c r="I511" s="61" t="s">
        <v>54</v>
      </c>
      <c r="J511" s="61" t="s">
        <v>54</v>
      </c>
      <c r="K511" s="61" t="s">
        <v>54</v>
      </c>
      <c r="L511" s="61" t="s">
        <v>29</v>
      </c>
      <c r="M511" s="25" t="s">
        <v>5692</v>
      </c>
      <c r="N511" s="25" t="s">
        <v>5693</v>
      </c>
      <c r="O511" s="61" t="s">
        <v>32</v>
      </c>
      <c r="P511" s="61" t="s">
        <v>33</v>
      </c>
      <c r="Q511" s="61" t="s">
        <v>228</v>
      </c>
      <c r="R511" s="64"/>
      <c r="S511" s="65">
        <f t="shared" si="1"/>
        <v>45995</v>
      </c>
      <c r="T511" s="66">
        <f>IFERROR(__xludf.DUMMYFUNCTION("IF(ISBLANK(S511), """", DATE(INDEX(SPLIT(S511,""/""),3), INDEX(SPLIT(S511,""/""),2), INDEX(SPLIT(S511,""/""),1)))"),45759.0)</f>
        <v>45759</v>
      </c>
      <c r="U511" s="67"/>
      <c r="V511" s="68">
        <v>45995.0</v>
      </c>
      <c r="W511" s="61">
        <v>5220.0</v>
      </c>
      <c r="X511" s="61" t="s">
        <v>609</v>
      </c>
      <c r="Y511" s="69" t="str">
        <f t="shared" si="2"/>
        <v>2025-04</v>
      </c>
      <c r="Z511" s="70" t="str">
        <f t="shared" si="3"/>
        <v>Apr</v>
      </c>
      <c r="AA511" s="71">
        <f>IFERROR(__xludf.DUMMYFUNCTION("IF(OR(T511="""", NOT(ISDATE(T511))), """", EOMONTH(T511, -1) + 1)"),45748.0)</f>
        <v>45748</v>
      </c>
      <c r="AB511" s="67"/>
      <c r="AC511" s="67"/>
      <c r="AD511" s="67"/>
      <c r="AE511" s="67"/>
    </row>
    <row r="512">
      <c r="A512" s="59">
        <v>45740.0</v>
      </c>
      <c r="B512" s="60">
        <f t="shared" si="4"/>
        <v>26</v>
      </c>
      <c r="C512" s="61" t="s">
        <v>64</v>
      </c>
      <c r="D512" s="61" t="s">
        <v>95</v>
      </c>
      <c r="E512" s="61" t="s">
        <v>2313</v>
      </c>
      <c r="F512" s="61" t="s">
        <v>46</v>
      </c>
      <c r="G512" s="63" t="s">
        <v>2185</v>
      </c>
      <c r="H512" s="61" t="s">
        <v>39</v>
      </c>
      <c r="I512" s="61" t="s">
        <v>220</v>
      </c>
      <c r="J512" s="61" t="s">
        <v>47</v>
      </c>
      <c r="K512" s="61" t="s">
        <v>47</v>
      </c>
      <c r="L512" s="61" t="s">
        <v>29</v>
      </c>
      <c r="M512" s="25" t="s">
        <v>5694</v>
      </c>
      <c r="N512" s="25" t="s">
        <v>5695</v>
      </c>
      <c r="O512" s="61" t="s">
        <v>32</v>
      </c>
      <c r="P512" s="61" t="s">
        <v>33</v>
      </c>
      <c r="Q512" s="61" t="s">
        <v>34</v>
      </c>
      <c r="R512" s="64"/>
      <c r="S512" s="65" t="str">
        <f t="shared" si="1"/>
        <v>19/04/2025</v>
      </c>
      <c r="T512" s="66">
        <f>IFERROR(__xludf.DUMMYFUNCTION("IF(ISBLANK(S512), """", DATE(INDEX(SPLIT(S512,""/""),3), INDEX(SPLIT(S512,""/""),2), INDEX(SPLIT(S512,""/""),1)))"),45766.0)</f>
        <v>45766</v>
      </c>
      <c r="U512" s="67"/>
      <c r="V512" s="61" t="s">
        <v>4729</v>
      </c>
      <c r="W512" s="67"/>
      <c r="X512" s="67"/>
      <c r="Y512" s="69" t="str">
        <f t="shared" si="2"/>
        <v>2025-04</v>
      </c>
      <c r="Z512" s="70" t="str">
        <f t="shared" si="3"/>
        <v>Apr</v>
      </c>
      <c r="AA512" s="71">
        <f>IFERROR(__xludf.DUMMYFUNCTION("IF(OR(T512="""", NOT(ISDATE(T512))), """", EOMONTH(T512, -1) + 1)"),45748.0)</f>
        <v>45748</v>
      </c>
      <c r="AB512" s="67"/>
      <c r="AC512" s="67"/>
      <c r="AD512" s="67"/>
      <c r="AE512" s="67"/>
    </row>
    <row r="513">
      <c r="A513" s="59">
        <v>45740.0</v>
      </c>
      <c r="B513" s="60">
        <f t="shared" si="4"/>
        <v>198</v>
      </c>
      <c r="C513" s="61" t="s">
        <v>64</v>
      </c>
      <c r="D513" s="61" t="s">
        <v>209</v>
      </c>
      <c r="E513" s="61" t="s">
        <v>2316</v>
      </c>
      <c r="F513" s="61" t="s">
        <v>25</v>
      </c>
      <c r="G513" s="61" t="s">
        <v>2317</v>
      </c>
      <c r="H513" s="61" t="s">
        <v>68</v>
      </c>
      <c r="I513" s="61" t="s">
        <v>78</v>
      </c>
      <c r="J513" s="61" t="s">
        <v>468</v>
      </c>
      <c r="K513" s="61" t="s">
        <v>2318</v>
      </c>
      <c r="L513" s="61" t="s">
        <v>29</v>
      </c>
      <c r="M513" s="25" t="s">
        <v>5696</v>
      </c>
      <c r="N513" s="25" t="s">
        <v>5697</v>
      </c>
      <c r="O513" s="61" t="s">
        <v>32</v>
      </c>
      <c r="P513" s="61" t="s">
        <v>214</v>
      </c>
      <c r="Q513" s="67"/>
      <c r="R513" s="64"/>
      <c r="S513" s="65" t="str">
        <f t="shared" si="1"/>
        <v/>
      </c>
      <c r="T513" s="67" t="str">
        <f>IFERROR(__xludf.DUMMYFUNCTION("IF(ISBLANK(S513), """", DATE(INDEX(SPLIT(S513,""/""),3), INDEX(SPLIT(S513,""/""),2), INDEX(SPLIT(S513,""/""),1)))"),"")</f>
        <v/>
      </c>
      <c r="U513" s="67"/>
      <c r="V513" s="65"/>
      <c r="W513" s="67"/>
      <c r="X513" s="67"/>
      <c r="Y513" s="69" t="str">
        <f t="shared" si="2"/>
        <v/>
      </c>
      <c r="Z513" s="70" t="str">
        <f t="shared" si="3"/>
        <v/>
      </c>
      <c r="AA513" s="70" t="str">
        <f>IFERROR(__xludf.DUMMYFUNCTION("IF(OR(T513="""", NOT(ISDATE(T513))), """", EOMONTH(T513, -1) + 1)"),"")</f>
        <v/>
      </c>
      <c r="AB513" s="67"/>
      <c r="AC513" s="67"/>
      <c r="AD513" s="67"/>
      <c r="AE513" s="67"/>
    </row>
    <row r="514">
      <c r="A514" s="59">
        <v>45741.0</v>
      </c>
      <c r="B514" s="60">
        <f t="shared" si="4"/>
        <v>18</v>
      </c>
      <c r="C514" s="61" t="s">
        <v>72</v>
      </c>
      <c r="D514" s="61" t="s">
        <v>247</v>
      </c>
      <c r="E514" s="61" t="s">
        <v>2322</v>
      </c>
      <c r="F514" s="61" t="s">
        <v>274</v>
      </c>
      <c r="G514" s="61" t="s">
        <v>2323</v>
      </c>
      <c r="H514" s="61" t="s">
        <v>77</v>
      </c>
      <c r="I514" s="61" t="s">
        <v>148</v>
      </c>
      <c r="J514" s="61" t="s">
        <v>47</v>
      </c>
      <c r="K514" s="61" t="s">
        <v>47</v>
      </c>
      <c r="L514" s="61" t="s">
        <v>29</v>
      </c>
      <c r="M514" s="25" t="s">
        <v>5698</v>
      </c>
      <c r="N514" s="25" t="s">
        <v>5699</v>
      </c>
      <c r="O514" s="61" t="s">
        <v>32</v>
      </c>
      <c r="P514" s="61" t="s">
        <v>33</v>
      </c>
      <c r="Q514" s="61" t="s">
        <v>34</v>
      </c>
      <c r="R514" s="64"/>
      <c r="S514" s="65">
        <f t="shared" si="1"/>
        <v>45995</v>
      </c>
      <c r="T514" s="66">
        <f>IFERROR(__xludf.DUMMYFUNCTION("IF(ISBLANK(S514), """", DATE(INDEX(SPLIT(S514,""/""),3), INDEX(SPLIT(S514,""/""),2), INDEX(SPLIT(S514,""/""),1)))"),45759.0)</f>
        <v>45759</v>
      </c>
      <c r="U514" s="67"/>
      <c r="V514" s="68">
        <v>45995.0</v>
      </c>
      <c r="W514" s="61">
        <v>1800.0</v>
      </c>
      <c r="X514" s="61" t="s">
        <v>1603</v>
      </c>
      <c r="Y514" s="69" t="str">
        <f t="shared" si="2"/>
        <v>2025-04</v>
      </c>
      <c r="Z514" s="70" t="str">
        <f t="shared" si="3"/>
        <v>Apr</v>
      </c>
      <c r="AA514" s="71">
        <f>IFERROR(__xludf.DUMMYFUNCTION("IF(OR(T514="""", NOT(ISDATE(T514))), """", EOMONTH(T514, -1) + 1)"),45748.0)</f>
        <v>45748</v>
      </c>
      <c r="AB514" s="67"/>
      <c r="AC514" s="67"/>
      <c r="AD514" s="67"/>
      <c r="AE514" s="67"/>
    </row>
    <row r="515">
      <c r="A515" s="59">
        <v>45741.0</v>
      </c>
      <c r="B515" s="60">
        <f t="shared" si="4"/>
        <v>39</v>
      </c>
      <c r="C515" s="61" t="s">
        <v>22</v>
      </c>
      <c r="D515" s="61" t="s">
        <v>109</v>
      </c>
      <c r="E515" s="61" t="s">
        <v>2326</v>
      </c>
      <c r="F515" s="61" t="s">
        <v>46</v>
      </c>
      <c r="G515" s="61" t="s">
        <v>2327</v>
      </c>
      <c r="H515" s="61" t="s">
        <v>39</v>
      </c>
      <c r="I515" s="61" t="s">
        <v>220</v>
      </c>
      <c r="J515" s="61" t="s">
        <v>47</v>
      </c>
      <c r="K515" s="61" t="s">
        <v>47</v>
      </c>
      <c r="L515" s="61" t="s">
        <v>29</v>
      </c>
      <c r="M515" s="25" t="s">
        <v>5700</v>
      </c>
      <c r="N515" s="25" t="s">
        <v>5701</v>
      </c>
      <c r="O515" s="61" t="s">
        <v>32</v>
      </c>
      <c r="P515" s="61" t="s">
        <v>33</v>
      </c>
      <c r="Q515" s="61" t="s">
        <v>34</v>
      </c>
      <c r="R515" s="64"/>
      <c r="S515" s="65">
        <f t="shared" si="1"/>
        <v>45721</v>
      </c>
      <c r="T515" s="66">
        <f>IFERROR(__xludf.DUMMYFUNCTION("IF(ISBLANK(S515), """", DATE(INDEX(SPLIT(S515,""/""),3), INDEX(SPLIT(S515,""/""),2), INDEX(SPLIT(S515,""/""),1)))"),45780.0)</f>
        <v>45780</v>
      </c>
      <c r="U515" s="67"/>
      <c r="V515" s="68">
        <v>45721.0</v>
      </c>
      <c r="W515" s="67"/>
      <c r="X515" s="67"/>
      <c r="Y515" s="69" t="str">
        <f t="shared" si="2"/>
        <v>2025-05</v>
      </c>
      <c r="Z515" s="70" t="str">
        <f t="shared" si="3"/>
        <v>May</v>
      </c>
      <c r="AA515" s="71">
        <f>IFERROR(__xludf.DUMMYFUNCTION("IF(OR(T515="""", NOT(ISDATE(T515))), """", EOMONTH(T515, -1) + 1)"),45778.0)</f>
        <v>45778</v>
      </c>
      <c r="AB515" s="67"/>
      <c r="AC515" s="67"/>
      <c r="AD515" s="67"/>
      <c r="AE515" s="67"/>
    </row>
    <row r="516">
      <c r="A516" s="59">
        <v>45742.0</v>
      </c>
      <c r="B516" s="60">
        <f t="shared" si="4"/>
        <v>196</v>
      </c>
      <c r="C516" s="61" t="s">
        <v>22</v>
      </c>
      <c r="D516" s="61" t="s">
        <v>307</v>
      </c>
      <c r="E516" s="96" t="s">
        <v>2331</v>
      </c>
      <c r="F516" s="61" t="s">
        <v>25</v>
      </c>
      <c r="G516" s="61" t="s">
        <v>2332</v>
      </c>
      <c r="H516" s="61" t="s">
        <v>39</v>
      </c>
      <c r="I516" s="61" t="s">
        <v>40</v>
      </c>
      <c r="J516" s="61" t="s">
        <v>40</v>
      </c>
      <c r="K516" s="61" t="s">
        <v>40</v>
      </c>
      <c r="L516" s="61" t="s">
        <v>29</v>
      </c>
      <c r="M516" s="25" t="s">
        <v>5702</v>
      </c>
      <c r="N516" s="25" t="s">
        <v>5703</v>
      </c>
      <c r="O516" s="61" t="s">
        <v>32</v>
      </c>
      <c r="P516" s="61" t="s">
        <v>343</v>
      </c>
      <c r="Q516" s="61" t="s">
        <v>228</v>
      </c>
      <c r="R516" s="64"/>
      <c r="S516" s="65" t="str">
        <f t="shared" si="1"/>
        <v/>
      </c>
      <c r="T516" s="67" t="str">
        <f>IFERROR(__xludf.DUMMYFUNCTION("IF(ISBLANK(S516), """", DATE(INDEX(SPLIT(S516,""/""),3), INDEX(SPLIT(S516,""/""),2), INDEX(SPLIT(S516,""/""),1)))"),"")</f>
        <v/>
      </c>
      <c r="U516" s="67"/>
      <c r="V516" s="65"/>
      <c r="W516" s="67"/>
      <c r="X516" s="67"/>
      <c r="Y516" s="69" t="str">
        <f t="shared" si="2"/>
        <v/>
      </c>
      <c r="Z516" s="70" t="str">
        <f t="shared" si="3"/>
        <v/>
      </c>
      <c r="AA516" s="70" t="str">
        <f>IFERROR(__xludf.DUMMYFUNCTION("IF(OR(T516="""", NOT(ISDATE(T516))), """", EOMONTH(T516, -1) + 1)"),"")</f>
        <v/>
      </c>
      <c r="AB516" s="67"/>
      <c r="AC516" s="67"/>
      <c r="AD516" s="67"/>
      <c r="AE516" s="67"/>
    </row>
    <row r="517">
      <c r="A517" s="59">
        <v>45742.0</v>
      </c>
      <c r="B517" s="60">
        <f t="shared" si="4"/>
        <v>196</v>
      </c>
      <c r="C517" s="61" t="s">
        <v>22</v>
      </c>
      <c r="D517" s="61" t="s">
        <v>307</v>
      </c>
      <c r="E517" s="97" t="s">
        <v>2335</v>
      </c>
      <c r="F517" s="61" t="s">
        <v>25</v>
      </c>
      <c r="G517" s="63" t="s">
        <v>2336</v>
      </c>
      <c r="H517" s="61" t="s">
        <v>68</v>
      </c>
      <c r="I517" s="61" t="s">
        <v>220</v>
      </c>
      <c r="J517" s="61" t="s">
        <v>220</v>
      </c>
      <c r="K517" s="61" t="s">
        <v>435</v>
      </c>
      <c r="L517" s="61" t="s">
        <v>29</v>
      </c>
      <c r="M517" s="25" t="s">
        <v>5704</v>
      </c>
      <c r="N517" s="25" t="s">
        <v>5705</v>
      </c>
      <c r="O517" s="61" t="s">
        <v>32</v>
      </c>
      <c r="P517" s="61" t="s">
        <v>214</v>
      </c>
      <c r="Q517" s="67"/>
      <c r="R517" s="64"/>
      <c r="S517" s="65" t="str">
        <f t="shared" si="1"/>
        <v/>
      </c>
      <c r="T517" s="67" t="str">
        <f>IFERROR(__xludf.DUMMYFUNCTION("IF(ISBLANK(S517), """", DATE(INDEX(SPLIT(S517,""/""),3), INDEX(SPLIT(S517,""/""),2), INDEX(SPLIT(S517,""/""),1)))"),"")</f>
        <v/>
      </c>
      <c r="U517" s="67"/>
      <c r="V517" s="65"/>
      <c r="W517" s="67"/>
      <c r="X517" s="67"/>
      <c r="Y517" s="69" t="str">
        <f t="shared" si="2"/>
        <v/>
      </c>
      <c r="Z517" s="70" t="str">
        <f t="shared" si="3"/>
        <v/>
      </c>
      <c r="AA517" s="70" t="str">
        <f>IFERROR(__xludf.DUMMYFUNCTION("IF(OR(T517="""", NOT(ISDATE(T517))), """", EOMONTH(T517, -1) + 1)"),"")</f>
        <v/>
      </c>
      <c r="AB517" s="67"/>
      <c r="AC517" s="67"/>
      <c r="AD517" s="67"/>
      <c r="AE517" s="67"/>
    </row>
    <row r="518">
      <c r="A518" s="59">
        <v>45742.0</v>
      </c>
      <c r="B518" s="60">
        <f t="shared" si="4"/>
        <v>196</v>
      </c>
      <c r="C518" s="61" t="s">
        <v>64</v>
      </c>
      <c r="D518" s="61" t="s">
        <v>562</v>
      </c>
      <c r="E518" s="61" t="s">
        <v>2339</v>
      </c>
      <c r="F518" s="61" t="s">
        <v>25</v>
      </c>
      <c r="G518" s="61" t="s">
        <v>2340</v>
      </c>
      <c r="H518" s="61" t="s">
        <v>68</v>
      </c>
      <c r="I518" s="61" t="s">
        <v>148</v>
      </c>
      <c r="J518" s="61" t="s">
        <v>40</v>
      </c>
      <c r="K518" s="61" t="s">
        <v>40</v>
      </c>
      <c r="L518" s="61" t="s">
        <v>29</v>
      </c>
      <c r="M518" s="25" t="s">
        <v>5706</v>
      </c>
      <c r="N518" s="25" t="s">
        <v>5707</v>
      </c>
      <c r="O518" s="61" t="s">
        <v>32</v>
      </c>
      <c r="P518" s="61" t="s">
        <v>214</v>
      </c>
      <c r="Q518" s="67"/>
      <c r="R518" s="64"/>
      <c r="S518" s="65" t="str">
        <f t="shared" si="1"/>
        <v/>
      </c>
      <c r="T518" s="67" t="str">
        <f>IFERROR(__xludf.DUMMYFUNCTION("IF(ISBLANK(S518), """", DATE(INDEX(SPLIT(S518,""/""),3), INDEX(SPLIT(S518,""/""),2), INDEX(SPLIT(S518,""/""),1)))"),"")</f>
        <v/>
      </c>
      <c r="U518" s="67"/>
      <c r="V518" s="65"/>
      <c r="W518" s="67"/>
      <c r="X518" s="67"/>
      <c r="Y518" s="69" t="str">
        <f t="shared" si="2"/>
        <v/>
      </c>
      <c r="Z518" s="70" t="str">
        <f t="shared" si="3"/>
        <v/>
      </c>
      <c r="AA518" s="70" t="str">
        <f>IFERROR(__xludf.DUMMYFUNCTION("IF(OR(T518="""", NOT(ISDATE(T518))), """", EOMONTH(T518, -1) + 1)"),"")</f>
        <v/>
      </c>
      <c r="AB518" s="67"/>
      <c r="AC518" s="67"/>
      <c r="AD518" s="67"/>
      <c r="AE518" s="67"/>
    </row>
    <row r="519">
      <c r="A519" s="59">
        <v>45742.0</v>
      </c>
      <c r="B519" s="60">
        <f t="shared" si="4"/>
        <v>196</v>
      </c>
      <c r="C519" s="61" t="s">
        <v>64</v>
      </c>
      <c r="D519" s="61" t="s">
        <v>562</v>
      </c>
      <c r="E519" s="61" t="s">
        <v>2343</v>
      </c>
      <c r="F519" s="61" t="s">
        <v>25</v>
      </c>
      <c r="G519" s="61" t="s">
        <v>2344</v>
      </c>
      <c r="H519" s="61" t="s">
        <v>68</v>
      </c>
      <c r="I519" s="61" t="s">
        <v>54</v>
      </c>
      <c r="J519" s="61" t="s">
        <v>78</v>
      </c>
      <c r="K519" s="61" t="s">
        <v>78</v>
      </c>
      <c r="L519" s="61" t="s">
        <v>29</v>
      </c>
      <c r="M519" s="25" t="s">
        <v>5708</v>
      </c>
      <c r="N519" s="25" t="s">
        <v>5709</v>
      </c>
      <c r="O519" s="61" t="s">
        <v>32</v>
      </c>
      <c r="P519" s="61" t="s">
        <v>343</v>
      </c>
      <c r="Q519" s="67"/>
      <c r="R519" s="64"/>
      <c r="S519" s="65" t="str">
        <f t="shared" si="1"/>
        <v/>
      </c>
      <c r="T519" s="67" t="str">
        <f>IFERROR(__xludf.DUMMYFUNCTION("IF(ISBLANK(S519), """", DATE(INDEX(SPLIT(S519,""/""),3), INDEX(SPLIT(S519,""/""),2), INDEX(SPLIT(S519,""/""),1)))"),"")</f>
        <v/>
      </c>
      <c r="U519" s="67"/>
      <c r="V519" s="65"/>
      <c r="W519" s="67"/>
      <c r="X519" s="67"/>
      <c r="Y519" s="69" t="str">
        <f t="shared" si="2"/>
        <v/>
      </c>
      <c r="Z519" s="70" t="str">
        <f t="shared" si="3"/>
        <v/>
      </c>
      <c r="AA519" s="70" t="str">
        <f>IFERROR(__xludf.DUMMYFUNCTION("IF(OR(T519="""", NOT(ISDATE(T519))), """", EOMONTH(T519, -1) + 1)"),"")</f>
        <v/>
      </c>
      <c r="AB519" s="67"/>
      <c r="AC519" s="67"/>
      <c r="AD519" s="67"/>
      <c r="AE519" s="67"/>
    </row>
    <row r="520">
      <c r="A520" s="59">
        <v>45742.0</v>
      </c>
      <c r="B520" s="60">
        <f t="shared" si="4"/>
        <v>196</v>
      </c>
      <c r="C520" s="61" t="s">
        <v>64</v>
      </c>
      <c r="D520" s="61" t="s">
        <v>562</v>
      </c>
      <c r="E520" s="61" t="s">
        <v>2348</v>
      </c>
      <c r="F520" s="61" t="s">
        <v>25</v>
      </c>
      <c r="G520" s="61" t="s">
        <v>2349</v>
      </c>
      <c r="H520" s="61" t="s">
        <v>68</v>
      </c>
      <c r="I520" s="61" t="s">
        <v>435</v>
      </c>
      <c r="J520" s="61" t="s">
        <v>78</v>
      </c>
      <c r="K520" s="61" t="s">
        <v>78</v>
      </c>
      <c r="L520" s="61" t="s">
        <v>29</v>
      </c>
      <c r="M520" s="25" t="s">
        <v>5710</v>
      </c>
      <c r="N520" s="25" t="s">
        <v>5711</v>
      </c>
      <c r="O520" s="61" t="s">
        <v>32</v>
      </c>
      <c r="P520" s="61" t="s">
        <v>214</v>
      </c>
      <c r="Q520" s="67"/>
      <c r="R520" s="64"/>
      <c r="S520" s="65" t="str">
        <f t="shared" si="1"/>
        <v/>
      </c>
      <c r="T520" s="67" t="str">
        <f>IFERROR(__xludf.DUMMYFUNCTION("IF(ISBLANK(S520), """", DATE(INDEX(SPLIT(S520,""/""),3), INDEX(SPLIT(S520,""/""),2), INDEX(SPLIT(S520,""/""),1)))"),"")</f>
        <v/>
      </c>
      <c r="U520" s="67"/>
      <c r="V520" s="65"/>
      <c r="W520" s="67"/>
      <c r="X520" s="67"/>
      <c r="Y520" s="69" t="str">
        <f t="shared" si="2"/>
        <v/>
      </c>
      <c r="Z520" s="70" t="str">
        <f t="shared" si="3"/>
        <v/>
      </c>
      <c r="AA520" s="70" t="str">
        <f>IFERROR(__xludf.DUMMYFUNCTION("IF(OR(T520="""", NOT(ISDATE(T520))), """", EOMONTH(T520, -1) + 1)"),"")</f>
        <v/>
      </c>
      <c r="AB520" s="67"/>
      <c r="AC520" s="67"/>
      <c r="AD520" s="67"/>
      <c r="AE520" s="67"/>
    </row>
    <row r="521">
      <c r="A521" s="59">
        <v>45742.0</v>
      </c>
      <c r="B521" s="60">
        <f t="shared" si="4"/>
        <v>45</v>
      </c>
      <c r="C521" s="61" t="s">
        <v>64</v>
      </c>
      <c r="D521" s="61" t="s">
        <v>562</v>
      </c>
      <c r="E521" s="61" t="s">
        <v>2352</v>
      </c>
      <c r="F521" s="61" t="s">
        <v>25</v>
      </c>
      <c r="G521" s="61" t="s">
        <v>2353</v>
      </c>
      <c r="H521" s="61" t="s">
        <v>39</v>
      </c>
      <c r="I521" s="61" t="s">
        <v>435</v>
      </c>
      <c r="J521" s="61" t="s">
        <v>435</v>
      </c>
      <c r="K521" s="61" t="s">
        <v>435</v>
      </c>
      <c r="L521" s="61" t="s">
        <v>29</v>
      </c>
      <c r="M521" s="25" t="s">
        <v>5712</v>
      </c>
      <c r="N521" s="25" t="s">
        <v>5713</v>
      </c>
      <c r="O521" s="61" t="s">
        <v>32</v>
      </c>
      <c r="P521" s="61" t="s">
        <v>33</v>
      </c>
      <c r="Q521" s="61" t="s">
        <v>381</v>
      </c>
      <c r="R521" s="64"/>
      <c r="S521" s="65">
        <f t="shared" si="1"/>
        <v>45935</v>
      </c>
      <c r="T521" s="66">
        <f>IFERROR(__xludf.DUMMYFUNCTION("IF(ISBLANK(S521), """", DATE(INDEX(SPLIT(S521,""/""),3), INDEX(SPLIT(S521,""/""),2), INDEX(SPLIT(S521,""/""),1)))"),45787.0)</f>
        <v>45787</v>
      </c>
      <c r="U521" s="67"/>
      <c r="V521" s="68">
        <v>45935.0</v>
      </c>
      <c r="W521" s="61">
        <v>4860.0</v>
      </c>
      <c r="X521" s="61" t="s">
        <v>408</v>
      </c>
      <c r="Y521" s="69" t="str">
        <f t="shared" si="2"/>
        <v>2025-05</v>
      </c>
      <c r="Z521" s="70" t="str">
        <f t="shared" si="3"/>
        <v>May</v>
      </c>
      <c r="AA521" s="71">
        <f>IFERROR(__xludf.DUMMYFUNCTION("IF(OR(T521="""", NOT(ISDATE(T521))), """", EOMONTH(T521, -1) + 1)"),45778.0)</f>
        <v>45778</v>
      </c>
      <c r="AB521" s="67"/>
      <c r="AC521" s="67"/>
      <c r="AD521" s="67"/>
      <c r="AE521" s="67"/>
    </row>
    <row r="522">
      <c r="A522" s="59">
        <v>45742.0</v>
      </c>
      <c r="B522" s="60">
        <f t="shared" si="4"/>
        <v>52</v>
      </c>
      <c r="C522" s="61" t="s">
        <v>64</v>
      </c>
      <c r="D522" s="61" t="s">
        <v>65</v>
      </c>
      <c r="E522" s="61" t="s">
        <v>2356</v>
      </c>
      <c r="F522" s="61" t="s">
        <v>25</v>
      </c>
      <c r="G522" s="61" t="s">
        <v>2357</v>
      </c>
      <c r="H522" s="61" t="s">
        <v>59</v>
      </c>
      <c r="I522" s="61" t="s">
        <v>328</v>
      </c>
      <c r="J522" s="61" t="s">
        <v>40</v>
      </c>
      <c r="K522" s="61" t="s">
        <v>328</v>
      </c>
      <c r="L522" s="61" t="s">
        <v>29</v>
      </c>
      <c r="M522" s="25" t="s">
        <v>5714</v>
      </c>
      <c r="N522" s="25" t="s">
        <v>5715</v>
      </c>
      <c r="O522" s="61" t="s">
        <v>32</v>
      </c>
      <c r="P522" s="61" t="s">
        <v>33</v>
      </c>
      <c r="Q522" s="61" t="s">
        <v>381</v>
      </c>
      <c r="R522" s="64"/>
      <c r="S522" s="65" t="str">
        <f t="shared" si="1"/>
        <v>17/05/2025</v>
      </c>
      <c r="T522" s="66">
        <f>IFERROR(__xludf.DUMMYFUNCTION("IF(ISBLANK(S522), """", DATE(INDEX(SPLIT(S522,""/""),3), INDEX(SPLIT(S522,""/""),2), INDEX(SPLIT(S522,""/""),1)))"),45794.0)</f>
        <v>45794</v>
      </c>
      <c r="U522" s="67"/>
      <c r="V522" s="61" t="s">
        <v>4812</v>
      </c>
      <c r="W522" s="67"/>
      <c r="X522" s="67"/>
      <c r="Y522" s="69" t="str">
        <f t="shared" si="2"/>
        <v>2025-05</v>
      </c>
      <c r="Z522" s="70" t="str">
        <f t="shared" si="3"/>
        <v>May</v>
      </c>
      <c r="AA522" s="71">
        <f>IFERROR(__xludf.DUMMYFUNCTION("IF(OR(T522="""", NOT(ISDATE(T522))), """", EOMONTH(T522, -1) + 1)"),45778.0)</f>
        <v>45778</v>
      </c>
      <c r="AB522" s="67"/>
      <c r="AC522" s="67"/>
      <c r="AD522" s="67"/>
      <c r="AE522" s="67"/>
    </row>
    <row r="523">
      <c r="A523" s="59">
        <v>45743.0</v>
      </c>
      <c r="B523" s="60">
        <f t="shared" si="4"/>
        <v>195</v>
      </c>
      <c r="C523" s="61" t="s">
        <v>50</v>
      </c>
      <c r="D523" s="61" t="s">
        <v>216</v>
      </c>
      <c r="E523" s="61" t="s">
        <v>2361</v>
      </c>
      <c r="F523" s="61" t="s">
        <v>25</v>
      </c>
      <c r="G523" s="61" t="s">
        <v>2362</v>
      </c>
      <c r="H523" s="61" t="s">
        <v>59</v>
      </c>
      <c r="I523" s="61" t="s">
        <v>78</v>
      </c>
      <c r="J523" s="61" t="s">
        <v>78</v>
      </c>
      <c r="K523" s="61" t="s">
        <v>78</v>
      </c>
      <c r="L523" s="61" t="s">
        <v>29</v>
      </c>
      <c r="M523" s="25" t="s">
        <v>5716</v>
      </c>
      <c r="N523" s="25" t="s">
        <v>5717</v>
      </c>
      <c r="O523" s="61" t="s">
        <v>32</v>
      </c>
      <c r="P523" s="61" t="s">
        <v>214</v>
      </c>
      <c r="Q523" s="67"/>
      <c r="R523" s="64"/>
      <c r="S523" s="65" t="str">
        <f t="shared" si="1"/>
        <v/>
      </c>
      <c r="T523" s="67" t="str">
        <f>IFERROR(__xludf.DUMMYFUNCTION("IF(ISBLANK(S523), """", DATE(INDEX(SPLIT(S523,""/""),3), INDEX(SPLIT(S523,""/""),2), INDEX(SPLIT(S523,""/""),1)))"),"")</f>
        <v/>
      </c>
      <c r="U523" s="67"/>
      <c r="V523" s="65"/>
      <c r="W523" s="67"/>
      <c r="X523" s="67"/>
      <c r="Y523" s="69" t="str">
        <f t="shared" si="2"/>
        <v/>
      </c>
      <c r="Z523" s="70" t="str">
        <f t="shared" si="3"/>
        <v/>
      </c>
      <c r="AA523" s="70" t="str">
        <f>IFERROR(__xludf.DUMMYFUNCTION("IF(OR(T523="""", NOT(ISDATE(T523))), """", EOMONTH(T523, -1) + 1)"),"")</f>
        <v/>
      </c>
      <c r="AB523" s="67"/>
      <c r="AC523" s="67"/>
      <c r="AD523" s="67"/>
      <c r="AE523" s="67"/>
    </row>
    <row r="524">
      <c r="A524" s="59">
        <v>45743.0</v>
      </c>
      <c r="B524" s="60">
        <f t="shared" si="4"/>
        <v>23</v>
      </c>
      <c r="C524" s="61" t="s">
        <v>50</v>
      </c>
      <c r="D524" s="61" t="s">
        <v>216</v>
      </c>
      <c r="E524" s="61" t="s">
        <v>2365</v>
      </c>
      <c r="F524" s="61" t="s">
        <v>25</v>
      </c>
      <c r="G524" s="61" t="s">
        <v>2366</v>
      </c>
      <c r="H524" s="61" t="s">
        <v>39</v>
      </c>
      <c r="I524" s="61" t="s">
        <v>435</v>
      </c>
      <c r="J524" s="61" t="s">
        <v>435</v>
      </c>
      <c r="K524" s="61" t="s">
        <v>435</v>
      </c>
      <c r="L524" s="61" t="s">
        <v>29</v>
      </c>
      <c r="M524" s="25" t="s">
        <v>5718</v>
      </c>
      <c r="N524" s="25" t="s">
        <v>5719</v>
      </c>
      <c r="O524" s="61" t="s">
        <v>32</v>
      </c>
      <c r="P524" s="61" t="s">
        <v>33</v>
      </c>
      <c r="Q524" s="61" t="s">
        <v>228</v>
      </c>
      <c r="R524" s="64"/>
      <c r="S524" s="65" t="str">
        <f t="shared" si="1"/>
        <v>19/04/2025</v>
      </c>
      <c r="T524" s="66">
        <f>IFERROR(__xludf.DUMMYFUNCTION("IF(ISBLANK(S524), """", DATE(INDEX(SPLIT(S524,""/""),3), INDEX(SPLIT(S524,""/""),2), INDEX(SPLIT(S524,""/""),1)))"),45766.0)</f>
        <v>45766</v>
      </c>
      <c r="U524" s="67"/>
      <c r="V524" s="61" t="s">
        <v>4729</v>
      </c>
      <c r="W524" s="67"/>
      <c r="X524" s="67"/>
      <c r="Y524" s="69" t="str">
        <f t="shared" si="2"/>
        <v>2025-04</v>
      </c>
      <c r="Z524" s="70" t="str">
        <f t="shared" si="3"/>
        <v>Apr</v>
      </c>
      <c r="AA524" s="71">
        <f>IFERROR(__xludf.DUMMYFUNCTION("IF(OR(T524="""", NOT(ISDATE(T524))), """", EOMONTH(T524, -1) + 1)"),45748.0)</f>
        <v>45748</v>
      </c>
      <c r="AB524" s="67"/>
      <c r="AC524" s="67"/>
      <c r="AD524" s="67"/>
      <c r="AE524" s="67"/>
    </row>
    <row r="525">
      <c r="A525" s="59">
        <v>45743.0</v>
      </c>
      <c r="B525" s="60">
        <f t="shared" si="4"/>
        <v>86</v>
      </c>
      <c r="C525" s="61" t="s">
        <v>72</v>
      </c>
      <c r="D525" s="61" t="s">
        <v>73</v>
      </c>
      <c r="E525" s="61" t="s">
        <v>2369</v>
      </c>
      <c r="F525" s="61" t="s">
        <v>46</v>
      </c>
      <c r="G525" s="63" t="s">
        <v>194</v>
      </c>
      <c r="H525" s="61" t="s">
        <v>68</v>
      </c>
      <c r="I525" s="61" t="s">
        <v>54</v>
      </c>
      <c r="J525" s="61" t="s">
        <v>47</v>
      </c>
      <c r="K525" s="61" t="s">
        <v>47</v>
      </c>
      <c r="L525" s="61" t="s">
        <v>29</v>
      </c>
      <c r="M525" s="25" t="s">
        <v>5720</v>
      </c>
      <c r="N525" s="25" t="s">
        <v>5721</v>
      </c>
      <c r="O525" s="61" t="s">
        <v>32</v>
      </c>
      <c r="P525" s="61" t="s">
        <v>33</v>
      </c>
      <c r="Q525" s="61" t="s">
        <v>471</v>
      </c>
      <c r="R525" s="64"/>
      <c r="S525" s="65" t="str">
        <f t="shared" si="1"/>
        <v>21/06/2025</v>
      </c>
      <c r="T525" s="66">
        <f>IFERROR(__xludf.DUMMYFUNCTION("IF(ISBLANK(S525), """", DATE(INDEX(SPLIT(S525,""/""),3), INDEX(SPLIT(S525,""/""),2), INDEX(SPLIT(S525,""/""),1)))"),45829.0)</f>
        <v>45829</v>
      </c>
      <c r="U525" s="67"/>
      <c r="V525" s="61" t="s">
        <v>5722</v>
      </c>
      <c r="W525" s="67"/>
      <c r="X525" s="67"/>
      <c r="Y525" s="69" t="str">
        <f t="shared" si="2"/>
        <v>2025-06</v>
      </c>
      <c r="Z525" s="70" t="str">
        <f t="shared" si="3"/>
        <v>Jun</v>
      </c>
      <c r="AA525" s="71">
        <f>IFERROR(__xludf.DUMMYFUNCTION("IF(OR(T525="""", NOT(ISDATE(T525))), """", EOMONTH(T525, -1) + 1)"),45809.0)</f>
        <v>45809</v>
      </c>
      <c r="AB525" s="67"/>
      <c r="AC525" s="67"/>
      <c r="AD525" s="67"/>
      <c r="AE525" s="67"/>
    </row>
    <row r="526">
      <c r="A526" s="59">
        <v>45743.0</v>
      </c>
      <c r="B526" s="60">
        <f t="shared" si="4"/>
        <v>16</v>
      </c>
      <c r="C526" s="61" t="s">
        <v>72</v>
      </c>
      <c r="D526" s="61" t="s">
        <v>247</v>
      </c>
      <c r="E526" s="61" t="s">
        <v>2373</v>
      </c>
      <c r="F526" s="61" t="s">
        <v>25</v>
      </c>
      <c r="G526" s="61" t="s">
        <v>2374</v>
      </c>
      <c r="H526" s="61" t="s">
        <v>39</v>
      </c>
      <c r="I526" s="61" t="s">
        <v>78</v>
      </c>
      <c r="J526" s="61" t="s">
        <v>78</v>
      </c>
      <c r="K526" s="61" t="s">
        <v>78</v>
      </c>
      <c r="L526" s="61" t="s">
        <v>29</v>
      </c>
      <c r="M526" s="25" t="s">
        <v>5723</v>
      </c>
      <c r="N526" s="25" t="s">
        <v>5724</v>
      </c>
      <c r="O526" s="61" t="s">
        <v>32</v>
      </c>
      <c r="P526" s="61" t="s">
        <v>33</v>
      </c>
      <c r="Q526" s="61" t="s">
        <v>228</v>
      </c>
      <c r="R526" s="64"/>
      <c r="S526" s="65">
        <f t="shared" si="1"/>
        <v>45995</v>
      </c>
      <c r="T526" s="66">
        <f>IFERROR(__xludf.DUMMYFUNCTION("IF(ISBLANK(S526), """", DATE(INDEX(SPLIT(S526,""/""),3), INDEX(SPLIT(S526,""/""),2), INDEX(SPLIT(S526,""/""),1)))"),45759.0)</f>
        <v>45759</v>
      </c>
      <c r="U526" s="67"/>
      <c r="V526" s="68">
        <v>45995.0</v>
      </c>
      <c r="W526" s="61">
        <v>4950.0</v>
      </c>
      <c r="X526" s="61" t="s">
        <v>600</v>
      </c>
      <c r="Y526" s="69" t="str">
        <f t="shared" si="2"/>
        <v>2025-04</v>
      </c>
      <c r="Z526" s="70" t="str">
        <f t="shared" si="3"/>
        <v>Apr</v>
      </c>
      <c r="AA526" s="71">
        <f>IFERROR(__xludf.DUMMYFUNCTION("IF(OR(T526="""", NOT(ISDATE(T526))), """", EOMONTH(T526, -1) + 1)"),45748.0)</f>
        <v>45748</v>
      </c>
      <c r="AB526" s="67"/>
      <c r="AC526" s="67"/>
      <c r="AD526" s="67"/>
      <c r="AE526" s="67"/>
    </row>
    <row r="527">
      <c r="A527" s="59">
        <v>45743.0</v>
      </c>
      <c r="B527" s="60">
        <f t="shared" si="4"/>
        <v>195</v>
      </c>
      <c r="C527" s="61" t="s">
        <v>72</v>
      </c>
      <c r="D527" s="61" t="s">
        <v>73</v>
      </c>
      <c r="E527" s="61" t="s">
        <v>2377</v>
      </c>
      <c r="F527" s="61" t="s">
        <v>25</v>
      </c>
      <c r="G527" s="61" t="s">
        <v>2378</v>
      </c>
      <c r="H527" s="61" t="s">
        <v>39</v>
      </c>
      <c r="I527" s="61" t="s">
        <v>28</v>
      </c>
      <c r="J527" s="61" t="s">
        <v>28</v>
      </c>
      <c r="K527" s="61" t="s">
        <v>28</v>
      </c>
      <c r="L527" s="61" t="s">
        <v>29</v>
      </c>
      <c r="M527" s="25" t="s">
        <v>5725</v>
      </c>
      <c r="N527" s="25" t="s">
        <v>5726</v>
      </c>
      <c r="O527" s="61" t="s">
        <v>32</v>
      </c>
      <c r="P527" s="61" t="s">
        <v>214</v>
      </c>
      <c r="Q527" s="67"/>
      <c r="R527" s="64"/>
      <c r="S527" s="65" t="str">
        <f t="shared" si="1"/>
        <v/>
      </c>
      <c r="T527" s="67" t="str">
        <f>IFERROR(__xludf.DUMMYFUNCTION("IF(ISBLANK(S527), """", DATE(INDEX(SPLIT(S527,""/""),3), INDEX(SPLIT(S527,""/""),2), INDEX(SPLIT(S527,""/""),1)))"),"")</f>
        <v/>
      </c>
      <c r="U527" s="67"/>
      <c r="V527" s="65"/>
      <c r="W527" s="67"/>
      <c r="X527" s="67"/>
      <c r="Y527" s="69" t="str">
        <f t="shared" si="2"/>
        <v/>
      </c>
      <c r="Z527" s="70" t="str">
        <f t="shared" si="3"/>
        <v/>
      </c>
      <c r="AA527" s="70" t="str">
        <f>IFERROR(__xludf.DUMMYFUNCTION("IF(OR(T527="""", NOT(ISDATE(T527))), """", EOMONTH(T527, -1) + 1)"),"")</f>
        <v/>
      </c>
      <c r="AB527" s="67"/>
      <c r="AC527" s="67"/>
      <c r="AD527" s="67"/>
      <c r="AE527" s="67"/>
    </row>
    <row r="528">
      <c r="A528" s="59">
        <v>45743.0</v>
      </c>
      <c r="B528" s="60">
        <f t="shared" si="4"/>
        <v>23</v>
      </c>
      <c r="C528" s="61" t="s">
        <v>72</v>
      </c>
      <c r="D528" s="61" t="s">
        <v>73</v>
      </c>
      <c r="E528" s="61" t="s">
        <v>2381</v>
      </c>
      <c r="F528" s="61" t="s">
        <v>25</v>
      </c>
      <c r="G528" s="61" t="s">
        <v>2382</v>
      </c>
      <c r="H528" s="61" t="s">
        <v>388</v>
      </c>
      <c r="I528" s="61" t="s">
        <v>28</v>
      </c>
      <c r="J528" s="61" t="s">
        <v>104</v>
      </c>
      <c r="K528" s="61" t="s">
        <v>104</v>
      </c>
      <c r="L528" s="61" t="s">
        <v>29</v>
      </c>
      <c r="M528" s="25" t="s">
        <v>5727</v>
      </c>
      <c r="N528" s="25" t="s">
        <v>5728</v>
      </c>
      <c r="O528" s="61" t="s">
        <v>32</v>
      </c>
      <c r="P528" s="61" t="s">
        <v>33</v>
      </c>
      <c r="Q528" s="61" t="s">
        <v>228</v>
      </c>
      <c r="R528" s="64"/>
      <c r="S528" s="65" t="str">
        <f t="shared" si="1"/>
        <v>19/04/2025</v>
      </c>
      <c r="T528" s="66">
        <f>IFERROR(__xludf.DUMMYFUNCTION("IF(ISBLANK(S528), """", DATE(INDEX(SPLIT(S528,""/""),3), INDEX(SPLIT(S528,""/""),2), INDEX(SPLIT(S528,""/""),1)))"),45766.0)</f>
        <v>45766</v>
      </c>
      <c r="U528" s="67"/>
      <c r="V528" s="61" t="s">
        <v>4729</v>
      </c>
      <c r="W528" s="61">
        <v>4950.0</v>
      </c>
      <c r="X528" s="61" t="s">
        <v>600</v>
      </c>
      <c r="Y528" s="69" t="str">
        <f t="shared" si="2"/>
        <v>2025-04</v>
      </c>
      <c r="Z528" s="70" t="str">
        <f t="shared" si="3"/>
        <v>Apr</v>
      </c>
      <c r="AA528" s="71">
        <f>IFERROR(__xludf.DUMMYFUNCTION("IF(OR(T528="""", NOT(ISDATE(T528))), """", EOMONTH(T528, -1) + 1)"),45748.0)</f>
        <v>45748</v>
      </c>
      <c r="AB528" s="67"/>
      <c r="AC528" s="67"/>
      <c r="AD528" s="67"/>
      <c r="AE528" s="67"/>
    </row>
    <row r="529">
      <c r="A529" s="59">
        <v>45743.0</v>
      </c>
      <c r="B529" s="60">
        <f t="shared" si="4"/>
        <v>23</v>
      </c>
      <c r="C529" s="61" t="s">
        <v>72</v>
      </c>
      <c r="D529" s="61" t="s">
        <v>73</v>
      </c>
      <c r="E529" s="61" t="s">
        <v>2385</v>
      </c>
      <c r="F529" s="61" t="s">
        <v>25</v>
      </c>
      <c r="G529" s="61" t="s">
        <v>2386</v>
      </c>
      <c r="H529" s="61" t="s">
        <v>59</v>
      </c>
      <c r="I529" s="61" t="s">
        <v>28</v>
      </c>
      <c r="J529" s="61" t="s">
        <v>28</v>
      </c>
      <c r="K529" s="61" t="s">
        <v>28</v>
      </c>
      <c r="L529" s="61" t="s">
        <v>29</v>
      </c>
      <c r="M529" s="25" t="s">
        <v>5729</v>
      </c>
      <c r="N529" s="25" t="s">
        <v>5730</v>
      </c>
      <c r="O529" s="61" t="s">
        <v>32</v>
      </c>
      <c r="P529" s="61" t="s">
        <v>33</v>
      </c>
      <c r="Q529" s="61" t="s">
        <v>381</v>
      </c>
      <c r="R529" s="64"/>
      <c r="S529" s="65" t="str">
        <f t="shared" si="1"/>
        <v>19/04/2025</v>
      </c>
      <c r="T529" s="66">
        <f>IFERROR(__xludf.DUMMYFUNCTION("IF(ISBLANK(S529), """", DATE(INDEX(SPLIT(S529,""/""),3), INDEX(SPLIT(S529,""/""),2), INDEX(SPLIT(S529,""/""),1)))"),45766.0)</f>
        <v>45766</v>
      </c>
      <c r="U529" s="67"/>
      <c r="V529" s="61" t="s">
        <v>4729</v>
      </c>
      <c r="W529" s="61">
        <v>4950.0</v>
      </c>
      <c r="X529" s="61" t="s">
        <v>600</v>
      </c>
      <c r="Y529" s="69" t="str">
        <f t="shared" si="2"/>
        <v>2025-04</v>
      </c>
      <c r="Z529" s="70" t="str">
        <f t="shared" si="3"/>
        <v>Apr</v>
      </c>
      <c r="AA529" s="71">
        <f>IFERROR(__xludf.DUMMYFUNCTION("IF(OR(T529="""", NOT(ISDATE(T529))), """", EOMONTH(T529, -1) + 1)"),45748.0)</f>
        <v>45748</v>
      </c>
      <c r="AB529" s="67"/>
      <c r="AC529" s="67"/>
      <c r="AD529" s="67"/>
      <c r="AE529" s="67"/>
    </row>
    <row r="530">
      <c r="A530" s="59">
        <v>45743.0</v>
      </c>
      <c r="B530" s="60">
        <f t="shared" si="4"/>
        <v>195</v>
      </c>
      <c r="C530" s="61" t="s">
        <v>72</v>
      </c>
      <c r="D530" s="61" t="s">
        <v>73</v>
      </c>
      <c r="E530" s="61" t="s">
        <v>2389</v>
      </c>
      <c r="F530" s="61" t="s">
        <v>25</v>
      </c>
      <c r="G530" s="61" t="s">
        <v>2390</v>
      </c>
      <c r="H530" s="61" t="s">
        <v>39</v>
      </c>
      <c r="I530" s="61" t="s">
        <v>2391</v>
      </c>
      <c r="J530" s="61" t="s">
        <v>2391</v>
      </c>
      <c r="K530" s="61" t="s">
        <v>2391</v>
      </c>
      <c r="L530" s="61" t="s">
        <v>29</v>
      </c>
      <c r="M530" s="25" t="s">
        <v>5731</v>
      </c>
      <c r="N530" s="25" t="s">
        <v>5732</v>
      </c>
      <c r="O530" s="61" t="s">
        <v>32</v>
      </c>
      <c r="P530" s="61" t="s">
        <v>214</v>
      </c>
      <c r="Q530" s="67"/>
      <c r="R530" s="64"/>
      <c r="S530" s="65" t="str">
        <f t="shared" si="1"/>
        <v/>
      </c>
      <c r="T530" s="67" t="str">
        <f>IFERROR(__xludf.DUMMYFUNCTION("IF(ISBLANK(S530), """", DATE(INDEX(SPLIT(S530,""/""),3), INDEX(SPLIT(S530,""/""),2), INDEX(SPLIT(S530,""/""),1)))"),"")</f>
        <v/>
      </c>
      <c r="U530" s="67"/>
      <c r="V530" s="65"/>
      <c r="W530" s="67"/>
      <c r="X530" s="67"/>
      <c r="Y530" s="69" t="str">
        <f t="shared" si="2"/>
        <v/>
      </c>
      <c r="Z530" s="70" t="str">
        <f t="shared" si="3"/>
        <v/>
      </c>
      <c r="AA530" s="70" t="str">
        <f>IFERROR(__xludf.DUMMYFUNCTION("IF(OR(T530="""", NOT(ISDATE(T530))), """", EOMONTH(T530, -1) + 1)"),"")</f>
        <v/>
      </c>
      <c r="AB530" s="67"/>
      <c r="AC530" s="67"/>
      <c r="AD530" s="67"/>
      <c r="AE530" s="67"/>
    </row>
    <row r="531">
      <c r="A531" s="59">
        <v>45743.0</v>
      </c>
      <c r="B531" s="60">
        <f t="shared" si="4"/>
        <v>195</v>
      </c>
      <c r="C531" s="61" t="s">
        <v>72</v>
      </c>
      <c r="D531" s="61" t="s">
        <v>73</v>
      </c>
      <c r="E531" s="61" t="s">
        <v>2394</v>
      </c>
      <c r="F531" s="61" t="s">
        <v>25</v>
      </c>
      <c r="G531" s="61" t="s">
        <v>2395</v>
      </c>
      <c r="H531" s="61" t="s">
        <v>68</v>
      </c>
      <c r="I531" s="61" t="s">
        <v>28</v>
      </c>
      <c r="J531" s="61" t="s">
        <v>28</v>
      </c>
      <c r="K531" s="61" t="s">
        <v>28</v>
      </c>
      <c r="L531" s="61" t="s">
        <v>29</v>
      </c>
      <c r="M531" s="25" t="s">
        <v>5733</v>
      </c>
      <c r="N531" s="25" t="s">
        <v>5734</v>
      </c>
      <c r="O531" s="61" t="s">
        <v>32</v>
      </c>
      <c r="P531" s="61" t="s">
        <v>214</v>
      </c>
      <c r="Q531" s="67"/>
      <c r="R531" s="64"/>
      <c r="S531" s="65" t="str">
        <f t="shared" si="1"/>
        <v/>
      </c>
      <c r="T531" s="67" t="str">
        <f>IFERROR(__xludf.DUMMYFUNCTION("IF(ISBLANK(S531), """", DATE(INDEX(SPLIT(S531,""/""),3), INDEX(SPLIT(S531,""/""),2), INDEX(SPLIT(S531,""/""),1)))"),"")</f>
        <v/>
      </c>
      <c r="U531" s="67"/>
      <c r="V531" s="65"/>
      <c r="W531" s="67"/>
      <c r="X531" s="67"/>
      <c r="Y531" s="69" t="str">
        <f t="shared" si="2"/>
        <v/>
      </c>
      <c r="Z531" s="70" t="str">
        <f t="shared" si="3"/>
        <v/>
      </c>
      <c r="AA531" s="70" t="str">
        <f>IFERROR(__xludf.DUMMYFUNCTION("IF(OR(T531="""", NOT(ISDATE(T531))), """", EOMONTH(T531, -1) + 1)"),"")</f>
        <v/>
      </c>
      <c r="AB531" s="67"/>
      <c r="AC531" s="67"/>
      <c r="AD531" s="67"/>
      <c r="AE531" s="67"/>
    </row>
    <row r="532">
      <c r="A532" s="59">
        <v>45743.0</v>
      </c>
      <c r="B532" s="60">
        <f t="shared" si="4"/>
        <v>30</v>
      </c>
      <c r="C532" s="61" t="s">
        <v>72</v>
      </c>
      <c r="D532" s="61" t="s">
        <v>73</v>
      </c>
      <c r="E532" s="61" t="s">
        <v>2398</v>
      </c>
      <c r="F532" s="61" t="s">
        <v>25</v>
      </c>
      <c r="G532" s="61" t="s">
        <v>2399</v>
      </c>
      <c r="H532" s="61" t="s">
        <v>39</v>
      </c>
      <c r="I532" s="61" t="s">
        <v>28</v>
      </c>
      <c r="J532" s="61" t="s">
        <v>28</v>
      </c>
      <c r="K532" s="61" t="s">
        <v>28</v>
      </c>
      <c r="L532" s="61" t="s">
        <v>29</v>
      </c>
      <c r="M532" s="25" t="s">
        <v>5735</v>
      </c>
      <c r="N532" s="25" t="s">
        <v>5736</v>
      </c>
      <c r="O532" s="61" t="s">
        <v>32</v>
      </c>
      <c r="P532" s="61" t="s">
        <v>33</v>
      </c>
      <c r="Q532" s="61" t="s">
        <v>228</v>
      </c>
      <c r="R532" s="64"/>
      <c r="S532" s="65" t="str">
        <f t="shared" si="1"/>
        <v>26/04/2025</v>
      </c>
      <c r="T532" s="66">
        <f>IFERROR(__xludf.DUMMYFUNCTION("IF(ISBLANK(S532), """", DATE(INDEX(SPLIT(S532,""/""),3), INDEX(SPLIT(S532,""/""),2), INDEX(SPLIT(S532,""/""),1)))"),45773.0)</f>
        <v>45773</v>
      </c>
      <c r="U532" s="67"/>
      <c r="V532" s="61" t="s">
        <v>4697</v>
      </c>
      <c r="W532" s="61">
        <v>4950.0</v>
      </c>
      <c r="X532" s="61" t="s">
        <v>207</v>
      </c>
      <c r="Y532" s="69" t="str">
        <f t="shared" si="2"/>
        <v>2025-04</v>
      </c>
      <c r="Z532" s="70" t="str">
        <f t="shared" si="3"/>
        <v>Apr</v>
      </c>
      <c r="AA532" s="71">
        <f>IFERROR(__xludf.DUMMYFUNCTION("IF(OR(T532="""", NOT(ISDATE(T532))), """", EOMONTH(T532, -1) + 1)"),45748.0)</f>
        <v>45748</v>
      </c>
      <c r="AB532" s="67"/>
      <c r="AC532" s="67"/>
      <c r="AD532" s="67"/>
      <c r="AE532" s="67"/>
    </row>
    <row r="533">
      <c r="A533" s="59">
        <v>45743.0</v>
      </c>
      <c r="B533" s="60">
        <f t="shared" si="4"/>
        <v>16</v>
      </c>
      <c r="C533" s="61" t="s">
        <v>72</v>
      </c>
      <c r="D533" s="61" t="s">
        <v>73</v>
      </c>
      <c r="E533" s="61" t="s">
        <v>2403</v>
      </c>
      <c r="F533" s="61" t="s">
        <v>25</v>
      </c>
      <c r="G533" s="61" t="s">
        <v>2404</v>
      </c>
      <c r="H533" s="61" t="s">
        <v>39</v>
      </c>
      <c r="I533" s="61" t="s">
        <v>28</v>
      </c>
      <c r="J533" s="61" t="s">
        <v>28</v>
      </c>
      <c r="K533" s="61" t="s">
        <v>28</v>
      </c>
      <c r="L533" s="61" t="s">
        <v>29</v>
      </c>
      <c r="M533" s="25" t="s">
        <v>5737</v>
      </c>
      <c r="N533" s="25" t="s">
        <v>5738</v>
      </c>
      <c r="O533" s="61" t="s">
        <v>32</v>
      </c>
      <c r="P533" s="61" t="s">
        <v>33</v>
      </c>
      <c r="Q533" s="61" t="s">
        <v>381</v>
      </c>
      <c r="R533" s="64"/>
      <c r="S533" s="65">
        <f t="shared" si="1"/>
        <v>45995</v>
      </c>
      <c r="T533" s="66">
        <f>IFERROR(__xludf.DUMMYFUNCTION("IF(ISBLANK(S533), """", DATE(INDEX(SPLIT(S533,""/""),3), INDEX(SPLIT(S533,""/""),2), INDEX(SPLIT(S533,""/""),1)))"),45759.0)</f>
        <v>45759</v>
      </c>
      <c r="U533" s="67"/>
      <c r="V533" s="68">
        <v>45995.0</v>
      </c>
      <c r="W533" s="61">
        <v>4950.0</v>
      </c>
      <c r="X533" s="61" t="s">
        <v>153</v>
      </c>
      <c r="Y533" s="69" t="str">
        <f t="shared" si="2"/>
        <v>2025-04</v>
      </c>
      <c r="Z533" s="70" t="str">
        <f t="shared" si="3"/>
        <v>Apr</v>
      </c>
      <c r="AA533" s="71">
        <f>IFERROR(__xludf.DUMMYFUNCTION("IF(OR(T533="""", NOT(ISDATE(T533))), """", EOMONTH(T533, -1) + 1)"),45748.0)</f>
        <v>45748</v>
      </c>
      <c r="AB533" s="67"/>
      <c r="AC533" s="67"/>
      <c r="AD533" s="67"/>
      <c r="AE533" s="67"/>
    </row>
    <row r="534">
      <c r="A534" s="59">
        <v>45743.0</v>
      </c>
      <c r="B534" s="60">
        <f t="shared" si="4"/>
        <v>195</v>
      </c>
      <c r="C534" s="61" t="s">
        <v>72</v>
      </c>
      <c r="D534" s="61" t="s">
        <v>73</v>
      </c>
      <c r="E534" s="61" t="s">
        <v>2407</v>
      </c>
      <c r="F534" s="61" t="s">
        <v>46</v>
      </c>
      <c r="G534" s="63" t="s">
        <v>2408</v>
      </c>
      <c r="H534" s="61" t="s">
        <v>39</v>
      </c>
      <c r="I534" s="61" t="s">
        <v>28</v>
      </c>
      <c r="J534" s="61" t="s">
        <v>47</v>
      </c>
      <c r="K534" s="61" t="s">
        <v>47</v>
      </c>
      <c r="L534" s="61" t="s">
        <v>29</v>
      </c>
      <c r="M534" s="25" t="s">
        <v>5739</v>
      </c>
      <c r="N534" s="25" t="s">
        <v>5740</v>
      </c>
      <c r="O534" s="61" t="s">
        <v>32</v>
      </c>
      <c r="P534" s="61" t="s">
        <v>214</v>
      </c>
      <c r="Q534" s="67"/>
      <c r="R534" s="64"/>
      <c r="S534" s="65" t="str">
        <f t="shared" si="1"/>
        <v/>
      </c>
      <c r="T534" s="67" t="str">
        <f>IFERROR(__xludf.DUMMYFUNCTION("IF(ISBLANK(S534), """", DATE(INDEX(SPLIT(S534,""/""),3), INDEX(SPLIT(S534,""/""),2), INDEX(SPLIT(S534,""/""),1)))"),"")</f>
        <v/>
      </c>
      <c r="U534" s="67"/>
      <c r="V534" s="65"/>
      <c r="W534" s="67"/>
      <c r="X534" s="67"/>
      <c r="Y534" s="69" t="str">
        <f t="shared" si="2"/>
        <v/>
      </c>
      <c r="Z534" s="70" t="str">
        <f t="shared" si="3"/>
        <v/>
      </c>
      <c r="AA534" s="70" t="str">
        <f>IFERROR(__xludf.DUMMYFUNCTION("IF(OR(T534="""", NOT(ISDATE(T534))), """", EOMONTH(T534, -1) + 1)"),"")</f>
        <v/>
      </c>
      <c r="AB534" s="67"/>
      <c r="AC534" s="67"/>
      <c r="AD534" s="67"/>
      <c r="AE534" s="67"/>
    </row>
    <row r="535">
      <c r="A535" s="59">
        <v>45743.0</v>
      </c>
      <c r="B535" s="60">
        <f t="shared" si="4"/>
        <v>65</v>
      </c>
      <c r="C535" s="61" t="s">
        <v>72</v>
      </c>
      <c r="D535" s="61" t="s">
        <v>73</v>
      </c>
      <c r="E535" s="61" t="s">
        <v>2411</v>
      </c>
      <c r="F535" s="61" t="s">
        <v>25</v>
      </c>
      <c r="G535" s="61" t="s">
        <v>2412</v>
      </c>
      <c r="H535" s="61" t="s">
        <v>39</v>
      </c>
      <c r="I535" s="61" t="s">
        <v>148</v>
      </c>
      <c r="J535" s="61" t="s">
        <v>148</v>
      </c>
      <c r="K535" s="61" t="s">
        <v>148</v>
      </c>
      <c r="L535" s="61" t="s">
        <v>29</v>
      </c>
      <c r="M535" s="25" t="s">
        <v>5741</v>
      </c>
      <c r="N535" s="25" t="s">
        <v>5742</v>
      </c>
      <c r="O535" s="61" t="s">
        <v>32</v>
      </c>
      <c r="P535" s="61" t="s">
        <v>33</v>
      </c>
      <c r="Q535" s="61" t="s">
        <v>471</v>
      </c>
      <c r="R535" s="64"/>
      <c r="S535" s="65" t="str">
        <f t="shared" si="1"/>
        <v>31/05/2025</v>
      </c>
      <c r="T535" s="66">
        <f>IFERROR(__xludf.DUMMYFUNCTION("IF(ISBLANK(S535), """", DATE(INDEX(SPLIT(S535,""/""),3), INDEX(SPLIT(S535,""/""),2), INDEX(SPLIT(S535,""/""),1)))"),45808.0)</f>
        <v>45808</v>
      </c>
      <c r="U535" s="67"/>
      <c r="V535" s="61" t="s">
        <v>4751</v>
      </c>
      <c r="W535" s="67"/>
      <c r="X535" s="67"/>
      <c r="Y535" s="69" t="str">
        <f t="shared" si="2"/>
        <v>2025-05</v>
      </c>
      <c r="Z535" s="70" t="str">
        <f t="shared" si="3"/>
        <v>May</v>
      </c>
      <c r="AA535" s="71">
        <f>IFERROR(__xludf.DUMMYFUNCTION("IF(OR(T535="""", NOT(ISDATE(T535))), """", EOMONTH(T535, -1) + 1)"),45778.0)</f>
        <v>45778</v>
      </c>
      <c r="AB535" s="67"/>
      <c r="AC535" s="67"/>
      <c r="AD535" s="67"/>
      <c r="AE535" s="67"/>
    </row>
    <row r="536">
      <c r="A536" s="59">
        <v>45743.0</v>
      </c>
      <c r="B536" s="60">
        <f t="shared" si="4"/>
        <v>195</v>
      </c>
      <c r="C536" s="61" t="s">
        <v>72</v>
      </c>
      <c r="D536" s="61" t="s">
        <v>73</v>
      </c>
      <c r="E536" s="61" t="s">
        <v>2415</v>
      </c>
      <c r="F536" s="61" t="s">
        <v>25</v>
      </c>
      <c r="G536" s="61" t="s">
        <v>2416</v>
      </c>
      <c r="H536" s="61" t="s">
        <v>388</v>
      </c>
      <c r="I536" s="61" t="s">
        <v>28</v>
      </c>
      <c r="J536" s="61" t="s">
        <v>28</v>
      </c>
      <c r="K536" s="61" t="s">
        <v>28</v>
      </c>
      <c r="L536" s="61" t="s">
        <v>29</v>
      </c>
      <c r="M536" s="25" t="s">
        <v>5743</v>
      </c>
      <c r="N536" s="25" t="s">
        <v>5744</v>
      </c>
      <c r="O536" s="61" t="s">
        <v>32</v>
      </c>
      <c r="P536" s="61" t="s">
        <v>214</v>
      </c>
      <c r="Q536" s="67"/>
      <c r="R536" s="64"/>
      <c r="S536" s="65" t="str">
        <f t="shared" si="1"/>
        <v/>
      </c>
      <c r="T536" s="67" t="str">
        <f>IFERROR(__xludf.DUMMYFUNCTION("IF(ISBLANK(S536), """", DATE(INDEX(SPLIT(S536,""/""),3), INDEX(SPLIT(S536,""/""),2), INDEX(SPLIT(S536,""/""),1)))"),"")</f>
        <v/>
      </c>
      <c r="U536" s="67"/>
      <c r="V536" s="65"/>
      <c r="W536" s="67"/>
      <c r="X536" s="67"/>
      <c r="Y536" s="69" t="str">
        <f t="shared" si="2"/>
        <v/>
      </c>
      <c r="Z536" s="70" t="str">
        <f t="shared" si="3"/>
        <v/>
      </c>
      <c r="AA536" s="70" t="str">
        <f>IFERROR(__xludf.DUMMYFUNCTION("IF(OR(T536="""", NOT(ISDATE(T536))), """", EOMONTH(T536, -1) + 1)"),"")</f>
        <v/>
      </c>
      <c r="AB536" s="67"/>
      <c r="AC536" s="67"/>
      <c r="AD536" s="67"/>
      <c r="AE536" s="67"/>
    </row>
    <row r="537">
      <c r="A537" s="59">
        <v>45743.0</v>
      </c>
      <c r="B537" s="60">
        <f t="shared" si="4"/>
        <v>195</v>
      </c>
      <c r="C537" s="61" t="s">
        <v>72</v>
      </c>
      <c r="D537" s="61" t="s">
        <v>73</v>
      </c>
      <c r="E537" s="61" t="s">
        <v>2419</v>
      </c>
      <c r="F537" s="61" t="s">
        <v>46</v>
      </c>
      <c r="G537" s="63" t="s">
        <v>904</v>
      </c>
      <c r="H537" s="61" t="s">
        <v>68</v>
      </c>
      <c r="I537" s="61" t="s">
        <v>468</v>
      </c>
      <c r="J537" s="61" t="s">
        <v>47</v>
      </c>
      <c r="K537" s="61" t="s">
        <v>47</v>
      </c>
      <c r="L537" s="61" t="s">
        <v>29</v>
      </c>
      <c r="M537" s="25" t="s">
        <v>5745</v>
      </c>
      <c r="N537" s="25" t="s">
        <v>5746</v>
      </c>
      <c r="O537" s="61" t="s">
        <v>32</v>
      </c>
      <c r="P537" s="61" t="s">
        <v>214</v>
      </c>
      <c r="Q537" s="67"/>
      <c r="R537" s="64"/>
      <c r="S537" s="65" t="str">
        <f t="shared" si="1"/>
        <v/>
      </c>
      <c r="T537" s="67" t="str">
        <f>IFERROR(__xludf.DUMMYFUNCTION("IF(ISBLANK(S537), """", DATE(INDEX(SPLIT(S537,""/""),3), INDEX(SPLIT(S537,""/""),2), INDEX(SPLIT(S537,""/""),1)))"),"")</f>
        <v/>
      </c>
      <c r="U537" s="67"/>
      <c r="V537" s="65"/>
      <c r="W537" s="67"/>
      <c r="X537" s="67"/>
      <c r="Y537" s="69" t="str">
        <f t="shared" si="2"/>
        <v/>
      </c>
      <c r="Z537" s="70" t="str">
        <f t="shared" si="3"/>
        <v/>
      </c>
      <c r="AA537" s="70" t="str">
        <f>IFERROR(__xludf.DUMMYFUNCTION("IF(OR(T537="""", NOT(ISDATE(T537))), """", EOMONTH(T537, -1) + 1)"),"")</f>
        <v/>
      </c>
      <c r="AB537" s="67"/>
      <c r="AC537" s="67"/>
      <c r="AD537" s="67"/>
      <c r="AE537" s="67"/>
    </row>
    <row r="538">
      <c r="A538" s="59">
        <v>45743.0</v>
      </c>
      <c r="B538" s="60">
        <f t="shared" si="4"/>
        <v>195</v>
      </c>
      <c r="C538" s="61" t="s">
        <v>72</v>
      </c>
      <c r="D538" s="61" t="s">
        <v>73</v>
      </c>
      <c r="E538" s="61" t="s">
        <v>2422</v>
      </c>
      <c r="F538" s="61" t="s">
        <v>25</v>
      </c>
      <c r="G538" s="63" t="s">
        <v>2423</v>
      </c>
      <c r="H538" s="61" t="s">
        <v>59</v>
      </c>
      <c r="I538" s="61" t="s">
        <v>28</v>
      </c>
      <c r="J538" s="61" t="s">
        <v>28</v>
      </c>
      <c r="K538" s="61" t="s">
        <v>28</v>
      </c>
      <c r="L538" s="61" t="s">
        <v>29</v>
      </c>
      <c r="M538" s="25" t="s">
        <v>5747</v>
      </c>
      <c r="N538" s="25" t="s">
        <v>5748</v>
      </c>
      <c r="O538" s="61" t="s">
        <v>32</v>
      </c>
      <c r="P538" s="61" t="s">
        <v>214</v>
      </c>
      <c r="Q538" s="67"/>
      <c r="R538" s="64"/>
      <c r="S538" s="65" t="str">
        <f t="shared" si="1"/>
        <v/>
      </c>
      <c r="T538" s="67" t="str">
        <f>IFERROR(__xludf.DUMMYFUNCTION("IF(ISBLANK(S538), """", DATE(INDEX(SPLIT(S538,""/""),3), INDEX(SPLIT(S538,""/""),2), INDEX(SPLIT(S538,""/""),1)))"),"")</f>
        <v/>
      </c>
      <c r="U538" s="67"/>
      <c r="V538" s="65"/>
      <c r="W538" s="67"/>
      <c r="X538" s="67"/>
      <c r="Y538" s="69" t="str">
        <f t="shared" si="2"/>
        <v/>
      </c>
      <c r="Z538" s="70" t="str">
        <f t="shared" si="3"/>
        <v/>
      </c>
      <c r="AA538" s="70" t="str">
        <f>IFERROR(__xludf.DUMMYFUNCTION("IF(OR(T538="""", NOT(ISDATE(T538))), """", EOMONTH(T538, -1) + 1)"),"")</f>
        <v/>
      </c>
      <c r="AB538" s="67"/>
      <c r="AC538" s="67"/>
      <c r="AD538" s="67"/>
      <c r="AE538" s="67"/>
    </row>
    <row r="539">
      <c r="A539" s="59">
        <v>45743.0</v>
      </c>
      <c r="B539" s="60">
        <f t="shared" si="4"/>
        <v>195</v>
      </c>
      <c r="C539" s="61" t="s">
        <v>72</v>
      </c>
      <c r="D539" s="61" t="s">
        <v>73</v>
      </c>
      <c r="E539" s="61" t="s">
        <v>2426</v>
      </c>
      <c r="F539" s="61" t="s">
        <v>46</v>
      </c>
      <c r="G539" s="63" t="s">
        <v>2423</v>
      </c>
      <c r="H539" s="61" t="s">
        <v>59</v>
      </c>
      <c r="I539" s="61" t="s">
        <v>28</v>
      </c>
      <c r="J539" s="61" t="s">
        <v>47</v>
      </c>
      <c r="K539" s="61" t="s">
        <v>47</v>
      </c>
      <c r="L539" s="61" t="s">
        <v>29</v>
      </c>
      <c r="M539" s="25" t="s">
        <v>5749</v>
      </c>
      <c r="N539" s="25" t="s">
        <v>5750</v>
      </c>
      <c r="O539" s="61" t="s">
        <v>32</v>
      </c>
      <c r="P539" s="61" t="s">
        <v>214</v>
      </c>
      <c r="Q539" s="67"/>
      <c r="R539" s="64"/>
      <c r="S539" s="65" t="str">
        <f t="shared" si="1"/>
        <v/>
      </c>
      <c r="T539" s="67" t="str">
        <f>IFERROR(__xludf.DUMMYFUNCTION("IF(ISBLANK(S539), """", DATE(INDEX(SPLIT(S539,""/""),3), INDEX(SPLIT(S539,""/""),2), INDEX(SPLIT(S539,""/""),1)))"),"")</f>
        <v/>
      </c>
      <c r="U539" s="67"/>
      <c r="V539" s="65"/>
      <c r="W539" s="67"/>
      <c r="X539" s="67"/>
      <c r="Y539" s="69" t="str">
        <f t="shared" si="2"/>
        <v/>
      </c>
      <c r="Z539" s="70" t="str">
        <f t="shared" si="3"/>
        <v/>
      </c>
      <c r="AA539" s="70" t="str">
        <f>IFERROR(__xludf.DUMMYFUNCTION("IF(OR(T539="""", NOT(ISDATE(T539))), """", EOMONTH(T539, -1) + 1)"),"")</f>
        <v/>
      </c>
      <c r="AB539" s="67"/>
      <c r="AC539" s="67"/>
      <c r="AD539" s="67"/>
      <c r="AE539" s="67"/>
    </row>
    <row r="540">
      <c r="A540" s="59">
        <v>45743.0</v>
      </c>
      <c r="B540" s="60">
        <f t="shared" si="4"/>
        <v>23</v>
      </c>
      <c r="C540" s="61" t="s">
        <v>72</v>
      </c>
      <c r="D540" s="61" t="s">
        <v>73</v>
      </c>
      <c r="E540" s="61" t="s">
        <v>2429</v>
      </c>
      <c r="F540" s="61" t="s">
        <v>25</v>
      </c>
      <c r="G540" s="61" t="s">
        <v>2430</v>
      </c>
      <c r="H540" s="61" t="s">
        <v>39</v>
      </c>
      <c r="I540" s="61" t="s">
        <v>28</v>
      </c>
      <c r="J540" s="61" t="s">
        <v>28</v>
      </c>
      <c r="K540" s="61" t="s">
        <v>28</v>
      </c>
      <c r="L540" s="61" t="s">
        <v>29</v>
      </c>
      <c r="M540" s="25" t="s">
        <v>5751</v>
      </c>
      <c r="N540" s="25" t="s">
        <v>5752</v>
      </c>
      <c r="O540" s="61" t="s">
        <v>32</v>
      </c>
      <c r="P540" s="61" t="s">
        <v>33</v>
      </c>
      <c r="Q540" s="61" t="s">
        <v>381</v>
      </c>
      <c r="R540" s="64"/>
      <c r="S540" s="65" t="str">
        <f t="shared" si="1"/>
        <v>19/04/2025</v>
      </c>
      <c r="T540" s="66">
        <f>IFERROR(__xludf.DUMMYFUNCTION("IF(ISBLANK(S540), """", DATE(INDEX(SPLIT(S540,""/""),3), INDEX(SPLIT(S540,""/""),2), INDEX(SPLIT(S540,""/""),1)))"),45766.0)</f>
        <v>45766</v>
      </c>
      <c r="U540" s="67"/>
      <c r="V540" s="61" t="s">
        <v>4729</v>
      </c>
      <c r="W540" s="61">
        <v>4950.0</v>
      </c>
      <c r="X540" s="61" t="s">
        <v>153</v>
      </c>
      <c r="Y540" s="69" t="str">
        <f t="shared" si="2"/>
        <v>2025-04</v>
      </c>
      <c r="Z540" s="70" t="str">
        <f t="shared" si="3"/>
        <v>Apr</v>
      </c>
      <c r="AA540" s="71">
        <f>IFERROR(__xludf.DUMMYFUNCTION("IF(OR(T540="""", NOT(ISDATE(T540))), """", EOMONTH(T540, -1) + 1)"),45748.0)</f>
        <v>45748</v>
      </c>
      <c r="AB540" s="67"/>
      <c r="AC540" s="67"/>
      <c r="AD540" s="67"/>
      <c r="AE540" s="67"/>
    </row>
    <row r="541">
      <c r="A541" s="59">
        <v>45743.0</v>
      </c>
      <c r="B541" s="60">
        <f t="shared" si="4"/>
        <v>195</v>
      </c>
      <c r="C541" s="61" t="s">
        <v>72</v>
      </c>
      <c r="D541" s="61" t="s">
        <v>73</v>
      </c>
      <c r="E541" s="61" t="s">
        <v>2433</v>
      </c>
      <c r="F541" s="61" t="s">
        <v>46</v>
      </c>
      <c r="G541" s="63" t="s">
        <v>2423</v>
      </c>
      <c r="H541" s="61" t="s">
        <v>59</v>
      </c>
      <c r="I541" s="61" t="s">
        <v>28</v>
      </c>
      <c r="J541" s="61" t="s">
        <v>47</v>
      </c>
      <c r="K541" s="61" t="s">
        <v>47</v>
      </c>
      <c r="L541" s="61" t="s">
        <v>29</v>
      </c>
      <c r="M541" s="25" t="s">
        <v>5753</v>
      </c>
      <c r="N541" s="25" t="s">
        <v>5754</v>
      </c>
      <c r="O541" s="61" t="s">
        <v>32</v>
      </c>
      <c r="P541" s="61" t="s">
        <v>214</v>
      </c>
      <c r="Q541" s="67"/>
      <c r="R541" s="64"/>
      <c r="S541" s="65" t="str">
        <f t="shared" si="1"/>
        <v/>
      </c>
      <c r="T541" s="67" t="str">
        <f>IFERROR(__xludf.DUMMYFUNCTION("IF(ISBLANK(S541), """", DATE(INDEX(SPLIT(S541,""/""),3), INDEX(SPLIT(S541,""/""),2), INDEX(SPLIT(S541,""/""),1)))"),"")</f>
        <v/>
      </c>
      <c r="U541" s="67"/>
      <c r="V541" s="65"/>
      <c r="W541" s="67"/>
      <c r="X541" s="67"/>
      <c r="Y541" s="69" t="str">
        <f t="shared" si="2"/>
        <v/>
      </c>
      <c r="Z541" s="70" t="str">
        <f t="shared" si="3"/>
        <v/>
      </c>
      <c r="AA541" s="70" t="str">
        <f>IFERROR(__xludf.DUMMYFUNCTION("IF(OR(T541="""", NOT(ISDATE(T541))), """", EOMONTH(T541, -1) + 1)"),"")</f>
        <v/>
      </c>
      <c r="AB541" s="67"/>
      <c r="AC541" s="67"/>
      <c r="AD541" s="67"/>
      <c r="AE541" s="67"/>
    </row>
    <row r="542">
      <c r="A542" s="59">
        <v>45743.0</v>
      </c>
      <c r="B542" s="60">
        <f t="shared" si="4"/>
        <v>44</v>
      </c>
      <c r="C542" s="61" t="s">
        <v>72</v>
      </c>
      <c r="D542" s="61" t="s">
        <v>73</v>
      </c>
      <c r="E542" s="61" t="s">
        <v>2436</v>
      </c>
      <c r="F542" s="61" t="s">
        <v>25</v>
      </c>
      <c r="G542" s="61" t="s">
        <v>2437</v>
      </c>
      <c r="H542" s="61" t="s">
        <v>59</v>
      </c>
      <c r="I542" s="61" t="s">
        <v>2391</v>
      </c>
      <c r="J542" s="61" t="s">
        <v>2391</v>
      </c>
      <c r="K542" s="61" t="s">
        <v>801</v>
      </c>
      <c r="L542" s="61" t="s">
        <v>29</v>
      </c>
      <c r="M542" s="25" t="s">
        <v>5755</v>
      </c>
      <c r="N542" s="25" t="s">
        <v>5756</v>
      </c>
      <c r="O542" s="61" t="s">
        <v>32</v>
      </c>
      <c r="P542" s="61" t="s">
        <v>33</v>
      </c>
      <c r="Q542" s="61" t="s">
        <v>34</v>
      </c>
      <c r="R542" s="64"/>
      <c r="S542" s="65">
        <f t="shared" si="1"/>
        <v>45935</v>
      </c>
      <c r="T542" s="66">
        <f>IFERROR(__xludf.DUMMYFUNCTION("IF(ISBLANK(S542), """", DATE(INDEX(SPLIT(S542,""/""),3), INDEX(SPLIT(S542,""/""),2), INDEX(SPLIT(S542,""/""),1)))"),45787.0)</f>
        <v>45787</v>
      </c>
      <c r="U542" s="67"/>
      <c r="V542" s="68">
        <v>45935.0</v>
      </c>
      <c r="W542" s="61">
        <v>4950.0</v>
      </c>
      <c r="X542" s="61" t="s">
        <v>482</v>
      </c>
      <c r="Y542" s="69" t="str">
        <f t="shared" si="2"/>
        <v>2025-05</v>
      </c>
      <c r="Z542" s="70" t="str">
        <f t="shared" si="3"/>
        <v>May</v>
      </c>
      <c r="AA542" s="71">
        <f>IFERROR(__xludf.DUMMYFUNCTION("IF(OR(T542="""", NOT(ISDATE(T542))), """", EOMONTH(T542, -1) + 1)"),45778.0)</f>
        <v>45778</v>
      </c>
      <c r="AB542" s="67"/>
      <c r="AC542" s="67"/>
      <c r="AD542" s="67"/>
      <c r="AE542" s="67"/>
    </row>
    <row r="543">
      <c r="A543" s="59">
        <v>45743.0</v>
      </c>
      <c r="B543" s="60">
        <f t="shared" si="4"/>
        <v>23</v>
      </c>
      <c r="C543" s="61" t="s">
        <v>72</v>
      </c>
      <c r="D543" s="61" t="s">
        <v>247</v>
      </c>
      <c r="E543" s="61" t="s">
        <v>2441</v>
      </c>
      <c r="F543" s="61" t="s">
        <v>274</v>
      </c>
      <c r="G543" s="61" t="s">
        <v>2442</v>
      </c>
      <c r="H543" s="61" t="s">
        <v>77</v>
      </c>
      <c r="I543" s="61" t="s">
        <v>78</v>
      </c>
      <c r="J543" s="61" t="s">
        <v>47</v>
      </c>
      <c r="K543" s="61" t="s">
        <v>47</v>
      </c>
      <c r="L543" s="61" t="s">
        <v>29</v>
      </c>
      <c r="M543" s="25" t="s">
        <v>5757</v>
      </c>
      <c r="N543" s="25" t="s">
        <v>5758</v>
      </c>
      <c r="O543" s="61" t="s">
        <v>32</v>
      </c>
      <c r="P543" s="61" t="s">
        <v>33</v>
      </c>
      <c r="Q543" s="61" t="s">
        <v>34</v>
      </c>
      <c r="R543" s="64"/>
      <c r="S543" s="65" t="str">
        <f t="shared" si="1"/>
        <v>19/04/2025</v>
      </c>
      <c r="T543" s="66">
        <f>IFERROR(__xludf.DUMMYFUNCTION("IF(ISBLANK(S543), """", DATE(INDEX(SPLIT(S543,""/""),3), INDEX(SPLIT(S543,""/""),2), INDEX(SPLIT(S543,""/""),1)))"),45766.0)</f>
        <v>45766</v>
      </c>
      <c r="U543" s="67"/>
      <c r="V543" s="61" t="s">
        <v>4729</v>
      </c>
      <c r="W543" s="61">
        <v>1800.0</v>
      </c>
      <c r="X543" s="61" t="s">
        <v>1603</v>
      </c>
      <c r="Y543" s="69" t="str">
        <f t="shared" si="2"/>
        <v>2025-04</v>
      </c>
      <c r="Z543" s="70" t="str">
        <f t="shared" si="3"/>
        <v>Apr</v>
      </c>
      <c r="AA543" s="71">
        <f>IFERROR(__xludf.DUMMYFUNCTION("IF(OR(T543="""", NOT(ISDATE(T543))), """", EOMONTH(T543, -1) + 1)"),45748.0)</f>
        <v>45748</v>
      </c>
      <c r="AB543" s="67"/>
      <c r="AC543" s="67"/>
      <c r="AD543" s="67"/>
      <c r="AE543" s="67"/>
    </row>
    <row r="544">
      <c r="A544" s="59">
        <v>45743.0</v>
      </c>
      <c r="B544" s="60">
        <f t="shared" si="4"/>
        <v>195</v>
      </c>
      <c r="C544" s="61" t="s">
        <v>64</v>
      </c>
      <c r="D544" s="61" t="s">
        <v>65</v>
      </c>
      <c r="E544" s="61" t="s">
        <v>2445</v>
      </c>
      <c r="F544" s="61" t="s">
        <v>25</v>
      </c>
      <c r="G544" s="61" t="s">
        <v>2446</v>
      </c>
      <c r="H544" s="61" t="s">
        <v>1355</v>
      </c>
      <c r="I544" s="61" t="s">
        <v>256</v>
      </c>
      <c r="J544" s="61" t="s">
        <v>256</v>
      </c>
      <c r="K544" s="61" t="s">
        <v>256</v>
      </c>
      <c r="L544" s="61" t="s">
        <v>29</v>
      </c>
      <c r="M544" s="25" t="s">
        <v>5759</v>
      </c>
      <c r="N544" s="25" t="s">
        <v>5760</v>
      </c>
      <c r="O544" s="61" t="s">
        <v>32</v>
      </c>
      <c r="P544" s="61" t="s">
        <v>214</v>
      </c>
      <c r="Q544" s="67"/>
      <c r="R544" s="64"/>
      <c r="S544" s="65" t="str">
        <f t="shared" si="1"/>
        <v/>
      </c>
      <c r="T544" s="67" t="str">
        <f>IFERROR(__xludf.DUMMYFUNCTION("IF(ISBLANK(S544), """", DATE(INDEX(SPLIT(S544,""/""),3), INDEX(SPLIT(S544,""/""),2), INDEX(SPLIT(S544,""/""),1)))"),"")</f>
        <v/>
      </c>
      <c r="U544" s="67"/>
      <c r="V544" s="65"/>
      <c r="W544" s="67"/>
      <c r="X544" s="67"/>
      <c r="Y544" s="69" t="str">
        <f t="shared" si="2"/>
        <v/>
      </c>
      <c r="Z544" s="70" t="str">
        <f t="shared" si="3"/>
        <v/>
      </c>
      <c r="AA544" s="70" t="str">
        <f>IFERROR(__xludf.DUMMYFUNCTION("IF(OR(T544="""", NOT(ISDATE(T544))), """", EOMONTH(T544, -1) + 1)"),"")</f>
        <v/>
      </c>
      <c r="AB544" s="67"/>
      <c r="AC544" s="67"/>
      <c r="AD544" s="67"/>
      <c r="AE544" s="67"/>
    </row>
    <row r="545">
      <c r="A545" s="59">
        <v>45743.0</v>
      </c>
      <c r="B545" s="60">
        <f t="shared" si="4"/>
        <v>195</v>
      </c>
      <c r="C545" s="61" t="s">
        <v>64</v>
      </c>
      <c r="D545" s="61" t="s">
        <v>65</v>
      </c>
      <c r="E545" s="61" t="s">
        <v>2449</v>
      </c>
      <c r="F545" s="61" t="s">
        <v>25</v>
      </c>
      <c r="G545" s="61" t="s">
        <v>2450</v>
      </c>
      <c r="H545" s="61" t="s">
        <v>59</v>
      </c>
      <c r="I545" s="61" t="s">
        <v>54</v>
      </c>
      <c r="J545" s="61" t="s">
        <v>78</v>
      </c>
      <c r="K545" s="61" t="s">
        <v>78</v>
      </c>
      <c r="L545" s="61" t="s">
        <v>29</v>
      </c>
      <c r="M545" s="25" t="s">
        <v>5761</v>
      </c>
      <c r="N545" s="25" t="s">
        <v>5762</v>
      </c>
      <c r="O545" s="61" t="s">
        <v>32</v>
      </c>
      <c r="P545" s="61" t="s">
        <v>214</v>
      </c>
      <c r="Q545" s="67"/>
      <c r="R545" s="64"/>
      <c r="S545" s="65" t="str">
        <f t="shared" si="1"/>
        <v/>
      </c>
      <c r="T545" s="67" t="str">
        <f>IFERROR(__xludf.DUMMYFUNCTION("IF(ISBLANK(S545), """", DATE(INDEX(SPLIT(S545,""/""),3), INDEX(SPLIT(S545,""/""),2), INDEX(SPLIT(S545,""/""),1)))"),"")</f>
        <v/>
      </c>
      <c r="U545" s="67"/>
      <c r="V545" s="65"/>
      <c r="W545" s="67"/>
      <c r="X545" s="67"/>
      <c r="Y545" s="69" t="str">
        <f t="shared" si="2"/>
        <v/>
      </c>
      <c r="Z545" s="70" t="str">
        <f t="shared" si="3"/>
        <v/>
      </c>
      <c r="AA545" s="70" t="str">
        <f>IFERROR(__xludf.DUMMYFUNCTION("IF(OR(T545="""", NOT(ISDATE(T545))), """", EOMONTH(T545, -1) + 1)"),"")</f>
        <v/>
      </c>
      <c r="AB545" s="67"/>
      <c r="AC545" s="67"/>
      <c r="AD545" s="67"/>
      <c r="AE545" s="67"/>
    </row>
    <row r="546">
      <c r="A546" s="59">
        <v>45743.0</v>
      </c>
      <c r="B546" s="60">
        <f t="shared" si="4"/>
        <v>37</v>
      </c>
      <c r="C546" s="61" t="s">
        <v>64</v>
      </c>
      <c r="D546" s="61" t="s">
        <v>65</v>
      </c>
      <c r="E546" s="61" t="s">
        <v>2453</v>
      </c>
      <c r="F546" s="61" t="s">
        <v>25</v>
      </c>
      <c r="G546" s="61" t="s">
        <v>2454</v>
      </c>
      <c r="H546" s="61" t="s">
        <v>59</v>
      </c>
      <c r="I546" s="61" t="s">
        <v>256</v>
      </c>
      <c r="J546" s="61" t="s">
        <v>256</v>
      </c>
      <c r="K546" s="61" t="s">
        <v>256</v>
      </c>
      <c r="L546" s="61" t="s">
        <v>29</v>
      </c>
      <c r="M546" s="25" t="s">
        <v>5763</v>
      </c>
      <c r="N546" s="25" t="s">
        <v>5764</v>
      </c>
      <c r="O546" s="61" t="s">
        <v>32</v>
      </c>
      <c r="P546" s="61" t="s">
        <v>33</v>
      </c>
      <c r="Q546" s="61" t="s">
        <v>381</v>
      </c>
      <c r="R546" s="64"/>
      <c r="S546" s="65">
        <f t="shared" si="1"/>
        <v>45721</v>
      </c>
      <c r="T546" s="66">
        <f>IFERROR(__xludf.DUMMYFUNCTION("IF(ISBLANK(S546), """", DATE(INDEX(SPLIT(S546,""/""),3), INDEX(SPLIT(S546,""/""),2), INDEX(SPLIT(S546,""/""),1)))"),45780.0)</f>
        <v>45780</v>
      </c>
      <c r="U546" s="67"/>
      <c r="V546" s="68">
        <v>45721.0</v>
      </c>
      <c r="W546" s="67"/>
      <c r="X546" s="67"/>
      <c r="Y546" s="69" t="str">
        <f t="shared" si="2"/>
        <v>2025-05</v>
      </c>
      <c r="Z546" s="70" t="str">
        <f t="shared" si="3"/>
        <v>May</v>
      </c>
      <c r="AA546" s="71">
        <f>IFERROR(__xludf.DUMMYFUNCTION("IF(OR(T546="""", NOT(ISDATE(T546))), """", EOMONTH(T546, -1) + 1)"),45778.0)</f>
        <v>45778</v>
      </c>
      <c r="AB546" s="67"/>
      <c r="AC546" s="67"/>
      <c r="AD546" s="67"/>
      <c r="AE546" s="67"/>
    </row>
    <row r="547">
      <c r="A547" s="59">
        <v>45743.0</v>
      </c>
      <c r="B547" s="60">
        <f t="shared" si="4"/>
        <v>65</v>
      </c>
      <c r="C547" s="61" t="s">
        <v>64</v>
      </c>
      <c r="D547" s="61" t="s">
        <v>697</v>
      </c>
      <c r="E547" s="61" t="s">
        <v>2457</v>
      </c>
      <c r="F547" s="61" t="s">
        <v>25</v>
      </c>
      <c r="G547" s="61" t="s">
        <v>2458</v>
      </c>
      <c r="H547" s="61" t="s">
        <v>39</v>
      </c>
      <c r="I547" s="61" t="s">
        <v>148</v>
      </c>
      <c r="J547" s="61" t="s">
        <v>28</v>
      </c>
      <c r="K547" s="61" t="s">
        <v>28</v>
      </c>
      <c r="L547" s="61" t="s">
        <v>29</v>
      </c>
      <c r="M547" s="25" t="s">
        <v>5765</v>
      </c>
      <c r="N547" s="25" t="s">
        <v>5766</v>
      </c>
      <c r="O547" s="61" t="s">
        <v>32</v>
      </c>
      <c r="P547" s="61" t="s">
        <v>33</v>
      </c>
      <c r="Q547" s="61" t="s">
        <v>519</v>
      </c>
      <c r="R547" s="64"/>
      <c r="S547" s="65" t="str">
        <f t="shared" si="1"/>
        <v>31/05/2025</v>
      </c>
      <c r="T547" s="66">
        <f>IFERROR(__xludf.DUMMYFUNCTION("IF(ISBLANK(S547), """", DATE(INDEX(SPLIT(S547,""/""),3), INDEX(SPLIT(S547,""/""),2), INDEX(SPLIT(S547,""/""),1)))"),45808.0)</f>
        <v>45808</v>
      </c>
      <c r="U547" s="67"/>
      <c r="V547" s="61" t="s">
        <v>4751</v>
      </c>
      <c r="W547" s="67"/>
      <c r="X547" s="67"/>
      <c r="Y547" s="69" t="str">
        <f t="shared" si="2"/>
        <v>2025-05</v>
      </c>
      <c r="Z547" s="70" t="str">
        <f t="shared" si="3"/>
        <v>May</v>
      </c>
      <c r="AA547" s="71">
        <f>IFERROR(__xludf.DUMMYFUNCTION("IF(OR(T547="""", NOT(ISDATE(T547))), """", EOMONTH(T547, -1) + 1)"),45778.0)</f>
        <v>45778</v>
      </c>
      <c r="AB547" s="67"/>
      <c r="AC547" s="67"/>
      <c r="AD547" s="67"/>
      <c r="AE547" s="67"/>
    </row>
    <row r="548">
      <c r="A548" s="59">
        <v>45743.0</v>
      </c>
      <c r="B548" s="60">
        <f t="shared" si="4"/>
        <v>44</v>
      </c>
      <c r="C548" s="61" t="s">
        <v>64</v>
      </c>
      <c r="D548" s="61" t="s">
        <v>65</v>
      </c>
      <c r="E548" s="61" t="s">
        <v>2461</v>
      </c>
      <c r="F548" s="61" t="s">
        <v>25</v>
      </c>
      <c r="G548" s="61" t="s">
        <v>2462</v>
      </c>
      <c r="H548" s="61" t="s">
        <v>59</v>
      </c>
      <c r="I548" s="61" t="s">
        <v>435</v>
      </c>
      <c r="J548" s="61" t="s">
        <v>435</v>
      </c>
      <c r="K548" s="61" t="s">
        <v>47</v>
      </c>
      <c r="L548" s="61" t="s">
        <v>29</v>
      </c>
      <c r="M548" s="25" t="s">
        <v>5767</v>
      </c>
      <c r="N548" s="25" t="s">
        <v>5768</v>
      </c>
      <c r="O548" s="61" t="s">
        <v>32</v>
      </c>
      <c r="P548" s="61" t="s">
        <v>33</v>
      </c>
      <c r="Q548" s="61" t="s">
        <v>34</v>
      </c>
      <c r="R548" s="64"/>
      <c r="S548" s="65">
        <f t="shared" si="1"/>
        <v>45935</v>
      </c>
      <c r="T548" s="66">
        <f>IFERROR(__xludf.DUMMYFUNCTION("IF(ISBLANK(S548), """", DATE(INDEX(SPLIT(S548,""/""),3), INDEX(SPLIT(S548,""/""),2), INDEX(SPLIT(S548,""/""),1)))"),45787.0)</f>
        <v>45787</v>
      </c>
      <c r="U548" s="67"/>
      <c r="V548" s="68">
        <v>45935.0</v>
      </c>
      <c r="W548" s="67"/>
      <c r="X548" s="67"/>
      <c r="Y548" s="69" t="str">
        <f t="shared" si="2"/>
        <v>2025-05</v>
      </c>
      <c r="Z548" s="70" t="str">
        <f t="shared" si="3"/>
        <v>May</v>
      </c>
      <c r="AA548" s="71">
        <f>IFERROR(__xludf.DUMMYFUNCTION("IF(OR(T548="""", NOT(ISDATE(T548))), """", EOMONTH(T548, -1) + 1)"),45778.0)</f>
        <v>45778</v>
      </c>
      <c r="AB548" s="67"/>
      <c r="AC548" s="67"/>
      <c r="AD548" s="67"/>
      <c r="AE548" s="67"/>
    </row>
    <row r="549">
      <c r="A549" s="59">
        <v>45743.0</v>
      </c>
      <c r="B549" s="60">
        <f t="shared" si="4"/>
        <v>195</v>
      </c>
      <c r="C549" s="61" t="s">
        <v>50</v>
      </c>
      <c r="D549" s="61" t="s">
        <v>216</v>
      </c>
      <c r="E549" s="61" t="s">
        <v>2466</v>
      </c>
      <c r="F549" s="61" t="s">
        <v>25</v>
      </c>
      <c r="G549" s="61" t="s">
        <v>2467</v>
      </c>
      <c r="H549" s="61" t="s">
        <v>68</v>
      </c>
      <c r="I549" s="61" t="s">
        <v>256</v>
      </c>
      <c r="J549" s="61" t="s">
        <v>435</v>
      </c>
      <c r="K549" s="61" t="s">
        <v>435</v>
      </c>
      <c r="L549" s="61" t="s">
        <v>29</v>
      </c>
      <c r="M549" s="25" t="s">
        <v>5769</v>
      </c>
      <c r="N549" s="25" t="s">
        <v>5770</v>
      </c>
      <c r="O549" s="61" t="s">
        <v>32</v>
      </c>
      <c r="P549" s="61" t="s">
        <v>214</v>
      </c>
      <c r="Q549" s="67"/>
      <c r="R549" s="64"/>
      <c r="S549" s="65" t="str">
        <f t="shared" si="1"/>
        <v/>
      </c>
      <c r="T549" s="67" t="str">
        <f>IFERROR(__xludf.DUMMYFUNCTION("IF(ISBLANK(S549), """", DATE(INDEX(SPLIT(S549,""/""),3), INDEX(SPLIT(S549,""/""),2), INDEX(SPLIT(S549,""/""),1)))"),"")</f>
        <v/>
      </c>
      <c r="U549" s="67"/>
      <c r="V549" s="65"/>
      <c r="W549" s="67"/>
      <c r="X549" s="61" t="s">
        <v>600</v>
      </c>
      <c r="Y549" s="69" t="str">
        <f t="shared" si="2"/>
        <v/>
      </c>
      <c r="Z549" s="70" t="str">
        <f t="shared" si="3"/>
        <v/>
      </c>
      <c r="AA549" s="70" t="str">
        <f>IFERROR(__xludf.DUMMYFUNCTION("IF(OR(T549="""", NOT(ISDATE(T549))), """", EOMONTH(T549, -1) + 1)"),"")</f>
        <v/>
      </c>
      <c r="AB549" s="67"/>
      <c r="AC549" s="67"/>
      <c r="AD549" s="67"/>
      <c r="AE549" s="67"/>
    </row>
    <row r="550">
      <c r="A550" s="59">
        <v>45743.0</v>
      </c>
      <c r="B550" s="60">
        <f t="shared" si="4"/>
        <v>30</v>
      </c>
      <c r="C550" s="61" t="s">
        <v>22</v>
      </c>
      <c r="D550" s="61" t="s">
        <v>109</v>
      </c>
      <c r="E550" s="61" t="s">
        <v>2470</v>
      </c>
      <c r="F550" s="61" t="s">
        <v>25</v>
      </c>
      <c r="G550" s="61" t="s">
        <v>2471</v>
      </c>
      <c r="H550" s="61" t="s">
        <v>39</v>
      </c>
      <c r="I550" s="61" t="s">
        <v>78</v>
      </c>
      <c r="J550" s="61" t="s">
        <v>256</v>
      </c>
      <c r="K550" s="61" t="s">
        <v>256</v>
      </c>
      <c r="L550" s="61" t="s">
        <v>29</v>
      </c>
      <c r="M550" s="25" t="s">
        <v>5771</v>
      </c>
      <c r="N550" s="25" t="s">
        <v>5772</v>
      </c>
      <c r="O550" s="61" t="s">
        <v>32</v>
      </c>
      <c r="P550" s="61" t="s">
        <v>33</v>
      </c>
      <c r="Q550" s="61" t="s">
        <v>381</v>
      </c>
      <c r="R550" s="64"/>
      <c r="S550" s="65" t="str">
        <f t="shared" si="1"/>
        <v>26/04/2025</v>
      </c>
      <c r="T550" s="66">
        <f>IFERROR(__xludf.DUMMYFUNCTION("IF(ISBLANK(S550), """", DATE(INDEX(SPLIT(S550,""/""),3), INDEX(SPLIT(S550,""/""),2), INDEX(SPLIT(S550,""/""),1)))"),45773.0)</f>
        <v>45773</v>
      </c>
      <c r="U550" s="67"/>
      <c r="V550" s="61" t="s">
        <v>4697</v>
      </c>
      <c r="W550" s="67"/>
      <c r="X550" s="67"/>
      <c r="Y550" s="69" t="str">
        <f t="shared" si="2"/>
        <v>2025-04</v>
      </c>
      <c r="Z550" s="70" t="str">
        <f t="shared" si="3"/>
        <v>Apr</v>
      </c>
      <c r="AA550" s="71">
        <f>IFERROR(__xludf.DUMMYFUNCTION("IF(OR(T550="""", NOT(ISDATE(T550))), """", EOMONTH(T550, -1) + 1)"),45748.0)</f>
        <v>45748</v>
      </c>
      <c r="AB550" s="67"/>
      <c r="AC550" s="67"/>
      <c r="AD550" s="67"/>
      <c r="AE550" s="67"/>
    </row>
    <row r="551">
      <c r="A551" s="59">
        <v>45743.0</v>
      </c>
      <c r="B551" s="60">
        <f t="shared" si="4"/>
        <v>72</v>
      </c>
      <c r="C551" s="61" t="s">
        <v>22</v>
      </c>
      <c r="D551" s="61" t="s">
        <v>109</v>
      </c>
      <c r="E551" s="61" t="s">
        <v>2474</v>
      </c>
      <c r="F551" s="61" t="s">
        <v>25</v>
      </c>
      <c r="G551" s="61" t="s">
        <v>2475</v>
      </c>
      <c r="H551" s="61" t="s">
        <v>59</v>
      </c>
      <c r="I551" s="61" t="s">
        <v>78</v>
      </c>
      <c r="J551" s="61" t="s">
        <v>404</v>
      </c>
      <c r="K551" s="61" t="s">
        <v>404</v>
      </c>
      <c r="L551" s="61" t="s">
        <v>29</v>
      </c>
      <c r="M551" s="25" t="s">
        <v>5773</v>
      </c>
      <c r="N551" s="25" t="s">
        <v>5774</v>
      </c>
      <c r="O551" s="61" t="s">
        <v>32</v>
      </c>
      <c r="P551" s="61" t="s">
        <v>33</v>
      </c>
      <c r="Q551" s="61" t="s">
        <v>519</v>
      </c>
      <c r="R551" s="64"/>
      <c r="S551" s="65">
        <f t="shared" si="1"/>
        <v>45844</v>
      </c>
      <c r="T551" s="66">
        <f>IFERROR(__xludf.DUMMYFUNCTION("IF(ISBLANK(S551), """", DATE(INDEX(SPLIT(S551,""/""),3), INDEX(SPLIT(S551,""/""),2), INDEX(SPLIT(S551,""/""),1)))"),45815.0)</f>
        <v>45815</v>
      </c>
      <c r="U551" s="67"/>
      <c r="V551" s="68">
        <v>45844.0</v>
      </c>
      <c r="W551" s="67"/>
      <c r="X551" s="67"/>
      <c r="Y551" s="69" t="str">
        <f t="shared" si="2"/>
        <v>2025-06</v>
      </c>
      <c r="Z551" s="70" t="str">
        <f t="shared" si="3"/>
        <v>Jun</v>
      </c>
      <c r="AA551" s="71">
        <f>IFERROR(__xludf.DUMMYFUNCTION("IF(OR(T551="""", NOT(ISDATE(T551))), """", EOMONTH(T551, -1) + 1)"),45809.0)</f>
        <v>45809</v>
      </c>
      <c r="AB551" s="67"/>
      <c r="AC551" s="67"/>
      <c r="AD551" s="67"/>
      <c r="AE551" s="67"/>
    </row>
    <row r="552">
      <c r="A552" s="59">
        <v>45743.0</v>
      </c>
      <c r="B552" s="60">
        <f t="shared" si="4"/>
        <v>23</v>
      </c>
      <c r="C552" s="61" t="s">
        <v>64</v>
      </c>
      <c r="D552" s="61" t="s">
        <v>964</v>
      </c>
      <c r="E552" s="61" t="s">
        <v>2478</v>
      </c>
      <c r="F552" s="61" t="s">
        <v>25</v>
      </c>
      <c r="G552" s="61" t="s">
        <v>2479</v>
      </c>
      <c r="H552" s="61" t="s">
        <v>39</v>
      </c>
      <c r="I552" s="61" t="s">
        <v>435</v>
      </c>
      <c r="J552" s="61" t="s">
        <v>435</v>
      </c>
      <c r="K552" s="61" t="s">
        <v>435</v>
      </c>
      <c r="L552" s="61" t="s">
        <v>29</v>
      </c>
      <c r="M552" s="25" t="s">
        <v>5775</v>
      </c>
      <c r="N552" s="25" t="s">
        <v>5776</v>
      </c>
      <c r="O552" s="61" t="s">
        <v>32</v>
      </c>
      <c r="P552" s="61" t="s">
        <v>33</v>
      </c>
      <c r="Q552" s="61" t="s">
        <v>228</v>
      </c>
      <c r="R552" s="64"/>
      <c r="S552" s="65" t="str">
        <f t="shared" si="1"/>
        <v>19/04/2025</v>
      </c>
      <c r="T552" s="66">
        <f>IFERROR(__xludf.DUMMYFUNCTION("IF(ISBLANK(S552), """", DATE(INDEX(SPLIT(S552,""/""),3), INDEX(SPLIT(S552,""/""),2), INDEX(SPLIT(S552,""/""),1)))"),45766.0)</f>
        <v>45766</v>
      </c>
      <c r="U552" s="67"/>
      <c r="V552" s="61" t="s">
        <v>4729</v>
      </c>
      <c r="W552" s="67"/>
      <c r="X552" s="67"/>
      <c r="Y552" s="69" t="str">
        <f t="shared" si="2"/>
        <v>2025-04</v>
      </c>
      <c r="Z552" s="70" t="str">
        <f t="shared" si="3"/>
        <v>Apr</v>
      </c>
      <c r="AA552" s="71">
        <f>IFERROR(__xludf.DUMMYFUNCTION("IF(OR(T552="""", NOT(ISDATE(T552))), """", EOMONTH(T552, -1) + 1)"),45748.0)</f>
        <v>45748</v>
      </c>
      <c r="AB552" s="67"/>
      <c r="AC552" s="67"/>
      <c r="AD552" s="67"/>
      <c r="AE552" s="67"/>
    </row>
    <row r="553">
      <c r="A553" s="59">
        <v>45744.0</v>
      </c>
      <c r="B553" s="60">
        <f t="shared" si="4"/>
        <v>194</v>
      </c>
      <c r="C553" s="61" t="s">
        <v>72</v>
      </c>
      <c r="D553" s="61" t="s">
        <v>73</v>
      </c>
      <c r="E553" s="61" t="s">
        <v>2483</v>
      </c>
      <c r="F553" s="61" t="s">
        <v>46</v>
      </c>
      <c r="G553" s="63" t="s">
        <v>2423</v>
      </c>
      <c r="H553" s="61" t="s">
        <v>59</v>
      </c>
      <c r="I553" s="61" t="s">
        <v>28</v>
      </c>
      <c r="J553" s="61" t="s">
        <v>47</v>
      </c>
      <c r="K553" s="61" t="s">
        <v>47</v>
      </c>
      <c r="L553" s="61" t="s">
        <v>29</v>
      </c>
      <c r="M553" s="25" t="s">
        <v>5777</v>
      </c>
      <c r="N553" s="25" t="s">
        <v>5778</v>
      </c>
      <c r="O553" s="61" t="s">
        <v>32</v>
      </c>
      <c r="P553" s="61" t="s">
        <v>214</v>
      </c>
      <c r="Q553" s="67"/>
      <c r="R553" s="64"/>
      <c r="S553" s="65" t="str">
        <f t="shared" si="1"/>
        <v/>
      </c>
      <c r="T553" s="67" t="str">
        <f>IFERROR(__xludf.DUMMYFUNCTION("IF(ISBLANK(S553), """", DATE(INDEX(SPLIT(S553,""/""),3), INDEX(SPLIT(S553,""/""),2), INDEX(SPLIT(S553,""/""),1)))"),"")</f>
        <v/>
      </c>
      <c r="U553" s="67"/>
      <c r="V553" s="65"/>
      <c r="W553" s="67"/>
      <c r="X553" s="67"/>
      <c r="Y553" s="69" t="str">
        <f t="shared" si="2"/>
        <v/>
      </c>
      <c r="Z553" s="70" t="str">
        <f t="shared" si="3"/>
        <v/>
      </c>
      <c r="AA553" s="70" t="str">
        <f>IFERROR(__xludf.DUMMYFUNCTION("IF(OR(T553="""", NOT(ISDATE(T553))), """", EOMONTH(T553, -1) + 1)"),"")</f>
        <v/>
      </c>
      <c r="AB553" s="67"/>
      <c r="AC553" s="67"/>
      <c r="AD553" s="67"/>
      <c r="AE553" s="67"/>
    </row>
    <row r="554">
      <c r="A554" s="59">
        <v>45744.0</v>
      </c>
      <c r="B554" s="60">
        <f t="shared" si="4"/>
        <v>29</v>
      </c>
      <c r="C554" s="61" t="s">
        <v>72</v>
      </c>
      <c r="D554" s="61" t="s">
        <v>73</v>
      </c>
      <c r="E554" s="61" t="s">
        <v>2486</v>
      </c>
      <c r="F554" s="61" t="s">
        <v>25</v>
      </c>
      <c r="G554" s="61" t="s">
        <v>2487</v>
      </c>
      <c r="H554" s="61" t="s">
        <v>59</v>
      </c>
      <c r="I554" s="61" t="s">
        <v>148</v>
      </c>
      <c r="J554" s="61" t="s">
        <v>148</v>
      </c>
      <c r="K554" s="61" t="s">
        <v>148</v>
      </c>
      <c r="L554" s="61" t="s">
        <v>29</v>
      </c>
      <c r="M554" s="25" t="s">
        <v>5779</v>
      </c>
      <c r="N554" s="25" t="s">
        <v>5780</v>
      </c>
      <c r="O554" s="61" t="s">
        <v>32</v>
      </c>
      <c r="P554" s="61" t="s">
        <v>33</v>
      </c>
      <c r="Q554" s="61" t="s">
        <v>381</v>
      </c>
      <c r="R554" s="64"/>
      <c r="S554" s="65" t="str">
        <f t="shared" si="1"/>
        <v>26/04/2025</v>
      </c>
      <c r="T554" s="66">
        <f>IFERROR(__xludf.DUMMYFUNCTION("IF(ISBLANK(S554), """", DATE(INDEX(SPLIT(S554,""/""),3), INDEX(SPLIT(S554,""/""),2), INDEX(SPLIT(S554,""/""),1)))"),45773.0)</f>
        <v>45773</v>
      </c>
      <c r="U554" s="67"/>
      <c r="V554" s="61" t="s">
        <v>4697</v>
      </c>
      <c r="W554" s="61">
        <v>4950.0</v>
      </c>
      <c r="X554" s="61" t="s">
        <v>207</v>
      </c>
      <c r="Y554" s="69" t="str">
        <f t="shared" si="2"/>
        <v>2025-04</v>
      </c>
      <c r="Z554" s="70" t="str">
        <f t="shared" si="3"/>
        <v>Apr</v>
      </c>
      <c r="AA554" s="71">
        <f>IFERROR(__xludf.DUMMYFUNCTION("IF(OR(T554="""", NOT(ISDATE(T554))), """", EOMONTH(T554, -1) + 1)"),45748.0)</f>
        <v>45748</v>
      </c>
      <c r="AB554" s="67"/>
      <c r="AC554" s="67"/>
      <c r="AD554" s="67"/>
      <c r="AE554" s="67"/>
    </row>
    <row r="555">
      <c r="A555" s="59">
        <v>45744.0</v>
      </c>
      <c r="B555" s="60">
        <f t="shared" si="4"/>
        <v>36</v>
      </c>
      <c r="C555" s="61" t="s">
        <v>72</v>
      </c>
      <c r="D555" s="61" t="s">
        <v>73</v>
      </c>
      <c r="E555" s="61" t="s">
        <v>2490</v>
      </c>
      <c r="F555" s="61" t="s">
        <v>25</v>
      </c>
      <c r="G555" s="61" t="s">
        <v>2491</v>
      </c>
      <c r="H555" s="61" t="s">
        <v>388</v>
      </c>
      <c r="I555" s="61" t="s">
        <v>148</v>
      </c>
      <c r="J555" s="61" t="s">
        <v>148</v>
      </c>
      <c r="K555" s="61" t="s">
        <v>148</v>
      </c>
      <c r="L555" s="61" t="s">
        <v>29</v>
      </c>
      <c r="M555" s="25" t="s">
        <v>5781</v>
      </c>
      <c r="N555" s="25" t="s">
        <v>5782</v>
      </c>
      <c r="O555" s="61" t="s">
        <v>32</v>
      </c>
      <c r="P555" s="61" t="s">
        <v>33</v>
      </c>
      <c r="Q555" s="61" t="s">
        <v>228</v>
      </c>
      <c r="R555" s="64"/>
      <c r="S555" s="65">
        <f t="shared" si="1"/>
        <v>45721</v>
      </c>
      <c r="T555" s="66">
        <f>IFERROR(__xludf.DUMMYFUNCTION("IF(ISBLANK(S555), """", DATE(INDEX(SPLIT(S555,""/""),3), INDEX(SPLIT(S555,""/""),2), INDEX(SPLIT(S555,""/""),1)))"),45780.0)</f>
        <v>45780</v>
      </c>
      <c r="U555" s="67"/>
      <c r="V555" s="68">
        <v>45721.0</v>
      </c>
      <c r="W555" s="61">
        <v>4950.0</v>
      </c>
      <c r="X555" s="61" t="s">
        <v>207</v>
      </c>
      <c r="Y555" s="69" t="str">
        <f t="shared" si="2"/>
        <v>2025-05</v>
      </c>
      <c r="Z555" s="70" t="str">
        <f t="shared" si="3"/>
        <v>May</v>
      </c>
      <c r="AA555" s="71">
        <f>IFERROR(__xludf.DUMMYFUNCTION("IF(OR(T555="""", NOT(ISDATE(T555))), """", EOMONTH(T555, -1) + 1)"),45778.0)</f>
        <v>45778</v>
      </c>
      <c r="AB555" s="67"/>
      <c r="AC555" s="67"/>
      <c r="AD555" s="67"/>
      <c r="AE555" s="67"/>
    </row>
    <row r="556">
      <c r="A556" s="59">
        <v>45744.0</v>
      </c>
      <c r="B556" s="60">
        <f t="shared" si="4"/>
        <v>194</v>
      </c>
      <c r="C556" s="61" t="s">
        <v>72</v>
      </c>
      <c r="D556" s="61" t="s">
        <v>73</v>
      </c>
      <c r="E556" s="61" t="s">
        <v>2494</v>
      </c>
      <c r="F556" s="61" t="s">
        <v>46</v>
      </c>
      <c r="G556" s="63" t="s">
        <v>2408</v>
      </c>
      <c r="H556" s="61" t="s">
        <v>39</v>
      </c>
      <c r="I556" s="61" t="s">
        <v>28</v>
      </c>
      <c r="J556" s="61" t="s">
        <v>47</v>
      </c>
      <c r="K556" s="61" t="s">
        <v>47</v>
      </c>
      <c r="L556" s="61" t="s">
        <v>29</v>
      </c>
      <c r="M556" s="25" t="s">
        <v>5783</v>
      </c>
      <c r="N556" s="25" t="s">
        <v>5784</v>
      </c>
      <c r="O556" s="61" t="s">
        <v>32</v>
      </c>
      <c r="P556" s="61" t="s">
        <v>214</v>
      </c>
      <c r="Q556" s="67"/>
      <c r="R556" s="64"/>
      <c r="S556" s="65" t="str">
        <f t="shared" si="1"/>
        <v/>
      </c>
      <c r="T556" s="67" t="str">
        <f>IFERROR(__xludf.DUMMYFUNCTION("IF(ISBLANK(S556), """", DATE(INDEX(SPLIT(S556,""/""),3), INDEX(SPLIT(S556,""/""),2), INDEX(SPLIT(S556,""/""),1)))"),"")</f>
        <v/>
      </c>
      <c r="U556" s="67"/>
      <c r="V556" s="65"/>
      <c r="W556" s="67"/>
      <c r="X556" s="67"/>
      <c r="Y556" s="69" t="str">
        <f t="shared" si="2"/>
        <v/>
      </c>
      <c r="Z556" s="70" t="str">
        <f t="shared" si="3"/>
        <v/>
      </c>
      <c r="AA556" s="70" t="str">
        <f>IFERROR(__xludf.DUMMYFUNCTION("IF(OR(T556="""", NOT(ISDATE(T556))), """", EOMONTH(T556, -1) + 1)"),"")</f>
        <v/>
      </c>
      <c r="AB556" s="67"/>
      <c r="AC556" s="67"/>
      <c r="AD556" s="67"/>
      <c r="AE556" s="67"/>
    </row>
    <row r="557">
      <c r="A557" s="59">
        <v>45744.0</v>
      </c>
      <c r="B557" s="60">
        <f t="shared" si="4"/>
        <v>22</v>
      </c>
      <c r="C557" s="61" t="s">
        <v>72</v>
      </c>
      <c r="D557" s="61" t="s">
        <v>73</v>
      </c>
      <c r="E557" s="61" t="s">
        <v>2497</v>
      </c>
      <c r="F557" s="61" t="s">
        <v>25</v>
      </c>
      <c r="G557" s="61" t="s">
        <v>2498</v>
      </c>
      <c r="H557" s="61" t="s">
        <v>39</v>
      </c>
      <c r="I557" s="61" t="s">
        <v>28</v>
      </c>
      <c r="J557" s="61" t="s">
        <v>28</v>
      </c>
      <c r="K557" s="61" t="s">
        <v>28</v>
      </c>
      <c r="L557" s="61" t="s">
        <v>29</v>
      </c>
      <c r="M557" s="25" t="s">
        <v>5785</v>
      </c>
      <c r="N557" s="25" t="s">
        <v>5786</v>
      </c>
      <c r="O557" s="61" t="s">
        <v>32</v>
      </c>
      <c r="P557" s="61" t="s">
        <v>33</v>
      </c>
      <c r="Q557" s="61" t="s">
        <v>381</v>
      </c>
      <c r="R557" s="64"/>
      <c r="S557" s="65" t="str">
        <f t="shared" si="1"/>
        <v>19/04/2025</v>
      </c>
      <c r="T557" s="66">
        <f>IFERROR(__xludf.DUMMYFUNCTION("IF(ISBLANK(S557), """", DATE(INDEX(SPLIT(S557,""/""),3), INDEX(SPLIT(S557,""/""),2), INDEX(SPLIT(S557,""/""),1)))"),45766.0)</f>
        <v>45766</v>
      </c>
      <c r="U557" s="67"/>
      <c r="V557" s="61" t="s">
        <v>4729</v>
      </c>
      <c r="W557" s="61">
        <v>4950.0</v>
      </c>
      <c r="X557" s="61" t="s">
        <v>600</v>
      </c>
      <c r="Y557" s="69" t="str">
        <f t="shared" si="2"/>
        <v>2025-04</v>
      </c>
      <c r="Z557" s="70" t="str">
        <f t="shared" si="3"/>
        <v>Apr</v>
      </c>
      <c r="AA557" s="71">
        <f>IFERROR(__xludf.DUMMYFUNCTION("IF(OR(T557="""", NOT(ISDATE(T557))), """", EOMONTH(T557, -1) + 1)"),45748.0)</f>
        <v>45748</v>
      </c>
      <c r="AB557" s="67"/>
      <c r="AC557" s="67"/>
      <c r="AD557" s="67"/>
      <c r="AE557" s="67"/>
    </row>
    <row r="558">
      <c r="A558" s="59">
        <v>45744.0</v>
      </c>
      <c r="B558" s="60">
        <f t="shared" si="4"/>
        <v>194</v>
      </c>
      <c r="C558" s="61" t="s">
        <v>50</v>
      </c>
      <c r="D558" s="61" t="s">
        <v>216</v>
      </c>
      <c r="E558" s="61" t="s">
        <v>2501</v>
      </c>
      <c r="F558" s="61" t="s">
        <v>25</v>
      </c>
      <c r="G558" s="61" t="s">
        <v>2502</v>
      </c>
      <c r="H558" s="61" t="s">
        <v>59</v>
      </c>
      <c r="I558" s="61" t="s">
        <v>256</v>
      </c>
      <c r="J558" s="61" t="s">
        <v>256</v>
      </c>
      <c r="K558" s="61" t="s">
        <v>256</v>
      </c>
      <c r="L558" s="61" t="s">
        <v>29</v>
      </c>
      <c r="M558" s="25" t="s">
        <v>5787</v>
      </c>
      <c r="N558" s="25" t="s">
        <v>5788</v>
      </c>
      <c r="O558" s="61" t="s">
        <v>32</v>
      </c>
      <c r="P558" s="61" t="s">
        <v>214</v>
      </c>
      <c r="Q558" s="67"/>
      <c r="R558" s="64"/>
      <c r="S558" s="65" t="str">
        <f t="shared" si="1"/>
        <v/>
      </c>
      <c r="T558" s="67" t="str">
        <f>IFERROR(__xludf.DUMMYFUNCTION("IF(ISBLANK(S558), """", DATE(INDEX(SPLIT(S558,""/""),3), INDEX(SPLIT(S558,""/""),2), INDEX(SPLIT(S558,""/""),1)))"),"")</f>
        <v/>
      </c>
      <c r="U558" s="67"/>
      <c r="V558" s="65"/>
      <c r="W558" s="67"/>
      <c r="X558" s="67"/>
      <c r="Y558" s="69" t="str">
        <f t="shared" si="2"/>
        <v/>
      </c>
      <c r="Z558" s="70" t="str">
        <f t="shared" si="3"/>
        <v/>
      </c>
      <c r="AA558" s="70" t="str">
        <f>IFERROR(__xludf.DUMMYFUNCTION("IF(OR(T558="""", NOT(ISDATE(T558))), """", EOMONTH(T558, -1) + 1)"),"")</f>
        <v/>
      </c>
      <c r="AB558" s="67"/>
      <c r="AC558" s="67"/>
      <c r="AD558" s="67"/>
      <c r="AE558" s="67"/>
    </row>
    <row r="559">
      <c r="A559" s="59">
        <v>45744.0</v>
      </c>
      <c r="B559" s="60">
        <f t="shared" si="4"/>
        <v>22</v>
      </c>
      <c r="C559" s="61" t="s">
        <v>50</v>
      </c>
      <c r="D559" s="61" t="s">
        <v>216</v>
      </c>
      <c r="E559" s="61" t="s">
        <v>2505</v>
      </c>
      <c r="F559" s="61" t="s">
        <v>25</v>
      </c>
      <c r="G559" s="61" t="s">
        <v>2506</v>
      </c>
      <c r="H559" s="61" t="s">
        <v>1355</v>
      </c>
      <c r="I559" s="61" t="s">
        <v>78</v>
      </c>
      <c r="J559" s="61" t="s">
        <v>78</v>
      </c>
      <c r="K559" s="61" t="s">
        <v>78</v>
      </c>
      <c r="L559" s="61" t="s">
        <v>29</v>
      </c>
      <c r="M559" s="25" t="s">
        <v>5789</v>
      </c>
      <c r="N559" s="25" t="s">
        <v>5790</v>
      </c>
      <c r="O559" s="61" t="s">
        <v>32</v>
      </c>
      <c r="P559" s="61" t="s">
        <v>33</v>
      </c>
      <c r="Q559" s="61" t="s">
        <v>381</v>
      </c>
      <c r="R559" s="64"/>
      <c r="S559" s="65" t="str">
        <f t="shared" si="1"/>
        <v>19/04/2025</v>
      </c>
      <c r="T559" s="66">
        <f>IFERROR(__xludf.DUMMYFUNCTION("IF(ISBLANK(S559), """", DATE(INDEX(SPLIT(S559,""/""),3), INDEX(SPLIT(S559,""/""),2), INDEX(SPLIT(S559,""/""),1)))"),45766.0)</f>
        <v>45766</v>
      </c>
      <c r="U559" s="67"/>
      <c r="V559" s="61" t="s">
        <v>4729</v>
      </c>
      <c r="W559" s="61">
        <v>3150.0</v>
      </c>
      <c r="X559" s="61" t="s">
        <v>482</v>
      </c>
      <c r="Y559" s="69" t="str">
        <f t="shared" si="2"/>
        <v>2025-04</v>
      </c>
      <c r="Z559" s="70" t="str">
        <f t="shared" si="3"/>
        <v>Apr</v>
      </c>
      <c r="AA559" s="71">
        <f>IFERROR(__xludf.DUMMYFUNCTION("IF(OR(T559="""", NOT(ISDATE(T559))), """", EOMONTH(T559, -1) + 1)"),45748.0)</f>
        <v>45748</v>
      </c>
      <c r="AB559" s="67"/>
      <c r="AC559" s="67"/>
      <c r="AD559" s="67"/>
      <c r="AE559" s="67"/>
    </row>
    <row r="560">
      <c r="A560" s="59">
        <v>45744.0</v>
      </c>
      <c r="B560" s="60">
        <f t="shared" si="4"/>
        <v>194</v>
      </c>
      <c r="C560" s="61" t="s">
        <v>72</v>
      </c>
      <c r="D560" s="61" t="s">
        <v>73</v>
      </c>
      <c r="E560" s="61" t="s">
        <v>2509</v>
      </c>
      <c r="F560" s="61" t="s">
        <v>25</v>
      </c>
      <c r="G560" s="61" t="s">
        <v>2510</v>
      </c>
      <c r="H560" s="61" t="s">
        <v>388</v>
      </c>
      <c r="I560" s="61" t="s">
        <v>122</v>
      </c>
      <c r="J560" s="61" t="s">
        <v>54</v>
      </c>
      <c r="K560" s="61" t="s">
        <v>54</v>
      </c>
      <c r="L560" s="61" t="s">
        <v>29</v>
      </c>
      <c r="M560" s="25" t="s">
        <v>5791</v>
      </c>
      <c r="N560" s="25" t="s">
        <v>5792</v>
      </c>
      <c r="O560" s="61" t="s">
        <v>32</v>
      </c>
      <c r="P560" s="61" t="s">
        <v>343</v>
      </c>
      <c r="Q560" s="67"/>
      <c r="R560" s="64"/>
      <c r="S560" s="65" t="str">
        <f t="shared" si="1"/>
        <v/>
      </c>
      <c r="T560" s="67" t="str">
        <f>IFERROR(__xludf.DUMMYFUNCTION("IF(ISBLANK(S560), """", DATE(INDEX(SPLIT(S560,""/""),3), INDEX(SPLIT(S560,""/""),2), INDEX(SPLIT(S560,""/""),1)))"),"")</f>
        <v/>
      </c>
      <c r="U560" s="67"/>
      <c r="V560" s="65"/>
      <c r="W560" s="67"/>
      <c r="X560" s="67"/>
      <c r="Y560" s="69" t="str">
        <f t="shared" si="2"/>
        <v/>
      </c>
      <c r="Z560" s="70" t="str">
        <f t="shared" si="3"/>
        <v/>
      </c>
      <c r="AA560" s="70" t="str">
        <f>IFERROR(__xludf.DUMMYFUNCTION("IF(OR(T560="""", NOT(ISDATE(T560))), """", EOMONTH(T560, -1) + 1)"),"")</f>
        <v/>
      </c>
      <c r="AB560" s="67"/>
      <c r="AC560" s="67"/>
      <c r="AD560" s="67"/>
      <c r="AE560" s="67"/>
    </row>
    <row r="561">
      <c r="A561" s="59">
        <v>45744.0</v>
      </c>
      <c r="B561" s="60">
        <f t="shared" si="4"/>
        <v>22</v>
      </c>
      <c r="C561" s="61" t="s">
        <v>64</v>
      </c>
      <c r="D561" s="61" t="s">
        <v>562</v>
      </c>
      <c r="E561" s="61" t="s">
        <v>2514</v>
      </c>
      <c r="F561" s="61" t="s">
        <v>638</v>
      </c>
      <c r="G561" s="61" t="s">
        <v>2515</v>
      </c>
      <c r="H561" s="61" t="s">
        <v>77</v>
      </c>
      <c r="I561" s="61" t="s">
        <v>78</v>
      </c>
      <c r="J561" s="61" t="s">
        <v>47</v>
      </c>
      <c r="K561" s="61" t="s">
        <v>47</v>
      </c>
      <c r="L561" s="61" t="s">
        <v>29</v>
      </c>
      <c r="M561" s="25" t="s">
        <v>5793</v>
      </c>
      <c r="N561" s="25" t="s">
        <v>5794</v>
      </c>
      <c r="O561" s="61" t="s">
        <v>32</v>
      </c>
      <c r="P561" s="61" t="s">
        <v>33</v>
      </c>
      <c r="Q561" s="61" t="s">
        <v>126</v>
      </c>
      <c r="R561" s="64"/>
      <c r="S561" s="65" t="str">
        <f t="shared" si="1"/>
        <v>19/04/2025</v>
      </c>
      <c r="T561" s="66">
        <f>IFERROR(__xludf.DUMMYFUNCTION("IF(ISBLANK(S561), """", DATE(INDEX(SPLIT(S561,""/""),3), INDEX(SPLIT(S561,""/""),2), INDEX(SPLIT(S561,""/""),1)))"),45766.0)</f>
        <v>45766</v>
      </c>
      <c r="U561" s="67"/>
      <c r="V561" s="61" t="s">
        <v>4729</v>
      </c>
      <c r="W561" s="67"/>
      <c r="X561" s="67"/>
      <c r="Y561" s="69" t="str">
        <f t="shared" si="2"/>
        <v>2025-04</v>
      </c>
      <c r="Z561" s="70" t="str">
        <f t="shared" si="3"/>
        <v>Apr</v>
      </c>
      <c r="AA561" s="71">
        <f>IFERROR(__xludf.DUMMYFUNCTION("IF(OR(T561="""", NOT(ISDATE(T561))), """", EOMONTH(T561, -1) + 1)"),45748.0)</f>
        <v>45748</v>
      </c>
      <c r="AB561" s="67"/>
      <c r="AC561" s="67"/>
      <c r="AD561" s="67"/>
      <c r="AE561" s="67"/>
    </row>
    <row r="562">
      <c r="A562" s="59">
        <v>45744.0</v>
      </c>
      <c r="B562" s="60">
        <f t="shared" si="4"/>
        <v>71</v>
      </c>
      <c r="C562" s="61" t="s">
        <v>22</v>
      </c>
      <c r="D562" s="61" t="s">
        <v>109</v>
      </c>
      <c r="E562" s="61" t="s">
        <v>2518</v>
      </c>
      <c r="F562" s="61" t="s">
        <v>25</v>
      </c>
      <c r="G562" s="61" t="s">
        <v>2519</v>
      </c>
      <c r="H562" s="61" t="s">
        <v>39</v>
      </c>
      <c r="I562" s="61" t="s">
        <v>78</v>
      </c>
      <c r="J562" s="61" t="s">
        <v>104</v>
      </c>
      <c r="K562" s="61" t="s">
        <v>78</v>
      </c>
      <c r="L562" s="61" t="s">
        <v>29</v>
      </c>
      <c r="M562" s="25" t="s">
        <v>5795</v>
      </c>
      <c r="N562" s="25" t="s">
        <v>5796</v>
      </c>
      <c r="O562" s="61" t="s">
        <v>32</v>
      </c>
      <c r="P562" s="61" t="s">
        <v>33</v>
      </c>
      <c r="Q562" s="67"/>
      <c r="R562" s="64"/>
      <c r="S562" s="65">
        <f t="shared" si="1"/>
        <v>45844</v>
      </c>
      <c r="T562" s="66">
        <f>IFERROR(__xludf.DUMMYFUNCTION("IF(ISBLANK(S562), """", DATE(INDEX(SPLIT(S562,""/""),3), INDEX(SPLIT(S562,""/""),2), INDEX(SPLIT(S562,""/""),1)))"),45815.0)</f>
        <v>45815</v>
      </c>
      <c r="U562" s="67"/>
      <c r="V562" s="68">
        <v>45844.0</v>
      </c>
      <c r="W562" s="61">
        <v>3600.0</v>
      </c>
      <c r="X562" s="61" t="s">
        <v>2522</v>
      </c>
      <c r="Y562" s="69" t="str">
        <f t="shared" si="2"/>
        <v>2025-06</v>
      </c>
      <c r="Z562" s="70" t="str">
        <f t="shared" si="3"/>
        <v>Jun</v>
      </c>
      <c r="AA562" s="71">
        <f>IFERROR(__xludf.DUMMYFUNCTION("IF(OR(T562="""", NOT(ISDATE(T562))), """", EOMONTH(T562, -1) + 1)"),45809.0)</f>
        <v>45809</v>
      </c>
      <c r="AB562" s="67"/>
      <c r="AC562" s="67"/>
      <c r="AD562" s="67"/>
      <c r="AE562" s="67"/>
    </row>
    <row r="563">
      <c r="A563" s="59">
        <v>45745.0</v>
      </c>
      <c r="B563" s="60">
        <f t="shared" si="4"/>
        <v>193</v>
      </c>
      <c r="C563" s="61" t="s">
        <v>22</v>
      </c>
      <c r="D563" s="61" t="s">
        <v>307</v>
      </c>
      <c r="E563" s="61" t="s">
        <v>2524</v>
      </c>
      <c r="F563" s="61" t="s">
        <v>25</v>
      </c>
      <c r="G563" s="63" t="s">
        <v>2525</v>
      </c>
      <c r="H563" s="61" t="s">
        <v>39</v>
      </c>
      <c r="I563" s="61" t="s">
        <v>220</v>
      </c>
      <c r="J563" s="61" t="s">
        <v>220</v>
      </c>
      <c r="K563" s="61" t="s">
        <v>220</v>
      </c>
      <c r="L563" s="61" t="s">
        <v>29</v>
      </c>
      <c r="M563" s="25" t="s">
        <v>5797</v>
      </c>
      <c r="N563" s="25" t="s">
        <v>5798</v>
      </c>
      <c r="O563" s="61" t="s">
        <v>32</v>
      </c>
      <c r="P563" s="61" t="s">
        <v>71</v>
      </c>
      <c r="Q563" s="67"/>
      <c r="R563" s="64"/>
      <c r="S563" s="65" t="str">
        <f t="shared" si="1"/>
        <v/>
      </c>
      <c r="T563" s="67" t="str">
        <f>IFERROR(__xludf.DUMMYFUNCTION("IF(ISBLANK(S563), """", DATE(INDEX(SPLIT(S563,""/""),3), INDEX(SPLIT(S563,""/""),2), INDEX(SPLIT(S563,""/""),1)))"),"")</f>
        <v/>
      </c>
      <c r="U563" s="67"/>
      <c r="V563" s="65"/>
      <c r="W563" s="67"/>
      <c r="X563" s="67"/>
      <c r="Y563" s="69" t="str">
        <f t="shared" si="2"/>
        <v/>
      </c>
      <c r="Z563" s="70" t="str">
        <f t="shared" si="3"/>
        <v/>
      </c>
      <c r="AA563" s="70" t="str">
        <f>IFERROR(__xludf.DUMMYFUNCTION("IF(OR(T563="""", NOT(ISDATE(T563))), """", EOMONTH(T563, -1) + 1)"),"")</f>
        <v/>
      </c>
      <c r="AB563" s="67"/>
      <c r="AC563" s="67"/>
      <c r="AD563" s="67"/>
      <c r="AE563" s="67"/>
    </row>
    <row r="564">
      <c r="A564" s="59">
        <v>45745.0</v>
      </c>
      <c r="B564" s="60">
        <f t="shared" si="4"/>
        <v>35</v>
      </c>
      <c r="C564" s="61" t="s">
        <v>72</v>
      </c>
      <c r="D564" s="61" t="s">
        <v>247</v>
      </c>
      <c r="E564" s="61" t="s">
        <v>2528</v>
      </c>
      <c r="F564" s="61" t="s">
        <v>274</v>
      </c>
      <c r="G564" s="61" t="s">
        <v>2529</v>
      </c>
      <c r="H564" s="61" t="s">
        <v>77</v>
      </c>
      <c r="I564" s="61" t="s">
        <v>435</v>
      </c>
      <c r="J564" s="61" t="s">
        <v>47</v>
      </c>
      <c r="K564" s="61" t="s">
        <v>47</v>
      </c>
      <c r="L564" s="61" t="s">
        <v>29</v>
      </c>
      <c r="M564" s="25" t="s">
        <v>5799</v>
      </c>
      <c r="N564" s="25" t="s">
        <v>5800</v>
      </c>
      <c r="O564" s="61" t="s">
        <v>32</v>
      </c>
      <c r="P564" s="61" t="s">
        <v>33</v>
      </c>
      <c r="Q564" s="61" t="s">
        <v>34</v>
      </c>
      <c r="R564" s="64"/>
      <c r="S564" s="65">
        <f t="shared" si="1"/>
        <v>45721</v>
      </c>
      <c r="T564" s="66">
        <f>IFERROR(__xludf.DUMMYFUNCTION("IF(ISBLANK(S564), """", DATE(INDEX(SPLIT(S564,""/""),3), INDEX(SPLIT(S564,""/""),2), INDEX(SPLIT(S564,""/""),1)))"),45780.0)</f>
        <v>45780</v>
      </c>
      <c r="U564" s="67"/>
      <c r="V564" s="68">
        <v>45721.0</v>
      </c>
      <c r="W564" s="61">
        <v>3600.0</v>
      </c>
      <c r="X564" s="61" t="s">
        <v>407</v>
      </c>
      <c r="Y564" s="69" t="str">
        <f t="shared" si="2"/>
        <v>2025-05</v>
      </c>
      <c r="Z564" s="70" t="str">
        <f t="shared" si="3"/>
        <v>May</v>
      </c>
      <c r="AA564" s="71">
        <f>IFERROR(__xludf.DUMMYFUNCTION("IF(OR(T564="""", NOT(ISDATE(T564))), """", EOMONTH(T564, -1) + 1)"),45778.0)</f>
        <v>45778</v>
      </c>
      <c r="AB564" s="67"/>
      <c r="AC564" s="67"/>
      <c r="AD564" s="67"/>
      <c r="AE564" s="67"/>
    </row>
    <row r="565">
      <c r="A565" s="59">
        <v>45745.0</v>
      </c>
      <c r="B565" s="60">
        <f t="shared" si="4"/>
        <v>21</v>
      </c>
      <c r="C565" s="61" t="s">
        <v>72</v>
      </c>
      <c r="D565" s="61" t="s">
        <v>247</v>
      </c>
      <c r="E565" s="61" t="s">
        <v>2532</v>
      </c>
      <c r="F565" s="61" t="s">
        <v>274</v>
      </c>
      <c r="G565" s="61" t="s">
        <v>2533</v>
      </c>
      <c r="H565" s="61" t="s">
        <v>77</v>
      </c>
      <c r="I565" s="61" t="s">
        <v>104</v>
      </c>
      <c r="J565" s="61" t="s">
        <v>47</v>
      </c>
      <c r="K565" s="61" t="s">
        <v>47</v>
      </c>
      <c r="L565" s="61" t="s">
        <v>29</v>
      </c>
      <c r="M565" s="25" t="s">
        <v>5801</v>
      </c>
      <c r="N565" s="25" t="s">
        <v>5802</v>
      </c>
      <c r="O565" s="61" t="s">
        <v>32</v>
      </c>
      <c r="P565" s="61" t="s">
        <v>33</v>
      </c>
      <c r="Q565" s="61" t="s">
        <v>34</v>
      </c>
      <c r="R565" s="64"/>
      <c r="S565" s="65" t="str">
        <f t="shared" si="1"/>
        <v>19/04/2025</v>
      </c>
      <c r="T565" s="66">
        <f>IFERROR(__xludf.DUMMYFUNCTION("IF(ISBLANK(S565), """", DATE(INDEX(SPLIT(S565,""/""),3), INDEX(SPLIT(S565,""/""),2), INDEX(SPLIT(S565,""/""),1)))"),45766.0)</f>
        <v>45766</v>
      </c>
      <c r="U565" s="67"/>
      <c r="V565" s="61" t="s">
        <v>4729</v>
      </c>
      <c r="W565" s="61">
        <v>1800.0</v>
      </c>
      <c r="X565" s="61" t="s">
        <v>1603</v>
      </c>
      <c r="Y565" s="69" t="str">
        <f t="shared" si="2"/>
        <v>2025-04</v>
      </c>
      <c r="Z565" s="70" t="str">
        <f t="shared" si="3"/>
        <v>Apr</v>
      </c>
      <c r="AA565" s="71">
        <f>IFERROR(__xludf.DUMMYFUNCTION("IF(OR(T565="""", NOT(ISDATE(T565))), """", EOMONTH(T565, -1) + 1)"),45748.0)</f>
        <v>45748</v>
      </c>
      <c r="AB565" s="67"/>
      <c r="AC565" s="67"/>
      <c r="AD565" s="67"/>
      <c r="AE565" s="67"/>
    </row>
    <row r="566">
      <c r="A566" s="59">
        <v>45745.0</v>
      </c>
      <c r="B566" s="60">
        <f t="shared" si="4"/>
        <v>193</v>
      </c>
      <c r="C566" s="61" t="s">
        <v>72</v>
      </c>
      <c r="D566" s="61" t="s">
        <v>247</v>
      </c>
      <c r="E566" s="61" t="s">
        <v>2536</v>
      </c>
      <c r="F566" s="61" t="s">
        <v>373</v>
      </c>
      <c r="G566" s="61" t="s">
        <v>2537</v>
      </c>
      <c r="H566" s="61" t="s">
        <v>2286</v>
      </c>
      <c r="I566" s="61" t="s">
        <v>1092</v>
      </c>
      <c r="J566" s="61" t="s">
        <v>40</v>
      </c>
      <c r="K566" s="61" t="s">
        <v>40</v>
      </c>
      <c r="L566" s="61" t="s">
        <v>29</v>
      </c>
      <c r="M566" s="25" t="s">
        <v>5803</v>
      </c>
      <c r="N566" s="25" t="s">
        <v>5804</v>
      </c>
      <c r="O566" s="61" t="s">
        <v>32</v>
      </c>
      <c r="P566" s="61" t="s">
        <v>214</v>
      </c>
      <c r="Q566" s="67"/>
      <c r="R566" s="64"/>
      <c r="S566" s="65" t="str">
        <f t="shared" si="1"/>
        <v/>
      </c>
      <c r="T566" s="67" t="str">
        <f>IFERROR(__xludf.DUMMYFUNCTION("IF(ISBLANK(S566), """", DATE(INDEX(SPLIT(S566,""/""),3), INDEX(SPLIT(S566,""/""),2), INDEX(SPLIT(S566,""/""),1)))"),"")</f>
        <v/>
      </c>
      <c r="U566" s="67"/>
      <c r="V566" s="65"/>
      <c r="W566" s="67"/>
      <c r="X566" s="67"/>
      <c r="Y566" s="69" t="str">
        <f t="shared" si="2"/>
        <v/>
      </c>
      <c r="Z566" s="70" t="str">
        <f t="shared" si="3"/>
        <v/>
      </c>
      <c r="AA566" s="70" t="str">
        <f>IFERROR(__xludf.DUMMYFUNCTION("IF(OR(T566="""", NOT(ISDATE(T566))), """", EOMONTH(T566, -1) + 1)"),"")</f>
        <v/>
      </c>
      <c r="AB566" s="67"/>
      <c r="AC566" s="67"/>
      <c r="AD566" s="67"/>
      <c r="AE566" s="67"/>
    </row>
    <row r="567">
      <c r="A567" s="59">
        <v>45747.0</v>
      </c>
      <c r="B567" s="60">
        <f t="shared" si="4"/>
        <v>40</v>
      </c>
      <c r="C567" s="61" t="s">
        <v>64</v>
      </c>
      <c r="D567" s="61" t="s">
        <v>95</v>
      </c>
      <c r="E567" s="61" t="s">
        <v>2541</v>
      </c>
      <c r="F567" s="61" t="s">
        <v>25</v>
      </c>
      <c r="G567" s="63" t="s">
        <v>2542</v>
      </c>
      <c r="H567" s="61" t="s">
        <v>388</v>
      </c>
      <c r="I567" s="61" t="s">
        <v>220</v>
      </c>
      <c r="J567" s="61" t="s">
        <v>435</v>
      </c>
      <c r="K567" s="61" t="s">
        <v>220</v>
      </c>
      <c r="L567" s="61" t="s">
        <v>29</v>
      </c>
      <c r="M567" s="25" t="s">
        <v>5805</v>
      </c>
      <c r="N567" s="25" t="s">
        <v>5806</v>
      </c>
      <c r="O567" s="61" t="s">
        <v>32</v>
      </c>
      <c r="P567" s="61" t="s">
        <v>33</v>
      </c>
      <c r="Q567" s="61" t="s">
        <v>228</v>
      </c>
      <c r="R567" s="64"/>
      <c r="S567" s="65">
        <f t="shared" si="1"/>
        <v>45935</v>
      </c>
      <c r="T567" s="66">
        <f>IFERROR(__xludf.DUMMYFUNCTION("IF(ISBLANK(S567), """", DATE(INDEX(SPLIT(S567,""/""),3), INDEX(SPLIT(S567,""/""),2), INDEX(SPLIT(S567,""/""),1)))"),45787.0)</f>
        <v>45787</v>
      </c>
      <c r="U567" s="67"/>
      <c r="V567" s="68">
        <v>45935.0</v>
      </c>
      <c r="W567" s="67"/>
      <c r="X567" s="67"/>
      <c r="Y567" s="69" t="str">
        <f t="shared" si="2"/>
        <v>2025-05</v>
      </c>
      <c r="Z567" s="70" t="str">
        <f t="shared" si="3"/>
        <v>May</v>
      </c>
      <c r="AA567" s="71">
        <f>IFERROR(__xludf.DUMMYFUNCTION("IF(OR(T567="""", NOT(ISDATE(T567))), """", EOMONTH(T567, -1) + 1)"),45778.0)</f>
        <v>45778</v>
      </c>
      <c r="AB567" s="67"/>
      <c r="AC567" s="67"/>
      <c r="AD567" s="67"/>
      <c r="AE567" s="67"/>
    </row>
    <row r="568">
      <c r="A568" s="59">
        <v>45747.0</v>
      </c>
      <c r="B568" s="60">
        <f t="shared" si="4"/>
        <v>191</v>
      </c>
      <c r="C568" s="61" t="s">
        <v>50</v>
      </c>
      <c r="D568" s="61" t="s">
        <v>216</v>
      </c>
      <c r="E568" s="61" t="s">
        <v>2546</v>
      </c>
      <c r="F568" s="61" t="s">
        <v>25</v>
      </c>
      <c r="G568" s="63" t="s">
        <v>2547</v>
      </c>
      <c r="H568" s="61" t="s">
        <v>68</v>
      </c>
      <c r="I568" s="61" t="s">
        <v>220</v>
      </c>
      <c r="J568" s="61" t="s">
        <v>256</v>
      </c>
      <c r="K568" s="61" t="s">
        <v>256</v>
      </c>
      <c r="L568" s="61" t="s">
        <v>29</v>
      </c>
      <c r="M568" s="25" t="s">
        <v>5807</v>
      </c>
      <c r="N568" s="25" t="s">
        <v>5808</v>
      </c>
      <c r="O568" s="61" t="s">
        <v>32</v>
      </c>
      <c r="P568" s="61" t="s">
        <v>214</v>
      </c>
      <c r="Q568" s="67"/>
      <c r="R568" s="64"/>
      <c r="S568" s="65" t="str">
        <f t="shared" si="1"/>
        <v/>
      </c>
      <c r="T568" s="67" t="str">
        <f>IFERROR(__xludf.DUMMYFUNCTION("IF(ISBLANK(S568), """", DATE(INDEX(SPLIT(S568,""/""),3), INDEX(SPLIT(S568,""/""),2), INDEX(SPLIT(S568,""/""),1)))"),"")</f>
        <v/>
      </c>
      <c r="U568" s="67"/>
      <c r="V568" s="65"/>
      <c r="W568" s="67"/>
      <c r="X568" s="67"/>
      <c r="Y568" s="69" t="str">
        <f t="shared" si="2"/>
        <v/>
      </c>
      <c r="Z568" s="70" t="str">
        <f t="shared" si="3"/>
        <v/>
      </c>
      <c r="AA568" s="70" t="str">
        <f>IFERROR(__xludf.DUMMYFUNCTION("IF(OR(T568="""", NOT(ISDATE(T568))), """", EOMONTH(T568, -1) + 1)"),"")</f>
        <v/>
      </c>
      <c r="AB568" s="67"/>
      <c r="AC568" s="67"/>
      <c r="AD568" s="67"/>
      <c r="AE568" s="67"/>
    </row>
    <row r="569">
      <c r="A569" s="59">
        <v>45747.0</v>
      </c>
      <c r="B569" s="60">
        <f t="shared" si="4"/>
        <v>191</v>
      </c>
      <c r="C569" s="61" t="s">
        <v>50</v>
      </c>
      <c r="D569" s="61" t="s">
        <v>216</v>
      </c>
      <c r="E569" s="61" t="s">
        <v>2550</v>
      </c>
      <c r="F569" s="61" t="s">
        <v>46</v>
      </c>
      <c r="G569" s="63" t="s">
        <v>2547</v>
      </c>
      <c r="H569" s="61" t="s">
        <v>68</v>
      </c>
      <c r="I569" s="61" t="s">
        <v>220</v>
      </c>
      <c r="J569" s="61" t="s">
        <v>47</v>
      </c>
      <c r="K569" s="61" t="s">
        <v>47</v>
      </c>
      <c r="L569" s="61" t="s">
        <v>29</v>
      </c>
      <c r="M569" s="25" t="s">
        <v>5809</v>
      </c>
      <c r="N569" s="25" t="s">
        <v>5810</v>
      </c>
      <c r="O569" s="61" t="s">
        <v>32</v>
      </c>
      <c r="P569" s="61" t="s">
        <v>214</v>
      </c>
      <c r="Q569" s="67"/>
      <c r="R569" s="64"/>
      <c r="S569" s="65" t="str">
        <f t="shared" si="1"/>
        <v/>
      </c>
      <c r="T569" s="67" t="str">
        <f>IFERROR(__xludf.DUMMYFUNCTION("IF(ISBLANK(S569), """", DATE(INDEX(SPLIT(S569,""/""),3), INDEX(SPLIT(S569,""/""),2), INDEX(SPLIT(S569,""/""),1)))"),"")</f>
        <v/>
      </c>
      <c r="U569" s="67"/>
      <c r="V569" s="65"/>
      <c r="W569" s="67"/>
      <c r="X569" s="67"/>
      <c r="Y569" s="69" t="str">
        <f t="shared" si="2"/>
        <v/>
      </c>
      <c r="Z569" s="70" t="str">
        <f t="shared" si="3"/>
        <v/>
      </c>
      <c r="AA569" s="70" t="str">
        <f>IFERROR(__xludf.DUMMYFUNCTION("IF(OR(T569="""", NOT(ISDATE(T569))), """", EOMONTH(T569, -1) + 1)"),"")</f>
        <v/>
      </c>
      <c r="AB569" s="67"/>
      <c r="AC569" s="67"/>
      <c r="AD569" s="67"/>
      <c r="AE569" s="67"/>
    </row>
    <row r="570">
      <c r="A570" s="59">
        <v>45747.0</v>
      </c>
      <c r="B570" s="60">
        <f t="shared" si="4"/>
        <v>191</v>
      </c>
      <c r="C570" s="61" t="s">
        <v>50</v>
      </c>
      <c r="D570" s="61" t="s">
        <v>216</v>
      </c>
      <c r="E570" s="61" t="s">
        <v>2553</v>
      </c>
      <c r="F570" s="61" t="s">
        <v>25</v>
      </c>
      <c r="G570" s="61" t="s">
        <v>2554</v>
      </c>
      <c r="H570" s="61" t="s">
        <v>68</v>
      </c>
      <c r="I570" s="61" t="s">
        <v>256</v>
      </c>
      <c r="J570" s="61" t="s">
        <v>256</v>
      </c>
      <c r="K570" s="61" t="s">
        <v>256</v>
      </c>
      <c r="L570" s="61" t="s">
        <v>29</v>
      </c>
      <c r="M570" s="25" t="s">
        <v>5811</v>
      </c>
      <c r="N570" s="25" t="s">
        <v>5812</v>
      </c>
      <c r="O570" s="61" t="s">
        <v>32</v>
      </c>
      <c r="P570" s="61" t="s">
        <v>343</v>
      </c>
      <c r="Q570" s="67"/>
      <c r="R570" s="64"/>
      <c r="S570" s="65" t="str">
        <f t="shared" si="1"/>
        <v/>
      </c>
      <c r="T570" s="67" t="str">
        <f>IFERROR(__xludf.DUMMYFUNCTION("IF(ISBLANK(S570), """", DATE(INDEX(SPLIT(S570,""/""),3), INDEX(SPLIT(S570,""/""),2), INDEX(SPLIT(S570,""/""),1)))"),"")</f>
        <v/>
      </c>
      <c r="U570" s="67"/>
      <c r="V570" s="65"/>
      <c r="W570" s="67"/>
      <c r="X570" s="67"/>
      <c r="Y570" s="69" t="str">
        <f t="shared" si="2"/>
        <v/>
      </c>
      <c r="Z570" s="70" t="str">
        <f t="shared" si="3"/>
        <v/>
      </c>
      <c r="AA570" s="70" t="str">
        <f>IFERROR(__xludf.DUMMYFUNCTION("IF(OR(T570="""", NOT(ISDATE(T570))), """", EOMONTH(T570, -1) + 1)"),"")</f>
        <v/>
      </c>
      <c r="AB570" s="67"/>
      <c r="AC570" s="67"/>
      <c r="AD570" s="67"/>
      <c r="AE570" s="67"/>
    </row>
    <row r="571">
      <c r="A571" s="59">
        <v>45747.0</v>
      </c>
      <c r="B571" s="60">
        <f t="shared" si="4"/>
        <v>19</v>
      </c>
      <c r="C571" s="61" t="s">
        <v>50</v>
      </c>
      <c r="D571" s="61" t="s">
        <v>216</v>
      </c>
      <c r="E571" s="61" t="s">
        <v>2557</v>
      </c>
      <c r="F571" s="61" t="s">
        <v>25</v>
      </c>
      <c r="G571" s="61" t="s">
        <v>2558</v>
      </c>
      <c r="H571" s="61" t="s">
        <v>388</v>
      </c>
      <c r="I571" s="61" t="s">
        <v>256</v>
      </c>
      <c r="J571" s="61" t="s">
        <v>256</v>
      </c>
      <c r="K571" s="61" t="s">
        <v>256</v>
      </c>
      <c r="L571" s="61" t="s">
        <v>29</v>
      </c>
      <c r="M571" s="25" t="s">
        <v>5813</v>
      </c>
      <c r="N571" s="25" t="s">
        <v>5814</v>
      </c>
      <c r="O571" s="61" t="s">
        <v>32</v>
      </c>
      <c r="P571" s="61" t="s">
        <v>33</v>
      </c>
      <c r="Q571" s="61" t="s">
        <v>34</v>
      </c>
      <c r="R571" s="64"/>
      <c r="S571" s="65" t="str">
        <f t="shared" si="1"/>
        <v>19/04/2025</v>
      </c>
      <c r="T571" s="66">
        <f>IFERROR(__xludf.DUMMYFUNCTION("IF(ISBLANK(S571), """", DATE(INDEX(SPLIT(S571,""/""),3), INDEX(SPLIT(S571,""/""),2), INDEX(SPLIT(S571,""/""),1)))"),45766.0)</f>
        <v>45766</v>
      </c>
      <c r="U571" s="67"/>
      <c r="V571" s="61" t="s">
        <v>4729</v>
      </c>
      <c r="W571" s="67"/>
      <c r="X571" s="67"/>
      <c r="Y571" s="69" t="str">
        <f t="shared" si="2"/>
        <v>2025-04</v>
      </c>
      <c r="Z571" s="70" t="str">
        <f t="shared" si="3"/>
        <v>Apr</v>
      </c>
      <c r="AA571" s="71">
        <f>IFERROR(__xludf.DUMMYFUNCTION("IF(OR(T571="""", NOT(ISDATE(T571))), """", EOMONTH(T571, -1) + 1)"),45748.0)</f>
        <v>45748</v>
      </c>
      <c r="AB571" s="67"/>
      <c r="AC571" s="67"/>
      <c r="AD571" s="67"/>
      <c r="AE571" s="67"/>
    </row>
    <row r="572">
      <c r="A572" s="59">
        <v>45747.0</v>
      </c>
      <c r="B572" s="60">
        <f t="shared" si="4"/>
        <v>191</v>
      </c>
      <c r="C572" s="61" t="s">
        <v>64</v>
      </c>
      <c r="D572" s="61" t="s">
        <v>209</v>
      </c>
      <c r="E572" s="61" t="s">
        <v>2561</v>
      </c>
      <c r="F572" s="61" t="s">
        <v>25</v>
      </c>
      <c r="G572" s="61" t="s">
        <v>2562</v>
      </c>
      <c r="H572" s="61" t="s">
        <v>388</v>
      </c>
      <c r="I572" s="61" t="s">
        <v>40</v>
      </c>
      <c r="J572" s="61" t="s">
        <v>40</v>
      </c>
      <c r="K572" s="61" t="s">
        <v>40</v>
      </c>
      <c r="L572" s="61" t="s">
        <v>29</v>
      </c>
      <c r="M572" s="25" t="s">
        <v>5815</v>
      </c>
      <c r="N572" s="25" t="s">
        <v>5816</v>
      </c>
      <c r="O572" s="61" t="s">
        <v>32</v>
      </c>
      <c r="P572" s="61" t="s">
        <v>214</v>
      </c>
      <c r="Q572" s="67"/>
      <c r="R572" s="64"/>
      <c r="S572" s="65" t="str">
        <f t="shared" si="1"/>
        <v/>
      </c>
      <c r="T572" s="67" t="str">
        <f>IFERROR(__xludf.DUMMYFUNCTION("IF(ISBLANK(S572), """", DATE(INDEX(SPLIT(S572,""/""),3), INDEX(SPLIT(S572,""/""),2), INDEX(SPLIT(S572,""/""),1)))"),"")</f>
        <v/>
      </c>
      <c r="U572" s="67"/>
      <c r="V572" s="65"/>
      <c r="W572" s="67"/>
      <c r="X572" s="67"/>
      <c r="Y572" s="69" t="str">
        <f t="shared" si="2"/>
        <v/>
      </c>
      <c r="Z572" s="70" t="str">
        <f t="shared" si="3"/>
        <v/>
      </c>
      <c r="AA572" s="70" t="str">
        <f>IFERROR(__xludf.DUMMYFUNCTION("IF(OR(T572="""", NOT(ISDATE(T572))), """", EOMONTH(T572, -1) + 1)"),"")</f>
        <v/>
      </c>
      <c r="AB572" s="67"/>
      <c r="AC572" s="67"/>
      <c r="AD572" s="67"/>
      <c r="AE572" s="67"/>
    </row>
    <row r="573">
      <c r="A573" s="59">
        <v>45747.0</v>
      </c>
      <c r="B573" s="60">
        <f t="shared" si="4"/>
        <v>40</v>
      </c>
      <c r="C573" s="61" t="s">
        <v>64</v>
      </c>
      <c r="D573" s="61" t="s">
        <v>209</v>
      </c>
      <c r="E573" s="61" t="s">
        <v>2565</v>
      </c>
      <c r="F573" s="61" t="s">
        <v>25</v>
      </c>
      <c r="G573" s="61" t="s">
        <v>2566</v>
      </c>
      <c r="H573" s="61" t="s">
        <v>68</v>
      </c>
      <c r="I573" s="61" t="s">
        <v>40</v>
      </c>
      <c r="J573" s="61" t="s">
        <v>40</v>
      </c>
      <c r="K573" s="61" t="s">
        <v>40</v>
      </c>
      <c r="L573" s="61" t="s">
        <v>29</v>
      </c>
      <c r="M573" s="25" t="s">
        <v>5817</v>
      </c>
      <c r="N573" s="25" t="s">
        <v>5818</v>
      </c>
      <c r="O573" s="61" t="s">
        <v>32</v>
      </c>
      <c r="P573" s="61" t="s">
        <v>33</v>
      </c>
      <c r="Q573" s="61" t="s">
        <v>34</v>
      </c>
      <c r="R573" s="64"/>
      <c r="S573" s="65">
        <f t="shared" si="1"/>
        <v>45935</v>
      </c>
      <c r="T573" s="66">
        <f>IFERROR(__xludf.DUMMYFUNCTION("IF(ISBLANK(S573), """", DATE(INDEX(SPLIT(S573,""/""),3), INDEX(SPLIT(S573,""/""),2), INDEX(SPLIT(S573,""/""),1)))"),45787.0)</f>
        <v>45787</v>
      </c>
      <c r="U573" s="67"/>
      <c r="V573" s="68">
        <v>45935.0</v>
      </c>
      <c r="W573" s="67"/>
      <c r="X573" s="67"/>
      <c r="Y573" s="69" t="str">
        <f t="shared" si="2"/>
        <v>2025-05</v>
      </c>
      <c r="Z573" s="70" t="str">
        <f t="shared" si="3"/>
        <v>May</v>
      </c>
      <c r="AA573" s="71">
        <f>IFERROR(__xludf.DUMMYFUNCTION("IF(OR(T573="""", NOT(ISDATE(T573))), """", EOMONTH(T573, -1) + 1)"),45778.0)</f>
        <v>45778</v>
      </c>
      <c r="AB573" s="67"/>
      <c r="AC573" s="67"/>
      <c r="AD573" s="67"/>
      <c r="AE573" s="67"/>
    </row>
    <row r="574">
      <c r="A574" s="59">
        <v>45747.0</v>
      </c>
      <c r="B574" s="60">
        <f t="shared" si="4"/>
        <v>26</v>
      </c>
      <c r="C574" s="61" t="s">
        <v>50</v>
      </c>
      <c r="D574" s="72" t="s">
        <v>51</v>
      </c>
      <c r="E574" s="61" t="s">
        <v>2569</v>
      </c>
      <c r="F574" s="61" t="s">
        <v>25</v>
      </c>
      <c r="G574" s="61" t="s">
        <v>2570</v>
      </c>
      <c r="H574" s="61" t="s">
        <v>39</v>
      </c>
      <c r="I574" s="61" t="s">
        <v>104</v>
      </c>
      <c r="J574" s="61" t="s">
        <v>104</v>
      </c>
      <c r="K574" s="61" t="s">
        <v>104</v>
      </c>
      <c r="L574" s="61" t="s">
        <v>29</v>
      </c>
      <c r="M574" s="25" t="s">
        <v>5819</v>
      </c>
      <c r="N574" s="25" t="s">
        <v>5820</v>
      </c>
      <c r="O574" s="61" t="s">
        <v>32</v>
      </c>
      <c r="P574" s="61" t="s">
        <v>33</v>
      </c>
      <c r="Q574" s="61" t="s">
        <v>381</v>
      </c>
      <c r="R574" s="64"/>
      <c r="S574" s="65" t="str">
        <f t="shared" si="1"/>
        <v>26/04/2025</v>
      </c>
      <c r="T574" s="66">
        <f>IFERROR(__xludf.DUMMYFUNCTION("IF(ISBLANK(S574), """", DATE(INDEX(SPLIT(S574,""/""),3), INDEX(SPLIT(S574,""/""),2), INDEX(SPLIT(S574,""/""),1)))"),45773.0)</f>
        <v>45773</v>
      </c>
      <c r="U574" s="67"/>
      <c r="V574" s="61" t="s">
        <v>4697</v>
      </c>
      <c r="W574" s="67"/>
      <c r="X574" s="67"/>
      <c r="Y574" s="69" t="str">
        <f t="shared" si="2"/>
        <v>2025-04</v>
      </c>
      <c r="Z574" s="70" t="str">
        <f t="shared" si="3"/>
        <v>Apr</v>
      </c>
      <c r="AA574" s="71">
        <f>IFERROR(__xludf.DUMMYFUNCTION("IF(OR(T574="""", NOT(ISDATE(T574))), """", EOMONTH(T574, -1) + 1)"),45748.0)</f>
        <v>45748</v>
      </c>
      <c r="AB574" s="67"/>
      <c r="AC574" s="67"/>
      <c r="AD574" s="67"/>
      <c r="AE574" s="67"/>
    </row>
    <row r="575">
      <c r="A575" s="59">
        <v>45747.0</v>
      </c>
      <c r="B575" s="60">
        <f t="shared" si="4"/>
        <v>191</v>
      </c>
      <c r="C575" s="61" t="s">
        <v>50</v>
      </c>
      <c r="D575" s="72" t="s">
        <v>51</v>
      </c>
      <c r="E575" s="61" t="s">
        <v>2574</v>
      </c>
      <c r="F575" s="61" t="s">
        <v>25</v>
      </c>
      <c r="G575" s="61" t="s">
        <v>2575</v>
      </c>
      <c r="H575" s="61" t="s">
        <v>68</v>
      </c>
      <c r="I575" s="61" t="s">
        <v>104</v>
      </c>
      <c r="J575" s="61" t="s">
        <v>104</v>
      </c>
      <c r="K575" s="61" t="s">
        <v>104</v>
      </c>
      <c r="L575" s="61" t="s">
        <v>29</v>
      </c>
      <c r="M575" s="25" t="s">
        <v>5821</v>
      </c>
      <c r="N575" s="25" t="s">
        <v>5822</v>
      </c>
      <c r="O575" s="61" t="s">
        <v>32</v>
      </c>
      <c r="P575" s="61" t="s">
        <v>214</v>
      </c>
      <c r="Q575" s="67"/>
      <c r="R575" s="64"/>
      <c r="S575" s="65" t="str">
        <f t="shared" si="1"/>
        <v/>
      </c>
      <c r="T575" s="67" t="str">
        <f>IFERROR(__xludf.DUMMYFUNCTION("IF(ISBLANK(S575), """", DATE(INDEX(SPLIT(S575,""/""),3), INDEX(SPLIT(S575,""/""),2), INDEX(SPLIT(S575,""/""),1)))"),"")</f>
        <v/>
      </c>
      <c r="U575" s="67"/>
      <c r="V575" s="65"/>
      <c r="W575" s="67"/>
      <c r="X575" s="67"/>
      <c r="Y575" s="69" t="str">
        <f t="shared" si="2"/>
        <v/>
      </c>
      <c r="Z575" s="70" t="str">
        <f t="shared" si="3"/>
        <v/>
      </c>
      <c r="AA575" s="70" t="str">
        <f>IFERROR(__xludf.DUMMYFUNCTION("IF(OR(T575="""", NOT(ISDATE(T575))), """", EOMONTH(T575, -1) + 1)"),"")</f>
        <v/>
      </c>
      <c r="AB575" s="67"/>
      <c r="AC575" s="67"/>
      <c r="AD575" s="67"/>
      <c r="AE575" s="67"/>
    </row>
    <row r="576">
      <c r="A576" s="59">
        <v>45747.0</v>
      </c>
      <c r="B576" s="60">
        <f t="shared" si="4"/>
        <v>191</v>
      </c>
      <c r="C576" s="61" t="s">
        <v>72</v>
      </c>
      <c r="D576" s="61" t="s">
        <v>73</v>
      </c>
      <c r="E576" s="61" t="s">
        <v>2578</v>
      </c>
      <c r="F576" s="61" t="s">
        <v>25</v>
      </c>
      <c r="G576" s="63" t="s">
        <v>2579</v>
      </c>
      <c r="H576" s="61" t="s">
        <v>388</v>
      </c>
      <c r="I576" s="61" t="s">
        <v>801</v>
      </c>
      <c r="J576" s="61" t="s">
        <v>28</v>
      </c>
      <c r="K576" s="61" t="s">
        <v>28</v>
      </c>
      <c r="L576" s="61" t="s">
        <v>29</v>
      </c>
      <c r="M576" s="25" t="s">
        <v>5823</v>
      </c>
      <c r="N576" s="25" t="s">
        <v>5824</v>
      </c>
      <c r="O576" s="61" t="s">
        <v>32</v>
      </c>
      <c r="P576" s="61" t="s">
        <v>214</v>
      </c>
      <c r="Q576" s="67"/>
      <c r="R576" s="64"/>
      <c r="S576" s="65" t="str">
        <f t="shared" si="1"/>
        <v/>
      </c>
      <c r="T576" s="67" t="str">
        <f>IFERROR(__xludf.DUMMYFUNCTION("IF(ISBLANK(S576), """", DATE(INDEX(SPLIT(S576,""/""),3), INDEX(SPLIT(S576,""/""),2), INDEX(SPLIT(S576,""/""),1)))"),"")</f>
        <v/>
      </c>
      <c r="U576" s="67"/>
      <c r="V576" s="65"/>
      <c r="W576" s="67"/>
      <c r="X576" s="67"/>
      <c r="Y576" s="69" t="str">
        <f t="shared" si="2"/>
        <v/>
      </c>
      <c r="Z576" s="70" t="str">
        <f t="shared" si="3"/>
        <v/>
      </c>
      <c r="AA576" s="70" t="str">
        <f>IFERROR(__xludf.DUMMYFUNCTION("IF(OR(T576="""", NOT(ISDATE(T576))), """", EOMONTH(T576, -1) + 1)"),"")</f>
        <v/>
      </c>
      <c r="AB576" s="67"/>
      <c r="AC576" s="67"/>
      <c r="AD576" s="67"/>
      <c r="AE576" s="67"/>
    </row>
    <row r="577">
      <c r="A577" s="59">
        <v>45747.0</v>
      </c>
      <c r="B577" s="60">
        <f t="shared" si="4"/>
        <v>191</v>
      </c>
      <c r="C577" s="61" t="s">
        <v>72</v>
      </c>
      <c r="D577" s="61" t="s">
        <v>73</v>
      </c>
      <c r="E577" s="61" t="s">
        <v>2582</v>
      </c>
      <c r="F577" s="61" t="s">
        <v>25</v>
      </c>
      <c r="G577" s="63" t="s">
        <v>2583</v>
      </c>
      <c r="H577" s="61" t="s">
        <v>68</v>
      </c>
      <c r="I577" s="61" t="s">
        <v>2038</v>
      </c>
      <c r="J577" s="61" t="s">
        <v>468</v>
      </c>
      <c r="K577" s="61" t="s">
        <v>2038</v>
      </c>
      <c r="L577" s="61" t="s">
        <v>29</v>
      </c>
      <c r="M577" s="25" t="s">
        <v>5825</v>
      </c>
      <c r="N577" s="25" t="s">
        <v>5826</v>
      </c>
      <c r="O577" s="61" t="s">
        <v>32</v>
      </c>
      <c r="P577" s="61" t="s">
        <v>214</v>
      </c>
      <c r="Q577" s="67"/>
      <c r="R577" s="64"/>
      <c r="S577" s="65" t="str">
        <f t="shared" si="1"/>
        <v/>
      </c>
      <c r="T577" s="67" t="str">
        <f>IFERROR(__xludf.DUMMYFUNCTION("IF(ISBLANK(S577), """", DATE(INDEX(SPLIT(S577,""/""),3), INDEX(SPLIT(S577,""/""),2), INDEX(SPLIT(S577,""/""),1)))"),"")</f>
        <v/>
      </c>
      <c r="U577" s="67"/>
      <c r="V577" s="65"/>
      <c r="W577" s="67"/>
      <c r="X577" s="67"/>
      <c r="Y577" s="69" t="str">
        <f t="shared" si="2"/>
        <v/>
      </c>
      <c r="Z577" s="70" t="str">
        <f t="shared" si="3"/>
        <v/>
      </c>
      <c r="AA577" s="70" t="str">
        <f>IFERROR(__xludf.DUMMYFUNCTION("IF(OR(T577="""", NOT(ISDATE(T577))), """", EOMONTH(T577, -1) + 1)"),"")</f>
        <v/>
      </c>
      <c r="AB577" s="67"/>
      <c r="AC577" s="67"/>
      <c r="AD577" s="67"/>
      <c r="AE577" s="67"/>
    </row>
    <row r="578">
      <c r="A578" s="59">
        <v>45747.0</v>
      </c>
      <c r="B578" s="60">
        <f t="shared" si="4"/>
        <v>191</v>
      </c>
      <c r="C578" s="61" t="s">
        <v>72</v>
      </c>
      <c r="D578" s="61" t="s">
        <v>73</v>
      </c>
      <c r="E578" s="61" t="s">
        <v>2586</v>
      </c>
      <c r="F578" s="61" t="s">
        <v>46</v>
      </c>
      <c r="G578" s="63" t="s">
        <v>2583</v>
      </c>
      <c r="H578" s="61" t="s">
        <v>68</v>
      </c>
      <c r="I578" s="61" t="s">
        <v>468</v>
      </c>
      <c r="J578" s="61" t="s">
        <v>47</v>
      </c>
      <c r="K578" s="61" t="s">
        <v>47</v>
      </c>
      <c r="L578" s="61" t="s">
        <v>29</v>
      </c>
      <c r="M578" s="25" t="s">
        <v>5827</v>
      </c>
      <c r="N578" s="25" t="s">
        <v>5828</v>
      </c>
      <c r="O578" s="61" t="s">
        <v>32</v>
      </c>
      <c r="P578" s="61" t="s">
        <v>214</v>
      </c>
      <c r="Q578" s="67"/>
      <c r="R578" s="64"/>
      <c r="S578" s="65" t="str">
        <f t="shared" si="1"/>
        <v/>
      </c>
      <c r="T578" s="67" t="str">
        <f>IFERROR(__xludf.DUMMYFUNCTION("IF(ISBLANK(S578), """", DATE(INDEX(SPLIT(S578,""/""),3), INDEX(SPLIT(S578,""/""),2), INDEX(SPLIT(S578,""/""),1)))"),"")</f>
        <v/>
      </c>
      <c r="U578" s="67"/>
      <c r="V578" s="65"/>
      <c r="W578" s="67"/>
      <c r="X578" s="67"/>
      <c r="Y578" s="69" t="str">
        <f t="shared" si="2"/>
        <v/>
      </c>
      <c r="Z578" s="70" t="str">
        <f t="shared" si="3"/>
        <v/>
      </c>
      <c r="AA578" s="70" t="str">
        <f>IFERROR(__xludf.DUMMYFUNCTION("IF(OR(T578="""", NOT(ISDATE(T578))), """", EOMONTH(T578, -1) + 1)"),"")</f>
        <v/>
      </c>
      <c r="AB578" s="67"/>
      <c r="AC578" s="67"/>
      <c r="AD578" s="67"/>
      <c r="AE578" s="67"/>
    </row>
    <row r="579">
      <c r="A579" s="59">
        <v>45747.0</v>
      </c>
      <c r="B579" s="60">
        <f t="shared" si="4"/>
        <v>191</v>
      </c>
      <c r="C579" s="61" t="s">
        <v>72</v>
      </c>
      <c r="D579" s="61" t="s">
        <v>73</v>
      </c>
      <c r="E579" s="61" t="s">
        <v>2589</v>
      </c>
      <c r="F579" s="61" t="s">
        <v>25</v>
      </c>
      <c r="G579" s="61" t="s">
        <v>2590</v>
      </c>
      <c r="H579" s="61" t="s">
        <v>59</v>
      </c>
      <c r="I579" s="61" t="s">
        <v>2391</v>
      </c>
      <c r="J579" s="61" t="s">
        <v>2270</v>
      </c>
      <c r="K579" s="61" t="s">
        <v>2270</v>
      </c>
      <c r="L579" s="61" t="s">
        <v>29</v>
      </c>
      <c r="M579" s="25" t="s">
        <v>5829</v>
      </c>
      <c r="N579" s="25" t="s">
        <v>5830</v>
      </c>
      <c r="O579" s="61" t="s">
        <v>32</v>
      </c>
      <c r="P579" s="61" t="s">
        <v>214</v>
      </c>
      <c r="Q579" s="67"/>
      <c r="R579" s="64"/>
      <c r="S579" s="65" t="str">
        <f t="shared" si="1"/>
        <v/>
      </c>
      <c r="T579" s="67" t="str">
        <f>IFERROR(__xludf.DUMMYFUNCTION("IF(ISBLANK(S579), """", DATE(INDEX(SPLIT(S579,""/""),3), INDEX(SPLIT(S579,""/""),2), INDEX(SPLIT(S579,""/""),1)))"),"")</f>
        <v/>
      </c>
      <c r="U579" s="67"/>
      <c r="V579" s="65"/>
      <c r="W579" s="67"/>
      <c r="X579" s="67"/>
      <c r="Y579" s="69" t="str">
        <f t="shared" si="2"/>
        <v/>
      </c>
      <c r="Z579" s="70" t="str">
        <f t="shared" si="3"/>
        <v/>
      </c>
      <c r="AA579" s="70" t="str">
        <f>IFERROR(__xludf.DUMMYFUNCTION("IF(OR(T579="""", NOT(ISDATE(T579))), """", EOMONTH(T579, -1) + 1)"),"")</f>
        <v/>
      </c>
      <c r="AB579" s="67"/>
      <c r="AC579" s="67"/>
      <c r="AD579" s="67"/>
      <c r="AE579" s="67"/>
    </row>
    <row r="580">
      <c r="A580" s="59">
        <v>45747.0</v>
      </c>
      <c r="B580" s="60">
        <f t="shared" si="4"/>
        <v>191</v>
      </c>
      <c r="C580" s="61" t="s">
        <v>72</v>
      </c>
      <c r="D580" s="61" t="s">
        <v>73</v>
      </c>
      <c r="E580" s="61" t="s">
        <v>2593</v>
      </c>
      <c r="F580" s="61" t="s">
        <v>46</v>
      </c>
      <c r="G580" s="63" t="s">
        <v>2579</v>
      </c>
      <c r="H580" s="61" t="s">
        <v>388</v>
      </c>
      <c r="I580" s="61" t="s">
        <v>801</v>
      </c>
      <c r="J580" s="61" t="s">
        <v>47</v>
      </c>
      <c r="K580" s="61" t="s">
        <v>47</v>
      </c>
      <c r="L580" s="61" t="s">
        <v>29</v>
      </c>
      <c r="M580" s="25" t="s">
        <v>5831</v>
      </c>
      <c r="N580" s="25" t="s">
        <v>5832</v>
      </c>
      <c r="O580" s="61" t="s">
        <v>32</v>
      </c>
      <c r="P580" s="61" t="s">
        <v>214</v>
      </c>
      <c r="Q580" s="67"/>
      <c r="R580" s="64"/>
      <c r="S580" s="65" t="str">
        <f t="shared" si="1"/>
        <v/>
      </c>
      <c r="T580" s="67" t="str">
        <f>IFERROR(__xludf.DUMMYFUNCTION("IF(ISBLANK(S580), """", DATE(INDEX(SPLIT(S580,""/""),3), INDEX(SPLIT(S580,""/""),2), INDEX(SPLIT(S580,""/""),1)))"),"")</f>
        <v/>
      </c>
      <c r="U580" s="67"/>
      <c r="V580" s="65"/>
      <c r="W580" s="67"/>
      <c r="X580" s="67"/>
      <c r="Y580" s="69" t="str">
        <f t="shared" si="2"/>
        <v/>
      </c>
      <c r="Z580" s="70" t="str">
        <f t="shared" si="3"/>
        <v/>
      </c>
      <c r="AA580" s="70" t="str">
        <f>IFERROR(__xludf.DUMMYFUNCTION("IF(OR(T580="""", NOT(ISDATE(T580))), """", EOMONTH(T580, -1) + 1)"),"")</f>
        <v/>
      </c>
      <c r="AB580" s="67"/>
      <c r="AC580" s="67"/>
      <c r="AD580" s="67"/>
      <c r="AE580" s="67"/>
    </row>
    <row r="581">
      <c r="A581" s="59">
        <v>45747.0</v>
      </c>
      <c r="B581" s="60">
        <f t="shared" si="4"/>
        <v>191</v>
      </c>
      <c r="C581" s="61" t="s">
        <v>72</v>
      </c>
      <c r="D581" s="61" t="s">
        <v>73</v>
      </c>
      <c r="E581" s="61" t="s">
        <v>2596</v>
      </c>
      <c r="F581" s="61" t="s">
        <v>46</v>
      </c>
      <c r="G581" s="63" t="s">
        <v>2583</v>
      </c>
      <c r="H581" s="61" t="s">
        <v>68</v>
      </c>
      <c r="I581" s="61" t="s">
        <v>2038</v>
      </c>
      <c r="J581" s="61" t="s">
        <v>47</v>
      </c>
      <c r="K581" s="61" t="s">
        <v>47</v>
      </c>
      <c r="L581" s="61" t="s">
        <v>29</v>
      </c>
      <c r="M581" s="25" t="s">
        <v>5833</v>
      </c>
      <c r="N581" s="25" t="s">
        <v>5834</v>
      </c>
      <c r="O581" s="61" t="s">
        <v>32</v>
      </c>
      <c r="P581" s="61" t="s">
        <v>214</v>
      </c>
      <c r="Q581" s="67"/>
      <c r="R581" s="64"/>
      <c r="S581" s="65" t="str">
        <f t="shared" si="1"/>
        <v/>
      </c>
      <c r="T581" s="67" t="str">
        <f>IFERROR(__xludf.DUMMYFUNCTION("IF(ISBLANK(S581), """", DATE(INDEX(SPLIT(S581,""/""),3), INDEX(SPLIT(S581,""/""),2), INDEX(SPLIT(S581,""/""),1)))"),"")</f>
        <v/>
      </c>
      <c r="U581" s="67"/>
      <c r="V581" s="65"/>
      <c r="W581" s="67"/>
      <c r="X581" s="67"/>
      <c r="Y581" s="69" t="str">
        <f t="shared" si="2"/>
        <v/>
      </c>
      <c r="Z581" s="70" t="str">
        <f t="shared" si="3"/>
        <v/>
      </c>
      <c r="AA581" s="70" t="str">
        <f>IFERROR(__xludf.DUMMYFUNCTION("IF(OR(T581="""", NOT(ISDATE(T581))), """", EOMONTH(T581, -1) + 1)"),"")</f>
        <v/>
      </c>
      <c r="AB581" s="67"/>
      <c r="AC581" s="67"/>
      <c r="AD581" s="67"/>
      <c r="AE581" s="67"/>
    </row>
    <row r="582">
      <c r="A582" s="59">
        <v>45747.0</v>
      </c>
      <c r="B582" s="60">
        <f t="shared" si="4"/>
        <v>191</v>
      </c>
      <c r="C582" s="61" t="s">
        <v>72</v>
      </c>
      <c r="D582" s="61" t="s">
        <v>73</v>
      </c>
      <c r="E582" s="61" t="s">
        <v>2599</v>
      </c>
      <c r="F582" s="61" t="s">
        <v>46</v>
      </c>
      <c r="G582" s="63" t="s">
        <v>2583</v>
      </c>
      <c r="H582" s="61" t="s">
        <v>68</v>
      </c>
      <c r="I582" s="61" t="s">
        <v>468</v>
      </c>
      <c r="J582" s="61" t="s">
        <v>47</v>
      </c>
      <c r="K582" s="61" t="s">
        <v>47</v>
      </c>
      <c r="L582" s="61" t="s">
        <v>29</v>
      </c>
      <c r="M582" s="25" t="s">
        <v>5835</v>
      </c>
      <c r="N582" s="25" t="s">
        <v>5836</v>
      </c>
      <c r="O582" s="61" t="s">
        <v>32</v>
      </c>
      <c r="P582" s="61" t="s">
        <v>214</v>
      </c>
      <c r="Q582" s="67"/>
      <c r="R582" s="64"/>
      <c r="S582" s="65" t="str">
        <f t="shared" si="1"/>
        <v/>
      </c>
      <c r="T582" s="67" t="str">
        <f>IFERROR(__xludf.DUMMYFUNCTION("IF(ISBLANK(S582), """", DATE(INDEX(SPLIT(S582,""/""),3), INDEX(SPLIT(S582,""/""),2), INDEX(SPLIT(S582,""/""),1)))"),"")</f>
        <v/>
      </c>
      <c r="U582" s="67"/>
      <c r="V582" s="65"/>
      <c r="W582" s="67"/>
      <c r="X582" s="67"/>
      <c r="Y582" s="69" t="str">
        <f t="shared" si="2"/>
        <v/>
      </c>
      <c r="Z582" s="70" t="str">
        <f t="shared" si="3"/>
        <v/>
      </c>
      <c r="AA582" s="70" t="str">
        <f>IFERROR(__xludf.DUMMYFUNCTION("IF(OR(T582="""", NOT(ISDATE(T582))), """", EOMONTH(T582, -1) + 1)"),"")</f>
        <v/>
      </c>
      <c r="AB582" s="67"/>
      <c r="AC582" s="67"/>
      <c r="AD582" s="67"/>
      <c r="AE582" s="67"/>
    </row>
    <row r="583">
      <c r="A583" s="59">
        <v>45747.0</v>
      </c>
      <c r="B583" s="60">
        <f t="shared" si="4"/>
        <v>191</v>
      </c>
      <c r="C583" s="61" t="s">
        <v>72</v>
      </c>
      <c r="D583" s="61" t="s">
        <v>73</v>
      </c>
      <c r="E583" s="61" t="s">
        <v>2602</v>
      </c>
      <c r="F583" s="61" t="s">
        <v>46</v>
      </c>
      <c r="G583" s="63" t="s">
        <v>2583</v>
      </c>
      <c r="H583" s="61" t="s">
        <v>68</v>
      </c>
      <c r="I583" s="61" t="s">
        <v>2038</v>
      </c>
      <c r="J583" s="61" t="s">
        <v>47</v>
      </c>
      <c r="K583" s="61" t="s">
        <v>47</v>
      </c>
      <c r="L583" s="61" t="s">
        <v>29</v>
      </c>
      <c r="M583" s="25" t="s">
        <v>5837</v>
      </c>
      <c r="N583" s="25" t="s">
        <v>5838</v>
      </c>
      <c r="O583" s="61" t="s">
        <v>32</v>
      </c>
      <c r="P583" s="61" t="s">
        <v>214</v>
      </c>
      <c r="Q583" s="67"/>
      <c r="R583" s="64"/>
      <c r="S583" s="65" t="str">
        <f t="shared" si="1"/>
        <v/>
      </c>
      <c r="T583" s="67" t="str">
        <f>IFERROR(__xludf.DUMMYFUNCTION("IF(ISBLANK(S583), """", DATE(INDEX(SPLIT(S583,""/""),3), INDEX(SPLIT(S583,""/""),2), INDEX(SPLIT(S583,""/""),1)))"),"")</f>
        <v/>
      </c>
      <c r="U583" s="67"/>
      <c r="V583" s="65"/>
      <c r="W583" s="67"/>
      <c r="X583" s="67"/>
      <c r="Y583" s="69" t="str">
        <f t="shared" si="2"/>
        <v/>
      </c>
      <c r="Z583" s="70" t="str">
        <f t="shared" si="3"/>
        <v/>
      </c>
      <c r="AA583" s="70" t="str">
        <f>IFERROR(__xludf.DUMMYFUNCTION("IF(OR(T583="""", NOT(ISDATE(T583))), """", EOMONTH(T583, -1) + 1)"),"")</f>
        <v/>
      </c>
      <c r="AB583" s="67"/>
      <c r="AC583" s="67"/>
      <c r="AD583" s="67"/>
      <c r="AE583" s="67"/>
    </row>
    <row r="584">
      <c r="A584" s="59">
        <v>45747.0</v>
      </c>
      <c r="B584" s="60">
        <f t="shared" si="4"/>
        <v>191</v>
      </c>
      <c r="C584" s="61" t="s">
        <v>72</v>
      </c>
      <c r="D584" s="61" t="s">
        <v>247</v>
      </c>
      <c r="E584" s="61" t="s">
        <v>2605</v>
      </c>
      <c r="F584" s="61" t="s">
        <v>25</v>
      </c>
      <c r="G584" s="61" t="s">
        <v>2606</v>
      </c>
      <c r="H584" s="61" t="s">
        <v>39</v>
      </c>
      <c r="I584" s="61" t="s">
        <v>244</v>
      </c>
      <c r="J584" s="61" t="s">
        <v>78</v>
      </c>
      <c r="K584" s="61" t="s">
        <v>136</v>
      </c>
      <c r="L584" s="61" t="s">
        <v>29</v>
      </c>
      <c r="M584" s="25" t="s">
        <v>5839</v>
      </c>
      <c r="N584" s="25" t="s">
        <v>5840</v>
      </c>
      <c r="O584" s="61" t="s">
        <v>32</v>
      </c>
      <c r="P584" s="61" t="s">
        <v>214</v>
      </c>
      <c r="Q584" s="67"/>
      <c r="R584" s="64"/>
      <c r="S584" s="65" t="str">
        <f t="shared" si="1"/>
        <v/>
      </c>
      <c r="T584" s="67" t="str">
        <f>IFERROR(__xludf.DUMMYFUNCTION("IF(ISBLANK(S584), """", DATE(INDEX(SPLIT(S584,""/""),3), INDEX(SPLIT(S584,""/""),2), INDEX(SPLIT(S584,""/""),1)))"),"")</f>
        <v/>
      </c>
      <c r="U584" s="67"/>
      <c r="V584" s="65"/>
      <c r="W584" s="67"/>
      <c r="X584" s="67"/>
      <c r="Y584" s="69" t="str">
        <f t="shared" si="2"/>
        <v/>
      </c>
      <c r="Z584" s="70" t="str">
        <f t="shared" si="3"/>
        <v/>
      </c>
      <c r="AA584" s="70" t="str">
        <f>IFERROR(__xludf.DUMMYFUNCTION("IF(OR(T584="""", NOT(ISDATE(T584))), """", EOMONTH(T584, -1) + 1)"),"")</f>
        <v/>
      </c>
      <c r="AB584" s="67"/>
      <c r="AC584" s="67"/>
      <c r="AD584" s="67"/>
      <c r="AE584" s="67"/>
    </row>
    <row r="585">
      <c r="A585" s="59">
        <v>45747.0</v>
      </c>
      <c r="B585" s="60">
        <f t="shared" si="4"/>
        <v>61</v>
      </c>
      <c r="C585" s="61" t="s">
        <v>72</v>
      </c>
      <c r="D585" s="61" t="s">
        <v>247</v>
      </c>
      <c r="E585" s="61" t="s">
        <v>2609</v>
      </c>
      <c r="F585" s="61" t="s">
        <v>46</v>
      </c>
      <c r="G585" s="61" t="s">
        <v>2610</v>
      </c>
      <c r="H585" s="61" t="s">
        <v>39</v>
      </c>
      <c r="I585" s="61" t="s">
        <v>78</v>
      </c>
      <c r="J585" s="61" t="s">
        <v>78</v>
      </c>
      <c r="K585" s="61" t="s">
        <v>78</v>
      </c>
      <c r="L585" s="61" t="s">
        <v>29</v>
      </c>
      <c r="M585" s="25" t="s">
        <v>5841</v>
      </c>
      <c r="N585" s="25" t="s">
        <v>5842</v>
      </c>
      <c r="O585" s="61" t="s">
        <v>32</v>
      </c>
      <c r="P585" s="61" t="s">
        <v>33</v>
      </c>
      <c r="Q585" s="67"/>
      <c r="R585" s="64"/>
      <c r="S585" s="65" t="str">
        <f t="shared" si="1"/>
        <v>31/05/2025</v>
      </c>
      <c r="T585" s="66">
        <f>IFERROR(__xludf.DUMMYFUNCTION("IF(ISBLANK(S585), """", DATE(INDEX(SPLIT(S585,""/""),3), INDEX(SPLIT(S585,""/""),2), INDEX(SPLIT(S585,""/""),1)))"),45808.0)</f>
        <v>45808</v>
      </c>
      <c r="U585" s="67"/>
      <c r="V585" s="61" t="s">
        <v>4751</v>
      </c>
      <c r="W585" s="61">
        <v>1350.0</v>
      </c>
      <c r="X585" s="61" t="s">
        <v>1331</v>
      </c>
      <c r="Y585" s="69" t="str">
        <f t="shared" si="2"/>
        <v>2025-05</v>
      </c>
      <c r="Z585" s="70" t="str">
        <f t="shared" si="3"/>
        <v>May</v>
      </c>
      <c r="AA585" s="71">
        <f>IFERROR(__xludf.DUMMYFUNCTION("IF(OR(T585="""", NOT(ISDATE(T585))), """", EOMONTH(T585, -1) + 1)"),45778.0)</f>
        <v>45778</v>
      </c>
      <c r="AB585" s="67"/>
      <c r="AC585" s="67"/>
      <c r="AD585" s="67"/>
      <c r="AE585" s="67"/>
    </row>
    <row r="586">
      <c r="A586" s="59">
        <v>45747.0</v>
      </c>
      <c r="B586" s="60">
        <f t="shared" si="4"/>
        <v>26</v>
      </c>
      <c r="C586" s="61" t="s">
        <v>72</v>
      </c>
      <c r="D586" s="61" t="s">
        <v>247</v>
      </c>
      <c r="E586" s="61" t="s">
        <v>2613</v>
      </c>
      <c r="F586" s="61" t="s">
        <v>25</v>
      </c>
      <c r="G586" s="61" t="s">
        <v>2614</v>
      </c>
      <c r="H586" s="61" t="s">
        <v>59</v>
      </c>
      <c r="I586" s="61" t="s">
        <v>435</v>
      </c>
      <c r="J586" s="61" t="s">
        <v>435</v>
      </c>
      <c r="K586" s="61" t="s">
        <v>47</v>
      </c>
      <c r="L586" s="61" t="s">
        <v>29</v>
      </c>
      <c r="M586" s="25" t="s">
        <v>5843</v>
      </c>
      <c r="N586" s="25" t="s">
        <v>5844</v>
      </c>
      <c r="O586" s="61" t="s">
        <v>32</v>
      </c>
      <c r="P586" s="61" t="s">
        <v>33</v>
      </c>
      <c r="Q586" s="61" t="s">
        <v>381</v>
      </c>
      <c r="R586" s="64"/>
      <c r="S586" s="65" t="str">
        <f t="shared" si="1"/>
        <v>26/04/2025</v>
      </c>
      <c r="T586" s="66">
        <f>IFERROR(__xludf.DUMMYFUNCTION("IF(ISBLANK(S586), """", DATE(INDEX(SPLIT(S586,""/""),3), INDEX(SPLIT(S586,""/""),2), INDEX(SPLIT(S586,""/""),1)))"),45773.0)</f>
        <v>45773</v>
      </c>
      <c r="U586" s="67"/>
      <c r="V586" s="61" t="s">
        <v>4697</v>
      </c>
      <c r="W586" s="61">
        <v>4050.0</v>
      </c>
      <c r="X586" s="61" t="s">
        <v>2617</v>
      </c>
      <c r="Y586" s="69" t="str">
        <f t="shared" si="2"/>
        <v>2025-04</v>
      </c>
      <c r="Z586" s="70" t="str">
        <f t="shared" si="3"/>
        <v>Apr</v>
      </c>
      <c r="AA586" s="71">
        <f>IFERROR(__xludf.DUMMYFUNCTION("IF(OR(T586="""", NOT(ISDATE(T586))), """", EOMONTH(T586, -1) + 1)"),45748.0)</f>
        <v>45748</v>
      </c>
      <c r="AB586" s="67"/>
      <c r="AC586" s="67"/>
      <c r="AD586" s="67"/>
      <c r="AE586" s="67"/>
    </row>
    <row r="587">
      <c r="A587" s="59">
        <v>45747.0</v>
      </c>
      <c r="B587" s="60">
        <f t="shared" si="4"/>
        <v>191</v>
      </c>
      <c r="C587" s="61" t="s">
        <v>64</v>
      </c>
      <c r="D587" s="61" t="s">
        <v>290</v>
      </c>
      <c r="E587" s="61" t="s">
        <v>2618</v>
      </c>
      <c r="F587" s="61" t="s">
        <v>25</v>
      </c>
      <c r="G587" s="63" t="s">
        <v>2619</v>
      </c>
      <c r="H587" s="61" t="s">
        <v>68</v>
      </c>
      <c r="I587" s="61" t="s">
        <v>256</v>
      </c>
      <c r="J587" s="61" t="s">
        <v>40</v>
      </c>
      <c r="K587" s="61" t="s">
        <v>40</v>
      </c>
      <c r="L587" s="61" t="s">
        <v>29</v>
      </c>
      <c r="M587" s="25" t="s">
        <v>5845</v>
      </c>
      <c r="N587" s="25" t="s">
        <v>5846</v>
      </c>
      <c r="O587" s="61" t="s">
        <v>32</v>
      </c>
      <c r="P587" s="61" t="s">
        <v>214</v>
      </c>
      <c r="Q587" s="67"/>
      <c r="R587" s="64"/>
      <c r="S587" s="65" t="str">
        <f t="shared" si="1"/>
        <v/>
      </c>
      <c r="T587" s="67" t="str">
        <f>IFERROR(__xludf.DUMMYFUNCTION("IF(ISBLANK(S587), """", DATE(INDEX(SPLIT(S587,""/""),3), INDEX(SPLIT(S587,""/""),2), INDEX(SPLIT(S587,""/""),1)))"),"")</f>
        <v/>
      </c>
      <c r="U587" s="67"/>
      <c r="V587" s="65"/>
      <c r="W587" s="67"/>
      <c r="X587" s="67"/>
      <c r="Y587" s="69" t="str">
        <f t="shared" si="2"/>
        <v/>
      </c>
      <c r="Z587" s="70" t="str">
        <f t="shared" si="3"/>
        <v/>
      </c>
      <c r="AA587" s="70" t="str">
        <f>IFERROR(__xludf.DUMMYFUNCTION("IF(OR(T587="""", NOT(ISDATE(T587))), """", EOMONTH(T587, -1) + 1)"),"")</f>
        <v/>
      </c>
      <c r="AB587" s="67"/>
      <c r="AC587" s="67"/>
      <c r="AD587" s="67"/>
      <c r="AE587" s="67"/>
    </row>
    <row r="588">
      <c r="A588" s="59">
        <v>45747.0</v>
      </c>
      <c r="B588" s="60">
        <f t="shared" si="4"/>
        <v>191</v>
      </c>
      <c r="C588" s="61" t="s">
        <v>64</v>
      </c>
      <c r="D588" s="61" t="s">
        <v>290</v>
      </c>
      <c r="E588" s="61" t="s">
        <v>2622</v>
      </c>
      <c r="F588" s="61" t="s">
        <v>46</v>
      </c>
      <c r="G588" s="63" t="s">
        <v>2619</v>
      </c>
      <c r="H588" s="61" t="s">
        <v>68</v>
      </c>
      <c r="I588" s="61" t="s">
        <v>256</v>
      </c>
      <c r="J588" s="61" t="s">
        <v>47</v>
      </c>
      <c r="K588" s="61" t="s">
        <v>47</v>
      </c>
      <c r="L588" s="61" t="s">
        <v>29</v>
      </c>
      <c r="M588" s="25" t="s">
        <v>5847</v>
      </c>
      <c r="N588" s="25" t="s">
        <v>5848</v>
      </c>
      <c r="O588" s="61" t="s">
        <v>32</v>
      </c>
      <c r="P588" s="61" t="s">
        <v>214</v>
      </c>
      <c r="Q588" s="67"/>
      <c r="R588" s="64"/>
      <c r="S588" s="65" t="str">
        <f t="shared" si="1"/>
        <v/>
      </c>
      <c r="T588" s="67" t="str">
        <f>IFERROR(__xludf.DUMMYFUNCTION("IF(ISBLANK(S588), """", DATE(INDEX(SPLIT(S588,""/""),3), INDEX(SPLIT(S588,""/""),2), INDEX(SPLIT(S588,""/""),1)))"),"")</f>
        <v/>
      </c>
      <c r="U588" s="67"/>
      <c r="V588" s="65"/>
      <c r="W588" s="67"/>
      <c r="X588" s="67"/>
      <c r="Y588" s="69" t="str">
        <f t="shared" si="2"/>
        <v/>
      </c>
      <c r="Z588" s="70" t="str">
        <f t="shared" si="3"/>
        <v/>
      </c>
      <c r="AA588" s="70" t="str">
        <f>IFERROR(__xludf.DUMMYFUNCTION("IF(OR(T588="""", NOT(ISDATE(T588))), """", EOMONTH(T588, -1) + 1)"),"")</f>
        <v/>
      </c>
      <c r="AB588" s="67"/>
      <c r="AC588" s="67"/>
      <c r="AD588" s="67"/>
      <c r="AE588" s="67"/>
    </row>
    <row r="589">
      <c r="A589" s="59">
        <v>45747.0</v>
      </c>
      <c r="B589" s="60">
        <f t="shared" si="4"/>
        <v>191</v>
      </c>
      <c r="C589" s="61" t="s">
        <v>64</v>
      </c>
      <c r="D589" s="61" t="s">
        <v>290</v>
      </c>
      <c r="E589" s="61" t="s">
        <v>2625</v>
      </c>
      <c r="F589" s="61" t="s">
        <v>46</v>
      </c>
      <c r="G589" s="63" t="s">
        <v>2619</v>
      </c>
      <c r="H589" s="61" t="s">
        <v>68</v>
      </c>
      <c r="I589" s="61" t="s">
        <v>256</v>
      </c>
      <c r="J589" s="61" t="s">
        <v>47</v>
      </c>
      <c r="K589" s="61" t="s">
        <v>47</v>
      </c>
      <c r="L589" s="61" t="s">
        <v>29</v>
      </c>
      <c r="M589" s="25" t="s">
        <v>5849</v>
      </c>
      <c r="N589" s="25" t="s">
        <v>5850</v>
      </c>
      <c r="O589" s="61" t="s">
        <v>32</v>
      </c>
      <c r="P589" s="61" t="s">
        <v>214</v>
      </c>
      <c r="Q589" s="67"/>
      <c r="R589" s="64"/>
      <c r="S589" s="65" t="str">
        <f t="shared" si="1"/>
        <v/>
      </c>
      <c r="T589" s="67" t="str">
        <f>IFERROR(__xludf.DUMMYFUNCTION("IF(ISBLANK(S589), """", DATE(INDEX(SPLIT(S589,""/""),3), INDEX(SPLIT(S589,""/""),2), INDEX(SPLIT(S589,""/""),1)))"),"")</f>
        <v/>
      </c>
      <c r="U589" s="67"/>
      <c r="V589" s="65"/>
      <c r="W589" s="67"/>
      <c r="X589" s="67"/>
      <c r="Y589" s="69" t="str">
        <f t="shared" si="2"/>
        <v/>
      </c>
      <c r="Z589" s="70" t="str">
        <f t="shared" si="3"/>
        <v/>
      </c>
      <c r="AA589" s="70" t="str">
        <f>IFERROR(__xludf.DUMMYFUNCTION("IF(OR(T589="""", NOT(ISDATE(T589))), """", EOMONTH(T589, -1) + 1)"),"")</f>
        <v/>
      </c>
      <c r="AB589" s="67"/>
      <c r="AC589" s="67"/>
      <c r="AD589" s="67"/>
      <c r="AE589" s="67"/>
    </row>
    <row r="590">
      <c r="A590" s="59">
        <v>45747.0</v>
      </c>
      <c r="B590" s="60">
        <f t="shared" si="4"/>
        <v>191</v>
      </c>
      <c r="C590" s="61" t="s">
        <v>50</v>
      </c>
      <c r="D590" s="61" t="s">
        <v>216</v>
      </c>
      <c r="E590" s="61" t="s">
        <v>2628</v>
      </c>
      <c r="F590" s="61" t="s">
        <v>25</v>
      </c>
      <c r="G590" s="61" t="s">
        <v>2629</v>
      </c>
      <c r="H590" s="61" t="s">
        <v>388</v>
      </c>
      <c r="I590" s="61" t="s">
        <v>40</v>
      </c>
      <c r="J590" s="61" t="s">
        <v>2270</v>
      </c>
      <c r="K590" s="61" t="s">
        <v>105</v>
      </c>
      <c r="L590" s="61" t="s">
        <v>29</v>
      </c>
      <c r="M590" s="25" t="s">
        <v>5851</v>
      </c>
      <c r="N590" s="25" t="s">
        <v>5852</v>
      </c>
      <c r="O590" s="61" t="s">
        <v>32</v>
      </c>
      <c r="P590" s="61" t="s">
        <v>214</v>
      </c>
      <c r="Q590" s="67"/>
      <c r="R590" s="64"/>
      <c r="S590" s="65" t="str">
        <f t="shared" si="1"/>
        <v/>
      </c>
      <c r="T590" s="67" t="str">
        <f>IFERROR(__xludf.DUMMYFUNCTION("IF(ISBLANK(S590), """", DATE(INDEX(SPLIT(S590,""/""),3), INDEX(SPLIT(S590,""/""),2), INDEX(SPLIT(S590,""/""),1)))"),"")</f>
        <v/>
      </c>
      <c r="U590" s="67"/>
      <c r="V590" s="65"/>
      <c r="W590" s="67"/>
      <c r="X590" s="67"/>
      <c r="Y590" s="69" t="str">
        <f t="shared" si="2"/>
        <v/>
      </c>
      <c r="Z590" s="70" t="str">
        <f t="shared" si="3"/>
        <v/>
      </c>
      <c r="AA590" s="70" t="str">
        <f>IFERROR(__xludf.DUMMYFUNCTION("IF(OR(T590="""", NOT(ISDATE(T590))), """", EOMONTH(T590, -1) + 1)"),"")</f>
        <v/>
      </c>
      <c r="AB590" s="67"/>
      <c r="AC590" s="67"/>
      <c r="AD590" s="67"/>
      <c r="AE590" s="67"/>
    </row>
    <row r="591">
      <c r="A591" s="59">
        <v>45747.0</v>
      </c>
      <c r="B591" s="60">
        <f t="shared" si="4"/>
        <v>26</v>
      </c>
      <c r="C591" s="61" t="s">
        <v>22</v>
      </c>
      <c r="D591" s="61" t="s">
        <v>307</v>
      </c>
      <c r="E591" s="61" t="s">
        <v>2632</v>
      </c>
      <c r="F591" s="61" t="s">
        <v>25</v>
      </c>
      <c r="G591" s="61" t="s">
        <v>2633</v>
      </c>
      <c r="H591" s="61" t="s">
        <v>388</v>
      </c>
      <c r="I591" s="61" t="s">
        <v>256</v>
      </c>
      <c r="J591" s="61" t="s">
        <v>256</v>
      </c>
      <c r="K591" s="61" t="s">
        <v>256</v>
      </c>
      <c r="L591" s="61" t="s">
        <v>29</v>
      </c>
      <c r="M591" s="25" t="s">
        <v>5853</v>
      </c>
      <c r="N591" s="25" t="s">
        <v>5854</v>
      </c>
      <c r="O591" s="61" t="s">
        <v>32</v>
      </c>
      <c r="P591" s="61" t="s">
        <v>33</v>
      </c>
      <c r="Q591" s="61" t="s">
        <v>34</v>
      </c>
      <c r="R591" s="64"/>
      <c r="S591" s="65" t="str">
        <f t="shared" si="1"/>
        <v>26/04/2025</v>
      </c>
      <c r="T591" s="66">
        <f>IFERROR(__xludf.DUMMYFUNCTION("IF(ISBLANK(S591), """", DATE(INDEX(SPLIT(S591,""/""),3), INDEX(SPLIT(S591,""/""),2), INDEX(SPLIT(S591,""/""),1)))"),45773.0)</f>
        <v>45773</v>
      </c>
      <c r="U591" s="67"/>
      <c r="V591" s="61" t="s">
        <v>4697</v>
      </c>
      <c r="W591" s="67"/>
      <c r="X591" s="67"/>
      <c r="Y591" s="69" t="str">
        <f t="shared" si="2"/>
        <v>2025-04</v>
      </c>
      <c r="Z591" s="70" t="str">
        <f t="shared" si="3"/>
        <v>Apr</v>
      </c>
      <c r="AA591" s="71">
        <f>IFERROR(__xludf.DUMMYFUNCTION("IF(OR(T591="""", NOT(ISDATE(T591))), """", EOMONTH(T591, -1) + 1)"),45748.0)</f>
        <v>45748</v>
      </c>
      <c r="AB591" s="67"/>
      <c r="AC591" s="67"/>
      <c r="AD591" s="67"/>
      <c r="AE591" s="67"/>
    </row>
    <row r="592">
      <c r="A592" s="59">
        <v>45747.0</v>
      </c>
      <c r="B592" s="60">
        <f t="shared" si="4"/>
        <v>191</v>
      </c>
      <c r="C592" s="61" t="s">
        <v>22</v>
      </c>
      <c r="D592" s="61" t="s">
        <v>307</v>
      </c>
      <c r="E592" s="61" t="s">
        <v>2636</v>
      </c>
      <c r="F592" s="61" t="s">
        <v>46</v>
      </c>
      <c r="G592" s="63" t="s">
        <v>2336</v>
      </c>
      <c r="H592" s="61" t="s">
        <v>68</v>
      </c>
      <c r="I592" s="61" t="s">
        <v>220</v>
      </c>
      <c r="J592" s="61" t="s">
        <v>435</v>
      </c>
      <c r="K592" s="61" t="s">
        <v>47</v>
      </c>
      <c r="L592" s="61" t="s">
        <v>29</v>
      </c>
      <c r="M592" s="25" t="s">
        <v>5855</v>
      </c>
      <c r="N592" s="25" t="s">
        <v>5856</v>
      </c>
      <c r="O592" s="61" t="s">
        <v>32</v>
      </c>
      <c r="P592" s="61" t="s">
        <v>214</v>
      </c>
      <c r="Q592" s="67"/>
      <c r="R592" s="64"/>
      <c r="S592" s="65" t="str">
        <f t="shared" si="1"/>
        <v/>
      </c>
      <c r="T592" s="67" t="str">
        <f>IFERROR(__xludf.DUMMYFUNCTION("IF(ISBLANK(S592), """", DATE(INDEX(SPLIT(S592,""/""),3), INDEX(SPLIT(S592,""/""),2), INDEX(SPLIT(S592,""/""),1)))"),"")</f>
        <v/>
      </c>
      <c r="U592" s="67"/>
      <c r="V592" s="65"/>
      <c r="W592" s="67"/>
      <c r="X592" s="67"/>
      <c r="Y592" s="69" t="str">
        <f t="shared" si="2"/>
        <v/>
      </c>
      <c r="Z592" s="70" t="str">
        <f t="shared" si="3"/>
        <v/>
      </c>
      <c r="AA592" s="70" t="str">
        <f>IFERROR(__xludf.DUMMYFUNCTION("IF(OR(T592="""", NOT(ISDATE(T592))), """", EOMONTH(T592, -1) + 1)"),"")</f>
        <v/>
      </c>
      <c r="AB592" s="67"/>
      <c r="AC592" s="67"/>
      <c r="AD592" s="67"/>
      <c r="AE592" s="67"/>
    </row>
    <row r="593">
      <c r="A593" s="59">
        <v>45747.0</v>
      </c>
      <c r="B593" s="60">
        <f t="shared" si="4"/>
        <v>191</v>
      </c>
      <c r="C593" s="61" t="s">
        <v>22</v>
      </c>
      <c r="D593" s="61" t="s">
        <v>307</v>
      </c>
      <c r="E593" s="61" t="s">
        <v>2639</v>
      </c>
      <c r="F593" s="61" t="s">
        <v>25</v>
      </c>
      <c r="G593" s="61" t="s">
        <v>2640</v>
      </c>
      <c r="H593" s="61" t="s">
        <v>39</v>
      </c>
      <c r="I593" s="61" t="s">
        <v>220</v>
      </c>
      <c r="J593" s="61" t="s">
        <v>435</v>
      </c>
      <c r="K593" s="61" t="s">
        <v>220</v>
      </c>
      <c r="L593" s="61" t="s">
        <v>29</v>
      </c>
      <c r="M593" s="25" t="s">
        <v>5857</v>
      </c>
      <c r="N593" s="25" t="s">
        <v>5858</v>
      </c>
      <c r="O593" s="61" t="s">
        <v>32</v>
      </c>
      <c r="P593" s="61" t="s">
        <v>343</v>
      </c>
      <c r="Q593" s="67"/>
      <c r="R593" s="64"/>
      <c r="S593" s="65" t="str">
        <f t="shared" si="1"/>
        <v/>
      </c>
      <c r="T593" s="67" t="str">
        <f>IFERROR(__xludf.DUMMYFUNCTION("IF(ISBLANK(S593), """", DATE(INDEX(SPLIT(S593,""/""),3), INDEX(SPLIT(S593,""/""),2), INDEX(SPLIT(S593,""/""),1)))"),"")</f>
        <v/>
      </c>
      <c r="U593" s="67"/>
      <c r="V593" s="65"/>
      <c r="W593" s="67"/>
      <c r="X593" s="67"/>
      <c r="Y593" s="69" t="str">
        <f t="shared" si="2"/>
        <v/>
      </c>
      <c r="Z593" s="70" t="str">
        <f t="shared" si="3"/>
        <v/>
      </c>
      <c r="AA593" s="70" t="str">
        <f>IFERROR(__xludf.DUMMYFUNCTION("IF(OR(T593="""", NOT(ISDATE(T593))), """", EOMONTH(T593, -1) + 1)"),"")</f>
        <v/>
      </c>
      <c r="AB593" s="67"/>
      <c r="AC593" s="67"/>
      <c r="AD593" s="67"/>
      <c r="AE593" s="67"/>
    </row>
    <row r="594">
      <c r="A594" s="59">
        <v>45747.0</v>
      </c>
      <c r="B594" s="60">
        <f t="shared" si="4"/>
        <v>19</v>
      </c>
      <c r="C594" s="61" t="s">
        <v>22</v>
      </c>
      <c r="D594" s="61" t="s">
        <v>307</v>
      </c>
      <c r="E594" s="61" t="s">
        <v>2643</v>
      </c>
      <c r="F594" s="61" t="s">
        <v>46</v>
      </c>
      <c r="G594" s="63" t="s">
        <v>2525</v>
      </c>
      <c r="H594" s="61" t="s">
        <v>39</v>
      </c>
      <c r="I594" s="61" t="s">
        <v>220</v>
      </c>
      <c r="J594" s="61" t="s">
        <v>47</v>
      </c>
      <c r="K594" s="61" t="s">
        <v>47</v>
      </c>
      <c r="L594" s="61" t="s">
        <v>29</v>
      </c>
      <c r="M594" s="25" t="s">
        <v>5859</v>
      </c>
      <c r="N594" s="25" t="s">
        <v>5860</v>
      </c>
      <c r="O594" s="61" t="s">
        <v>32</v>
      </c>
      <c r="P594" s="61" t="s">
        <v>33</v>
      </c>
      <c r="Q594" s="61" t="s">
        <v>228</v>
      </c>
      <c r="R594" s="64"/>
      <c r="S594" s="65" t="str">
        <f t="shared" si="1"/>
        <v>19/04/2025</v>
      </c>
      <c r="T594" s="66">
        <f>IFERROR(__xludf.DUMMYFUNCTION("IF(ISBLANK(S594), """", DATE(INDEX(SPLIT(S594,""/""),3), INDEX(SPLIT(S594,""/""),2), INDEX(SPLIT(S594,""/""),1)))"),45766.0)</f>
        <v>45766</v>
      </c>
      <c r="U594" s="67"/>
      <c r="V594" s="61" t="s">
        <v>4729</v>
      </c>
      <c r="W594" s="61">
        <v>3960.0</v>
      </c>
      <c r="X594" s="61" t="s">
        <v>706</v>
      </c>
      <c r="Y594" s="69" t="str">
        <f t="shared" si="2"/>
        <v>2025-04</v>
      </c>
      <c r="Z594" s="70" t="str">
        <f t="shared" si="3"/>
        <v>Apr</v>
      </c>
      <c r="AA594" s="71">
        <f>IFERROR(__xludf.DUMMYFUNCTION("IF(OR(T594="""", NOT(ISDATE(T594))), """", EOMONTH(T594, -1) + 1)"),45748.0)</f>
        <v>45748</v>
      </c>
      <c r="AB594" s="67"/>
      <c r="AC594" s="67"/>
      <c r="AD594" s="67"/>
      <c r="AE594" s="67"/>
    </row>
    <row r="595">
      <c r="A595" s="59">
        <v>45747.0</v>
      </c>
      <c r="B595" s="60">
        <f t="shared" si="4"/>
        <v>40</v>
      </c>
      <c r="C595" s="61" t="s">
        <v>64</v>
      </c>
      <c r="D595" s="61" t="s">
        <v>697</v>
      </c>
      <c r="E595" s="61" t="s">
        <v>2646</v>
      </c>
      <c r="F595" s="61" t="s">
        <v>274</v>
      </c>
      <c r="G595" s="61" t="s">
        <v>2647</v>
      </c>
      <c r="H595" s="61" t="s">
        <v>77</v>
      </c>
      <c r="I595" s="61" t="s">
        <v>435</v>
      </c>
      <c r="J595" s="61" t="s">
        <v>47</v>
      </c>
      <c r="K595" s="61" t="s">
        <v>47</v>
      </c>
      <c r="L595" s="61" t="s">
        <v>29</v>
      </c>
      <c r="M595" s="25" t="s">
        <v>5861</v>
      </c>
      <c r="N595" s="25" t="s">
        <v>5862</v>
      </c>
      <c r="O595" s="61" t="s">
        <v>32</v>
      </c>
      <c r="P595" s="61" t="s">
        <v>33</v>
      </c>
      <c r="Q595" s="61" t="s">
        <v>34</v>
      </c>
      <c r="R595" s="64"/>
      <c r="S595" s="65">
        <f t="shared" si="1"/>
        <v>45935</v>
      </c>
      <c r="T595" s="66">
        <f>IFERROR(__xludf.DUMMYFUNCTION("IF(ISBLANK(S595), """", DATE(INDEX(SPLIT(S595,""/""),3), INDEX(SPLIT(S595,""/""),2), INDEX(SPLIT(S595,""/""),1)))"),45787.0)</f>
        <v>45787</v>
      </c>
      <c r="U595" s="67"/>
      <c r="V595" s="68">
        <v>45935.0</v>
      </c>
      <c r="W595" s="61">
        <v>1080.0</v>
      </c>
      <c r="X595" s="61" t="s">
        <v>413</v>
      </c>
      <c r="Y595" s="69" t="str">
        <f t="shared" si="2"/>
        <v>2025-05</v>
      </c>
      <c r="Z595" s="70" t="str">
        <f t="shared" si="3"/>
        <v>May</v>
      </c>
      <c r="AA595" s="71">
        <f>IFERROR(__xludf.DUMMYFUNCTION("IF(OR(T595="""", NOT(ISDATE(T595))), """", EOMONTH(T595, -1) + 1)"),45778.0)</f>
        <v>45778</v>
      </c>
      <c r="AB595" s="67"/>
      <c r="AC595" s="67"/>
      <c r="AD595" s="67"/>
      <c r="AE595" s="67"/>
    </row>
    <row r="596">
      <c r="A596" s="59">
        <v>45748.0</v>
      </c>
      <c r="B596" s="60">
        <f t="shared" si="4"/>
        <v>32</v>
      </c>
      <c r="C596" s="61" t="s">
        <v>22</v>
      </c>
      <c r="D596" s="61" t="s">
        <v>307</v>
      </c>
      <c r="E596" s="61" t="s">
        <v>2650</v>
      </c>
      <c r="F596" s="61" t="s">
        <v>25</v>
      </c>
      <c r="G596" s="61" t="s">
        <v>2651</v>
      </c>
      <c r="H596" s="61" t="s">
        <v>449</v>
      </c>
      <c r="I596" s="61" t="s">
        <v>220</v>
      </c>
      <c r="J596" s="61" t="s">
        <v>220</v>
      </c>
      <c r="K596" s="61" t="s">
        <v>220</v>
      </c>
      <c r="L596" s="61" t="s">
        <v>29</v>
      </c>
      <c r="M596" s="25" t="s">
        <v>5863</v>
      </c>
      <c r="N596" s="25" t="s">
        <v>5864</v>
      </c>
      <c r="O596" s="61" t="s">
        <v>32</v>
      </c>
      <c r="P596" s="61" t="s">
        <v>33</v>
      </c>
      <c r="Q596" s="61" t="s">
        <v>228</v>
      </c>
      <c r="R596" s="64"/>
      <c r="S596" s="65">
        <f t="shared" si="1"/>
        <v>45721</v>
      </c>
      <c r="T596" s="66">
        <f>IFERROR(__xludf.DUMMYFUNCTION("IF(ISBLANK(S596), """", DATE(INDEX(SPLIT(S596,""/""),3), INDEX(SPLIT(S596,""/""),2), INDEX(SPLIT(S596,""/""),1)))"),45780.0)</f>
        <v>45780</v>
      </c>
      <c r="U596" s="67"/>
      <c r="V596" s="68">
        <v>45721.0</v>
      </c>
      <c r="W596" s="67"/>
      <c r="X596" s="67"/>
      <c r="Y596" s="69" t="str">
        <f t="shared" si="2"/>
        <v>2025-05</v>
      </c>
      <c r="Z596" s="70" t="str">
        <f t="shared" si="3"/>
        <v>May</v>
      </c>
      <c r="AA596" s="71">
        <f>IFERROR(__xludf.DUMMYFUNCTION("IF(OR(T596="""", NOT(ISDATE(T596))), """", EOMONTH(T596, -1) + 1)"),45778.0)</f>
        <v>45778</v>
      </c>
      <c r="AB596" s="67"/>
      <c r="AC596" s="67"/>
      <c r="AD596" s="67"/>
      <c r="AE596" s="67"/>
    </row>
    <row r="597">
      <c r="A597" s="59">
        <v>45748.0</v>
      </c>
      <c r="B597" s="60">
        <f t="shared" si="4"/>
        <v>25</v>
      </c>
      <c r="C597" s="61" t="s">
        <v>22</v>
      </c>
      <c r="D597" s="61" t="s">
        <v>307</v>
      </c>
      <c r="E597" s="61" t="s">
        <v>2654</v>
      </c>
      <c r="F597" s="61" t="s">
        <v>25</v>
      </c>
      <c r="G597" s="61" t="s">
        <v>2655</v>
      </c>
      <c r="H597" s="61" t="s">
        <v>59</v>
      </c>
      <c r="I597" s="61" t="s">
        <v>54</v>
      </c>
      <c r="J597" s="61" t="s">
        <v>104</v>
      </c>
      <c r="K597" s="61" t="s">
        <v>104</v>
      </c>
      <c r="L597" s="61" t="s">
        <v>29</v>
      </c>
      <c r="M597" s="25" t="s">
        <v>5865</v>
      </c>
      <c r="N597" s="25" t="s">
        <v>5866</v>
      </c>
      <c r="O597" s="61" t="s">
        <v>32</v>
      </c>
      <c r="P597" s="61" t="s">
        <v>33</v>
      </c>
      <c r="Q597" s="61" t="s">
        <v>228</v>
      </c>
      <c r="R597" s="64"/>
      <c r="S597" s="65" t="str">
        <f t="shared" si="1"/>
        <v>26/04/2025</v>
      </c>
      <c r="T597" s="66">
        <f>IFERROR(__xludf.DUMMYFUNCTION("IF(ISBLANK(S597), """", DATE(INDEX(SPLIT(S597,""/""),3), INDEX(SPLIT(S597,""/""),2), INDEX(SPLIT(S597,""/""),1)))"),45773.0)</f>
        <v>45773</v>
      </c>
      <c r="U597" s="67"/>
      <c r="V597" s="61" t="s">
        <v>4697</v>
      </c>
      <c r="W597" s="67"/>
      <c r="X597" s="67"/>
      <c r="Y597" s="69" t="str">
        <f t="shared" si="2"/>
        <v>2025-04</v>
      </c>
      <c r="Z597" s="70" t="str">
        <f t="shared" si="3"/>
        <v>Apr</v>
      </c>
      <c r="AA597" s="71">
        <f>IFERROR(__xludf.DUMMYFUNCTION("IF(OR(T597="""", NOT(ISDATE(T597))), """", EOMONTH(T597, -1) + 1)"),45748.0)</f>
        <v>45748</v>
      </c>
      <c r="AB597" s="67"/>
      <c r="AC597" s="67"/>
      <c r="AD597" s="67"/>
      <c r="AE597" s="67"/>
    </row>
    <row r="598">
      <c r="A598" s="59">
        <v>45748.0</v>
      </c>
      <c r="B598" s="60">
        <f t="shared" si="4"/>
        <v>39</v>
      </c>
      <c r="C598" s="61" t="s">
        <v>22</v>
      </c>
      <c r="D598" s="61" t="s">
        <v>307</v>
      </c>
      <c r="E598" s="61" t="s">
        <v>2658</v>
      </c>
      <c r="F598" s="61" t="s">
        <v>25</v>
      </c>
      <c r="G598" s="61" t="s">
        <v>2659</v>
      </c>
      <c r="H598" s="61" t="s">
        <v>388</v>
      </c>
      <c r="I598" s="61" t="s">
        <v>78</v>
      </c>
      <c r="J598" s="61" t="s">
        <v>78</v>
      </c>
      <c r="K598" s="61" t="s">
        <v>78</v>
      </c>
      <c r="L598" s="61" t="s">
        <v>29</v>
      </c>
      <c r="M598" s="25" t="s">
        <v>5867</v>
      </c>
      <c r="N598" s="25" t="s">
        <v>5868</v>
      </c>
      <c r="O598" s="61" t="s">
        <v>32</v>
      </c>
      <c r="P598" s="61" t="s">
        <v>33</v>
      </c>
      <c r="Q598" s="61" t="s">
        <v>34</v>
      </c>
      <c r="R598" s="64"/>
      <c r="S598" s="65">
        <f t="shared" si="1"/>
        <v>45935</v>
      </c>
      <c r="T598" s="66">
        <f>IFERROR(__xludf.DUMMYFUNCTION("IF(ISBLANK(S598), """", DATE(INDEX(SPLIT(S598,""/""),3), INDEX(SPLIT(S598,""/""),2), INDEX(SPLIT(S598,""/""),1)))"),45787.0)</f>
        <v>45787</v>
      </c>
      <c r="U598" s="67"/>
      <c r="V598" s="68">
        <v>45935.0</v>
      </c>
      <c r="W598" s="67"/>
      <c r="X598" s="67"/>
      <c r="Y598" s="69" t="str">
        <f t="shared" si="2"/>
        <v>2025-05</v>
      </c>
      <c r="Z598" s="70" t="str">
        <f t="shared" si="3"/>
        <v>May</v>
      </c>
      <c r="AA598" s="71">
        <f>IFERROR(__xludf.DUMMYFUNCTION("IF(OR(T598="""", NOT(ISDATE(T598))), """", EOMONTH(T598, -1) + 1)"),45778.0)</f>
        <v>45778</v>
      </c>
      <c r="AB598" s="67"/>
      <c r="AC598" s="67"/>
      <c r="AD598" s="67"/>
      <c r="AE598" s="67"/>
    </row>
    <row r="599">
      <c r="A599" s="59">
        <v>45748.0</v>
      </c>
      <c r="B599" s="60">
        <f t="shared" si="4"/>
        <v>18</v>
      </c>
      <c r="C599" s="61" t="s">
        <v>64</v>
      </c>
      <c r="D599" s="61" t="s">
        <v>964</v>
      </c>
      <c r="E599" s="61" t="s">
        <v>2662</v>
      </c>
      <c r="F599" s="61" t="s">
        <v>25</v>
      </c>
      <c r="G599" s="61" t="s">
        <v>2663</v>
      </c>
      <c r="H599" s="61" t="s">
        <v>39</v>
      </c>
      <c r="I599" s="61" t="s">
        <v>122</v>
      </c>
      <c r="J599" s="61" t="s">
        <v>122</v>
      </c>
      <c r="K599" s="61" t="s">
        <v>122</v>
      </c>
      <c r="L599" s="61" t="s">
        <v>29</v>
      </c>
      <c r="M599" s="25" t="s">
        <v>5869</v>
      </c>
      <c r="N599" s="25" t="s">
        <v>5870</v>
      </c>
      <c r="O599" s="61" t="s">
        <v>32</v>
      </c>
      <c r="P599" s="61" t="s">
        <v>33</v>
      </c>
      <c r="Q599" s="61" t="s">
        <v>381</v>
      </c>
      <c r="R599" s="64"/>
      <c r="S599" s="65" t="str">
        <f t="shared" si="1"/>
        <v>19/04/2025</v>
      </c>
      <c r="T599" s="66">
        <f>IFERROR(__xludf.DUMMYFUNCTION("IF(ISBLANK(S599), """", DATE(INDEX(SPLIT(S599,""/""),3), INDEX(SPLIT(S599,""/""),2), INDEX(SPLIT(S599,""/""),1)))"),45766.0)</f>
        <v>45766</v>
      </c>
      <c r="U599" s="67"/>
      <c r="V599" s="61" t="s">
        <v>4729</v>
      </c>
      <c r="W599" s="61">
        <v>4500.0</v>
      </c>
      <c r="X599" s="61" t="s">
        <v>1628</v>
      </c>
      <c r="Y599" s="69" t="str">
        <f t="shared" si="2"/>
        <v>2025-04</v>
      </c>
      <c r="Z599" s="70" t="str">
        <f t="shared" si="3"/>
        <v>Apr</v>
      </c>
      <c r="AA599" s="71">
        <f>IFERROR(__xludf.DUMMYFUNCTION("IF(OR(T599="""", NOT(ISDATE(T599))), """", EOMONTH(T599, -1) + 1)"),45748.0)</f>
        <v>45748</v>
      </c>
      <c r="AB599" s="67"/>
      <c r="AC599" s="67"/>
      <c r="AD599" s="67"/>
      <c r="AE599" s="67"/>
    </row>
    <row r="600">
      <c r="A600" s="59">
        <v>45748.0</v>
      </c>
      <c r="B600" s="60">
        <f t="shared" si="4"/>
        <v>39</v>
      </c>
      <c r="C600" s="61" t="s">
        <v>64</v>
      </c>
      <c r="D600" s="61" t="s">
        <v>964</v>
      </c>
      <c r="E600" s="61" t="s">
        <v>2666</v>
      </c>
      <c r="F600" s="61" t="s">
        <v>25</v>
      </c>
      <c r="G600" s="61" t="s">
        <v>2667</v>
      </c>
      <c r="H600" s="61" t="s">
        <v>388</v>
      </c>
      <c r="I600" s="61" t="s">
        <v>435</v>
      </c>
      <c r="J600" s="61" t="s">
        <v>220</v>
      </c>
      <c r="K600" s="61" t="s">
        <v>220</v>
      </c>
      <c r="L600" s="61" t="s">
        <v>29</v>
      </c>
      <c r="M600" s="25" t="s">
        <v>5871</v>
      </c>
      <c r="N600" s="25" t="s">
        <v>5872</v>
      </c>
      <c r="O600" s="61" t="s">
        <v>32</v>
      </c>
      <c r="P600" s="61" t="s">
        <v>33</v>
      </c>
      <c r="Q600" s="61" t="s">
        <v>34</v>
      </c>
      <c r="R600" s="64"/>
      <c r="S600" s="65">
        <f t="shared" si="1"/>
        <v>45935</v>
      </c>
      <c r="T600" s="66">
        <f>IFERROR(__xludf.DUMMYFUNCTION("IF(ISBLANK(S600), """", DATE(INDEX(SPLIT(S600,""/""),3), INDEX(SPLIT(S600,""/""),2), INDEX(SPLIT(S600,""/""),1)))"),45787.0)</f>
        <v>45787</v>
      </c>
      <c r="U600" s="67"/>
      <c r="V600" s="68">
        <v>45935.0</v>
      </c>
      <c r="W600" s="67"/>
      <c r="X600" s="67"/>
      <c r="Y600" s="69" t="str">
        <f t="shared" si="2"/>
        <v>2025-05</v>
      </c>
      <c r="Z600" s="70" t="str">
        <f t="shared" si="3"/>
        <v>May</v>
      </c>
      <c r="AA600" s="71">
        <f>IFERROR(__xludf.DUMMYFUNCTION("IF(OR(T600="""", NOT(ISDATE(T600))), """", EOMONTH(T600, -1) + 1)"),45778.0)</f>
        <v>45778</v>
      </c>
      <c r="AB600" s="67"/>
      <c r="AC600" s="67"/>
      <c r="AD600" s="67"/>
      <c r="AE600" s="67"/>
    </row>
    <row r="601">
      <c r="A601" s="59">
        <v>45749.0</v>
      </c>
      <c r="B601" s="60">
        <f t="shared" si="4"/>
        <v>24</v>
      </c>
      <c r="C601" s="61" t="s">
        <v>50</v>
      </c>
      <c r="D601" s="61" t="s">
        <v>216</v>
      </c>
      <c r="E601" s="61" t="s">
        <v>2670</v>
      </c>
      <c r="F601" s="61" t="s">
        <v>25</v>
      </c>
      <c r="G601" s="61" t="s">
        <v>2671</v>
      </c>
      <c r="H601" s="61" t="s">
        <v>59</v>
      </c>
      <c r="I601" s="61" t="s">
        <v>220</v>
      </c>
      <c r="J601" s="61" t="s">
        <v>104</v>
      </c>
      <c r="K601" s="61" t="s">
        <v>104</v>
      </c>
      <c r="L601" s="61" t="s">
        <v>29</v>
      </c>
      <c r="M601" s="25" t="s">
        <v>5873</v>
      </c>
      <c r="N601" s="25" t="s">
        <v>5874</v>
      </c>
      <c r="O601" s="61" t="s">
        <v>32</v>
      </c>
      <c r="P601" s="61" t="s">
        <v>33</v>
      </c>
      <c r="Q601" s="61" t="s">
        <v>126</v>
      </c>
      <c r="R601" s="64"/>
      <c r="S601" s="65" t="str">
        <f t="shared" si="1"/>
        <v>26/04/2025</v>
      </c>
      <c r="T601" s="66">
        <f>IFERROR(__xludf.DUMMYFUNCTION("IF(ISBLANK(S601), """", DATE(INDEX(SPLIT(S601,""/""),3), INDEX(SPLIT(S601,""/""),2), INDEX(SPLIT(S601,""/""),1)))"),45773.0)</f>
        <v>45773</v>
      </c>
      <c r="U601" s="67"/>
      <c r="V601" s="61" t="s">
        <v>4697</v>
      </c>
      <c r="W601" s="61">
        <v>3150.0</v>
      </c>
      <c r="X601" s="61" t="s">
        <v>237</v>
      </c>
      <c r="Y601" s="69" t="str">
        <f t="shared" si="2"/>
        <v>2025-04</v>
      </c>
      <c r="Z601" s="70" t="str">
        <f t="shared" si="3"/>
        <v>Apr</v>
      </c>
      <c r="AA601" s="71">
        <f>IFERROR(__xludf.DUMMYFUNCTION("IF(OR(T601="""", NOT(ISDATE(T601))), """", EOMONTH(T601, -1) + 1)"),45748.0)</f>
        <v>45748</v>
      </c>
      <c r="AB601" s="67"/>
      <c r="AC601" s="67"/>
      <c r="AD601" s="67"/>
      <c r="AE601" s="67"/>
    </row>
    <row r="602">
      <c r="A602" s="59">
        <v>45749.0</v>
      </c>
      <c r="B602" s="60">
        <f t="shared" si="4"/>
        <v>24</v>
      </c>
      <c r="C602" s="61" t="s">
        <v>64</v>
      </c>
      <c r="D602" s="61" t="s">
        <v>65</v>
      </c>
      <c r="E602" s="61" t="s">
        <v>2675</v>
      </c>
      <c r="F602" s="61" t="s">
        <v>25</v>
      </c>
      <c r="G602" s="61" t="s">
        <v>2676</v>
      </c>
      <c r="H602" s="61" t="s">
        <v>59</v>
      </c>
      <c r="I602" s="61" t="s">
        <v>220</v>
      </c>
      <c r="J602" s="61" t="s">
        <v>220</v>
      </c>
      <c r="K602" s="61" t="s">
        <v>220</v>
      </c>
      <c r="L602" s="61" t="s">
        <v>29</v>
      </c>
      <c r="M602" s="25" t="s">
        <v>5875</v>
      </c>
      <c r="N602" s="25" t="s">
        <v>5876</v>
      </c>
      <c r="O602" s="61" t="s">
        <v>32</v>
      </c>
      <c r="P602" s="61" t="s">
        <v>33</v>
      </c>
      <c r="Q602" s="61" t="s">
        <v>228</v>
      </c>
      <c r="R602" s="64"/>
      <c r="S602" s="65" t="str">
        <f t="shared" si="1"/>
        <v>26/04/2025</v>
      </c>
      <c r="T602" s="66">
        <f>IFERROR(__xludf.DUMMYFUNCTION("IF(ISBLANK(S602), """", DATE(INDEX(SPLIT(S602,""/""),3), INDEX(SPLIT(S602,""/""),2), INDEX(SPLIT(S602,""/""),1)))"),45773.0)</f>
        <v>45773</v>
      </c>
      <c r="U602" s="67"/>
      <c r="V602" s="61" t="s">
        <v>4697</v>
      </c>
      <c r="W602" s="61">
        <v>5220.0</v>
      </c>
      <c r="X602" s="61" t="s">
        <v>609</v>
      </c>
      <c r="Y602" s="69" t="str">
        <f t="shared" si="2"/>
        <v>2025-04</v>
      </c>
      <c r="Z602" s="70" t="str">
        <f t="shared" si="3"/>
        <v>Apr</v>
      </c>
      <c r="AA602" s="71">
        <f>IFERROR(__xludf.DUMMYFUNCTION("IF(OR(T602="""", NOT(ISDATE(T602))), """", EOMONTH(T602, -1) + 1)"),45748.0)</f>
        <v>45748</v>
      </c>
      <c r="AB602" s="67"/>
      <c r="AC602" s="67"/>
      <c r="AD602" s="67"/>
      <c r="AE602" s="67"/>
    </row>
    <row r="603">
      <c r="A603" s="59">
        <v>45750.0</v>
      </c>
      <c r="B603" s="60">
        <f t="shared" si="4"/>
        <v>44</v>
      </c>
      <c r="C603" s="61" t="s">
        <v>64</v>
      </c>
      <c r="D603" s="61" t="s">
        <v>697</v>
      </c>
      <c r="E603" s="61" t="s">
        <v>2679</v>
      </c>
      <c r="F603" s="61" t="s">
        <v>2680</v>
      </c>
      <c r="G603" s="61" t="s">
        <v>2681</v>
      </c>
      <c r="H603" s="61" t="s">
        <v>77</v>
      </c>
      <c r="I603" s="61" t="s">
        <v>28</v>
      </c>
      <c r="J603" s="61" t="s">
        <v>47</v>
      </c>
      <c r="K603" s="61" t="s">
        <v>47</v>
      </c>
      <c r="L603" s="61" t="s">
        <v>29</v>
      </c>
      <c r="M603" s="25" t="s">
        <v>5877</v>
      </c>
      <c r="N603" s="25" t="s">
        <v>5878</v>
      </c>
      <c r="O603" s="61" t="s">
        <v>32</v>
      </c>
      <c r="P603" s="61" t="s">
        <v>33</v>
      </c>
      <c r="Q603" s="61" t="s">
        <v>34</v>
      </c>
      <c r="R603" s="64"/>
      <c r="S603" s="65" t="str">
        <f t="shared" si="1"/>
        <v>17/05/2025</v>
      </c>
      <c r="T603" s="66">
        <f>IFERROR(__xludf.DUMMYFUNCTION("IF(ISBLANK(S603), """", DATE(INDEX(SPLIT(S603,""/""),3), INDEX(SPLIT(S603,""/""),2), INDEX(SPLIT(S603,""/""),1)))"),45794.0)</f>
        <v>45794</v>
      </c>
      <c r="U603" s="67"/>
      <c r="V603" s="61" t="s">
        <v>4812</v>
      </c>
      <c r="W603" s="61">
        <v>3780.0</v>
      </c>
      <c r="X603" s="61" t="s">
        <v>2207</v>
      </c>
      <c r="Y603" s="69" t="str">
        <f t="shared" si="2"/>
        <v>2025-05</v>
      </c>
      <c r="Z603" s="70" t="str">
        <f t="shared" si="3"/>
        <v>May</v>
      </c>
      <c r="AA603" s="71">
        <f>IFERROR(__xludf.DUMMYFUNCTION("IF(OR(T603="""", NOT(ISDATE(T603))), """", EOMONTH(T603, -1) + 1)"),45778.0)</f>
        <v>45778</v>
      </c>
      <c r="AB603" s="67"/>
      <c r="AC603" s="67"/>
      <c r="AD603" s="67"/>
      <c r="AE603" s="67"/>
    </row>
    <row r="604">
      <c r="A604" s="59">
        <v>45750.0</v>
      </c>
      <c r="B604" s="60">
        <f t="shared" si="4"/>
        <v>37</v>
      </c>
      <c r="C604" s="61" t="s">
        <v>72</v>
      </c>
      <c r="D604" s="61" t="s">
        <v>247</v>
      </c>
      <c r="E604" s="61" t="s">
        <v>2684</v>
      </c>
      <c r="F604" s="61" t="s">
        <v>274</v>
      </c>
      <c r="G604" s="61" t="s">
        <v>2685</v>
      </c>
      <c r="H604" s="61" t="s">
        <v>77</v>
      </c>
      <c r="I604" s="61" t="s">
        <v>104</v>
      </c>
      <c r="J604" s="61" t="s">
        <v>47</v>
      </c>
      <c r="K604" s="61" t="s">
        <v>47</v>
      </c>
      <c r="L604" s="61" t="s">
        <v>29</v>
      </c>
      <c r="M604" s="25" t="s">
        <v>5879</v>
      </c>
      <c r="N604" s="25" t="s">
        <v>5880</v>
      </c>
      <c r="O604" s="61" t="s">
        <v>32</v>
      </c>
      <c r="P604" s="61" t="s">
        <v>33</v>
      </c>
      <c r="Q604" s="61" t="s">
        <v>34</v>
      </c>
      <c r="R604" s="64"/>
      <c r="S604" s="65">
        <f t="shared" si="1"/>
        <v>45935</v>
      </c>
      <c r="T604" s="66">
        <f>IFERROR(__xludf.DUMMYFUNCTION("IF(ISBLANK(S604), """", DATE(INDEX(SPLIT(S604,""/""),3), INDEX(SPLIT(S604,""/""),2), INDEX(SPLIT(S604,""/""),1)))"),45787.0)</f>
        <v>45787</v>
      </c>
      <c r="U604" s="67"/>
      <c r="V604" s="68">
        <v>45935.0</v>
      </c>
      <c r="W604" s="61">
        <v>3600.0</v>
      </c>
      <c r="X604" s="61" t="s">
        <v>2545</v>
      </c>
      <c r="Y604" s="69" t="str">
        <f t="shared" si="2"/>
        <v>2025-05</v>
      </c>
      <c r="Z604" s="70" t="str">
        <f t="shared" si="3"/>
        <v>May</v>
      </c>
      <c r="AA604" s="71">
        <f>IFERROR(__xludf.DUMMYFUNCTION("IF(OR(T604="""", NOT(ISDATE(T604))), """", EOMONTH(T604, -1) + 1)"),45778.0)</f>
        <v>45778</v>
      </c>
      <c r="AB604" s="67"/>
      <c r="AC604" s="67"/>
      <c r="AD604" s="67"/>
      <c r="AE604" s="67"/>
    </row>
    <row r="605">
      <c r="A605" s="59">
        <v>45750.0</v>
      </c>
      <c r="B605" s="60">
        <f t="shared" si="4"/>
        <v>188</v>
      </c>
      <c r="C605" s="61" t="s">
        <v>50</v>
      </c>
      <c r="D605" s="61" t="s">
        <v>51</v>
      </c>
      <c r="E605" s="61" t="s">
        <v>2688</v>
      </c>
      <c r="F605" s="61" t="s">
        <v>2689</v>
      </c>
      <c r="G605" s="61" t="s">
        <v>2690</v>
      </c>
      <c r="H605" s="61" t="s">
        <v>77</v>
      </c>
      <c r="I605" s="61" t="s">
        <v>54</v>
      </c>
      <c r="J605" s="61" t="s">
        <v>47</v>
      </c>
      <c r="K605" s="61" t="s">
        <v>47</v>
      </c>
      <c r="L605" s="61" t="s">
        <v>29</v>
      </c>
      <c r="M605" s="25" t="s">
        <v>5881</v>
      </c>
      <c r="N605" s="25" t="s">
        <v>5882</v>
      </c>
      <c r="O605" s="61" t="s">
        <v>32</v>
      </c>
      <c r="P605" s="61" t="s">
        <v>71</v>
      </c>
      <c r="Q605" s="67"/>
      <c r="R605" s="64"/>
      <c r="S605" s="65" t="str">
        <f t="shared" si="1"/>
        <v/>
      </c>
      <c r="T605" s="67" t="str">
        <f>IFERROR(__xludf.DUMMYFUNCTION("IF(ISBLANK(S605), """", DATE(INDEX(SPLIT(S605,""/""),3), INDEX(SPLIT(S605,""/""),2), INDEX(SPLIT(S605,""/""),1)))"),"")</f>
        <v/>
      </c>
      <c r="U605" s="67"/>
      <c r="V605" s="65"/>
      <c r="W605" s="67"/>
      <c r="X605" s="67"/>
      <c r="Y605" s="69" t="str">
        <f t="shared" si="2"/>
        <v/>
      </c>
      <c r="Z605" s="70" t="str">
        <f t="shared" si="3"/>
        <v/>
      </c>
      <c r="AA605" s="70" t="str">
        <f>IFERROR(__xludf.DUMMYFUNCTION("IF(OR(T605="""", NOT(ISDATE(T605))), """", EOMONTH(T605, -1) + 1)"),"")</f>
        <v/>
      </c>
      <c r="AB605" s="67"/>
      <c r="AC605" s="67"/>
      <c r="AD605" s="67"/>
      <c r="AE605" s="67"/>
    </row>
    <row r="606">
      <c r="A606" s="59">
        <v>45750.0</v>
      </c>
      <c r="B606" s="60">
        <f t="shared" si="4"/>
        <v>188</v>
      </c>
      <c r="C606" s="61" t="s">
        <v>72</v>
      </c>
      <c r="D606" s="61" t="s">
        <v>73</v>
      </c>
      <c r="E606" s="61" t="s">
        <v>2693</v>
      </c>
      <c r="F606" s="61" t="s">
        <v>25</v>
      </c>
      <c r="G606" s="61" t="s">
        <v>2694</v>
      </c>
      <c r="H606" s="61" t="s">
        <v>39</v>
      </c>
      <c r="I606" s="61" t="s">
        <v>28</v>
      </c>
      <c r="J606" s="61" t="s">
        <v>2695</v>
      </c>
      <c r="K606" s="61" t="s">
        <v>2695</v>
      </c>
      <c r="L606" s="61" t="s">
        <v>29</v>
      </c>
      <c r="M606" s="25" t="s">
        <v>5883</v>
      </c>
      <c r="N606" s="25" t="s">
        <v>5884</v>
      </c>
      <c r="O606" s="61" t="s">
        <v>32</v>
      </c>
      <c r="P606" s="61" t="s">
        <v>214</v>
      </c>
      <c r="Q606" s="67"/>
      <c r="R606" s="64"/>
      <c r="S606" s="65" t="str">
        <f t="shared" si="1"/>
        <v/>
      </c>
      <c r="T606" s="67" t="str">
        <f>IFERROR(__xludf.DUMMYFUNCTION("IF(ISBLANK(S606), """", DATE(INDEX(SPLIT(S606,""/""),3), INDEX(SPLIT(S606,""/""),2), INDEX(SPLIT(S606,""/""),1)))"),"")</f>
        <v/>
      </c>
      <c r="U606" s="67"/>
      <c r="V606" s="65"/>
      <c r="W606" s="67"/>
      <c r="X606" s="67"/>
      <c r="Y606" s="69" t="str">
        <f t="shared" si="2"/>
        <v/>
      </c>
      <c r="Z606" s="70" t="str">
        <f t="shared" si="3"/>
        <v/>
      </c>
      <c r="AA606" s="70" t="str">
        <f>IFERROR(__xludf.DUMMYFUNCTION("IF(OR(T606="""", NOT(ISDATE(T606))), """", EOMONTH(T606, -1) + 1)"),"")</f>
        <v/>
      </c>
      <c r="AB606" s="67"/>
      <c r="AC606" s="67"/>
      <c r="AD606" s="67"/>
      <c r="AE606" s="67"/>
    </row>
    <row r="607">
      <c r="A607" s="59">
        <v>45750.0</v>
      </c>
      <c r="B607" s="60">
        <f t="shared" si="4"/>
        <v>188</v>
      </c>
      <c r="C607" s="61" t="s">
        <v>72</v>
      </c>
      <c r="D607" s="61" t="s">
        <v>73</v>
      </c>
      <c r="E607" s="61" t="s">
        <v>2698</v>
      </c>
      <c r="F607" s="61" t="s">
        <v>25</v>
      </c>
      <c r="G607" s="61" t="s">
        <v>2699</v>
      </c>
      <c r="H607" s="61" t="s">
        <v>39</v>
      </c>
      <c r="I607" s="61" t="s">
        <v>28</v>
      </c>
      <c r="J607" s="61" t="s">
        <v>28</v>
      </c>
      <c r="K607" s="61" t="s">
        <v>2270</v>
      </c>
      <c r="L607" s="61" t="s">
        <v>29</v>
      </c>
      <c r="M607" s="25" t="s">
        <v>5885</v>
      </c>
      <c r="N607" s="25" t="s">
        <v>5886</v>
      </c>
      <c r="O607" s="61" t="s">
        <v>32</v>
      </c>
      <c r="P607" s="61" t="s">
        <v>343</v>
      </c>
      <c r="Q607" s="67"/>
      <c r="R607" s="64"/>
      <c r="S607" s="65" t="str">
        <f t="shared" si="1"/>
        <v/>
      </c>
      <c r="T607" s="67" t="str">
        <f>IFERROR(__xludf.DUMMYFUNCTION("IF(ISBLANK(S607), """", DATE(INDEX(SPLIT(S607,""/""),3), INDEX(SPLIT(S607,""/""),2), INDEX(SPLIT(S607,""/""),1)))"),"")</f>
        <v/>
      </c>
      <c r="U607" s="67"/>
      <c r="V607" s="65"/>
      <c r="W607" s="67"/>
      <c r="X607" s="67"/>
      <c r="Y607" s="69" t="str">
        <f t="shared" si="2"/>
        <v/>
      </c>
      <c r="Z607" s="70" t="str">
        <f t="shared" si="3"/>
        <v/>
      </c>
      <c r="AA607" s="70" t="str">
        <f>IFERROR(__xludf.DUMMYFUNCTION("IF(OR(T607="""", NOT(ISDATE(T607))), """", EOMONTH(T607, -1) + 1)"),"")</f>
        <v/>
      </c>
      <c r="AB607" s="67"/>
      <c r="AC607" s="67"/>
      <c r="AD607" s="67"/>
      <c r="AE607" s="67"/>
    </row>
    <row r="608">
      <c r="A608" s="59">
        <v>45750.0</v>
      </c>
      <c r="B608" s="60">
        <f t="shared" si="4"/>
        <v>30</v>
      </c>
      <c r="C608" s="61" t="s">
        <v>64</v>
      </c>
      <c r="D608" s="61" t="s">
        <v>65</v>
      </c>
      <c r="E608" s="61" t="s">
        <v>2703</v>
      </c>
      <c r="F608" s="61" t="s">
        <v>25</v>
      </c>
      <c r="G608" s="61" t="s">
        <v>2704</v>
      </c>
      <c r="H608" s="61" t="s">
        <v>59</v>
      </c>
      <c r="I608" s="61" t="s">
        <v>104</v>
      </c>
      <c r="J608" s="61" t="s">
        <v>104</v>
      </c>
      <c r="K608" s="61" t="s">
        <v>78</v>
      </c>
      <c r="L608" s="61" t="s">
        <v>29</v>
      </c>
      <c r="M608" s="25" t="s">
        <v>5887</v>
      </c>
      <c r="N608" s="25" t="s">
        <v>5888</v>
      </c>
      <c r="O608" s="61" t="s">
        <v>32</v>
      </c>
      <c r="P608" s="61" t="s">
        <v>33</v>
      </c>
      <c r="Q608" s="61" t="s">
        <v>34</v>
      </c>
      <c r="R608" s="64"/>
      <c r="S608" s="65">
        <f t="shared" si="1"/>
        <v>45721</v>
      </c>
      <c r="T608" s="66">
        <f>IFERROR(__xludf.DUMMYFUNCTION("IF(ISBLANK(S608), """", DATE(INDEX(SPLIT(S608,""/""),3), INDEX(SPLIT(S608,""/""),2), INDEX(SPLIT(S608,""/""),1)))"),45780.0)</f>
        <v>45780</v>
      </c>
      <c r="U608" s="67"/>
      <c r="V608" s="68">
        <v>45721.0</v>
      </c>
      <c r="W608" s="67"/>
      <c r="X608" s="67"/>
      <c r="Y608" s="69" t="str">
        <f t="shared" si="2"/>
        <v>2025-05</v>
      </c>
      <c r="Z608" s="70" t="str">
        <f t="shared" si="3"/>
        <v>May</v>
      </c>
      <c r="AA608" s="71">
        <f>IFERROR(__xludf.DUMMYFUNCTION("IF(OR(T608="""", NOT(ISDATE(T608))), """", EOMONTH(T608, -1) + 1)"),45778.0)</f>
        <v>45778</v>
      </c>
      <c r="AB608" s="67"/>
      <c r="AC608" s="67"/>
      <c r="AD608" s="67"/>
      <c r="AE608" s="67"/>
    </row>
    <row r="609">
      <c r="A609" s="59">
        <v>45751.0</v>
      </c>
      <c r="B609" s="60">
        <f t="shared" si="4"/>
        <v>64</v>
      </c>
      <c r="C609" s="61" t="s">
        <v>72</v>
      </c>
      <c r="D609" s="61" t="s">
        <v>73</v>
      </c>
      <c r="E609" s="61" t="s">
        <v>2707</v>
      </c>
      <c r="F609" s="61" t="s">
        <v>25</v>
      </c>
      <c r="G609" s="63" t="s">
        <v>2708</v>
      </c>
      <c r="H609" s="61" t="s">
        <v>68</v>
      </c>
      <c r="I609" s="61" t="s">
        <v>801</v>
      </c>
      <c r="J609" s="61" t="s">
        <v>801</v>
      </c>
      <c r="K609" s="61" t="s">
        <v>801</v>
      </c>
      <c r="L609" s="61" t="s">
        <v>29</v>
      </c>
      <c r="M609" s="25" t="s">
        <v>5889</v>
      </c>
      <c r="N609" s="25" t="s">
        <v>5890</v>
      </c>
      <c r="O609" s="61" t="s">
        <v>32</v>
      </c>
      <c r="P609" s="61" t="s">
        <v>33</v>
      </c>
      <c r="Q609" s="61" t="s">
        <v>471</v>
      </c>
      <c r="R609" s="64"/>
      <c r="S609" s="65">
        <f t="shared" si="1"/>
        <v>45844</v>
      </c>
      <c r="T609" s="66">
        <f>IFERROR(__xludf.DUMMYFUNCTION("IF(ISBLANK(S609), """", DATE(INDEX(SPLIT(S609,""/""),3), INDEX(SPLIT(S609,""/""),2), INDEX(SPLIT(S609,""/""),1)))"),45815.0)</f>
        <v>45815</v>
      </c>
      <c r="U609" s="67"/>
      <c r="V609" s="68">
        <v>45844.0</v>
      </c>
      <c r="W609" s="67"/>
      <c r="X609" s="67"/>
      <c r="Y609" s="69" t="str">
        <f t="shared" si="2"/>
        <v>2025-06</v>
      </c>
      <c r="Z609" s="70" t="str">
        <f t="shared" si="3"/>
        <v>Jun</v>
      </c>
      <c r="AA609" s="71">
        <f>IFERROR(__xludf.DUMMYFUNCTION("IF(OR(T609="""", NOT(ISDATE(T609))), """", EOMONTH(T609, -1) + 1)"),45809.0)</f>
        <v>45809</v>
      </c>
      <c r="AB609" s="67"/>
      <c r="AC609" s="67"/>
      <c r="AD609" s="67"/>
      <c r="AE609" s="67"/>
    </row>
    <row r="610">
      <c r="A610" s="59">
        <v>45751.0</v>
      </c>
      <c r="B610" s="60">
        <f t="shared" si="4"/>
        <v>22</v>
      </c>
      <c r="C610" s="61" t="s">
        <v>72</v>
      </c>
      <c r="D610" s="61" t="s">
        <v>73</v>
      </c>
      <c r="E610" s="61" t="s">
        <v>2711</v>
      </c>
      <c r="F610" s="61" t="s">
        <v>25</v>
      </c>
      <c r="G610" s="61" t="s">
        <v>2712</v>
      </c>
      <c r="H610" s="61" t="s">
        <v>388</v>
      </c>
      <c r="I610" s="61" t="s">
        <v>801</v>
      </c>
      <c r="J610" s="61" t="s">
        <v>2391</v>
      </c>
      <c r="K610" s="61" t="s">
        <v>2713</v>
      </c>
      <c r="L610" s="61" t="s">
        <v>29</v>
      </c>
      <c r="M610" s="25" t="s">
        <v>5891</v>
      </c>
      <c r="N610" s="25" t="s">
        <v>5892</v>
      </c>
      <c r="O610" s="61" t="s">
        <v>32</v>
      </c>
      <c r="P610" s="61" t="s">
        <v>33</v>
      </c>
      <c r="Q610" s="61" t="s">
        <v>228</v>
      </c>
      <c r="R610" s="64"/>
      <c r="S610" s="65" t="str">
        <f t="shared" si="1"/>
        <v>26/04/2025</v>
      </c>
      <c r="T610" s="66">
        <f>IFERROR(__xludf.DUMMYFUNCTION("IF(ISBLANK(S610), """", DATE(INDEX(SPLIT(S610,""/""),3), INDEX(SPLIT(S610,""/""),2), INDEX(SPLIT(S610,""/""),1)))"),45773.0)</f>
        <v>45773</v>
      </c>
      <c r="U610" s="67"/>
      <c r="V610" s="61" t="s">
        <v>4697</v>
      </c>
      <c r="W610" s="61">
        <v>4950.0</v>
      </c>
      <c r="X610" s="61" t="s">
        <v>207</v>
      </c>
      <c r="Y610" s="69" t="str">
        <f t="shared" si="2"/>
        <v>2025-04</v>
      </c>
      <c r="Z610" s="70" t="str">
        <f t="shared" si="3"/>
        <v>Apr</v>
      </c>
      <c r="AA610" s="71">
        <f>IFERROR(__xludf.DUMMYFUNCTION("IF(OR(T610="""", NOT(ISDATE(T610))), """", EOMONTH(T610, -1) + 1)"),45748.0)</f>
        <v>45748</v>
      </c>
      <c r="AB610" s="67"/>
      <c r="AC610" s="67"/>
      <c r="AD610" s="67"/>
      <c r="AE610" s="67"/>
    </row>
    <row r="611">
      <c r="A611" s="59">
        <v>45751.0</v>
      </c>
      <c r="B611" s="60">
        <f t="shared" si="4"/>
        <v>187</v>
      </c>
      <c r="C611" s="61" t="s">
        <v>72</v>
      </c>
      <c r="D611" s="61" t="s">
        <v>73</v>
      </c>
      <c r="E611" s="61" t="s">
        <v>2716</v>
      </c>
      <c r="F611" s="61" t="s">
        <v>25</v>
      </c>
      <c r="G611" s="61" t="s">
        <v>2717</v>
      </c>
      <c r="H611" s="61" t="s">
        <v>68</v>
      </c>
      <c r="I611" s="61" t="s">
        <v>54</v>
      </c>
      <c r="J611" s="61" t="s">
        <v>468</v>
      </c>
      <c r="K611" s="61" t="s">
        <v>2718</v>
      </c>
      <c r="L611" s="61" t="s">
        <v>29</v>
      </c>
      <c r="M611" s="25" t="s">
        <v>5893</v>
      </c>
      <c r="N611" s="25" t="s">
        <v>5894</v>
      </c>
      <c r="O611" s="61" t="s">
        <v>32</v>
      </c>
      <c r="P611" s="61" t="s">
        <v>214</v>
      </c>
      <c r="Q611" s="67"/>
      <c r="R611" s="64"/>
      <c r="S611" s="65" t="str">
        <f t="shared" si="1"/>
        <v/>
      </c>
      <c r="T611" s="67" t="str">
        <f>IFERROR(__xludf.DUMMYFUNCTION("IF(ISBLANK(S611), """", DATE(INDEX(SPLIT(S611,""/""),3), INDEX(SPLIT(S611,""/""),2), INDEX(SPLIT(S611,""/""),1)))"),"")</f>
        <v/>
      </c>
      <c r="U611" s="67"/>
      <c r="V611" s="65"/>
      <c r="W611" s="67"/>
      <c r="X611" s="67"/>
      <c r="Y611" s="69" t="str">
        <f t="shared" si="2"/>
        <v/>
      </c>
      <c r="Z611" s="70" t="str">
        <f t="shared" si="3"/>
        <v/>
      </c>
      <c r="AA611" s="70" t="str">
        <f>IFERROR(__xludf.DUMMYFUNCTION("IF(OR(T611="""", NOT(ISDATE(T611))), """", EOMONTH(T611, -1) + 1)"),"")</f>
        <v/>
      </c>
      <c r="AB611" s="67"/>
      <c r="AC611" s="67"/>
      <c r="AD611" s="67"/>
      <c r="AE611" s="67"/>
    </row>
    <row r="612">
      <c r="A612" s="59">
        <v>45751.0</v>
      </c>
      <c r="B612" s="60">
        <f t="shared" si="4"/>
        <v>187</v>
      </c>
      <c r="C612" s="61" t="s">
        <v>72</v>
      </c>
      <c r="D612" s="61" t="s">
        <v>73</v>
      </c>
      <c r="E612" s="61" t="s">
        <v>2721</v>
      </c>
      <c r="F612" s="61" t="s">
        <v>25</v>
      </c>
      <c r="G612" s="61" t="s">
        <v>2722</v>
      </c>
      <c r="H612" s="61" t="s">
        <v>68</v>
      </c>
      <c r="I612" s="61" t="s">
        <v>2391</v>
      </c>
      <c r="J612" s="61" t="s">
        <v>28</v>
      </c>
      <c r="K612" s="61" t="s">
        <v>28</v>
      </c>
      <c r="L612" s="61" t="s">
        <v>29</v>
      </c>
      <c r="M612" s="25" t="s">
        <v>5895</v>
      </c>
      <c r="N612" s="25" t="s">
        <v>5896</v>
      </c>
      <c r="O612" s="61" t="s">
        <v>32</v>
      </c>
      <c r="P612" s="61" t="s">
        <v>214</v>
      </c>
      <c r="Q612" s="67"/>
      <c r="R612" s="64"/>
      <c r="S612" s="65" t="str">
        <f t="shared" si="1"/>
        <v/>
      </c>
      <c r="T612" s="67" t="str">
        <f>IFERROR(__xludf.DUMMYFUNCTION("IF(ISBLANK(S612), """", DATE(INDEX(SPLIT(S612,""/""),3), INDEX(SPLIT(S612,""/""),2), INDEX(SPLIT(S612,""/""),1)))"),"")</f>
        <v/>
      </c>
      <c r="U612" s="67"/>
      <c r="V612" s="65"/>
      <c r="W612" s="67"/>
      <c r="X612" s="67"/>
      <c r="Y612" s="69" t="str">
        <f t="shared" si="2"/>
        <v/>
      </c>
      <c r="Z612" s="70" t="str">
        <f t="shared" si="3"/>
        <v/>
      </c>
      <c r="AA612" s="70" t="str">
        <f>IFERROR(__xludf.DUMMYFUNCTION("IF(OR(T612="""", NOT(ISDATE(T612))), """", EOMONTH(T612, -1) + 1)"),"")</f>
        <v/>
      </c>
      <c r="AB612" s="67"/>
      <c r="AC612" s="67"/>
      <c r="AD612" s="67"/>
      <c r="AE612" s="67"/>
    </row>
    <row r="613">
      <c r="A613" s="59">
        <v>45751.0</v>
      </c>
      <c r="B613" s="60">
        <f t="shared" si="4"/>
        <v>36</v>
      </c>
      <c r="C613" s="61" t="s">
        <v>72</v>
      </c>
      <c r="D613" s="61" t="s">
        <v>73</v>
      </c>
      <c r="E613" s="61" t="s">
        <v>2725</v>
      </c>
      <c r="F613" s="61" t="s">
        <v>25</v>
      </c>
      <c r="G613" s="61" t="s">
        <v>2726</v>
      </c>
      <c r="H613" s="61" t="s">
        <v>59</v>
      </c>
      <c r="I613" s="61" t="s">
        <v>801</v>
      </c>
      <c r="J613" s="61" t="s">
        <v>801</v>
      </c>
      <c r="K613" s="61" t="s">
        <v>801</v>
      </c>
      <c r="L613" s="61" t="s">
        <v>29</v>
      </c>
      <c r="M613" s="25" t="s">
        <v>5897</v>
      </c>
      <c r="N613" s="25" t="s">
        <v>5898</v>
      </c>
      <c r="O613" s="61" t="s">
        <v>32</v>
      </c>
      <c r="P613" s="61" t="s">
        <v>33</v>
      </c>
      <c r="Q613" s="61" t="s">
        <v>381</v>
      </c>
      <c r="R613" s="64"/>
      <c r="S613" s="65">
        <f t="shared" si="1"/>
        <v>45935</v>
      </c>
      <c r="T613" s="66">
        <f>IFERROR(__xludf.DUMMYFUNCTION("IF(ISBLANK(S613), """", DATE(INDEX(SPLIT(S613,""/""),3), INDEX(SPLIT(S613,""/""),2), INDEX(SPLIT(S613,""/""),1)))"),45787.0)</f>
        <v>45787</v>
      </c>
      <c r="U613" s="67"/>
      <c r="V613" s="68">
        <v>45935.0</v>
      </c>
      <c r="W613" s="61">
        <v>4950.0</v>
      </c>
      <c r="X613" s="61" t="s">
        <v>482</v>
      </c>
      <c r="Y613" s="69" t="str">
        <f t="shared" si="2"/>
        <v>2025-05</v>
      </c>
      <c r="Z613" s="70" t="str">
        <f t="shared" si="3"/>
        <v>May</v>
      </c>
      <c r="AA613" s="71">
        <f>IFERROR(__xludf.DUMMYFUNCTION("IF(OR(T613="""", NOT(ISDATE(T613))), """", EOMONTH(T613, -1) + 1)"),45778.0)</f>
        <v>45778</v>
      </c>
      <c r="AB613" s="67"/>
      <c r="AC613" s="67"/>
      <c r="AD613" s="67"/>
      <c r="AE613" s="67"/>
    </row>
    <row r="614">
      <c r="A614" s="59">
        <v>45751.0</v>
      </c>
      <c r="B614" s="60">
        <f t="shared" si="4"/>
        <v>187</v>
      </c>
      <c r="C614" s="61" t="s">
        <v>72</v>
      </c>
      <c r="D614" s="61" t="s">
        <v>73</v>
      </c>
      <c r="E614" s="61" t="s">
        <v>2729</v>
      </c>
      <c r="F614" s="61" t="s">
        <v>25</v>
      </c>
      <c r="G614" s="61" t="s">
        <v>2730</v>
      </c>
      <c r="H614" s="61" t="s">
        <v>2731</v>
      </c>
      <c r="I614" s="61" t="s">
        <v>148</v>
      </c>
      <c r="J614" s="61" t="s">
        <v>148</v>
      </c>
      <c r="K614" s="61" t="s">
        <v>148</v>
      </c>
      <c r="L614" s="61" t="s">
        <v>29</v>
      </c>
      <c r="M614" s="25" t="s">
        <v>5899</v>
      </c>
      <c r="N614" s="25" t="s">
        <v>5900</v>
      </c>
      <c r="O614" s="61" t="s">
        <v>32</v>
      </c>
      <c r="P614" s="61" t="s">
        <v>214</v>
      </c>
      <c r="Q614" s="67"/>
      <c r="R614" s="64"/>
      <c r="S614" s="65" t="str">
        <f t="shared" si="1"/>
        <v/>
      </c>
      <c r="T614" s="67" t="str">
        <f>IFERROR(__xludf.DUMMYFUNCTION("IF(ISBLANK(S614), """", DATE(INDEX(SPLIT(S614,""/""),3), INDEX(SPLIT(S614,""/""),2), INDEX(SPLIT(S614,""/""),1)))"),"")</f>
        <v/>
      </c>
      <c r="U614" s="67"/>
      <c r="V614" s="65"/>
      <c r="W614" s="67"/>
      <c r="X614" s="67"/>
      <c r="Y614" s="69" t="str">
        <f t="shared" si="2"/>
        <v/>
      </c>
      <c r="Z614" s="70" t="str">
        <f t="shared" si="3"/>
        <v/>
      </c>
      <c r="AA614" s="70" t="str">
        <f>IFERROR(__xludf.DUMMYFUNCTION("IF(OR(T614="""", NOT(ISDATE(T614))), """", EOMONTH(T614, -1) + 1)"),"")</f>
        <v/>
      </c>
      <c r="AB614" s="67"/>
      <c r="AC614" s="67"/>
      <c r="AD614" s="67"/>
      <c r="AE614" s="67"/>
    </row>
    <row r="615">
      <c r="A615" s="59">
        <v>45751.0</v>
      </c>
      <c r="B615" s="60">
        <f t="shared" si="4"/>
        <v>187</v>
      </c>
      <c r="C615" s="61" t="s">
        <v>72</v>
      </c>
      <c r="D615" s="61" t="s">
        <v>73</v>
      </c>
      <c r="E615" s="61" t="s">
        <v>2734</v>
      </c>
      <c r="F615" s="61" t="s">
        <v>25</v>
      </c>
      <c r="G615" s="61" t="s">
        <v>2735</v>
      </c>
      <c r="H615" s="61" t="s">
        <v>39</v>
      </c>
      <c r="I615" s="61" t="s">
        <v>801</v>
      </c>
      <c r="J615" s="61" t="s">
        <v>2736</v>
      </c>
      <c r="K615" s="61" t="s">
        <v>2736</v>
      </c>
      <c r="L615" s="61" t="s">
        <v>29</v>
      </c>
      <c r="M615" s="25" t="s">
        <v>5901</v>
      </c>
      <c r="N615" s="25" t="s">
        <v>5902</v>
      </c>
      <c r="O615" s="61" t="s">
        <v>32</v>
      </c>
      <c r="P615" s="61" t="s">
        <v>214</v>
      </c>
      <c r="Q615" s="67"/>
      <c r="R615" s="64"/>
      <c r="S615" s="65" t="str">
        <f t="shared" si="1"/>
        <v/>
      </c>
      <c r="T615" s="67" t="str">
        <f>IFERROR(__xludf.DUMMYFUNCTION("IF(ISBLANK(S615), """", DATE(INDEX(SPLIT(S615,""/""),3), INDEX(SPLIT(S615,""/""),2), INDEX(SPLIT(S615,""/""),1)))"),"")</f>
        <v/>
      </c>
      <c r="U615" s="67"/>
      <c r="V615" s="65"/>
      <c r="W615" s="67"/>
      <c r="X615" s="67"/>
      <c r="Y615" s="69" t="str">
        <f t="shared" si="2"/>
        <v/>
      </c>
      <c r="Z615" s="70" t="str">
        <f t="shared" si="3"/>
        <v/>
      </c>
      <c r="AA615" s="70" t="str">
        <f>IFERROR(__xludf.DUMMYFUNCTION("IF(OR(T615="""", NOT(ISDATE(T615))), """", EOMONTH(T615, -1) + 1)"),"")</f>
        <v/>
      </c>
      <c r="AB615" s="67"/>
      <c r="AC615" s="67"/>
      <c r="AD615" s="67"/>
      <c r="AE615" s="67"/>
    </row>
    <row r="616">
      <c r="A616" s="59">
        <v>45751.0</v>
      </c>
      <c r="B616" s="60">
        <f t="shared" si="4"/>
        <v>187</v>
      </c>
      <c r="C616" s="61" t="s">
        <v>50</v>
      </c>
      <c r="D616" s="61" t="s">
        <v>216</v>
      </c>
      <c r="E616" s="61" t="s">
        <v>2739</v>
      </c>
      <c r="F616" s="61" t="s">
        <v>2740</v>
      </c>
      <c r="G616" s="61" t="s">
        <v>2741</v>
      </c>
      <c r="H616" s="61" t="s">
        <v>39</v>
      </c>
      <c r="I616" s="61" t="s">
        <v>78</v>
      </c>
      <c r="J616" s="61" t="s">
        <v>435</v>
      </c>
      <c r="K616" s="61" t="s">
        <v>435</v>
      </c>
      <c r="L616" s="61" t="s">
        <v>29</v>
      </c>
      <c r="M616" s="25" t="s">
        <v>5903</v>
      </c>
      <c r="N616" s="25" t="s">
        <v>5904</v>
      </c>
      <c r="O616" s="61" t="s">
        <v>32</v>
      </c>
      <c r="P616" s="61" t="s">
        <v>214</v>
      </c>
      <c r="Q616" s="67"/>
      <c r="R616" s="64"/>
      <c r="S616" s="65" t="str">
        <f t="shared" si="1"/>
        <v/>
      </c>
      <c r="T616" s="67" t="str">
        <f>IFERROR(__xludf.DUMMYFUNCTION("IF(ISBLANK(S616), """", DATE(INDEX(SPLIT(S616,""/""),3), INDEX(SPLIT(S616,""/""),2), INDEX(SPLIT(S616,""/""),1)))"),"")</f>
        <v/>
      </c>
      <c r="U616" s="67"/>
      <c r="V616" s="65"/>
      <c r="W616" s="67"/>
      <c r="X616" s="67"/>
      <c r="Y616" s="69" t="str">
        <f t="shared" si="2"/>
        <v/>
      </c>
      <c r="Z616" s="70" t="str">
        <f t="shared" si="3"/>
        <v/>
      </c>
      <c r="AA616" s="70" t="str">
        <f>IFERROR(__xludf.DUMMYFUNCTION("IF(OR(T616="""", NOT(ISDATE(T616))), """", EOMONTH(T616, -1) + 1)"),"")</f>
        <v/>
      </c>
      <c r="AB616" s="67"/>
      <c r="AC616" s="67"/>
      <c r="AD616" s="67"/>
      <c r="AE616" s="67"/>
    </row>
    <row r="617">
      <c r="A617" s="59">
        <v>45751.0</v>
      </c>
      <c r="B617" s="60">
        <f t="shared" si="4"/>
        <v>29</v>
      </c>
      <c r="C617" s="61" t="s">
        <v>64</v>
      </c>
      <c r="D617" s="61" t="s">
        <v>562</v>
      </c>
      <c r="E617" s="61" t="s">
        <v>2744</v>
      </c>
      <c r="F617" s="61" t="s">
        <v>25</v>
      </c>
      <c r="G617" s="61" t="s">
        <v>2745</v>
      </c>
      <c r="H617" s="61" t="s">
        <v>59</v>
      </c>
      <c r="I617" s="61" t="s">
        <v>256</v>
      </c>
      <c r="J617" s="61" t="s">
        <v>256</v>
      </c>
      <c r="K617" s="61" t="s">
        <v>256</v>
      </c>
      <c r="L617" s="61" t="s">
        <v>29</v>
      </c>
      <c r="M617" s="25" t="s">
        <v>5905</v>
      </c>
      <c r="N617" s="25" t="s">
        <v>5906</v>
      </c>
      <c r="O617" s="61" t="s">
        <v>32</v>
      </c>
      <c r="P617" s="61" t="s">
        <v>33</v>
      </c>
      <c r="Q617" s="61" t="s">
        <v>228</v>
      </c>
      <c r="R617" s="64"/>
      <c r="S617" s="65">
        <f t="shared" si="1"/>
        <v>45721</v>
      </c>
      <c r="T617" s="66">
        <f>IFERROR(__xludf.DUMMYFUNCTION("IF(ISBLANK(S617), """", DATE(INDEX(SPLIT(S617,""/""),3), INDEX(SPLIT(S617,""/""),2), INDEX(SPLIT(S617,""/""),1)))"),45780.0)</f>
        <v>45780</v>
      </c>
      <c r="U617" s="67"/>
      <c r="V617" s="68">
        <v>45721.0</v>
      </c>
      <c r="W617" s="61">
        <v>4860.0</v>
      </c>
      <c r="X617" s="61" t="s">
        <v>408</v>
      </c>
      <c r="Y617" s="69" t="str">
        <f t="shared" si="2"/>
        <v>2025-05</v>
      </c>
      <c r="Z617" s="70" t="str">
        <f t="shared" si="3"/>
        <v>May</v>
      </c>
      <c r="AA617" s="71">
        <f>IFERROR(__xludf.DUMMYFUNCTION("IF(OR(T617="""", NOT(ISDATE(T617))), """", EOMONTH(T617, -1) + 1)"),45778.0)</f>
        <v>45778</v>
      </c>
      <c r="AB617" s="67"/>
      <c r="AC617" s="67"/>
      <c r="AD617" s="67"/>
      <c r="AE617" s="67"/>
    </row>
    <row r="618">
      <c r="A618" s="59">
        <v>45751.0</v>
      </c>
      <c r="B618" s="60">
        <f t="shared" si="4"/>
        <v>187</v>
      </c>
      <c r="C618" s="61" t="s">
        <v>64</v>
      </c>
      <c r="D618" s="61" t="s">
        <v>432</v>
      </c>
      <c r="E618" s="61" t="s">
        <v>2748</v>
      </c>
      <c r="F618" s="61" t="s">
        <v>25</v>
      </c>
      <c r="G618" s="63" t="s">
        <v>2749</v>
      </c>
      <c r="H618" s="61" t="s">
        <v>68</v>
      </c>
      <c r="I618" s="61" t="s">
        <v>40</v>
      </c>
      <c r="J618" s="61" t="s">
        <v>40</v>
      </c>
      <c r="K618" s="61" t="s">
        <v>40</v>
      </c>
      <c r="L618" s="61" t="s">
        <v>29</v>
      </c>
      <c r="M618" s="25" t="s">
        <v>5907</v>
      </c>
      <c r="N618" s="25" t="s">
        <v>5908</v>
      </c>
      <c r="O618" s="61" t="s">
        <v>32</v>
      </c>
      <c r="P618" s="61" t="s">
        <v>33</v>
      </c>
      <c r="Q618" s="61" t="s">
        <v>228</v>
      </c>
      <c r="R618" s="64"/>
      <c r="S618" s="65" t="str">
        <f t="shared" si="1"/>
        <v/>
      </c>
      <c r="T618" s="67" t="str">
        <f>IFERROR(__xludf.DUMMYFUNCTION("IF(ISBLANK(S618), """", DATE(INDEX(SPLIT(S618,""/""),3), INDEX(SPLIT(S618,""/""),2), INDEX(SPLIT(S618,""/""),1)))"),"")</f>
        <v/>
      </c>
      <c r="U618" s="67"/>
      <c r="V618" s="65"/>
      <c r="W618" s="61">
        <v>1080.0</v>
      </c>
      <c r="X618" s="61" t="s">
        <v>609</v>
      </c>
      <c r="Y618" s="69" t="str">
        <f t="shared" si="2"/>
        <v/>
      </c>
      <c r="Z618" s="70" t="str">
        <f t="shared" si="3"/>
        <v/>
      </c>
      <c r="AA618" s="70" t="str">
        <f>IFERROR(__xludf.DUMMYFUNCTION("IF(OR(T618="""", NOT(ISDATE(T618))), """", EOMONTH(T618, -1) + 1)"),"")</f>
        <v/>
      </c>
      <c r="AB618" s="67"/>
      <c r="AC618" s="67"/>
      <c r="AD618" s="67"/>
      <c r="AE618" s="67"/>
    </row>
    <row r="619">
      <c r="A619" s="59">
        <v>45751.0</v>
      </c>
      <c r="B619" s="60">
        <f t="shared" si="4"/>
        <v>187</v>
      </c>
      <c r="C619" s="61" t="s">
        <v>64</v>
      </c>
      <c r="D619" s="61" t="s">
        <v>432</v>
      </c>
      <c r="E619" s="61" t="s">
        <v>2752</v>
      </c>
      <c r="F619" s="61" t="s">
        <v>46</v>
      </c>
      <c r="G619" s="63" t="s">
        <v>2749</v>
      </c>
      <c r="H619" s="61" t="s">
        <v>68</v>
      </c>
      <c r="I619" s="61" t="s">
        <v>40</v>
      </c>
      <c r="J619" s="61" t="s">
        <v>47</v>
      </c>
      <c r="K619" s="61" t="s">
        <v>47</v>
      </c>
      <c r="L619" s="61" t="s">
        <v>29</v>
      </c>
      <c r="M619" s="25" t="s">
        <v>5909</v>
      </c>
      <c r="N619" s="25" t="s">
        <v>5910</v>
      </c>
      <c r="O619" s="61" t="s">
        <v>32</v>
      </c>
      <c r="P619" s="61" t="s">
        <v>33</v>
      </c>
      <c r="Q619" s="61" t="s">
        <v>228</v>
      </c>
      <c r="R619" s="64"/>
      <c r="S619" s="65" t="str">
        <f t="shared" si="1"/>
        <v/>
      </c>
      <c r="T619" s="67" t="str">
        <f>IFERROR(__xludf.DUMMYFUNCTION("IF(ISBLANK(S619), """", DATE(INDEX(SPLIT(S619,""/""),3), INDEX(SPLIT(S619,""/""),2), INDEX(SPLIT(S619,""/""),1)))"),"")</f>
        <v/>
      </c>
      <c r="U619" s="67"/>
      <c r="V619" s="65"/>
      <c r="W619" s="61">
        <v>4752.0</v>
      </c>
      <c r="X619" s="61" t="s">
        <v>2755</v>
      </c>
      <c r="Y619" s="69" t="str">
        <f t="shared" si="2"/>
        <v/>
      </c>
      <c r="Z619" s="70" t="str">
        <f t="shared" si="3"/>
        <v/>
      </c>
      <c r="AA619" s="70" t="str">
        <f>IFERROR(__xludf.DUMMYFUNCTION("IF(OR(T619="""", NOT(ISDATE(T619))), """", EOMONTH(T619, -1) + 1)"),"")</f>
        <v/>
      </c>
      <c r="AB619" s="67"/>
      <c r="AC619" s="67"/>
      <c r="AD619" s="67"/>
      <c r="AE619" s="67"/>
    </row>
    <row r="620">
      <c r="A620" s="59">
        <v>45751.0</v>
      </c>
      <c r="B620" s="60">
        <f t="shared" si="4"/>
        <v>187</v>
      </c>
      <c r="C620" s="61" t="s">
        <v>50</v>
      </c>
      <c r="D620" s="72" t="s">
        <v>51</v>
      </c>
      <c r="E620" s="61" t="s">
        <v>2756</v>
      </c>
      <c r="F620" s="61" t="s">
        <v>25</v>
      </c>
      <c r="G620" s="63" t="s">
        <v>2757</v>
      </c>
      <c r="H620" s="61" t="s">
        <v>59</v>
      </c>
      <c r="I620" s="61" t="s">
        <v>78</v>
      </c>
      <c r="J620" s="61" t="s">
        <v>54</v>
      </c>
      <c r="K620" s="61" t="s">
        <v>54</v>
      </c>
      <c r="L620" s="61" t="s">
        <v>29</v>
      </c>
      <c r="M620" s="25" t="s">
        <v>5911</v>
      </c>
      <c r="N620" s="25" t="s">
        <v>5912</v>
      </c>
      <c r="O620" s="61" t="s">
        <v>32</v>
      </c>
      <c r="P620" s="61" t="s">
        <v>214</v>
      </c>
      <c r="Q620" s="67"/>
      <c r="R620" s="64"/>
      <c r="S620" s="65" t="str">
        <f t="shared" si="1"/>
        <v/>
      </c>
      <c r="T620" s="67" t="str">
        <f>IFERROR(__xludf.DUMMYFUNCTION("IF(ISBLANK(S620), """", DATE(INDEX(SPLIT(S620,""/""),3), INDEX(SPLIT(S620,""/""),2), INDEX(SPLIT(S620,""/""),1)))"),"")</f>
        <v/>
      </c>
      <c r="U620" s="67"/>
      <c r="V620" s="65"/>
      <c r="W620" s="67"/>
      <c r="X620" s="67"/>
      <c r="Y620" s="69" t="str">
        <f t="shared" si="2"/>
        <v/>
      </c>
      <c r="Z620" s="70" t="str">
        <f t="shared" si="3"/>
        <v/>
      </c>
      <c r="AA620" s="70" t="str">
        <f>IFERROR(__xludf.DUMMYFUNCTION("IF(OR(T620="""", NOT(ISDATE(T620))), """", EOMONTH(T620, -1) + 1)"),"")</f>
        <v/>
      </c>
      <c r="AB620" s="67"/>
      <c r="AC620" s="67"/>
      <c r="AD620" s="67"/>
      <c r="AE620" s="67"/>
    </row>
    <row r="621">
      <c r="A621" s="59">
        <v>45751.0</v>
      </c>
      <c r="B621" s="60">
        <f t="shared" si="4"/>
        <v>187</v>
      </c>
      <c r="C621" s="61" t="s">
        <v>50</v>
      </c>
      <c r="D621" s="72" t="s">
        <v>51</v>
      </c>
      <c r="E621" s="61" t="s">
        <v>2760</v>
      </c>
      <c r="F621" s="61" t="s">
        <v>46</v>
      </c>
      <c r="G621" s="63" t="s">
        <v>2757</v>
      </c>
      <c r="H621" s="61" t="s">
        <v>59</v>
      </c>
      <c r="I621" s="61" t="s">
        <v>78</v>
      </c>
      <c r="J621" s="61" t="s">
        <v>47</v>
      </c>
      <c r="K621" s="61" t="s">
        <v>47</v>
      </c>
      <c r="L621" s="61" t="s">
        <v>29</v>
      </c>
      <c r="M621" s="25" t="s">
        <v>5913</v>
      </c>
      <c r="N621" s="25" t="s">
        <v>5914</v>
      </c>
      <c r="O621" s="61" t="s">
        <v>32</v>
      </c>
      <c r="P621" s="61" t="s">
        <v>214</v>
      </c>
      <c r="Q621" s="67"/>
      <c r="R621" s="64"/>
      <c r="S621" s="65" t="str">
        <f t="shared" si="1"/>
        <v/>
      </c>
      <c r="T621" s="67" t="str">
        <f>IFERROR(__xludf.DUMMYFUNCTION("IF(ISBLANK(S621), """", DATE(INDEX(SPLIT(S621,""/""),3), INDEX(SPLIT(S621,""/""),2), INDEX(SPLIT(S621,""/""),1)))"),"")</f>
        <v/>
      </c>
      <c r="U621" s="67"/>
      <c r="V621" s="65"/>
      <c r="W621" s="67"/>
      <c r="X621" s="67"/>
      <c r="Y621" s="69" t="str">
        <f t="shared" si="2"/>
        <v/>
      </c>
      <c r="Z621" s="70" t="str">
        <f t="shared" si="3"/>
        <v/>
      </c>
      <c r="AA621" s="70" t="str">
        <f>IFERROR(__xludf.DUMMYFUNCTION("IF(OR(T621="""", NOT(ISDATE(T621))), """", EOMONTH(T621, -1) + 1)"),"")</f>
        <v/>
      </c>
      <c r="AB621" s="67"/>
      <c r="AC621" s="67"/>
      <c r="AD621" s="67"/>
      <c r="AE621" s="67"/>
    </row>
    <row r="622">
      <c r="A622" s="59">
        <v>45752.0</v>
      </c>
      <c r="B622" s="60">
        <f t="shared" si="4"/>
        <v>186</v>
      </c>
      <c r="C622" s="61" t="s">
        <v>72</v>
      </c>
      <c r="D622" s="61" t="s">
        <v>247</v>
      </c>
      <c r="E622" s="61" t="s">
        <v>2763</v>
      </c>
      <c r="F622" s="61" t="s">
        <v>25</v>
      </c>
      <c r="G622" s="61" t="s">
        <v>2764</v>
      </c>
      <c r="H622" s="61" t="s">
        <v>39</v>
      </c>
      <c r="I622" s="61" t="s">
        <v>1940</v>
      </c>
      <c r="J622" s="61" t="s">
        <v>244</v>
      </c>
      <c r="K622" s="61" t="s">
        <v>244</v>
      </c>
      <c r="L622" s="61" t="s">
        <v>29</v>
      </c>
      <c r="M622" s="25" t="s">
        <v>5915</v>
      </c>
      <c r="N622" s="25" t="s">
        <v>5916</v>
      </c>
      <c r="O622" s="61" t="s">
        <v>32</v>
      </c>
      <c r="P622" s="61" t="s">
        <v>214</v>
      </c>
      <c r="Q622" s="67"/>
      <c r="R622" s="64"/>
      <c r="S622" s="65" t="str">
        <f t="shared" si="1"/>
        <v/>
      </c>
      <c r="T622" s="67" t="str">
        <f>IFERROR(__xludf.DUMMYFUNCTION("IF(ISBLANK(S622), """", DATE(INDEX(SPLIT(S622,""/""),3), INDEX(SPLIT(S622,""/""),2), INDEX(SPLIT(S622,""/""),1)))"),"")</f>
        <v/>
      </c>
      <c r="U622" s="67"/>
      <c r="V622" s="65"/>
      <c r="W622" s="67"/>
      <c r="X622" s="67"/>
      <c r="Y622" s="69" t="str">
        <f t="shared" si="2"/>
        <v/>
      </c>
      <c r="Z622" s="70" t="str">
        <f t="shared" si="3"/>
        <v/>
      </c>
      <c r="AA622" s="70" t="str">
        <f>IFERROR(__xludf.DUMMYFUNCTION("IF(OR(T622="""", NOT(ISDATE(T622))), """", EOMONTH(T622, -1) + 1)"),"")</f>
        <v/>
      </c>
      <c r="AB622" s="67"/>
      <c r="AC622" s="67"/>
      <c r="AD622" s="67"/>
      <c r="AE622" s="67"/>
    </row>
    <row r="623">
      <c r="A623" s="59">
        <v>45752.0</v>
      </c>
      <c r="B623" s="60">
        <f t="shared" si="4"/>
        <v>186</v>
      </c>
      <c r="C623" s="61" t="s">
        <v>72</v>
      </c>
      <c r="D623" s="61" t="s">
        <v>247</v>
      </c>
      <c r="E623" s="61" t="s">
        <v>2767</v>
      </c>
      <c r="F623" s="61" t="s">
        <v>25</v>
      </c>
      <c r="G623" s="61" t="s">
        <v>2768</v>
      </c>
      <c r="H623" s="61" t="s">
        <v>68</v>
      </c>
      <c r="I623" s="61" t="s">
        <v>220</v>
      </c>
      <c r="J623" s="61" t="s">
        <v>880</v>
      </c>
      <c r="K623" s="61" t="s">
        <v>220</v>
      </c>
      <c r="L623" s="61" t="s">
        <v>29</v>
      </c>
      <c r="M623" s="25" t="s">
        <v>5917</v>
      </c>
      <c r="N623" s="25" t="s">
        <v>5918</v>
      </c>
      <c r="O623" s="61" t="s">
        <v>32</v>
      </c>
      <c r="P623" s="61" t="s">
        <v>214</v>
      </c>
      <c r="Q623" s="67"/>
      <c r="R623" s="64"/>
      <c r="S623" s="65" t="str">
        <f t="shared" si="1"/>
        <v/>
      </c>
      <c r="T623" s="67" t="str">
        <f>IFERROR(__xludf.DUMMYFUNCTION("IF(ISBLANK(S623), """", DATE(INDEX(SPLIT(S623,""/""),3), INDEX(SPLIT(S623,""/""),2), INDEX(SPLIT(S623,""/""),1)))"),"")</f>
        <v/>
      </c>
      <c r="U623" s="67"/>
      <c r="V623" s="65"/>
      <c r="W623" s="67"/>
      <c r="X623" s="67"/>
      <c r="Y623" s="69" t="str">
        <f t="shared" si="2"/>
        <v/>
      </c>
      <c r="Z623" s="70" t="str">
        <f t="shared" si="3"/>
        <v/>
      </c>
      <c r="AA623" s="70" t="str">
        <f>IFERROR(__xludf.DUMMYFUNCTION("IF(OR(T623="""", NOT(ISDATE(T623))), """", EOMONTH(T623, -1) + 1)"),"")</f>
        <v/>
      </c>
      <c r="AB623" s="67"/>
      <c r="AC623" s="67"/>
      <c r="AD623" s="67"/>
      <c r="AE623" s="67"/>
    </row>
    <row r="624">
      <c r="A624" s="59">
        <v>45752.0</v>
      </c>
      <c r="B624" s="60">
        <f t="shared" si="4"/>
        <v>21</v>
      </c>
      <c r="C624" s="61" t="s">
        <v>72</v>
      </c>
      <c r="D624" s="61" t="s">
        <v>247</v>
      </c>
      <c r="E624" s="61" t="s">
        <v>2771</v>
      </c>
      <c r="F624" s="61" t="s">
        <v>25</v>
      </c>
      <c r="G624" s="61" t="s">
        <v>2772</v>
      </c>
      <c r="H624" s="61" t="s">
        <v>59</v>
      </c>
      <c r="I624" s="61" t="s">
        <v>54</v>
      </c>
      <c r="J624" s="61" t="s">
        <v>78</v>
      </c>
      <c r="K624" s="61" t="s">
        <v>78</v>
      </c>
      <c r="L624" s="61" t="s">
        <v>29</v>
      </c>
      <c r="M624" s="25" t="s">
        <v>5919</v>
      </c>
      <c r="N624" s="25" t="s">
        <v>5920</v>
      </c>
      <c r="O624" s="61" t="s">
        <v>32</v>
      </c>
      <c r="P624" s="61" t="s">
        <v>33</v>
      </c>
      <c r="Q624" s="61" t="s">
        <v>126</v>
      </c>
      <c r="R624" s="64"/>
      <c r="S624" s="65" t="str">
        <f t="shared" si="1"/>
        <v>26/04/2025</v>
      </c>
      <c r="T624" s="66">
        <f>IFERROR(__xludf.DUMMYFUNCTION("IF(ISBLANK(S624), """", DATE(INDEX(SPLIT(S624,""/""),3), INDEX(SPLIT(S624,""/""),2), INDEX(SPLIT(S624,""/""),1)))"),45773.0)</f>
        <v>45773</v>
      </c>
      <c r="U624" s="67"/>
      <c r="V624" s="61" t="s">
        <v>4697</v>
      </c>
      <c r="W624" s="61">
        <v>4050.0</v>
      </c>
      <c r="X624" s="61" t="s">
        <v>207</v>
      </c>
      <c r="Y624" s="69" t="str">
        <f t="shared" si="2"/>
        <v>2025-04</v>
      </c>
      <c r="Z624" s="70" t="str">
        <f t="shared" si="3"/>
        <v>Apr</v>
      </c>
      <c r="AA624" s="71">
        <f>IFERROR(__xludf.DUMMYFUNCTION("IF(OR(T624="""", NOT(ISDATE(T624))), """", EOMONTH(T624, -1) + 1)"),45748.0)</f>
        <v>45748</v>
      </c>
      <c r="AB624" s="67"/>
      <c r="AC624" s="67"/>
      <c r="AD624" s="67"/>
      <c r="AE624" s="67"/>
    </row>
    <row r="625">
      <c r="A625" s="59">
        <v>45752.0</v>
      </c>
      <c r="B625" s="60">
        <f t="shared" si="4"/>
        <v>186</v>
      </c>
      <c r="C625" s="61" t="s">
        <v>72</v>
      </c>
      <c r="D625" s="61" t="s">
        <v>247</v>
      </c>
      <c r="E625" s="61" t="s">
        <v>2775</v>
      </c>
      <c r="F625" s="61" t="s">
        <v>25</v>
      </c>
      <c r="G625" s="63" t="s">
        <v>2776</v>
      </c>
      <c r="H625" s="61" t="s">
        <v>68</v>
      </c>
      <c r="I625" s="61" t="s">
        <v>220</v>
      </c>
      <c r="J625" s="61" t="s">
        <v>220</v>
      </c>
      <c r="K625" s="61" t="s">
        <v>220</v>
      </c>
      <c r="L625" s="61" t="s">
        <v>29</v>
      </c>
      <c r="M625" s="25" t="s">
        <v>5921</v>
      </c>
      <c r="N625" s="25" t="s">
        <v>5922</v>
      </c>
      <c r="O625" s="61" t="s">
        <v>32</v>
      </c>
      <c r="P625" s="61" t="s">
        <v>214</v>
      </c>
      <c r="Q625" s="67"/>
      <c r="R625" s="64"/>
      <c r="S625" s="65" t="str">
        <f t="shared" si="1"/>
        <v/>
      </c>
      <c r="T625" s="67" t="str">
        <f>IFERROR(__xludf.DUMMYFUNCTION("IF(ISBLANK(S625), """", DATE(INDEX(SPLIT(S625,""/""),3), INDEX(SPLIT(S625,""/""),2), INDEX(SPLIT(S625,""/""),1)))"),"")</f>
        <v/>
      </c>
      <c r="U625" s="67"/>
      <c r="V625" s="65"/>
      <c r="W625" s="67"/>
      <c r="X625" s="67"/>
      <c r="Y625" s="69" t="str">
        <f t="shared" si="2"/>
        <v/>
      </c>
      <c r="Z625" s="70" t="str">
        <f t="shared" si="3"/>
        <v/>
      </c>
      <c r="AA625" s="70" t="str">
        <f>IFERROR(__xludf.DUMMYFUNCTION("IF(OR(T625="""", NOT(ISDATE(T625))), """", EOMONTH(T625, -1) + 1)"),"")</f>
        <v/>
      </c>
      <c r="AB625" s="67"/>
      <c r="AC625" s="67"/>
      <c r="AD625" s="67"/>
      <c r="AE625" s="67"/>
    </row>
    <row r="626">
      <c r="A626" s="59">
        <v>45752.0</v>
      </c>
      <c r="B626" s="60">
        <f t="shared" si="4"/>
        <v>186</v>
      </c>
      <c r="C626" s="61" t="s">
        <v>72</v>
      </c>
      <c r="D626" s="61" t="s">
        <v>247</v>
      </c>
      <c r="E626" s="61" t="s">
        <v>2779</v>
      </c>
      <c r="F626" s="61" t="s">
        <v>25</v>
      </c>
      <c r="G626" s="61" t="s">
        <v>2780</v>
      </c>
      <c r="H626" s="61" t="s">
        <v>68</v>
      </c>
      <c r="I626" s="99" t="s">
        <v>78</v>
      </c>
      <c r="J626" s="61" t="s">
        <v>40</v>
      </c>
      <c r="K626" s="61" t="s">
        <v>40</v>
      </c>
      <c r="L626" s="61" t="s">
        <v>29</v>
      </c>
      <c r="M626" s="25" t="s">
        <v>5923</v>
      </c>
      <c r="N626" s="25" t="s">
        <v>5924</v>
      </c>
      <c r="O626" s="61" t="s">
        <v>32</v>
      </c>
      <c r="P626" s="61" t="s">
        <v>214</v>
      </c>
      <c r="Q626" s="67"/>
      <c r="R626" s="64"/>
      <c r="S626" s="65" t="str">
        <f t="shared" si="1"/>
        <v/>
      </c>
      <c r="T626" s="67" t="str">
        <f>IFERROR(__xludf.DUMMYFUNCTION("IF(ISBLANK(S626), """", DATE(INDEX(SPLIT(S626,""/""),3), INDEX(SPLIT(S626,""/""),2), INDEX(SPLIT(S626,""/""),1)))"),"")</f>
        <v/>
      </c>
      <c r="U626" s="67"/>
      <c r="V626" s="65"/>
      <c r="W626" s="67"/>
      <c r="X626" s="67"/>
      <c r="Y626" s="69" t="str">
        <f t="shared" si="2"/>
        <v/>
      </c>
      <c r="Z626" s="70" t="str">
        <f t="shared" si="3"/>
        <v/>
      </c>
      <c r="AA626" s="70" t="str">
        <f>IFERROR(__xludf.DUMMYFUNCTION("IF(OR(T626="""", NOT(ISDATE(T626))), """", EOMONTH(T626, -1) + 1)"),"")</f>
        <v/>
      </c>
      <c r="AB626" s="67"/>
      <c r="AC626" s="67"/>
      <c r="AD626" s="67"/>
      <c r="AE626" s="67"/>
    </row>
    <row r="627">
      <c r="A627" s="59">
        <v>45752.0</v>
      </c>
      <c r="B627" s="60">
        <f t="shared" si="4"/>
        <v>44</v>
      </c>
      <c r="C627" s="61" t="s">
        <v>72</v>
      </c>
      <c r="D627" s="61" t="s">
        <v>247</v>
      </c>
      <c r="E627" s="61" t="s">
        <v>2783</v>
      </c>
      <c r="F627" s="61" t="s">
        <v>25</v>
      </c>
      <c r="G627" s="61" t="s">
        <v>2784</v>
      </c>
      <c r="H627" s="61" t="s">
        <v>39</v>
      </c>
      <c r="I627" s="61" t="s">
        <v>220</v>
      </c>
      <c r="J627" s="61" t="s">
        <v>40</v>
      </c>
      <c r="K627" s="61" t="s">
        <v>40</v>
      </c>
      <c r="L627" s="61" t="s">
        <v>29</v>
      </c>
      <c r="M627" s="25" t="s">
        <v>5925</v>
      </c>
      <c r="N627" s="25" t="s">
        <v>5926</v>
      </c>
      <c r="O627" s="61" t="s">
        <v>32</v>
      </c>
      <c r="P627" s="61" t="s">
        <v>33</v>
      </c>
      <c r="Q627" s="61" t="s">
        <v>471</v>
      </c>
      <c r="R627" s="79" t="s">
        <v>5927</v>
      </c>
      <c r="S627" s="65" t="str">
        <f t="shared" si="1"/>
        <v>19/05/2025</v>
      </c>
      <c r="T627" s="66">
        <f>IFERROR(__xludf.DUMMYFUNCTION("IF(ISBLANK(S627), """", DATE(INDEX(SPLIT(S627,""/""),3), INDEX(SPLIT(S627,""/""),2), INDEX(SPLIT(S627,""/""),1)))"),45796.0)</f>
        <v>45796</v>
      </c>
      <c r="U627" s="67"/>
      <c r="V627" s="61" t="s">
        <v>4853</v>
      </c>
      <c r="W627" s="67"/>
      <c r="X627" s="67"/>
      <c r="Y627" s="69" t="str">
        <f t="shared" si="2"/>
        <v>2025-05</v>
      </c>
      <c r="Z627" s="70" t="str">
        <f t="shared" si="3"/>
        <v>May</v>
      </c>
      <c r="AA627" s="71">
        <f>IFERROR(__xludf.DUMMYFUNCTION("IF(OR(T627="""", NOT(ISDATE(T627))), """", EOMONTH(T627, -1) + 1)"),45778.0)</f>
        <v>45778</v>
      </c>
      <c r="AB627" s="67"/>
      <c r="AC627" s="67"/>
      <c r="AD627" s="67"/>
      <c r="AE627" s="67"/>
    </row>
    <row r="628">
      <c r="A628" s="59">
        <v>45752.0</v>
      </c>
      <c r="B628" s="60">
        <f t="shared" si="4"/>
        <v>49</v>
      </c>
      <c r="C628" s="61" t="s">
        <v>72</v>
      </c>
      <c r="D628" s="61" t="s">
        <v>247</v>
      </c>
      <c r="E628" s="61" t="s">
        <v>2788</v>
      </c>
      <c r="F628" s="61" t="s">
        <v>25</v>
      </c>
      <c r="G628" s="61" t="s">
        <v>2789</v>
      </c>
      <c r="H628" s="61" t="s">
        <v>388</v>
      </c>
      <c r="I628" s="61" t="s">
        <v>54</v>
      </c>
      <c r="J628" s="61" t="s">
        <v>2790</v>
      </c>
      <c r="K628" s="61" t="s">
        <v>105</v>
      </c>
      <c r="L628" s="61" t="s">
        <v>29</v>
      </c>
      <c r="M628" s="25" t="s">
        <v>5928</v>
      </c>
      <c r="N628" s="25" t="s">
        <v>5929</v>
      </c>
      <c r="O628" s="61" t="s">
        <v>32</v>
      </c>
      <c r="P628" s="61" t="s">
        <v>33</v>
      </c>
      <c r="Q628" s="61" t="s">
        <v>34</v>
      </c>
      <c r="R628" s="64"/>
      <c r="S628" s="65" t="str">
        <f t="shared" si="1"/>
        <v>24/05/2025</v>
      </c>
      <c r="T628" s="66">
        <f>IFERROR(__xludf.DUMMYFUNCTION("IF(ISBLANK(S628), """", DATE(INDEX(SPLIT(S628,""/""),3), INDEX(SPLIT(S628,""/""),2), INDEX(SPLIT(S628,""/""),1)))"),45801.0)</f>
        <v>45801</v>
      </c>
      <c r="U628" s="67"/>
      <c r="V628" s="61" t="s">
        <v>4853</v>
      </c>
      <c r="W628" s="67"/>
      <c r="X628" s="67"/>
      <c r="Y628" s="69" t="str">
        <f t="shared" si="2"/>
        <v>2025-05</v>
      </c>
      <c r="Z628" s="70" t="str">
        <f t="shared" si="3"/>
        <v>May</v>
      </c>
      <c r="AA628" s="71">
        <f>IFERROR(__xludf.DUMMYFUNCTION("IF(OR(T628="""", NOT(ISDATE(T628))), """", EOMONTH(T628, -1) + 1)"),45778.0)</f>
        <v>45778</v>
      </c>
      <c r="AB628" s="67"/>
      <c r="AC628" s="67"/>
      <c r="AD628" s="67"/>
      <c r="AE628" s="67"/>
    </row>
    <row r="629">
      <c r="A629" s="59">
        <v>45752.0</v>
      </c>
      <c r="B629" s="60">
        <f t="shared" si="4"/>
        <v>186</v>
      </c>
      <c r="C629" s="61" t="s">
        <v>72</v>
      </c>
      <c r="D629" s="61" t="s">
        <v>247</v>
      </c>
      <c r="E629" s="61" t="s">
        <v>2794</v>
      </c>
      <c r="F629" s="61" t="s">
        <v>46</v>
      </c>
      <c r="G629" s="63" t="s">
        <v>2776</v>
      </c>
      <c r="H629" s="61" t="s">
        <v>68</v>
      </c>
      <c r="I629" s="61" t="s">
        <v>220</v>
      </c>
      <c r="J629" s="61" t="s">
        <v>47</v>
      </c>
      <c r="K629" s="61" t="s">
        <v>47</v>
      </c>
      <c r="L629" s="61" t="s">
        <v>29</v>
      </c>
      <c r="M629" s="25" t="s">
        <v>5930</v>
      </c>
      <c r="N629" s="25" t="s">
        <v>5931</v>
      </c>
      <c r="O629" s="61" t="s">
        <v>32</v>
      </c>
      <c r="P629" s="61" t="s">
        <v>214</v>
      </c>
      <c r="Q629" s="67"/>
      <c r="R629" s="64"/>
      <c r="S629" s="65" t="str">
        <f t="shared" si="1"/>
        <v/>
      </c>
      <c r="T629" s="67" t="str">
        <f>IFERROR(__xludf.DUMMYFUNCTION("IF(ISBLANK(S629), """", DATE(INDEX(SPLIT(S629,""/""),3), INDEX(SPLIT(S629,""/""),2), INDEX(SPLIT(S629,""/""),1)))"),"")</f>
        <v/>
      </c>
      <c r="U629" s="67"/>
      <c r="V629" s="65"/>
      <c r="W629" s="67"/>
      <c r="X629" s="67"/>
      <c r="Y629" s="69" t="str">
        <f t="shared" si="2"/>
        <v/>
      </c>
      <c r="Z629" s="70" t="str">
        <f t="shared" si="3"/>
        <v/>
      </c>
      <c r="AA629" s="70" t="str">
        <f>IFERROR(__xludf.DUMMYFUNCTION("IF(OR(T629="""", NOT(ISDATE(T629))), """", EOMONTH(T629, -1) + 1)"),"")</f>
        <v/>
      </c>
      <c r="AB629" s="67"/>
      <c r="AC629" s="67"/>
      <c r="AD629" s="67"/>
      <c r="AE629" s="67"/>
    </row>
    <row r="630">
      <c r="A630" s="59">
        <v>45752.0</v>
      </c>
      <c r="B630" s="60">
        <f t="shared" si="4"/>
        <v>49</v>
      </c>
      <c r="C630" s="61" t="s">
        <v>72</v>
      </c>
      <c r="D630" s="61" t="s">
        <v>247</v>
      </c>
      <c r="E630" s="61" t="s">
        <v>2797</v>
      </c>
      <c r="F630" s="61" t="s">
        <v>25</v>
      </c>
      <c r="G630" s="61" t="s">
        <v>2798</v>
      </c>
      <c r="H630" s="61" t="s">
        <v>39</v>
      </c>
      <c r="I630" s="61" t="s">
        <v>78</v>
      </c>
      <c r="J630" s="61" t="s">
        <v>2270</v>
      </c>
      <c r="K630" s="61" t="s">
        <v>2270</v>
      </c>
      <c r="L630" s="61" t="s">
        <v>29</v>
      </c>
      <c r="M630" s="25" t="s">
        <v>5932</v>
      </c>
      <c r="N630" s="25" t="s">
        <v>5933</v>
      </c>
      <c r="O630" s="61" t="s">
        <v>32</v>
      </c>
      <c r="P630" s="61" t="s">
        <v>33</v>
      </c>
      <c r="Q630" s="61" t="s">
        <v>34</v>
      </c>
      <c r="R630" s="64"/>
      <c r="S630" s="65" t="str">
        <f t="shared" si="1"/>
        <v>24/05/2025</v>
      </c>
      <c r="T630" s="66">
        <f>IFERROR(__xludf.DUMMYFUNCTION("IF(ISBLANK(S630), """", DATE(INDEX(SPLIT(S630,""/""),3), INDEX(SPLIT(S630,""/""),2), INDEX(SPLIT(S630,""/""),1)))"),45801.0)</f>
        <v>45801</v>
      </c>
      <c r="U630" s="67"/>
      <c r="V630" s="61" t="s">
        <v>4853</v>
      </c>
      <c r="W630" s="61">
        <v>4050.0</v>
      </c>
      <c r="X630" s="61" t="s">
        <v>706</v>
      </c>
      <c r="Y630" s="69" t="str">
        <f t="shared" si="2"/>
        <v>2025-05</v>
      </c>
      <c r="Z630" s="70" t="str">
        <f t="shared" si="3"/>
        <v>May</v>
      </c>
      <c r="AA630" s="71">
        <f>IFERROR(__xludf.DUMMYFUNCTION("IF(OR(T630="""", NOT(ISDATE(T630))), """", EOMONTH(T630, -1) + 1)"),45778.0)</f>
        <v>45778</v>
      </c>
      <c r="AB630" s="67"/>
      <c r="AC630" s="67"/>
      <c r="AD630" s="67"/>
      <c r="AE630" s="67"/>
    </row>
    <row r="631">
      <c r="A631" s="59">
        <v>45752.0</v>
      </c>
      <c r="B631" s="60">
        <f t="shared" si="4"/>
        <v>21</v>
      </c>
      <c r="C631" s="61" t="s">
        <v>72</v>
      </c>
      <c r="D631" s="61" t="s">
        <v>247</v>
      </c>
      <c r="E631" s="61" t="s">
        <v>2801</v>
      </c>
      <c r="F631" s="61" t="s">
        <v>25</v>
      </c>
      <c r="G631" s="61" t="s">
        <v>2802</v>
      </c>
      <c r="H631" s="61" t="s">
        <v>388</v>
      </c>
      <c r="I631" s="61" t="s">
        <v>220</v>
      </c>
      <c r="J631" s="61" t="s">
        <v>220</v>
      </c>
      <c r="K631" s="61" t="s">
        <v>220</v>
      </c>
      <c r="L631" s="61" t="s">
        <v>29</v>
      </c>
      <c r="M631" s="25" t="s">
        <v>5934</v>
      </c>
      <c r="N631" s="25" t="s">
        <v>5935</v>
      </c>
      <c r="O631" s="61" t="s">
        <v>32</v>
      </c>
      <c r="P631" s="61" t="s">
        <v>33</v>
      </c>
      <c r="Q631" s="61" t="s">
        <v>228</v>
      </c>
      <c r="R631" s="64"/>
      <c r="S631" s="65" t="str">
        <f t="shared" si="1"/>
        <v>26/04/2025</v>
      </c>
      <c r="T631" s="66">
        <f>IFERROR(__xludf.DUMMYFUNCTION("IF(ISBLANK(S631), """", DATE(INDEX(SPLIT(S631,""/""),3), INDEX(SPLIT(S631,""/""),2), INDEX(SPLIT(S631,""/""),1)))"),45773.0)</f>
        <v>45773</v>
      </c>
      <c r="U631" s="67"/>
      <c r="V631" s="61" t="s">
        <v>4697</v>
      </c>
      <c r="W631" s="61">
        <v>4050.0</v>
      </c>
      <c r="X631" s="61" t="s">
        <v>207</v>
      </c>
      <c r="Y631" s="69" t="str">
        <f t="shared" si="2"/>
        <v>2025-04</v>
      </c>
      <c r="Z631" s="70" t="str">
        <f t="shared" si="3"/>
        <v>Apr</v>
      </c>
      <c r="AA631" s="71">
        <f>IFERROR(__xludf.DUMMYFUNCTION("IF(OR(T631="""", NOT(ISDATE(T631))), """", EOMONTH(T631, -1) + 1)"),45748.0)</f>
        <v>45748</v>
      </c>
      <c r="AB631" s="67"/>
      <c r="AC631" s="67"/>
      <c r="AD631" s="67"/>
      <c r="AE631" s="67"/>
    </row>
    <row r="632">
      <c r="A632" s="59">
        <v>45752.0</v>
      </c>
      <c r="B632" s="60">
        <f t="shared" si="4"/>
        <v>186</v>
      </c>
      <c r="C632" s="61" t="s">
        <v>72</v>
      </c>
      <c r="D632" s="61" t="s">
        <v>247</v>
      </c>
      <c r="E632" s="61" t="s">
        <v>2805</v>
      </c>
      <c r="F632" s="61" t="s">
        <v>25</v>
      </c>
      <c r="G632" s="61" t="s">
        <v>2806</v>
      </c>
      <c r="H632" s="61" t="s">
        <v>39</v>
      </c>
      <c r="I632" s="61" t="s">
        <v>220</v>
      </c>
      <c r="J632" s="61" t="s">
        <v>220</v>
      </c>
      <c r="K632" s="61" t="s">
        <v>220</v>
      </c>
      <c r="L632" s="61" t="s">
        <v>29</v>
      </c>
      <c r="M632" s="25" t="s">
        <v>5936</v>
      </c>
      <c r="N632" s="25" t="s">
        <v>5937</v>
      </c>
      <c r="O632" s="61" t="s">
        <v>32</v>
      </c>
      <c r="P632" s="61" t="s">
        <v>214</v>
      </c>
      <c r="Q632" s="67"/>
      <c r="R632" s="64"/>
      <c r="S632" s="65" t="str">
        <f t="shared" si="1"/>
        <v/>
      </c>
      <c r="T632" s="67" t="str">
        <f>IFERROR(__xludf.DUMMYFUNCTION("IF(ISBLANK(S632), """", DATE(INDEX(SPLIT(S632,""/""),3), INDEX(SPLIT(S632,""/""),2), INDEX(SPLIT(S632,""/""),1)))"),"")</f>
        <v/>
      </c>
      <c r="U632" s="67"/>
      <c r="V632" s="65"/>
      <c r="W632" s="67"/>
      <c r="X632" s="67"/>
      <c r="Y632" s="69" t="str">
        <f t="shared" si="2"/>
        <v/>
      </c>
      <c r="Z632" s="70" t="str">
        <f t="shared" si="3"/>
        <v/>
      </c>
      <c r="AA632" s="70" t="str">
        <f>IFERROR(__xludf.DUMMYFUNCTION("IF(OR(T632="""", NOT(ISDATE(T632))), """", EOMONTH(T632, -1) + 1)"),"")</f>
        <v/>
      </c>
      <c r="AB632" s="67"/>
      <c r="AC632" s="67"/>
      <c r="AD632" s="67"/>
      <c r="AE632" s="67"/>
    </row>
    <row r="633">
      <c r="A633" s="59">
        <v>45752.0</v>
      </c>
      <c r="B633" s="60">
        <f t="shared" si="4"/>
        <v>35</v>
      </c>
      <c r="C633" s="61" t="s">
        <v>64</v>
      </c>
      <c r="D633" s="61" t="s">
        <v>95</v>
      </c>
      <c r="E633" s="61" t="s">
        <v>2809</v>
      </c>
      <c r="F633" s="61" t="s">
        <v>46</v>
      </c>
      <c r="G633" s="63" t="s">
        <v>2542</v>
      </c>
      <c r="H633" s="61" t="s">
        <v>388</v>
      </c>
      <c r="I633" s="61" t="s">
        <v>220</v>
      </c>
      <c r="J633" s="61" t="s">
        <v>47</v>
      </c>
      <c r="K633" s="61" t="s">
        <v>47</v>
      </c>
      <c r="L633" s="61" t="s">
        <v>29</v>
      </c>
      <c r="M633" s="25" t="s">
        <v>5938</v>
      </c>
      <c r="N633" s="25" t="s">
        <v>5939</v>
      </c>
      <c r="O633" s="61" t="s">
        <v>32</v>
      </c>
      <c r="P633" s="61" t="s">
        <v>33</v>
      </c>
      <c r="Q633" s="61" t="s">
        <v>228</v>
      </c>
      <c r="R633" s="64"/>
      <c r="S633" s="65">
        <f t="shared" si="1"/>
        <v>45935</v>
      </c>
      <c r="T633" s="66">
        <f>IFERROR(__xludf.DUMMYFUNCTION("IF(ISBLANK(S633), """", DATE(INDEX(SPLIT(S633,""/""),3), INDEX(SPLIT(S633,""/""),2), INDEX(SPLIT(S633,""/""),1)))"),45787.0)</f>
        <v>45787</v>
      </c>
      <c r="U633" s="67"/>
      <c r="V633" s="68">
        <v>45935.0</v>
      </c>
      <c r="W633" s="67"/>
      <c r="X633" s="67"/>
      <c r="Y633" s="69" t="str">
        <f t="shared" si="2"/>
        <v>2025-05</v>
      </c>
      <c r="Z633" s="70" t="str">
        <f t="shared" si="3"/>
        <v>May</v>
      </c>
      <c r="AA633" s="71">
        <f>IFERROR(__xludf.DUMMYFUNCTION("IF(OR(T633="""", NOT(ISDATE(T633))), """", EOMONTH(T633, -1) + 1)"),45778.0)</f>
        <v>45778</v>
      </c>
      <c r="AB633" s="67"/>
      <c r="AC633" s="67"/>
      <c r="AD633" s="67"/>
      <c r="AE633" s="67"/>
    </row>
    <row r="634">
      <c r="A634" s="59">
        <v>45752.0</v>
      </c>
      <c r="B634" s="60">
        <f t="shared" si="4"/>
        <v>21</v>
      </c>
      <c r="C634" s="61" t="s">
        <v>64</v>
      </c>
      <c r="D634" s="61" t="s">
        <v>95</v>
      </c>
      <c r="E634" s="61" t="s">
        <v>2813</v>
      </c>
      <c r="F634" s="61" t="s">
        <v>46</v>
      </c>
      <c r="G634" s="61" t="s">
        <v>2814</v>
      </c>
      <c r="H634" s="61" t="s">
        <v>59</v>
      </c>
      <c r="I634" s="61" t="s">
        <v>2391</v>
      </c>
      <c r="J634" s="61" t="s">
        <v>47</v>
      </c>
      <c r="K634" s="61" t="s">
        <v>47</v>
      </c>
      <c r="L634" s="61" t="s">
        <v>29</v>
      </c>
      <c r="M634" s="25" t="s">
        <v>5940</v>
      </c>
      <c r="N634" s="25" t="s">
        <v>5941</v>
      </c>
      <c r="O634" s="61" t="s">
        <v>32</v>
      </c>
      <c r="P634" s="61" t="s">
        <v>33</v>
      </c>
      <c r="Q634" s="61" t="s">
        <v>126</v>
      </c>
      <c r="R634" s="64"/>
      <c r="S634" s="65" t="str">
        <f t="shared" si="1"/>
        <v>26/04/2025</v>
      </c>
      <c r="T634" s="66">
        <f>IFERROR(__xludf.DUMMYFUNCTION("IF(ISBLANK(S634), """", DATE(INDEX(SPLIT(S634,""/""),3), INDEX(SPLIT(S634,""/""),2), INDEX(SPLIT(S634,""/""),1)))"),45773.0)</f>
        <v>45773</v>
      </c>
      <c r="U634" s="67"/>
      <c r="V634" s="61" t="s">
        <v>4697</v>
      </c>
      <c r="W634" s="67"/>
      <c r="X634" s="67"/>
      <c r="Y634" s="69" t="str">
        <f t="shared" si="2"/>
        <v>2025-04</v>
      </c>
      <c r="Z634" s="70" t="str">
        <f t="shared" si="3"/>
        <v>Apr</v>
      </c>
      <c r="AA634" s="71">
        <f>IFERROR(__xludf.DUMMYFUNCTION("IF(OR(T634="""", NOT(ISDATE(T634))), """", EOMONTH(T634, -1) + 1)"),45748.0)</f>
        <v>45748</v>
      </c>
      <c r="AB634" s="67"/>
      <c r="AC634" s="67"/>
      <c r="AD634" s="67"/>
      <c r="AE634" s="67"/>
    </row>
    <row r="635">
      <c r="A635" s="59">
        <v>45752.0</v>
      </c>
      <c r="B635" s="60">
        <f t="shared" si="4"/>
        <v>186</v>
      </c>
      <c r="C635" s="61" t="s">
        <v>64</v>
      </c>
      <c r="D635" s="61" t="s">
        <v>65</v>
      </c>
      <c r="E635" s="61" t="s">
        <v>2817</v>
      </c>
      <c r="F635" s="61" t="s">
        <v>25</v>
      </c>
      <c r="G635" s="63" t="s">
        <v>2818</v>
      </c>
      <c r="H635" s="61" t="s">
        <v>68</v>
      </c>
      <c r="I635" s="61" t="s">
        <v>40</v>
      </c>
      <c r="J635" s="61" t="s">
        <v>40</v>
      </c>
      <c r="K635" s="61" t="s">
        <v>40</v>
      </c>
      <c r="L635" s="61" t="s">
        <v>29</v>
      </c>
      <c r="M635" s="25" t="s">
        <v>5942</v>
      </c>
      <c r="N635" s="25" t="s">
        <v>5943</v>
      </c>
      <c r="O635" s="61" t="s">
        <v>32</v>
      </c>
      <c r="P635" s="61" t="s">
        <v>214</v>
      </c>
      <c r="Q635" s="67"/>
      <c r="R635" s="64"/>
      <c r="S635" s="65" t="str">
        <f t="shared" si="1"/>
        <v/>
      </c>
      <c r="T635" s="67" t="str">
        <f>IFERROR(__xludf.DUMMYFUNCTION("IF(ISBLANK(S635), """", DATE(INDEX(SPLIT(S635,""/""),3), INDEX(SPLIT(S635,""/""),2), INDEX(SPLIT(S635,""/""),1)))"),"")</f>
        <v/>
      </c>
      <c r="U635" s="67"/>
      <c r="V635" s="65"/>
      <c r="W635" s="67"/>
      <c r="X635" s="67"/>
      <c r="Y635" s="69" t="str">
        <f t="shared" si="2"/>
        <v/>
      </c>
      <c r="Z635" s="70" t="str">
        <f t="shared" si="3"/>
        <v/>
      </c>
      <c r="AA635" s="70" t="str">
        <f>IFERROR(__xludf.DUMMYFUNCTION("IF(OR(T635="""", NOT(ISDATE(T635))), """", EOMONTH(T635, -1) + 1)"),"")</f>
        <v/>
      </c>
      <c r="AB635" s="67"/>
      <c r="AC635" s="67"/>
      <c r="AD635" s="67"/>
      <c r="AE635" s="67"/>
    </row>
    <row r="636">
      <c r="A636" s="59">
        <v>45752.0</v>
      </c>
      <c r="B636" s="60">
        <f t="shared" si="4"/>
        <v>28</v>
      </c>
      <c r="C636" s="61" t="s">
        <v>22</v>
      </c>
      <c r="D636" s="61" t="s">
        <v>109</v>
      </c>
      <c r="E636" s="61" t="s">
        <v>2821</v>
      </c>
      <c r="F636" s="61" t="s">
        <v>25</v>
      </c>
      <c r="G636" s="61" t="s">
        <v>2822</v>
      </c>
      <c r="H636" s="61" t="s">
        <v>59</v>
      </c>
      <c r="I636" s="61" t="s">
        <v>104</v>
      </c>
      <c r="J636" s="61" t="s">
        <v>105</v>
      </c>
      <c r="K636" s="61" t="s">
        <v>104</v>
      </c>
      <c r="L636" s="61" t="s">
        <v>29</v>
      </c>
      <c r="M636" s="25" t="s">
        <v>5944</v>
      </c>
      <c r="N636" s="25" t="s">
        <v>5945</v>
      </c>
      <c r="O636" s="61" t="s">
        <v>32</v>
      </c>
      <c r="P636" s="61" t="s">
        <v>33</v>
      </c>
      <c r="Q636" s="61" t="s">
        <v>381</v>
      </c>
      <c r="R636" s="64"/>
      <c r="S636" s="65">
        <f t="shared" si="1"/>
        <v>45721</v>
      </c>
      <c r="T636" s="66">
        <f>IFERROR(__xludf.DUMMYFUNCTION("IF(ISBLANK(S636), """", DATE(INDEX(SPLIT(S636,""/""),3), INDEX(SPLIT(S636,""/""),2), INDEX(SPLIT(S636,""/""),1)))"),45780.0)</f>
        <v>45780</v>
      </c>
      <c r="U636" s="67"/>
      <c r="V636" s="68">
        <v>45721.0</v>
      </c>
      <c r="W636" s="67"/>
      <c r="X636" s="67"/>
      <c r="Y636" s="69" t="str">
        <f t="shared" si="2"/>
        <v>2025-05</v>
      </c>
      <c r="Z636" s="70" t="str">
        <f t="shared" si="3"/>
        <v>May</v>
      </c>
      <c r="AA636" s="71">
        <f>IFERROR(__xludf.DUMMYFUNCTION("IF(OR(T636="""", NOT(ISDATE(T636))), """", EOMONTH(T636, -1) + 1)"),45778.0)</f>
        <v>45778</v>
      </c>
      <c r="AB636" s="67"/>
      <c r="AC636" s="67"/>
      <c r="AD636" s="67"/>
      <c r="AE636" s="67"/>
    </row>
    <row r="637">
      <c r="A637" s="59">
        <v>45754.0</v>
      </c>
      <c r="B637" s="60">
        <f t="shared" si="4"/>
        <v>184</v>
      </c>
      <c r="C637" s="61" t="s">
        <v>64</v>
      </c>
      <c r="D637" s="61" t="s">
        <v>209</v>
      </c>
      <c r="E637" s="61" t="s">
        <v>2825</v>
      </c>
      <c r="F637" s="61" t="s">
        <v>25</v>
      </c>
      <c r="G637" s="61" t="s">
        <v>2826</v>
      </c>
      <c r="H637" s="61" t="s">
        <v>68</v>
      </c>
      <c r="I637" s="61" t="s">
        <v>328</v>
      </c>
      <c r="J637" s="61" t="s">
        <v>328</v>
      </c>
      <c r="K637" s="61" t="s">
        <v>328</v>
      </c>
      <c r="L637" s="61" t="s">
        <v>29</v>
      </c>
      <c r="M637" s="25" t="s">
        <v>5946</v>
      </c>
      <c r="N637" s="25" t="s">
        <v>5947</v>
      </c>
      <c r="O637" s="61" t="s">
        <v>32</v>
      </c>
      <c r="P637" s="61" t="s">
        <v>343</v>
      </c>
      <c r="Q637" s="67"/>
      <c r="R637" s="64"/>
      <c r="S637" s="65" t="str">
        <f t="shared" si="1"/>
        <v/>
      </c>
      <c r="T637" s="67" t="str">
        <f>IFERROR(__xludf.DUMMYFUNCTION("IF(ISBLANK(S637), """", DATE(INDEX(SPLIT(S637,""/""),3), INDEX(SPLIT(S637,""/""),2), INDEX(SPLIT(S637,""/""),1)))"),"")</f>
        <v/>
      </c>
      <c r="U637" s="67"/>
      <c r="V637" s="65"/>
      <c r="W637" s="67"/>
      <c r="X637" s="67"/>
      <c r="Y637" s="69" t="str">
        <f t="shared" si="2"/>
        <v/>
      </c>
      <c r="Z637" s="70" t="str">
        <f t="shared" si="3"/>
        <v/>
      </c>
      <c r="AA637" s="70" t="str">
        <f>IFERROR(__xludf.DUMMYFUNCTION("IF(OR(T637="""", NOT(ISDATE(T637))), """", EOMONTH(T637, -1) + 1)"),"")</f>
        <v/>
      </c>
      <c r="AB637" s="67"/>
      <c r="AC637" s="67"/>
      <c r="AD637" s="67"/>
      <c r="AE637" s="67"/>
    </row>
    <row r="638">
      <c r="A638" s="59">
        <v>45754.0</v>
      </c>
      <c r="B638" s="60">
        <f t="shared" si="4"/>
        <v>61</v>
      </c>
      <c r="C638" s="61" t="s">
        <v>64</v>
      </c>
      <c r="D638" s="61" t="s">
        <v>95</v>
      </c>
      <c r="E638" s="61" t="s">
        <v>2829</v>
      </c>
      <c r="F638" s="61" t="s">
        <v>25</v>
      </c>
      <c r="G638" s="61" t="s">
        <v>2830</v>
      </c>
      <c r="H638" s="61" t="s">
        <v>39</v>
      </c>
      <c r="I638" s="61" t="s">
        <v>220</v>
      </c>
      <c r="J638" s="61" t="s">
        <v>220</v>
      </c>
      <c r="K638" s="61" t="s">
        <v>220</v>
      </c>
      <c r="L638" s="61" t="s">
        <v>29</v>
      </c>
      <c r="M638" s="25" t="s">
        <v>5948</v>
      </c>
      <c r="N638" s="25" t="s">
        <v>5949</v>
      </c>
      <c r="O638" s="61" t="s">
        <v>32</v>
      </c>
      <c r="P638" s="61" t="s">
        <v>33</v>
      </c>
      <c r="Q638" s="61" t="s">
        <v>381</v>
      </c>
      <c r="R638" s="64"/>
      <c r="S638" s="65">
        <f t="shared" si="1"/>
        <v>45844</v>
      </c>
      <c r="T638" s="66">
        <f>IFERROR(__xludf.DUMMYFUNCTION("IF(ISBLANK(S638), """", DATE(INDEX(SPLIT(S638,""/""),3), INDEX(SPLIT(S638,""/""),2), INDEX(SPLIT(S638,""/""),1)))"),45815.0)</f>
        <v>45815</v>
      </c>
      <c r="U638" s="67"/>
      <c r="V638" s="68">
        <v>45844.0</v>
      </c>
      <c r="W638" s="67"/>
      <c r="X638" s="67"/>
      <c r="Y638" s="69" t="str">
        <f t="shared" si="2"/>
        <v>2025-06</v>
      </c>
      <c r="Z638" s="70" t="str">
        <f t="shared" si="3"/>
        <v>Jun</v>
      </c>
      <c r="AA638" s="71">
        <f>IFERROR(__xludf.DUMMYFUNCTION("IF(OR(T638="""", NOT(ISDATE(T638))), """", EOMONTH(T638, -1) + 1)"),45809.0)</f>
        <v>45809</v>
      </c>
      <c r="AB638" s="67"/>
      <c r="AC638" s="67"/>
      <c r="AD638" s="67"/>
      <c r="AE638" s="67"/>
    </row>
    <row r="639">
      <c r="A639" s="59">
        <v>45754.0</v>
      </c>
      <c r="B639" s="60">
        <f t="shared" si="4"/>
        <v>184</v>
      </c>
      <c r="C639" s="61" t="s">
        <v>64</v>
      </c>
      <c r="D639" s="61" t="s">
        <v>65</v>
      </c>
      <c r="E639" s="61" t="s">
        <v>2833</v>
      </c>
      <c r="F639" s="61" t="s">
        <v>8</v>
      </c>
      <c r="G639" s="63" t="s">
        <v>2818</v>
      </c>
      <c r="H639" s="61" t="s">
        <v>68</v>
      </c>
      <c r="I639" s="61" t="s">
        <v>40</v>
      </c>
      <c r="J639" s="61" t="s">
        <v>47</v>
      </c>
      <c r="K639" s="61" t="s">
        <v>47</v>
      </c>
      <c r="L639" s="61" t="s">
        <v>29</v>
      </c>
      <c r="M639" s="25" t="s">
        <v>5950</v>
      </c>
      <c r="N639" s="25" t="s">
        <v>5951</v>
      </c>
      <c r="O639" s="61" t="s">
        <v>32</v>
      </c>
      <c r="P639" s="61" t="s">
        <v>214</v>
      </c>
      <c r="Q639" s="67"/>
      <c r="R639" s="64"/>
      <c r="S639" s="65" t="str">
        <f t="shared" si="1"/>
        <v/>
      </c>
      <c r="T639" s="67" t="str">
        <f>IFERROR(__xludf.DUMMYFUNCTION("IF(ISBLANK(S639), """", DATE(INDEX(SPLIT(S639,""/""),3), INDEX(SPLIT(S639,""/""),2), INDEX(SPLIT(S639,""/""),1)))"),"")</f>
        <v/>
      </c>
      <c r="U639" s="67"/>
      <c r="V639" s="65"/>
      <c r="W639" s="67"/>
      <c r="X639" s="67"/>
      <c r="Y639" s="69" t="str">
        <f t="shared" si="2"/>
        <v/>
      </c>
      <c r="Z639" s="70" t="str">
        <f t="shared" si="3"/>
        <v/>
      </c>
      <c r="AA639" s="70" t="str">
        <f>IFERROR(__xludf.DUMMYFUNCTION("IF(OR(T639="""", NOT(ISDATE(T639))), """", EOMONTH(T639, -1) + 1)"),"")</f>
        <v/>
      </c>
      <c r="AB639" s="67"/>
      <c r="AC639" s="67"/>
      <c r="AD639" s="67"/>
      <c r="AE639" s="67"/>
    </row>
    <row r="640">
      <c r="A640" s="59">
        <v>45754.0</v>
      </c>
      <c r="B640" s="60">
        <f t="shared" si="4"/>
        <v>33</v>
      </c>
      <c r="C640" s="61" t="s">
        <v>64</v>
      </c>
      <c r="D640" s="61" t="s">
        <v>290</v>
      </c>
      <c r="E640" s="61" t="s">
        <v>2836</v>
      </c>
      <c r="F640" s="61" t="s">
        <v>25</v>
      </c>
      <c r="G640" s="61" t="s">
        <v>2837</v>
      </c>
      <c r="H640" s="61" t="s">
        <v>39</v>
      </c>
      <c r="I640" s="61" t="s">
        <v>40</v>
      </c>
      <c r="J640" s="61" t="s">
        <v>40</v>
      </c>
      <c r="K640" s="61" t="s">
        <v>40</v>
      </c>
      <c r="L640" s="61" t="s">
        <v>29</v>
      </c>
      <c r="M640" s="25" t="s">
        <v>5952</v>
      </c>
      <c r="N640" s="25" t="s">
        <v>5953</v>
      </c>
      <c r="O640" s="61" t="s">
        <v>32</v>
      </c>
      <c r="P640" s="61" t="s">
        <v>33</v>
      </c>
      <c r="Q640" s="61" t="s">
        <v>34</v>
      </c>
      <c r="R640" s="64"/>
      <c r="S640" s="65">
        <f t="shared" si="1"/>
        <v>45935</v>
      </c>
      <c r="T640" s="66">
        <f>IFERROR(__xludf.DUMMYFUNCTION("IF(ISBLANK(S640), """", DATE(INDEX(SPLIT(S640,""/""),3), INDEX(SPLIT(S640,""/""),2), INDEX(SPLIT(S640,""/""),1)))"),45787.0)</f>
        <v>45787</v>
      </c>
      <c r="U640" s="67"/>
      <c r="V640" s="68">
        <v>45935.0</v>
      </c>
      <c r="W640" s="67"/>
      <c r="X640" s="67"/>
      <c r="Y640" s="69" t="str">
        <f t="shared" si="2"/>
        <v>2025-05</v>
      </c>
      <c r="Z640" s="70" t="str">
        <f t="shared" si="3"/>
        <v>May</v>
      </c>
      <c r="AA640" s="71">
        <f>IFERROR(__xludf.DUMMYFUNCTION("IF(OR(T640="""", NOT(ISDATE(T640))), """", EOMONTH(T640, -1) + 1)"),45778.0)</f>
        <v>45778</v>
      </c>
      <c r="AB640" s="67"/>
      <c r="AC640" s="67"/>
      <c r="AD640" s="67"/>
      <c r="AE640" s="67"/>
    </row>
    <row r="641">
      <c r="A641" s="59">
        <v>45755.0</v>
      </c>
      <c r="B641" s="60">
        <f t="shared" si="4"/>
        <v>32</v>
      </c>
      <c r="C641" s="61" t="s">
        <v>72</v>
      </c>
      <c r="D641" s="61" t="s">
        <v>247</v>
      </c>
      <c r="E641" s="61" t="s">
        <v>2840</v>
      </c>
      <c r="F641" s="61" t="s">
        <v>274</v>
      </c>
      <c r="G641" s="61" t="s">
        <v>2841</v>
      </c>
      <c r="H641" s="61" t="s">
        <v>77</v>
      </c>
      <c r="I641" s="61" t="s">
        <v>78</v>
      </c>
      <c r="J641" s="61" t="s">
        <v>47</v>
      </c>
      <c r="K641" s="61" t="s">
        <v>47</v>
      </c>
      <c r="L641" s="61" t="s">
        <v>29</v>
      </c>
      <c r="M641" s="25" t="s">
        <v>5954</v>
      </c>
      <c r="N641" s="25" t="s">
        <v>5955</v>
      </c>
      <c r="O641" s="61" t="s">
        <v>32</v>
      </c>
      <c r="P641" s="61" t="s">
        <v>33</v>
      </c>
      <c r="Q641" s="61" t="s">
        <v>34</v>
      </c>
      <c r="R641" s="64"/>
      <c r="S641" s="65">
        <f t="shared" si="1"/>
        <v>45935</v>
      </c>
      <c r="T641" s="66">
        <f>IFERROR(__xludf.DUMMYFUNCTION("IF(ISBLANK(S641), """", DATE(INDEX(SPLIT(S641,""/""),3), INDEX(SPLIT(S641,""/""),2), INDEX(SPLIT(S641,""/""),1)))"),45787.0)</f>
        <v>45787</v>
      </c>
      <c r="U641" s="67"/>
      <c r="V641" s="68">
        <v>45935.0</v>
      </c>
      <c r="W641" s="61">
        <v>1800.0</v>
      </c>
      <c r="X641" s="61" t="s">
        <v>207</v>
      </c>
      <c r="Y641" s="69" t="str">
        <f t="shared" si="2"/>
        <v>2025-05</v>
      </c>
      <c r="Z641" s="70" t="str">
        <f t="shared" si="3"/>
        <v>May</v>
      </c>
      <c r="AA641" s="71">
        <f>IFERROR(__xludf.DUMMYFUNCTION("IF(OR(T641="""", NOT(ISDATE(T641))), """", EOMONTH(T641, -1) + 1)"),45778.0)</f>
        <v>45778</v>
      </c>
      <c r="AB641" s="67"/>
      <c r="AC641" s="67"/>
      <c r="AD641" s="67"/>
      <c r="AE641" s="67"/>
    </row>
    <row r="642">
      <c r="A642" s="59">
        <v>45755.0</v>
      </c>
      <c r="B642" s="60">
        <f t="shared" si="4"/>
        <v>32</v>
      </c>
      <c r="C642" s="61" t="s">
        <v>64</v>
      </c>
      <c r="D642" s="61" t="s">
        <v>562</v>
      </c>
      <c r="E642" s="61" t="s">
        <v>2844</v>
      </c>
      <c r="F642" s="61" t="s">
        <v>25</v>
      </c>
      <c r="G642" s="61" t="s">
        <v>2845</v>
      </c>
      <c r="H642" s="61" t="s">
        <v>68</v>
      </c>
      <c r="I642" s="61" t="s">
        <v>78</v>
      </c>
      <c r="J642" s="61" t="s">
        <v>940</v>
      </c>
      <c r="K642" s="61" t="s">
        <v>940</v>
      </c>
      <c r="L642" s="61" t="s">
        <v>29</v>
      </c>
      <c r="M642" s="25" t="s">
        <v>5956</v>
      </c>
      <c r="N642" s="25" t="s">
        <v>5957</v>
      </c>
      <c r="O642" s="61" t="s">
        <v>32</v>
      </c>
      <c r="P642" s="61" t="s">
        <v>33</v>
      </c>
      <c r="Q642" s="61" t="s">
        <v>126</v>
      </c>
      <c r="R642" s="64"/>
      <c r="S642" s="65">
        <f t="shared" si="1"/>
        <v>45935</v>
      </c>
      <c r="T642" s="66">
        <f>IFERROR(__xludf.DUMMYFUNCTION("IF(ISBLANK(S642), """", DATE(INDEX(SPLIT(S642,""/""),3), INDEX(SPLIT(S642,""/""),2), INDEX(SPLIT(S642,""/""),1)))"),45787.0)</f>
        <v>45787</v>
      </c>
      <c r="U642" s="67"/>
      <c r="V642" s="68">
        <v>45935.0</v>
      </c>
      <c r="W642" s="67"/>
      <c r="X642" s="67"/>
      <c r="Y642" s="69" t="str">
        <f t="shared" si="2"/>
        <v>2025-05</v>
      </c>
      <c r="Z642" s="70" t="str">
        <f t="shared" si="3"/>
        <v>May</v>
      </c>
      <c r="AA642" s="71">
        <f>IFERROR(__xludf.DUMMYFUNCTION("IF(OR(T642="""", NOT(ISDATE(T642))), """", EOMONTH(T642, -1) + 1)"),45778.0)</f>
        <v>45778</v>
      </c>
      <c r="AB642" s="67"/>
      <c r="AC642" s="67"/>
      <c r="AD642" s="67"/>
      <c r="AE642" s="67"/>
    </row>
    <row r="643">
      <c r="A643" s="59">
        <v>45755.0</v>
      </c>
      <c r="B643" s="60">
        <f t="shared" si="4"/>
        <v>183</v>
      </c>
      <c r="C643" s="61" t="s">
        <v>64</v>
      </c>
      <c r="D643" s="61" t="s">
        <v>95</v>
      </c>
      <c r="E643" s="61" t="s">
        <v>2848</v>
      </c>
      <c r="F643" s="61" t="s">
        <v>25</v>
      </c>
      <c r="G643" s="61" t="s">
        <v>2849</v>
      </c>
      <c r="H643" s="61" t="s">
        <v>39</v>
      </c>
      <c r="I643" s="61" t="s">
        <v>220</v>
      </c>
      <c r="J643" s="61" t="s">
        <v>244</v>
      </c>
      <c r="K643" s="61" t="s">
        <v>328</v>
      </c>
      <c r="L643" s="61" t="s">
        <v>29</v>
      </c>
      <c r="M643" s="25" t="s">
        <v>5958</v>
      </c>
      <c r="N643" s="25" t="s">
        <v>5959</v>
      </c>
      <c r="O643" s="61" t="s">
        <v>32</v>
      </c>
      <c r="P643" s="61" t="s">
        <v>214</v>
      </c>
      <c r="Q643" s="67"/>
      <c r="R643" s="64"/>
      <c r="S643" s="65" t="str">
        <f t="shared" si="1"/>
        <v/>
      </c>
      <c r="T643" s="67" t="str">
        <f>IFERROR(__xludf.DUMMYFUNCTION("IF(ISBLANK(S643), """", DATE(INDEX(SPLIT(S643,""/""),3), INDEX(SPLIT(S643,""/""),2), INDEX(SPLIT(S643,""/""),1)))"),"")</f>
        <v/>
      </c>
      <c r="U643" s="67"/>
      <c r="V643" s="65"/>
      <c r="W643" s="67"/>
      <c r="X643" s="67"/>
      <c r="Y643" s="69" t="str">
        <f t="shared" si="2"/>
        <v/>
      </c>
      <c r="Z643" s="70" t="str">
        <f t="shared" si="3"/>
        <v/>
      </c>
      <c r="AA643" s="70" t="str">
        <f>IFERROR(__xludf.DUMMYFUNCTION("IF(OR(T643="""", NOT(ISDATE(T643))), """", EOMONTH(T643, -1) + 1)"),"")</f>
        <v/>
      </c>
      <c r="AB643" s="67"/>
      <c r="AC643" s="67"/>
      <c r="AD643" s="67"/>
      <c r="AE643" s="67"/>
    </row>
    <row r="644">
      <c r="A644" s="59">
        <v>45755.0</v>
      </c>
      <c r="B644" s="60">
        <f t="shared" si="4"/>
        <v>183</v>
      </c>
      <c r="C644" s="61" t="s">
        <v>22</v>
      </c>
      <c r="D644" s="61" t="s">
        <v>109</v>
      </c>
      <c r="E644" s="76" t="s">
        <v>2852</v>
      </c>
      <c r="F644" s="61" t="s">
        <v>25</v>
      </c>
      <c r="G644" s="61" t="s">
        <v>2853</v>
      </c>
      <c r="H644" s="61" t="s">
        <v>39</v>
      </c>
      <c r="I644" s="61" t="s">
        <v>28</v>
      </c>
      <c r="J644" s="61" t="s">
        <v>148</v>
      </c>
      <c r="K644" s="61" t="s">
        <v>435</v>
      </c>
      <c r="L644" s="61" t="s">
        <v>29</v>
      </c>
      <c r="M644" s="25" t="s">
        <v>5960</v>
      </c>
      <c r="N644" s="25" t="s">
        <v>5961</v>
      </c>
      <c r="O644" s="61" t="s">
        <v>32</v>
      </c>
      <c r="P644" s="61" t="s">
        <v>214</v>
      </c>
      <c r="Q644" s="67"/>
      <c r="R644" s="64"/>
      <c r="S644" s="65" t="str">
        <f t="shared" si="1"/>
        <v/>
      </c>
      <c r="T644" s="67" t="str">
        <f>IFERROR(__xludf.DUMMYFUNCTION("IF(ISBLANK(S644), """", DATE(INDEX(SPLIT(S644,""/""),3), INDEX(SPLIT(S644,""/""),2), INDEX(SPLIT(S644,""/""),1)))"),"")</f>
        <v/>
      </c>
      <c r="U644" s="67"/>
      <c r="V644" s="65"/>
      <c r="W644" s="67"/>
      <c r="X644" s="67"/>
      <c r="Y644" s="69" t="str">
        <f t="shared" si="2"/>
        <v/>
      </c>
      <c r="Z644" s="70" t="str">
        <f t="shared" si="3"/>
        <v/>
      </c>
      <c r="AA644" s="70" t="str">
        <f>IFERROR(__xludf.DUMMYFUNCTION("IF(OR(T644="""", NOT(ISDATE(T644))), """", EOMONTH(T644, -1) + 1)"),"")</f>
        <v/>
      </c>
      <c r="AB644" s="67"/>
      <c r="AC644" s="67"/>
      <c r="AD644" s="67"/>
      <c r="AE644" s="67"/>
    </row>
    <row r="645">
      <c r="A645" s="59">
        <v>45757.0</v>
      </c>
      <c r="B645" s="60">
        <f t="shared" si="4"/>
        <v>30</v>
      </c>
      <c r="C645" s="61" t="s">
        <v>72</v>
      </c>
      <c r="D645" s="61" t="s">
        <v>247</v>
      </c>
      <c r="E645" s="76" t="s">
        <v>2856</v>
      </c>
      <c r="F645" s="61" t="s">
        <v>25</v>
      </c>
      <c r="G645" s="61" t="s">
        <v>2857</v>
      </c>
      <c r="H645" s="61" t="s">
        <v>388</v>
      </c>
      <c r="I645" s="61" t="s">
        <v>104</v>
      </c>
      <c r="J645" s="61" t="s">
        <v>104</v>
      </c>
      <c r="K645" s="61" t="s">
        <v>104</v>
      </c>
      <c r="L645" s="61" t="s">
        <v>29</v>
      </c>
      <c r="M645" s="25" t="s">
        <v>5962</v>
      </c>
      <c r="N645" s="25" t="s">
        <v>5963</v>
      </c>
      <c r="O645" s="61" t="s">
        <v>32</v>
      </c>
      <c r="P645" s="61" t="s">
        <v>33</v>
      </c>
      <c r="Q645" s="61" t="s">
        <v>381</v>
      </c>
      <c r="R645" s="64"/>
      <c r="S645" s="65">
        <f t="shared" si="1"/>
        <v>45935</v>
      </c>
      <c r="T645" s="66">
        <f>IFERROR(__xludf.DUMMYFUNCTION("IF(ISBLANK(S645), """", DATE(INDEX(SPLIT(S645,""/""),3), INDEX(SPLIT(S645,""/""),2), INDEX(SPLIT(S645,""/""),1)))"),45787.0)</f>
        <v>45787</v>
      </c>
      <c r="U645" s="67"/>
      <c r="V645" s="68">
        <v>45935.0</v>
      </c>
      <c r="W645" s="61">
        <v>4050.0</v>
      </c>
      <c r="X645" s="61" t="s">
        <v>614</v>
      </c>
      <c r="Y645" s="69" t="str">
        <f t="shared" si="2"/>
        <v>2025-05</v>
      </c>
      <c r="Z645" s="70" t="str">
        <f t="shared" si="3"/>
        <v>May</v>
      </c>
      <c r="AA645" s="71">
        <f>IFERROR(__xludf.DUMMYFUNCTION("IF(OR(T645="""", NOT(ISDATE(T645))), """", EOMONTH(T645, -1) + 1)"),45778.0)</f>
        <v>45778</v>
      </c>
      <c r="AB645" s="67"/>
      <c r="AC645" s="67"/>
      <c r="AD645" s="67"/>
      <c r="AE645" s="67"/>
    </row>
    <row r="646">
      <c r="A646" s="59">
        <v>45757.0</v>
      </c>
      <c r="B646" s="60">
        <f t="shared" si="4"/>
        <v>181</v>
      </c>
      <c r="C646" s="61" t="s">
        <v>72</v>
      </c>
      <c r="D646" s="61" t="s">
        <v>247</v>
      </c>
      <c r="E646" s="76" t="s">
        <v>2860</v>
      </c>
      <c r="F646" s="61" t="s">
        <v>46</v>
      </c>
      <c r="G646" s="61" t="s">
        <v>2861</v>
      </c>
      <c r="H646" s="61" t="s">
        <v>388</v>
      </c>
      <c r="I646" s="61" t="s">
        <v>104</v>
      </c>
      <c r="J646" s="61" t="s">
        <v>47</v>
      </c>
      <c r="K646" s="61" t="s">
        <v>47</v>
      </c>
      <c r="L646" s="61" t="s">
        <v>29</v>
      </c>
      <c r="M646" s="25" t="s">
        <v>5964</v>
      </c>
      <c r="N646" s="25" t="s">
        <v>5965</v>
      </c>
      <c r="O646" s="61" t="s">
        <v>32</v>
      </c>
      <c r="P646" s="61" t="s">
        <v>214</v>
      </c>
      <c r="Q646" s="67"/>
      <c r="R646" s="64"/>
      <c r="S646" s="65" t="str">
        <f t="shared" si="1"/>
        <v/>
      </c>
      <c r="T646" s="67" t="str">
        <f>IFERROR(__xludf.DUMMYFUNCTION("IF(ISBLANK(S646), """", DATE(INDEX(SPLIT(S646,""/""),3), INDEX(SPLIT(S646,""/""),2), INDEX(SPLIT(S646,""/""),1)))"),"")</f>
        <v/>
      </c>
      <c r="U646" s="67"/>
      <c r="V646" s="65"/>
      <c r="W646" s="61">
        <v>3150.0</v>
      </c>
      <c r="X646" s="61" t="s">
        <v>268</v>
      </c>
      <c r="Y646" s="69" t="str">
        <f t="shared" si="2"/>
        <v/>
      </c>
      <c r="Z646" s="70" t="str">
        <f t="shared" si="3"/>
        <v/>
      </c>
      <c r="AA646" s="70" t="str">
        <f>IFERROR(__xludf.DUMMYFUNCTION("IF(OR(T646="""", NOT(ISDATE(T646))), """", EOMONTH(T646, -1) + 1)"),"")</f>
        <v/>
      </c>
      <c r="AB646" s="67"/>
      <c r="AC646" s="67"/>
      <c r="AD646" s="67"/>
      <c r="AE646" s="67"/>
    </row>
    <row r="647">
      <c r="A647" s="59">
        <v>45757.0</v>
      </c>
      <c r="B647" s="60">
        <f t="shared" si="4"/>
        <v>181</v>
      </c>
      <c r="C647" s="61" t="s">
        <v>72</v>
      </c>
      <c r="D647" s="61" t="s">
        <v>247</v>
      </c>
      <c r="E647" s="76" t="s">
        <v>2864</v>
      </c>
      <c r="F647" s="61" t="s">
        <v>25</v>
      </c>
      <c r="G647" s="61" t="s">
        <v>2865</v>
      </c>
      <c r="H647" s="61" t="s">
        <v>39</v>
      </c>
      <c r="I647" s="61" t="s">
        <v>435</v>
      </c>
      <c r="J647" s="61" t="s">
        <v>435</v>
      </c>
      <c r="K647" s="61" t="s">
        <v>435</v>
      </c>
      <c r="L647" s="61" t="s">
        <v>29</v>
      </c>
      <c r="M647" s="25" t="s">
        <v>5966</v>
      </c>
      <c r="N647" s="25" t="s">
        <v>5967</v>
      </c>
      <c r="O647" s="61" t="s">
        <v>32</v>
      </c>
      <c r="P647" s="61" t="s">
        <v>214</v>
      </c>
      <c r="Q647" s="67"/>
      <c r="R647" s="64"/>
      <c r="S647" s="65" t="str">
        <f t="shared" si="1"/>
        <v/>
      </c>
      <c r="T647" s="67" t="str">
        <f>IFERROR(__xludf.DUMMYFUNCTION("IF(ISBLANK(S647), """", DATE(INDEX(SPLIT(S647,""/""),3), INDEX(SPLIT(S647,""/""),2), INDEX(SPLIT(S647,""/""),1)))"),"")</f>
        <v/>
      </c>
      <c r="U647" s="67"/>
      <c r="V647" s="65"/>
      <c r="W647" s="67"/>
      <c r="X647" s="67"/>
      <c r="Y647" s="69" t="str">
        <f t="shared" si="2"/>
        <v/>
      </c>
      <c r="Z647" s="70" t="str">
        <f t="shared" si="3"/>
        <v/>
      </c>
      <c r="AA647" s="70" t="str">
        <f>IFERROR(__xludf.DUMMYFUNCTION("IF(OR(T647="""", NOT(ISDATE(T647))), """", EOMONTH(T647, -1) + 1)"),"")</f>
        <v/>
      </c>
      <c r="AB647" s="67"/>
      <c r="AC647" s="67"/>
      <c r="AD647" s="67"/>
      <c r="AE647" s="67"/>
    </row>
    <row r="648">
      <c r="A648" s="59">
        <v>45757.0</v>
      </c>
      <c r="B648" s="60">
        <f t="shared" si="4"/>
        <v>37</v>
      </c>
      <c r="C648" s="61" t="s">
        <v>72</v>
      </c>
      <c r="D648" s="61" t="s">
        <v>247</v>
      </c>
      <c r="E648" s="76" t="s">
        <v>2868</v>
      </c>
      <c r="F648" s="61" t="s">
        <v>25</v>
      </c>
      <c r="G648" s="61" t="s">
        <v>2869</v>
      </c>
      <c r="H648" s="61" t="s">
        <v>39</v>
      </c>
      <c r="I648" s="61" t="s">
        <v>122</v>
      </c>
      <c r="J648" s="61" t="s">
        <v>459</v>
      </c>
      <c r="K648" s="61" t="s">
        <v>122</v>
      </c>
      <c r="L648" s="61" t="s">
        <v>29</v>
      </c>
      <c r="M648" s="25" t="s">
        <v>5968</v>
      </c>
      <c r="N648" s="25" t="s">
        <v>5969</v>
      </c>
      <c r="O648" s="61" t="s">
        <v>32</v>
      </c>
      <c r="P648" s="61" t="s">
        <v>33</v>
      </c>
      <c r="Q648" s="61" t="s">
        <v>471</v>
      </c>
      <c r="R648" s="64"/>
      <c r="S648" s="65" t="str">
        <f t="shared" si="1"/>
        <v>17/05/2025</v>
      </c>
      <c r="T648" s="66">
        <f>IFERROR(__xludf.DUMMYFUNCTION("IF(ISBLANK(S648), """", DATE(INDEX(SPLIT(S648,""/""),3), INDEX(SPLIT(S648,""/""),2), INDEX(SPLIT(S648,""/""),1)))"),45794.0)</f>
        <v>45794</v>
      </c>
      <c r="U648" s="67"/>
      <c r="V648" s="61" t="s">
        <v>4812</v>
      </c>
      <c r="W648" s="61">
        <v>4950.0</v>
      </c>
      <c r="X648" s="61" t="s">
        <v>1331</v>
      </c>
      <c r="Y648" s="69" t="str">
        <f t="shared" si="2"/>
        <v>2025-05</v>
      </c>
      <c r="Z648" s="70" t="str">
        <f t="shared" si="3"/>
        <v>May</v>
      </c>
      <c r="AA648" s="71">
        <f>IFERROR(__xludf.DUMMYFUNCTION("IF(OR(T648="""", NOT(ISDATE(T648))), """", EOMONTH(T648, -1) + 1)"),45778.0)</f>
        <v>45778</v>
      </c>
      <c r="AB648" s="67"/>
      <c r="AC648" s="67"/>
      <c r="AD648" s="67"/>
      <c r="AE648" s="67"/>
    </row>
    <row r="649">
      <c r="A649" s="59">
        <v>45757.0</v>
      </c>
      <c r="B649" s="60">
        <f t="shared" si="4"/>
        <v>181</v>
      </c>
      <c r="C649" s="61" t="s">
        <v>72</v>
      </c>
      <c r="D649" s="61" t="s">
        <v>247</v>
      </c>
      <c r="E649" s="61" t="s">
        <v>2873</v>
      </c>
      <c r="F649" s="61" t="s">
        <v>25</v>
      </c>
      <c r="G649" s="61" t="s">
        <v>2874</v>
      </c>
      <c r="H649" s="61" t="s">
        <v>68</v>
      </c>
      <c r="I649" s="61" t="s">
        <v>78</v>
      </c>
      <c r="J649" s="61" t="s">
        <v>78</v>
      </c>
      <c r="K649" s="61" t="s">
        <v>78</v>
      </c>
      <c r="L649" s="61" t="s">
        <v>29</v>
      </c>
      <c r="M649" s="25" t="s">
        <v>5970</v>
      </c>
      <c r="N649" s="25" t="s">
        <v>5971</v>
      </c>
      <c r="O649" s="61" t="s">
        <v>32</v>
      </c>
      <c r="P649" s="61" t="s">
        <v>214</v>
      </c>
      <c r="Q649" s="67"/>
      <c r="R649" s="64"/>
      <c r="S649" s="65" t="str">
        <f t="shared" si="1"/>
        <v/>
      </c>
      <c r="T649" s="67" t="str">
        <f>IFERROR(__xludf.DUMMYFUNCTION("IF(ISBLANK(S649), """", DATE(INDEX(SPLIT(S649,""/""),3), INDEX(SPLIT(S649,""/""),2), INDEX(SPLIT(S649,""/""),1)))"),"")</f>
        <v/>
      </c>
      <c r="U649" s="67"/>
      <c r="V649" s="65"/>
      <c r="W649" s="67"/>
      <c r="X649" s="67"/>
      <c r="Y649" s="69" t="str">
        <f t="shared" si="2"/>
        <v/>
      </c>
      <c r="Z649" s="70" t="str">
        <f t="shared" si="3"/>
        <v/>
      </c>
      <c r="AA649" s="70" t="str">
        <f>IFERROR(__xludf.DUMMYFUNCTION("IF(OR(T649="""", NOT(ISDATE(T649))), """", EOMONTH(T649, -1) + 1)"),"")</f>
        <v/>
      </c>
      <c r="AB649" s="67"/>
      <c r="AC649" s="67"/>
      <c r="AD649" s="67"/>
      <c r="AE649" s="67"/>
    </row>
    <row r="650">
      <c r="A650" s="59">
        <v>45757.0</v>
      </c>
      <c r="B650" s="60">
        <f t="shared" si="4"/>
        <v>30</v>
      </c>
      <c r="C650" s="61" t="s">
        <v>72</v>
      </c>
      <c r="D650" s="61" t="s">
        <v>247</v>
      </c>
      <c r="E650" s="61" t="s">
        <v>2877</v>
      </c>
      <c r="F650" s="61" t="s">
        <v>25</v>
      </c>
      <c r="G650" s="61" t="s">
        <v>2878</v>
      </c>
      <c r="H650" s="61" t="s">
        <v>388</v>
      </c>
      <c r="I650" s="61" t="s">
        <v>78</v>
      </c>
      <c r="J650" s="61" t="s">
        <v>78</v>
      </c>
      <c r="K650" s="61" t="s">
        <v>78</v>
      </c>
      <c r="L650" s="61" t="s">
        <v>29</v>
      </c>
      <c r="M650" s="25" t="s">
        <v>5972</v>
      </c>
      <c r="N650" s="25" t="s">
        <v>5973</v>
      </c>
      <c r="O650" s="61" t="s">
        <v>32</v>
      </c>
      <c r="P650" s="61" t="s">
        <v>33</v>
      </c>
      <c r="Q650" s="61" t="s">
        <v>34</v>
      </c>
      <c r="R650" s="64"/>
      <c r="S650" s="65">
        <f t="shared" si="1"/>
        <v>45935</v>
      </c>
      <c r="T650" s="66">
        <f>IFERROR(__xludf.DUMMYFUNCTION("IF(ISBLANK(S650), """", DATE(INDEX(SPLIT(S650,""/""),3), INDEX(SPLIT(S650,""/""),2), INDEX(SPLIT(S650,""/""),1)))"),45787.0)</f>
        <v>45787</v>
      </c>
      <c r="U650" s="67"/>
      <c r="V650" s="68">
        <v>45935.0</v>
      </c>
      <c r="W650" s="61">
        <v>4050.0</v>
      </c>
      <c r="X650" s="61" t="s">
        <v>546</v>
      </c>
      <c r="Y650" s="69" t="str">
        <f t="shared" si="2"/>
        <v>2025-05</v>
      </c>
      <c r="Z650" s="70" t="str">
        <f t="shared" si="3"/>
        <v>May</v>
      </c>
      <c r="AA650" s="71">
        <f>IFERROR(__xludf.DUMMYFUNCTION("IF(OR(T650="""", NOT(ISDATE(T650))), """", EOMONTH(T650, -1) + 1)"),45778.0)</f>
        <v>45778</v>
      </c>
      <c r="AB650" s="67"/>
      <c r="AC650" s="67"/>
      <c r="AD650" s="67"/>
      <c r="AE650" s="67"/>
    </row>
    <row r="651">
      <c r="A651" s="59">
        <v>45757.0</v>
      </c>
      <c r="B651" s="60">
        <f t="shared" si="4"/>
        <v>44</v>
      </c>
      <c r="C651" s="61" t="s">
        <v>72</v>
      </c>
      <c r="D651" s="61" t="s">
        <v>247</v>
      </c>
      <c r="E651" s="61" t="s">
        <v>2881</v>
      </c>
      <c r="F651" s="61" t="s">
        <v>25</v>
      </c>
      <c r="G651" s="61" t="s">
        <v>2882</v>
      </c>
      <c r="H651" s="61" t="s">
        <v>68</v>
      </c>
      <c r="I651" s="61" t="s">
        <v>78</v>
      </c>
      <c r="J651" s="61" t="s">
        <v>78</v>
      </c>
      <c r="K651" s="61" t="s">
        <v>78</v>
      </c>
      <c r="L651" s="61" t="s">
        <v>29</v>
      </c>
      <c r="M651" s="25" t="s">
        <v>5974</v>
      </c>
      <c r="N651" s="25" t="s">
        <v>5975</v>
      </c>
      <c r="O651" s="61" t="s">
        <v>32</v>
      </c>
      <c r="P651" s="61" t="s">
        <v>33</v>
      </c>
      <c r="Q651" s="61" t="s">
        <v>471</v>
      </c>
      <c r="R651" s="64"/>
      <c r="S651" s="65" t="str">
        <f t="shared" si="1"/>
        <v>24/05/2025</v>
      </c>
      <c r="T651" s="66">
        <f>IFERROR(__xludf.DUMMYFUNCTION("IF(ISBLANK(S651), """", DATE(INDEX(SPLIT(S651,""/""),3), INDEX(SPLIT(S651,""/""),2), INDEX(SPLIT(S651,""/""),1)))"),45801.0)</f>
        <v>45801</v>
      </c>
      <c r="U651" s="67"/>
      <c r="V651" s="61" t="s">
        <v>4853</v>
      </c>
      <c r="W651" s="61">
        <v>4950.0</v>
      </c>
      <c r="X651" s="61" t="s">
        <v>614</v>
      </c>
      <c r="Y651" s="69" t="str">
        <f t="shared" si="2"/>
        <v>2025-05</v>
      </c>
      <c r="Z651" s="70" t="str">
        <f t="shared" si="3"/>
        <v>May</v>
      </c>
      <c r="AA651" s="71">
        <f>IFERROR(__xludf.DUMMYFUNCTION("IF(OR(T651="""", NOT(ISDATE(T651))), """", EOMONTH(T651, -1) + 1)"),45778.0)</f>
        <v>45778</v>
      </c>
      <c r="AB651" s="67"/>
      <c r="AC651" s="67"/>
      <c r="AD651" s="67"/>
      <c r="AE651" s="67"/>
    </row>
    <row r="652">
      <c r="A652" s="59">
        <v>45757.0</v>
      </c>
      <c r="B652" s="60">
        <f t="shared" si="4"/>
        <v>16</v>
      </c>
      <c r="C652" s="61" t="s">
        <v>72</v>
      </c>
      <c r="D652" s="61" t="s">
        <v>247</v>
      </c>
      <c r="E652" s="61" t="s">
        <v>2885</v>
      </c>
      <c r="F652" s="61" t="s">
        <v>25</v>
      </c>
      <c r="G652" s="61" t="s">
        <v>2886</v>
      </c>
      <c r="H652" s="61" t="s">
        <v>39</v>
      </c>
      <c r="I652" s="61" t="s">
        <v>435</v>
      </c>
      <c r="J652" s="61" t="s">
        <v>435</v>
      </c>
      <c r="K652" s="61" t="s">
        <v>435</v>
      </c>
      <c r="L652" s="61" t="s">
        <v>29</v>
      </c>
      <c r="M652" s="25" t="s">
        <v>5976</v>
      </c>
      <c r="N652" s="25" t="s">
        <v>5977</v>
      </c>
      <c r="O652" s="61" t="s">
        <v>32</v>
      </c>
      <c r="P652" s="61" t="s">
        <v>33</v>
      </c>
      <c r="Q652" s="61" t="s">
        <v>126</v>
      </c>
      <c r="R652" s="64"/>
      <c r="S652" s="65" t="str">
        <f t="shared" si="1"/>
        <v>26/04/2025</v>
      </c>
      <c r="T652" s="66">
        <f>IFERROR(__xludf.DUMMYFUNCTION("IF(ISBLANK(S652), """", DATE(INDEX(SPLIT(S652,""/""),3), INDEX(SPLIT(S652,""/""),2), INDEX(SPLIT(S652,""/""),1)))"),45773.0)</f>
        <v>45773</v>
      </c>
      <c r="U652" s="67"/>
      <c r="V652" s="61" t="s">
        <v>4697</v>
      </c>
      <c r="W652" s="61">
        <v>3150.0</v>
      </c>
      <c r="X652" s="61" t="s">
        <v>2465</v>
      </c>
      <c r="Y652" s="69" t="str">
        <f t="shared" si="2"/>
        <v>2025-04</v>
      </c>
      <c r="Z652" s="70" t="str">
        <f t="shared" si="3"/>
        <v>Apr</v>
      </c>
      <c r="AA652" s="71">
        <f>IFERROR(__xludf.DUMMYFUNCTION("IF(OR(T652="""", NOT(ISDATE(T652))), """", EOMONTH(T652, -1) + 1)"),45748.0)</f>
        <v>45748</v>
      </c>
      <c r="AB652" s="67"/>
      <c r="AC652" s="67"/>
      <c r="AD652" s="67"/>
      <c r="AE652" s="67"/>
    </row>
    <row r="653">
      <c r="A653" s="59">
        <v>45757.0</v>
      </c>
      <c r="B653" s="60">
        <f t="shared" si="4"/>
        <v>181</v>
      </c>
      <c r="C653" s="61" t="s">
        <v>72</v>
      </c>
      <c r="D653" s="61" t="s">
        <v>73</v>
      </c>
      <c r="E653" s="61" t="s">
        <v>2889</v>
      </c>
      <c r="F653" s="61" t="s">
        <v>25</v>
      </c>
      <c r="G653" s="63" t="s">
        <v>2890</v>
      </c>
      <c r="H653" s="61" t="s">
        <v>39</v>
      </c>
      <c r="I653" s="61" t="s">
        <v>2391</v>
      </c>
      <c r="J653" s="61" t="s">
        <v>2391</v>
      </c>
      <c r="K653" s="61" t="s">
        <v>2391</v>
      </c>
      <c r="L653" s="61" t="s">
        <v>29</v>
      </c>
      <c r="M653" s="25" t="s">
        <v>5978</v>
      </c>
      <c r="N653" s="25" t="s">
        <v>5979</v>
      </c>
      <c r="O653" s="61" t="s">
        <v>32</v>
      </c>
      <c r="P653" s="61" t="s">
        <v>214</v>
      </c>
      <c r="Q653" s="67"/>
      <c r="R653" s="64"/>
      <c r="S653" s="65" t="str">
        <f t="shared" si="1"/>
        <v/>
      </c>
      <c r="T653" s="67" t="str">
        <f>IFERROR(__xludf.DUMMYFUNCTION("IF(ISBLANK(S653), """", DATE(INDEX(SPLIT(S653,""/""),3), INDEX(SPLIT(S653,""/""),2), INDEX(SPLIT(S653,""/""),1)))"),"")</f>
        <v/>
      </c>
      <c r="U653" s="67"/>
      <c r="V653" s="65"/>
      <c r="W653" s="67"/>
      <c r="X653" s="67"/>
      <c r="Y653" s="69" t="str">
        <f t="shared" si="2"/>
        <v/>
      </c>
      <c r="Z653" s="70" t="str">
        <f t="shared" si="3"/>
        <v/>
      </c>
      <c r="AA653" s="70" t="str">
        <f>IFERROR(__xludf.DUMMYFUNCTION("IF(OR(T653="""", NOT(ISDATE(T653))), """", EOMONTH(T653, -1) + 1)"),"")</f>
        <v/>
      </c>
      <c r="AB653" s="67"/>
      <c r="AC653" s="67"/>
      <c r="AD653" s="67"/>
      <c r="AE653" s="67"/>
    </row>
    <row r="654">
      <c r="A654" s="59">
        <v>45757.0</v>
      </c>
      <c r="B654" s="60">
        <f t="shared" si="4"/>
        <v>181</v>
      </c>
      <c r="C654" s="61" t="s">
        <v>72</v>
      </c>
      <c r="D654" s="61" t="s">
        <v>73</v>
      </c>
      <c r="E654" s="61" t="s">
        <v>2893</v>
      </c>
      <c r="F654" s="61" t="s">
        <v>25</v>
      </c>
      <c r="G654" s="61" t="s">
        <v>2894</v>
      </c>
      <c r="H654" s="61" t="s">
        <v>39</v>
      </c>
      <c r="I654" s="61" t="s">
        <v>791</v>
      </c>
      <c r="J654" s="61" t="s">
        <v>468</v>
      </c>
      <c r="K654" s="61" t="s">
        <v>468</v>
      </c>
      <c r="L654" s="61" t="s">
        <v>29</v>
      </c>
      <c r="M654" s="25" t="s">
        <v>5980</v>
      </c>
      <c r="N654" s="25" t="s">
        <v>5981</v>
      </c>
      <c r="O654" s="61" t="s">
        <v>32</v>
      </c>
      <c r="P654" s="61" t="s">
        <v>214</v>
      </c>
      <c r="Q654" s="67"/>
      <c r="R654" s="64"/>
      <c r="S654" s="65" t="str">
        <f t="shared" si="1"/>
        <v/>
      </c>
      <c r="T654" s="67" t="str">
        <f>IFERROR(__xludf.DUMMYFUNCTION("IF(ISBLANK(S654), """", DATE(INDEX(SPLIT(S654,""/""),3), INDEX(SPLIT(S654,""/""),2), INDEX(SPLIT(S654,""/""),1)))"),"")</f>
        <v/>
      </c>
      <c r="U654" s="67"/>
      <c r="V654" s="65"/>
      <c r="W654" s="67"/>
      <c r="X654" s="67"/>
      <c r="Y654" s="69" t="str">
        <f t="shared" si="2"/>
        <v/>
      </c>
      <c r="Z654" s="70" t="str">
        <f t="shared" si="3"/>
        <v/>
      </c>
      <c r="AA654" s="70" t="str">
        <f>IFERROR(__xludf.DUMMYFUNCTION("IF(OR(T654="""", NOT(ISDATE(T654))), """", EOMONTH(T654, -1) + 1)"),"")</f>
        <v/>
      </c>
      <c r="AB654" s="67"/>
      <c r="AC654" s="67"/>
      <c r="AD654" s="67"/>
      <c r="AE654" s="67"/>
    </row>
    <row r="655">
      <c r="A655" s="59">
        <v>45757.0</v>
      </c>
      <c r="B655" s="60">
        <f t="shared" si="4"/>
        <v>181</v>
      </c>
      <c r="C655" s="61" t="s">
        <v>72</v>
      </c>
      <c r="D655" s="61" t="s">
        <v>73</v>
      </c>
      <c r="E655" s="61" t="s">
        <v>2897</v>
      </c>
      <c r="F655" s="61" t="s">
        <v>2898</v>
      </c>
      <c r="G655" s="61" t="s">
        <v>2899</v>
      </c>
      <c r="H655" s="61" t="s">
        <v>39</v>
      </c>
      <c r="I655" s="61" t="s">
        <v>77</v>
      </c>
      <c r="J655" s="61" t="s">
        <v>435</v>
      </c>
      <c r="K655" s="61" t="s">
        <v>435</v>
      </c>
      <c r="L655" s="61" t="s">
        <v>29</v>
      </c>
      <c r="M655" s="25" t="s">
        <v>5982</v>
      </c>
      <c r="N655" s="25" t="s">
        <v>5983</v>
      </c>
      <c r="O655" s="61" t="s">
        <v>32</v>
      </c>
      <c r="P655" s="61" t="s">
        <v>214</v>
      </c>
      <c r="Q655" s="67"/>
      <c r="R655" s="64"/>
      <c r="S655" s="65" t="str">
        <f t="shared" si="1"/>
        <v/>
      </c>
      <c r="T655" s="67" t="str">
        <f>IFERROR(__xludf.DUMMYFUNCTION("IF(ISBLANK(S655), """", DATE(INDEX(SPLIT(S655,""/""),3), INDEX(SPLIT(S655,""/""),2), INDEX(SPLIT(S655,""/""),1)))"),"")</f>
        <v/>
      </c>
      <c r="U655" s="67"/>
      <c r="V655" s="65"/>
      <c r="W655" s="67"/>
      <c r="X655" s="67"/>
      <c r="Y655" s="69" t="str">
        <f t="shared" si="2"/>
        <v/>
      </c>
      <c r="Z655" s="70" t="str">
        <f t="shared" si="3"/>
        <v/>
      </c>
      <c r="AA655" s="70" t="str">
        <f>IFERROR(__xludf.DUMMYFUNCTION("IF(OR(T655="""", NOT(ISDATE(T655))), """", EOMONTH(T655, -1) + 1)"),"")</f>
        <v/>
      </c>
      <c r="AB655" s="67"/>
      <c r="AC655" s="67"/>
      <c r="AD655" s="67"/>
      <c r="AE655" s="67"/>
    </row>
    <row r="656">
      <c r="A656" s="59">
        <v>45757.0</v>
      </c>
      <c r="B656" s="60">
        <f t="shared" si="4"/>
        <v>181</v>
      </c>
      <c r="C656" s="61" t="s">
        <v>72</v>
      </c>
      <c r="D656" s="61" t="s">
        <v>73</v>
      </c>
      <c r="E656" s="61" t="s">
        <v>2902</v>
      </c>
      <c r="F656" s="61" t="s">
        <v>373</v>
      </c>
      <c r="G656" s="61" t="s">
        <v>2903</v>
      </c>
      <c r="H656" s="61" t="s">
        <v>68</v>
      </c>
      <c r="I656" s="61" t="s">
        <v>1391</v>
      </c>
      <c r="J656" s="61" t="s">
        <v>256</v>
      </c>
      <c r="K656" s="61" t="s">
        <v>2904</v>
      </c>
      <c r="L656" s="61" t="s">
        <v>29</v>
      </c>
      <c r="M656" s="25" t="s">
        <v>5984</v>
      </c>
      <c r="N656" s="25" t="s">
        <v>5985</v>
      </c>
      <c r="O656" s="61" t="s">
        <v>32</v>
      </c>
      <c r="P656" s="61" t="s">
        <v>214</v>
      </c>
      <c r="Q656" s="67"/>
      <c r="R656" s="64"/>
      <c r="S656" s="65" t="str">
        <f t="shared" si="1"/>
        <v/>
      </c>
      <c r="T656" s="67" t="str">
        <f>IFERROR(__xludf.DUMMYFUNCTION("IF(ISBLANK(S656), """", DATE(INDEX(SPLIT(S656,""/""),3), INDEX(SPLIT(S656,""/""),2), INDEX(SPLIT(S656,""/""),1)))"),"")</f>
        <v/>
      </c>
      <c r="U656" s="67"/>
      <c r="V656" s="65"/>
      <c r="W656" s="67"/>
      <c r="X656" s="67"/>
      <c r="Y656" s="69" t="str">
        <f t="shared" si="2"/>
        <v/>
      </c>
      <c r="Z656" s="70" t="str">
        <f t="shared" si="3"/>
        <v/>
      </c>
      <c r="AA656" s="70" t="str">
        <f>IFERROR(__xludf.DUMMYFUNCTION("IF(OR(T656="""", NOT(ISDATE(T656))), """", EOMONTH(T656, -1) + 1)"),"")</f>
        <v/>
      </c>
      <c r="AB656" s="67"/>
      <c r="AC656" s="67"/>
      <c r="AD656" s="67"/>
      <c r="AE656" s="67"/>
    </row>
    <row r="657">
      <c r="A657" s="59">
        <v>45757.0</v>
      </c>
      <c r="B657" s="60">
        <f t="shared" si="4"/>
        <v>30</v>
      </c>
      <c r="C657" s="61" t="s">
        <v>50</v>
      </c>
      <c r="D657" s="61" t="s">
        <v>216</v>
      </c>
      <c r="E657" s="61" t="s">
        <v>2907</v>
      </c>
      <c r="F657" s="61" t="s">
        <v>25</v>
      </c>
      <c r="G657" s="61" t="s">
        <v>2908</v>
      </c>
      <c r="H657" s="61" t="s">
        <v>39</v>
      </c>
      <c r="I657" s="61" t="s">
        <v>40</v>
      </c>
      <c r="J657" s="61" t="s">
        <v>40</v>
      </c>
      <c r="K657" s="61" t="s">
        <v>40</v>
      </c>
      <c r="L657" s="61" t="s">
        <v>29</v>
      </c>
      <c r="M657" s="25" t="s">
        <v>5986</v>
      </c>
      <c r="N657" s="25" t="s">
        <v>5987</v>
      </c>
      <c r="O657" s="61" t="s">
        <v>32</v>
      </c>
      <c r="P657" s="61" t="s">
        <v>33</v>
      </c>
      <c r="Q657" s="61" t="s">
        <v>381</v>
      </c>
      <c r="R657" s="64"/>
      <c r="S657" s="65">
        <f t="shared" si="1"/>
        <v>45935</v>
      </c>
      <c r="T657" s="66">
        <f>IFERROR(__xludf.DUMMYFUNCTION("IF(ISBLANK(S657), """", DATE(INDEX(SPLIT(S657,""/""),3), INDEX(SPLIT(S657,""/""),2), INDEX(SPLIT(S657,""/""),1)))"),45787.0)</f>
        <v>45787</v>
      </c>
      <c r="U657" s="67"/>
      <c r="V657" s="68">
        <v>45935.0</v>
      </c>
      <c r="W657" s="61">
        <v>2970.0</v>
      </c>
      <c r="X657" s="61" t="s">
        <v>1331</v>
      </c>
      <c r="Y657" s="69" t="str">
        <f t="shared" si="2"/>
        <v>2025-05</v>
      </c>
      <c r="Z657" s="70" t="str">
        <f t="shared" si="3"/>
        <v>May</v>
      </c>
      <c r="AA657" s="71">
        <f>IFERROR(__xludf.DUMMYFUNCTION("IF(OR(T657="""", NOT(ISDATE(T657))), """", EOMONTH(T657, -1) + 1)"),45778.0)</f>
        <v>45778</v>
      </c>
      <c r="AB657" s="67"/>
      <c r="AC657" s="67"/>
      <c r="AD657" s="67"/>
      <c r="AE657" s="67"/>
    </row>
    <row r="658">
      <c r="A658" s="59">
        <v>45757.0</v>
      </c>
      <c r="B658" s="60">
        <f t="shared" si="4"/>
        <v>181</v>
      </c>
      <c r="C658" s="61" t="s">
        <v>50</v>
      </c>
      <c r="D658" s="61" t="s">
        <v>216</v>
      </c>
      <c r="E658" s="61" t="s">
        <v>2911</v>
      </c>
      <c r="F658" s="61" t="s">
        <v>25</v>
      </c>
      <c r="G658" s="61" t="s">
        <v>2912</v>
      </c>
      <c r="H658" s="61" t="s">
        <v>59</v>
      </c>
      <c r="I658" s="61" t="s">
        <v>220</v>
      </c>
      <c r="J658" s="61" t="s">
        <v>905</v>
      </c>
      <c r="K658" s="61" t="s">
        <v>2913</v>
      </c>
      <c r="L658" s="61" t="s">
        <v>29</v>
      </c>
      <c r="M658" s="25" t="s">
        <v>5988</v>
      </c>
      <c r="N658" s="25" t="s">
        <v>5989</v>
      </c>
      <c r="O658" s="61" t="s">
        <v>32</v>
      </c>
      <c r="P658" s="61" t="s">
        <v>214</v>
      </c>
      <c r="Q658" s="67"/>
      <c r="R658" s="64"/>
      <c r="S658" s="65" t="str">
        <f t="shared" si="1"/>
        <v/>
      </c>
      <c r="T658" s="67" t="str">
        <f>IFERROR(__xludf.DUMMYFUNCTION("IF(ISBLANK(S658), """", DATE(INDEX(SPLIT(S658,""/""),3), INDEX(SPLIT(S658,""/""),2), INDEX(SPLIT(S658,""/""),1)))"),"")</f>
        <v/>
      </c>
      <c r="U658" s="67"/>
      <c r="V658" s="65"/>
      <c r="W658" s="67"/>
      <c r="X658" s="67"/>
      <c r="Y658" s="69" t="str">
        <f t="shared" si="2"/>
        <v/>
      </c>
      <c r="Z658" s="70" t="str">
        <f t="shared" si="3"/>
        <v/>
      </c>
      <c r="AA658" s="70" t="str">
        <f>IFERROR(__xludf.DUMMYFUNCTION("IF(OR(T658="""", NOT(ISDATE(T658))), """", EOMONTH(T658, -1) + 1)"),"")</f>
        <v/>
      </c>
      <c r="AB658" s="67"/>
      <c r="AC658" s="67"/>
      <c r="AD658" s="67"/>
      <c r="AE658" s="67"/>
    </row>
    <row r="659">
      <c r="A659" s="59">
        <v>45757.0</v>
      </c>
      <c r="B659" s="60">
        <f t="shared" si="4"/>
        <v>58</v>
      </c>
      <c r="C659" s="61" t="s">
        <v>64</v>
      </c>
      <c r="D659" s="61" t="s">
        <v>964</v>
      </c>
      <c r="E659" s="61" t="s">
        <v>2917</v>
      </c>
      <c r="F659" s="61" t="s">
        <v>25</v>
      </c>
      <c r="G659" s="61" t="s">
        <v>2918</v>
      </c>
      <c r="H659" s="61" t="s">
        <v>59</v>
      </c>
      <c r="I659" s="61" t="s">
        <v>78</v>
      </c>
      <c r="J659" s="61" t="s">
        <v>78</v>
      </c>
      <c r="K659" s="61" t="s">
        <v>78</v>
      </c>
      <c r="L659" s="61" t="s">
        <v>29</v>
      </c>
      <c r="M659" s="25" t="s">
        <v>5990</v>
      </c>
      <c r="N659" s="25" t="s">
        <v>5991</v>
      </c>
      <c r="O659" s="61" t="s">
        <v>32</v>
      </c>
      <c r="P659" s="61" t="s">
        <v>33</v>
      </c>
      <c r="Q659" s="61" t="s">
        <v>381</v>
      </c>
      <c r="R659" s="64"/>
      <c r="S659" s="65">
        <f t="shared" si="1"/>
        <v>45844</v>
      </c>
      <c r="T659" s="66">
        <f>IFERROR(__xludf.DUMMYFUNCTION("IF(ISBLANK(S659), """", DATE(INDEX(SPLIT(S659,""/""),3), INDEX(SPLIT(S659,""/""),2), INDEX(SPLIT(S659,""/""),1)))"),45815.0)</f>
        <v>45815</v>
      </c>
      <c r="U659" s="67"/>
      <c r="V659" s="68">
        <v>45844.0</v>
      </c>
      <c r="W659" s="67"/>
      <c r="X659" s="67"/>
      <c r="Y659" s="69" t="str">
        <f t="shared" si="2"/>
        <v>2025-06</v>
      </c>
      <c r="Z659" s="70" t="str">
        <f t="shared" si="3"/>
        <v>Jun</v>
      </c>
      <c r="AA659" s="71">
        <f>IFERROR(__xludf.DUMMYFUNCTION("IF(OR(T659="""", NOT(ISDATE(T659))), """", EOMONTH(T659, -1) + 1)"),45809.0)</f>
        <v>45809</v>
      </c>
      <c r="AB659" s="67"/>
      <c r="AC659" s="67"/>
      <c r="AD659" s="67"/>
      <c r="AE659" s="67"/>
    </row>
    <row r="660">
      <c r="A660" s="59">
        <v>45757.0</v>
      </c>
      <c r="B660" s="60">
        <f t="shared" si="4"/>
        <v>181</v>
      </c>
      <c r="C660" s="61" t="s">
        <v>64</v>
      </c>
      <c r="D660" s="61" t="s">
        <v>964</v>
      </c>
      <c r="E660" s="61" t="s">
        <v>2921</v>
      </c>
      <c r="F660" s="61" t="s">
        <v>25</v>
      </c>
      <c r="G660" s="61" t="s">
        <v>2922</v>
      </c>
      <c r="H660" s="61" t="s">
        <v>68</v>
      </c>
      <c r="I660" s="61" t="s">
        <v>220</v>
      </c>
      <c r="J660" s="61" t="s">
        <v>123</v>
      </c>
      <c r="K660" s="61" t="s">
        <v>123</v>
      </c>
      <c r="L660" s="61" t="s">
        <v>29</v>
      </c>
      <c r="M660" s="25" t="s">
        <v>5992</v>
      </c>
      <c r="N660" s="25" t="s">
        <v>5993</v>
      </c>
      <c r="O660" s="61" t="s">
        <v>32</v>
      </c>
      <c r="P660" s="61" t="s">
        <v>214</v>
      </c>
      <c r="Q660" s="67"/>
      <c r="R660" s="64"/>
      <c r="S660" s="65" t="str">
        <f t="shared" si="1"/>
        <v/>
      </c>
      <c r="T660" s="67" t="str">
        <f>IFERROR(__xludf.DUMMYFUNCTION("IF(ISBLANK(S660), """", DATE(INDEX(SPLIT(S660,""/""),3), INDEX(SPLIT(S660,""/""),2), INDEX(SPLIT(S660,""/""),1)))"),"")</f>
        <v/>
      </c>
      <c r="U660" s="67"/>
      <c r="V660" s="65"/>
      <c r="W660" s="67"/>
      <c r="X660" s="67"/>
      <c r="Y660" s="69" t="str">
        <f t="shared" si="2"/>
        <v/>
      </c>
      <c r="Z660" s="70" t="str">
        <f t="shared" si="3"/>
        <v/>
      </c>
      <c r="AA660" s="70" t="str">
        <f>IFERROR(__xludf.DUMMYFUNCTION("IF(OR(T660="""", NOT(ISDATE(T660))), """", EOMONTH(T660, -1) + 1)"),"")</f>
        <v/>
      </c>
      <c r="AB660" s="67"/>
      <c r="AC660" s="67"/>
      <c r="AD660" s="67"/>
      <c r="AE660" s="67"/>
    </row>
    <row r="661">
      <c r="A661" s="59">
        <v>45757.0</v>
      </c>
      <c r="B661" s="60">
        <f t="shared" si="4"/>
        <v>181</v>
      </c>
      <c r="C661" s="61" t="s">
        <v>22</v>
      </c>
      <c r="D661" s="61" t="s">
        <v>307</v>
      </c>
      <c r="E661" s="61" t="s">
        <v>2925</v>
      </c>
      <c r="F661" s="61" t="s">
        <v>25</v>
      </c>
      <c r="G661" s="61" t="s">
        <v>2926</v>
      </c>
      <c r="H661" s="61" t="s">
        <v>68</v>
      </c>
      <c r="I661" s="61" t="s">
        <v>148</v>
      </c>
      <c r="J661" s="61" t="s">
        <v>148</v>
      </c>
      <c r="K661" s="61" t="s">
        <v>148</v>
      </c>
      <c r="L661" s="61" t="s">
        <v>29</v>
      </c>
      <c r="M661" s="25" t="s">
        <v>5994</v>
      </c>
      <c r="N661" s="25" t="s">
        <v>5995</v>
      </c>
      <c r="O661" s="61" t="s">
        <v>32</v>
      </c>
      <c r="P661" s="61" t="s">
        <v>343</v>
      </c>
      <c r="Q661" s="67"/>
      <c r="R661" s="64"/>
      <c r="S661" s="65" t="str">
        <f t="shared" si="1"/>
        <v/>
      </c>
      <c r="T661" s="67" t="str">
        <f>IFERROR(__xludf.DUMMYFUNCTION("IF(ISBLANK(S661), """", DATE(INDEX(SPLIT(S661,""/""),3), INDEX(SPLIT(S661,""/""),2), INDEX(SPLIT(S661,""/""),1)))"),"")</f>
        <v/>
      </c>
      <c r="U661" s="67"/>
      <c r="V661" s="65"/>
      <c r="W661" s="67"/>
      <c r="X661" s="67"/>
      <c r="Y661" s="69" t="str">
        <f t="shared" si="2"/>
        <v/>
      </c>
      <c r="Z661" s="70" t="str">
        <f t="shared" si="3"/>
        <v/>
      </c>
      <c r="AA661" s="70" t="str">
        <f>IFERROR(__xludf.DUMMYFUNCTION("IF(OR(T661="""", NOT(ISDATE(T661))), """", EOMONTH(T661, -1) + 1)"),"")</f>
        <v/>
      </c>
      <c r="AB661" s="67"/>
      <c r="AC661" s="67"/>
      <c r="AD661" s="67"/>
      <c r="AE661" s="67"/>
    </row>
    <row r="662">
      <c r="A662" s="59">
        <v>45757.0</v>
      </c>
      <c r="B662" s="60">
        <f t="shared" si="4"/>
        <v>30</v>
      </c>
      <c r="C662" s="61" t="s">
        <v>22</v>
      </c>
      <c r="D662" s="61" t="s">
        <v>307</v>
      </c>
      <c r="E662" s="61" t="s">
        <v>2929</v>
      </c>
      <c r="F662" s="61" t="s">
        <v>25</v>
      </c>
      <c r="G662" s="61" t="s">
        <v>2930</v>
      </c>
      <c r="H662" s="61" t="s">
        <v>388</v>
      </c>
      <c r="I662" s="61" t="s">
        <v>435</v>
      </c>
      <c r="J662" s="61" t="s">
        <v>78</v>
      </c>
      <c r="K662" s="61" t="s">
        <v>78</v>
      </c>
      <c r="L662" s="61" t="s">
        <v>29</v>
      </c>
      <c r="M662" s="25" t="s">
        <v>5996</v>
      </c>
      <c r="N662" s="25" t="s">
        <v>5997</v>
      </c>
      <c r="O662" s="61" t="s">
        <v>32</v>
      </c>
      <c r="P662" s="61" t="s">
        <v>33</v>
      </c>
      <c r="Q662" s="61" t="s">
        <v>126</v>
      </c>
      <c r="R662" s="64"/>
      <c r="S662" s="65">
        <f t="shared" si="1"/>
        <v>45935</v>
      </c>
      <c r="T662" s="66">
        <f>IFERROR(__xludf.DUMMYFUNCTION("IF(ISBLANK(S662), """", DATE(INDEX(SPLIT(S662,""/""),3), INDEX(SPLIT(S662,""/""),2), INDEX(SPLIT(S662,""/""),1)))"),45787.0)</f>
        <v>45787</v>
      </c>
      <c r="U662" s="67"/>
      <c r="V662" s="68">
        <v>45935.0</v>
      </c>
      <c r="W662" s="67"/>
      <c r="X662" s="67"/>
      <c r="Y662" s="69" t="str">
        <f t="shared" si="2"/>
        <v>2025-05</v>
      </c>
      <c r="Z662" s="70" t="str">
        <f t="shared" si="3"/>
        <v>May</v>
      </c>
      <c r="AA662" s="71">
        <f>IFERROR(__xludf.DUMMYFUNCTION("IF(OR(T662="""", NOT(ISDATE(T662))), """", EOMONTH(T662, -1) + 1)"),45778.0)</f>
        <v>45778</v>
      </c>
      <c r="AB662" s="67"/>
      <c r="AC662" s="67"/>
      <c r="AD662" s="67"/>
      <c r="AE662" s="67"/>
    </row>
    <row r="663">
      <c r="A663" s="59">
        <v>45757.0</v>
      </c>
      <c r="B663" s="60">
        <f t="shared" si="4"/>
        <v>37</v>
      </c>
      <c r="C663" s="61" t="s">
        <v>64</v>
      </c>
      <c r="D663" s="61" t="s">
        <v>964</v>
      </c>
      <c r="E663" s="61" t="s">
        <v>2933</v>
      </c>
      <c r="F663" s="61" t="s">
        <v>25</v>
      </c>
      <c r="G663" s="61" t="s">
        <v>2934</v>
      </c>
      <c r="H663" s="61" t="s">
        <v>388</v>
      </c>
      <c r="I663" s="61" t="s">
        <v>435</v>
      </c>
      <c r="J663" s="61" t="s">
        <v>435</v>
      </c>
      <c r="K663" s="61" t="s">
        <v>435</v>
      </c>
      <c r="L663" s="61" t="s">
        <v>29</v>
      </c>
      <c r="M663" s="25" t="s">
        <v>5998</v>
      </c>
      <c r="N663" s="25" t="s">
        <v>5999</v>
      </c>
      <c r="O663" s="61" t="s">
        <v>32</v>
      </c>
      <c r="P663" s="61" t="s">
        <v>33</v>
      </c>
      <c r="Q663" s="61" t="s">
        <v>126</v>
      </c>
      <c r="R663" s="64"/>
      <c r="S663" s="65" t="str">
        <f t="shared" si="1"/>
        <v>17/05/2025</v>
      </c>
      <c r="T663" s="66">
        <f>IFERROR(__xludf.DUMMYFUNCTION("IF(ISBLANK(S663), """", DATE(INDEX(SPLIT(S663,""/""),3), INDEX(SPLIT(S663,""/""),2), INDEX(SPLIT(S663,""/""),1)))"),45794.0)</f>
        <v>45794</v>
      </c>
      <c r="U663" s="67"/>
      <c r="V663" s="61" t="s">
        <v>4812</v>
      </c>
      <c r="W663" s="61">
        <v>4500.0</v>
      </c>
      <c r="X663" s="61" t="s">
        <v>2114</v>
      </c>
      <c r="Y663" s="69" t="str">
        <f t="shared" si="2"/>
        <v>2025-05</v>
      </c>
      <c r="Z663" s="70" t="str">
        <f t="shared" si="3"/>
        <v>May</v>
      </c>
      <c r="AA663" s="71">
        <f>IFERROR(__xludf.DUMMYFUNCTION("IF(OR(T663="""", NOT(ISDATE(T663))), """", EOMONTH(T663, -1) + 1)"),45778.0)</f>
        <v>45778</v>
      </c>
      <c r="AB663" s="67"/>
      <c r="AC663" s="67"/>
      <c r="AD663" s="67"/>
      <c r="AE663" s="67"/>
    </row>
    <row r="664">
      <c r="A664" s="59">
        <v>45757.0</v>
      </c>
      <c r="B664" s="60">
        <f t="shared" si="4"/>
        <v>181</v>
      </c>
      <c r="C664" s="61" t="s">
        <v>72</v>
      </c>
      <c r="D664" s="61" t="s">
        <v>73</v>
      </c>
      <c r="E664" s="61" t="s">
        <v>2937</v>
      </c>
      <c r="F664" s="61" t="s">
        <v>373</v>
      </c>
      <c r="G664" s="61" t="s">
        <v>2938</v>
      </c>
      <c r="H664" s="61" t="s">
        <v>59</v>
      </c>
      <c r="I664" s="61" t="s">
        <v>2270</v>
      </c>
      <c r="J664" s="61" t="s">
        <v>78</v>
      </c>
      <c r="K664" s="61" t="s">
        <v>78</v>
      </c>
      <c r="L664" s="61" t="s">
        <v>29</v>
      </c>
      <c r="M664" s="25" t="s">
        <v>6000</v>
      </c>
      <c r="N664" s="25" t="s">
        <v>6001</v>
      </c>
      <c r="O664" s="61" t="s">
        <v>32</v>
      </c>
      <c r="P664" s="61" t="s">
        <v>214</v>
      </c>
      <c r="Q664" s="67"/>
      <c r="R664" s="64"/>
      <c r="S664" s="65" t="str">
        <f t="shared" si="1"/>
        <v/>
      </c>
      <c r="T664" s="67" t="str">
        <f>IFERROR(__xludf.DUMMYFUNCTION("IF(ISBLANK(S664), """", DATE(INDEX(SPLIT(S664,""/""),3), INDEX(SPLIT(S664,""/""),2), INDEX(SPLIT(S664,""/""),1)))"),"")</f>
        <v/>
      </c>
      <c r="U664" s="67"/>
      <c r="V664" s="65"/>
      <c r="W664" s="67"/>
      <c r="X664" s="67"/>
      <c r="Y664" s="69" t="str">
        <f t="shared" si="2"/>
        <v/>
      </c>
      <c r="Z664" s="70" t="str">
        <f t="shared" si="3"/>
        <v/>
      </c>
      <c r="AA664" s="70" t="str">
        <f>IFERROR(__xludf.DUMMYFUNCTION("IF(OR(T664="""", NOT(ISDATE(T664))), """", EOMONTH(T664, -1) + 1)"),"")</f>
        <v/>
      </c>
      <c r="AB664" s="67"/>
      <c r="AC664" s="67"/>
      <c r="AD664" s="67"/>
      <c r="AE664" s="67"/>
    </row>
    <row r="665">
      <c r="A665" s="59">
        <v>45758.0</v>
      </c>
      <c r="B665" s="60">
        <f t="shared" si="4"/>
        <v>29</v>
      </c>
      <c r="C665" s="61" t="s">
        <v>64</v>
      </c>
      <c r="D665" s="61" t="s">
        <v>65</v>
      </c>
      <c r="E665" s="61" t="s">
        <v>2941</v>
      </c>
      <c r="F665" s="61" t="s">
        <v>25</v>
      </c>
      <c r="G665" s="61" t="s">
        <v>2942</v>
      </c>
      <c r="H665" s="61" t="s">
        <v>388</v>
      </c>
      <c r="I665" s="61" t="s">
        <v>104</v>
      </c>
      <c r="J665" s="61" t="s">
        <v>104</v>
      </c>
      <c r="K665" s="61" t="s">
        <v>104</v>
      </c>
      <c r="L665" s="61" t="s">
        <v>29</v>
      </c>
      <c r="M665" s="25" t="s">
        <v>6002</v>
      </c>
      <c r="N665" s="25" t="s">
        <v>6003</v>
      </c>
      <c r="O665" s="61" t="s">
        <v>32</v>
      </c>
      <c r="P665" s="61" t="s">
        <v>33</v>
      </c>
      <c r="Q665" s="61" t="s">
        <v>381</v>
      </c>
      <c r="R665" s="64"/>
      <c r="S665" s="65">
        <f t="shared" si="1"/>
        <v>45935</v>
      </c>
      <c r="T665" s="66">
        <f>IFERROR(__xludf.DUMMYFUNCTION("IF(ISBLANK(S665), """", DATE(INDEX(SPLIT(S665,""/""),3), INDEX(SPLIT(S665,""/""),2), INDEX(SPLIT(S665,""/""),1)))"),45787.0)</f>
        <v>45787</v>
      </c>
      <c r="U665" s="67"/>
      <c r="V665" s="68">
        <v>45935.0</v>
      </c>
      <c r="W665" s="67"/>
      <c r="X665" s="67"/>
      <c r="Y665" s="69" t="str">
        <f t="shared" si="2"/>
        <v>2025-05</v>
      </c>
      <c r="Z665" s="70" t="str">
        <f t="shared" si="3"/>
        <v>May</v>
      </c>
      <c r="AA665" s="71">
        <f>IFERROR(__xludf.DUMMYFUNCTION("IF(OR(T665="""", NOT(ISDATE(T665))), """", EOMONTH(T665, -1) + 1)"),45778.0)</f>
        <v>45778</v>
      </c>
      <c r="AB665" s="67"/>
      <c r="AC665" s="67"/>
      <c r="AD665" s="67"/>
      <c r="AE665" s="67"/>
    </row>
    <row r="666">
      <c r="A666" s="59">
        <v>45758.0</v>
      </c>
      <c r="B666" s="60">
        <f t="shared" si="4"/>
        <v>180</v>
      </c>
      <c r="C666" s="61" t="s">
        <v>50</v>
      </c>
      <c r="D666" s="61" t="s">
        <v>216</v>
      </c>
      <c r="E666" s="61" t="s">
        <v>2945</v>
      </c>
      <c r="F666" s="61" t="s">
        <v>25</v>
      </c>
      <c r="G666" s="61" t="s">
        <v>2946</v>
      </c>
      <c r="H666" s="61" t="s">
        <v>388</v>
      </c>
      <c r="I666" s="61" t="s">
        <v>220</v>
      </c>
      <c r="J666" s="61" t="s">
        <v>2038</v>
      </c>
      <c r="K666" s="61" t="s">
        <v>2038</v>
      </c>
      <c r="L666" s="61" t="s">
        <v>29</v>
      </c>
      <c r="M666" s="25" t="s">
        <v>6004</v>
      </c>
      <c r="N666" s="25" t="s">
        <v>6005</v>
      </c>
      <c r="O666" s="61" t="s">
        <v>32</v>
      </c>
      <c r="P666" s="61" t="s">
        <v>214</v>
      </c>
      <c r="Q666" s="67"/>
      <c r="R666" s="64"/>
      <c r="S666" s="65" t="str">
        <f t="shared" si="1"/>
        <v/>
      </c>
      <c r="T666" s="67" t="str">
        <f>IFERROR(__xludf.DUMMYFUNCTION("IF(ISBLANK(S666), """", DATE(INDEX(SPLIT(S666,""/""),3), INDEX(SPLIT(S666,""/""),2), INDEX(SPLIT(S666,""/""),1)))"),"")</f>
        <v/>
      </c>
      <c r="U666" s="67"/>
      <c r="V666" s="65"/>
      <c r="W666" s="67"/>
      <c r="X666" s="67"/>
      <c r="Y666" s="69" t="str">
        <f t="shared" si="2"/>
        <v/>
      </c>
      <c r="Z666" s="70" t="str">
        <f t="shared" si="3"/>
        <v/>
      </c>
      <c r="AA666" s="70" t="str">
        <f>IFERROR(__xludf.DUMMYFUNCTION("IF(OR(T666="""", NOT(ISDATE(T666))), """", EOMONTH(T666, -1) + 1)"),"")</f>
        <v/>
      </c>
      <c r="AB666" s="67"/>
      <c r="AC666" s="67"/>
      <c r="AD666" s="67"/>
      <c r="AE666" s="67"/>
    </row>
    <row r="667">
      <c r="A667" s="59">
        <v>45758.0</v>
      </c>
      <c r="B667" s="60">
        <f t="shared" si="4"/>
        <v>29</v>
      </c>
      <c r="C667" s="61" t="s">
        <v>72</v>
      </c>
      <c r="D667" s="61" t="s">
        <v>247</v>
      </c>
      <c r="E667" s="61" t="s">
        <v>2949</v>
      </c>
      <c r="F667" s="61" t="s">
        <v>274</v>
      </c>
      <c r="G667" s="61" t="s">
        <v>2950</v>
      </c>
      <c r="H667" s="61" t="s">
        <v>77</v>
      </c>
      <c r="I667" s="61" t="s">
        <v>104</v>
      </c>
      <c r="J667" s="61" t="s">
        <v>47</v>
      </c>
      <c r="K667" s="61" t="s">
        <v>47</v>
      </c>
      <c r="L667" s="61" t="s">
        <v>29</v>
      </c>
      <c r="M667" s="25" t="s">
        <v>6006</v>
      </c>
      <c r="N667" s="25" t="s">
        <v>6007</v>
      </c>
      <c r="O667" s="61" t="s">
        <v>32</v>
      </c>
      <c r="P667" s="61" t="s">
        <v>33</v>
      </c>
      <c r="Q667" s="61" t="s">
        <v>34</v>
      </c>
      <c r="R667" s="64"/>
      <c r="S667" s="65">
        <f t="shared" si="1"/>
        <v>45935</v>
      </c>
      <c r="T667" s="66">
        <f>IFERROR(__xludf.DUMMYFUNCTION("IF(ISBLANK(S667), """", DATE(INDEX(SPLIT(S667,""/""),3), INDEX(SPLIT(S667,""/""),2), INDEX(SPLIT(S667,""/""),1)))"),45787.0)</f>
        <v>45787</v>
      </c>
      <c r="U667" s="67"/>
      <c r="V667" s="68">
        <v>45935.0</v>
      </c>
      <c r="W667" s="61">
        <v>1800.0</v>
      </c>
      <c r="X667" s="61" t="s">
        <v>600</v>
      </c>
      <c r="Y667" s="69" t="str">
        <f t="shared" si="2"/>
        <v>2025-05</v>
      </c>
      <c r="Z667" s="70" t="str">
        <f t="shared" si="3"/>
        <v>May</v>
      </c>
      <c r="AA667" s="71">
        <f>IFERROR(__xludf.DUMMYFUNCTION("IF(OR(T667="""", NOT(ISDATE(T667))), """", EOMONTH(T667, -1) + 1)"),45778.0)</f>
        <v>45778</v>
      </c>
      <c r="AB667" s="67"/>
      <c r="AC667" s="67"/>
      <c r="AD667" s="67"/>
      <c r="AE667" s="67"/>
    </row>
    <row r="668">
      <c r="A668" s="59">
        <v>45758.0</v>
      </c>
      <c r="B668" s="60">
        <f t="shared" si="4"/>
        <v>64</v>
      </c>
      <c r="C668" s="61" t="s">
        <v>64</v>
      </c>
      <c r="D668" s="61" t="s">
        <v>432</v>
      </c>
      <c r="E668" s="61" t="s">
        <v>2953</v>
      </c>
      <c r="F668" s="61" t="s">
        <v>25</v>
      </c>
      <c r="G668" s="63" t="s">
        <v>2954</v>
      </c>
      <c r="H668" s="61" t="s">
        <v>39</v>
      </c>
      <c r="I668" s="61" t="s">
        <v>435</v>
      </c>
      <c r="J668" s="61" t="s">
        <v>435</v>
      </c>
      <c r="K668" s="61" t="s">
        <v>220</v>
      </c>
      <c r="L668" s="61" t="s">
        <v>29</v>
      </c>
      <c r="M668" s="25" t="s">
        <v>6008</v>
      </c>
      <c r="N668" s="25" t="s">
        <v>6009</v>
      </c>
      <c r="O668" s="61" t="s">
        <v>32</v>
      </c>
      <c r="P668" s="61" t="s">
        <v>33</v>
      </c>
      <c r="Q668" s="61" t="s">
        <v>471</v>
      </c>
      <c r="R668" s="64"/>
      <c r="S668" s="65" t="str">
        <f t="shared" si="1"/>
        <v>14/06/2025</v>
      </c>
      <c r="T668" s="66">
        <f>IFERROR(__xludf.DUMMYFUNCTION("IF(ISBLANK(S668), """", DATE(INDEX(SPLIT(S668,""/""),3), INDEX(SPLIT(S668,""/""),2), INDEX(SPLIT(S668,""/""),1)))"),45822.0)</f>
        <v>45822</v>
      </c>
      <c r="U668" s="67"/>
      <c r="V668" s="61" t="s">
        <v>4837</v>
      </c>
      <c r="W668" s="67"/>
      <c r="X668" s="67"/>
      <c r="Y668" s="69" t="str">
        <f t="shared" si="2"/>
        <v>2025-06</v>
      </c>
      <c r="Z668" s="70" t="str">
        <f t="shared" si="3"/>
        <v>Jun</v>
      </c>
      <c r="AA668" s="71">
        <f>IFERROR(__xludf.DUMMYFUNCTION("IF(OR(T668="""", NOT(ISDATE(T668))), """", EOMONTH(T668, -1) + 1)"),45809.0)</f>
        <v>45809</v>
      </c>
      <c r="AB668" s="67"/>
      <c r="AC668" s="67"/>
      <c r="AD668" s="67"/>
      <c r="AE668" s="67"/>
    </row>
    <row r="669">
      <c r="A669" s="59">
        <v>45758.0</v>
      </c>
      <c r="B669" s="60">
        <f t="shared" si="4"/>
        <v>64</v>
      </c>
      <c r="C669" s="61" t="s">
        <v>64</v>
      </c>
      <c r="D669" s="61" t="s">
        <v>432</v>
      </c>
      <c r="E669" s="61" t="s">
        <v>2957</v>
      </c>
      <c r="F669" s="61" t="s">
        <v>46</v>
      </c>
      <c r="G669" s="63" t="s">
        <v>2954</v>
      </c>
      <c r="H669" s="61" t="s">
        <v>39</v>
      </c>
      <c r="I669" s="61" t="s">
        <v>435</v>
      </c>
      <c r="J669" s="61" t="s">
        <v>47</v>
      </c>
      <c r="K669" s="61" t="s">
        <v>47</v>
      </c>
      <c r="L669" s="61" t="s">
        <v>29</v>
      </c>
      <c r="M669" s="25" t="s">
        <v>6010</v>
      </c>
      <c r="N669" s="25" t="s">
        <v>6011</v>
      </c>
      <c r="O669" s="61" t="s">
        <v>32</v>
      </c>
      <c r="P669" s="61" t="s">
        <v>33</v>
      </c>
      <c r="Q669" s="61" t="s">
        <v>471</v>
      </c>
      <c r="R669" s="64"/>
      <c r="S669" s="65" t="str">
        <f t="shared" si="1"/>
        <v>14/06/2025</v>
      </c>
      <c r="T669" s="66">
        <f>IFERROR(__xludf.DUMMYFUNCTION("IF(ISBLANK(S669), """", DATE(INDEX(SPLIT(S669,""/""),3), INDEX(SPLIT(S669,""/""),2), INDEX(SPLIT(S669,""/""),1)))"),45822.0)</f>
        <v>45822</v>
      </c>
      <c r="U669" s="67"/>
      <c r="V669" s="61" t="s">
        <v>4837</v>
      </c>
      <c r="W669" s="61">
        <v>540.0</v>
      </c>
      <c r="X669" s="61" t="s">
        <v>472</v>
      </c>
      <c r="Y669" s="69" t="str">
        <f t="shared" si="2"/>
        <v>2025-06</v>
      </c>
      <c r="Z669" s="70" t="str">
        <f t="shared" si="3"/>
        <v>Jun</v>
      </c>
      <c r="AA669" s="71">
        <f>IFERROR(__xludf.DUMMYFUNCTION("IF(OR(T669="""", NOT(ISDATE(T669))), """", EOMONTH(T669, -1) + 1)"),45809.0)</f>
        <v>45809</v>
      </c>
      <c r="AB669" s="67"/>
      <c r="AC669" s="67"/>
      <c r="AD669" s="67"/>
      <c r="AE669" s="67"/>
    </row>
    <row r="670">
      <c r="A670" s="59">
        <v>45758.0</v>
      </c>
      <c r="B670" s="60">
        <f t="shared" si="4"/>
        <v>15</v>
      </c>
      <c r="C670" s="61" t="s">
        <v>72</v>
      </c>
      <c r="D670" s="61" t="s">
        <v>247</v>
      </c>
      <c r="E670" s="61" t="s">
        <v>2960</v>
      </c>
      <c r="F670" s="61" t="s">
        <v>274</v>
      </c>
      <c r="G670" s="61" t="s">
        <v>2961</v>
      </c>
      <c r="H670" s="61" t="s">
        <v>77</v>
      </c>
      <c r="I670" s="61" t="s">
        <v>104</v>
      </c>
      <c r="J670" s="61" t="s">
        <v>47</v>
      </c>
      <c r="K670" s="61" t="s">
        <v>47</v>
      </c>
      <c r="L670" s="61" t="s">
        <v>29</v>
      </c>
      <c r="M670" s="25" t="s">
        <v>6012</v>
      </c>
      <c r="N670" s="25" t="s">
        <v>6013</v>
      </c>
      <c r="O670" s="61" t="s">
        <v>32</v>
      </c>
      <c r="P670" s="61" t="s">
        <v>33</v>
      </c>
      <c r="Q670" s="61" t="s">
        <v>126</v>
      </c>
      <c r="R670" s="64"/>
      <c r="S670" s="65" t="str">
        <f t="shared" si="1"/>
        <v>26/04/2025</v>
      </c>
      <c r="T670" s="66">
        <f>IFERROR(__xludf.DUMMYFUNCTION("IF(ISBLANK(S670), """", DATE(INDEX(SPLIT(S670,""/""),3), INDEX(SPLIT(S670,""/""),2), INDEX(SPLIT(S670,""/""),1)))"),45773.0)</f>
        <v>45773</v>
      </c>
      <c r="U670" s="67"/>
      <c r="V670" s="61" t="s">
        <v>4697</v>
      </c>
      <c r="W670" s="61">
        <v>1800.0</v>
      </c>
      <c r="X670" s="61" t="s">
        <v>207</v>
      </c>
      <c r="Y670" s="69" t="str">
        <f t="shared" si="2"/>
        <v>2025-04</v>
      </c>
      <c r="Z670" s="70" t="str">
        <f t="shared" si="3"/>
        <v>Apr</v>
      </c>
      <c r="AA670" s="71">
        <f>IFERROR(__xludf.DUMMYFUNCTION("IF(OR(T670="""", NOT(ISDATE(T670))), """", EOMONTH(T670, -1) + 1)"),45748.0)</f>
        <v>45748</v>
      </c>
      <c r="AB670" s="67"/>
      <c r="AC670" s="67"/>
      <c r="AD670" s="67"/>
      <c r="AE670" s="67"/>
    </row>
    <row r="671">
      <c r="A671" s="59">
        <v>45759.0</v>
      </c>
      <c r="B671" s="60">
        <f t="shared" si="4"/>
        <v>179</v>
      </c>
      <c r="C671" s="61" t="s">
        <v>72</v>
      </c>
      <c r="D671" s="61" t="s">
        <v>73</v>
      </c>
      <c r="E671" s="61" t="s">
        <v>2964</v>
      </c>
      <c r="F671" s="61" t="s">
        <v>25</v>
      </c>
      <c r="G671" s="61" t="s">
        <v>2965</v>
      </c>
      <c r="H671" s="61" t="s">
        <v>68</v>
      </c>
      <c r="I671" s="61" t="s">
        <v>2966</v>
      </c>
      <c r="J671" s="61" t="s">
        <v>791</v>
      </c>
      <c r="K671" s="61" t="s">
        <v>801</v>
      </c>
      <c r="L671" s="61" t="s">
        <v>29</v>
      </c>
      <c r="M671" s="25" t="s">
        <v>6014</v>
      </c>
      <c r="N671" s="25" t="s">
        <v>6015</v>
      </c>
      <c r="O671" s="61" t="s">
        <v>32</v>
      </c>
      <c r="P671" s="61" t="s">
        <v>214</v>
      </c>
      <c r="Q671" s="67"/>
      <c r="R671" s="64"/>
      <c r="S671" s="65" t="str">
        <f t="shared" si="1"/>
        <v/>
      </c>
      <c r="T671" s="67" t="str">
        <f>IFERROR(__xludf.DUMMYFUNCTION("IF(ISBLANK(S671), """", DATE(INDEX(SPLIT(S671,""/""),3), INDEX(SPLIT(S671,""/""),2), INDEX(SPLIT(S671,""/""),1)))"),"")</f>
        <v/>
      </c>
      <c r="U671" s="67"/>
      <c r="V671" s="65"/>
      <c r="W671" s="67"/>
      <c r="X671" s="67"/>
      <c r="Y671" s="69" t="str">
        <f t="shared" si="2"/>
        <v/>
      </c>
      <c r="Z671" s="70" t="str">
        <f t="shared" si="3"/>
        <v/>
      </c>
      <c r="AA671" s="70" t="str">
        <f>IFERROR(__xludf.DUMMYFUNCTION("IF(OR(T671="""", NOT(ISDATE(T671))), """", EOMONTH(T671, -1) + 1)"),"")</f>
        <v/>
      </c>
      <c r="AB671" s="67"/>
      <c r="AC671" s="67"/>
      <c r="AD671" s="67"/>
      <c r="AE671" s="67"/>
    </row>
    <row r="672">
      <c r="A672" s="59">
        <v>45759.0</v>
      </c>
      <c r="B672" s="60">
        <f t="shared" si="4"/>
        <v>179</v>
      </c>
      <c r="C672" s="61" t="s">
        <v>72</v>
      </c>
      <c r="D672" s="61" t="s">
        <v>73</v>
      </c>
      <c r="E672" s="61" t="s">
        <v>2969</v>
      </c>
      <c r="F672" s="61" t="s">
        <v>25</v>
      </c>
      <c r="G672" s="61" t="s">
        <v>2970</v>
      </c>
      <c r="H672" s="61" t="s">
        <v>59</v>
      </c>
      <c r="I672" s="61" t="s">
        <v>801</v>
      </c>
      <c r="J672" s="61" t="s">
        <v>801</v>
      </c>
      <c r="K672" s="61" t="s">
        <v>801</v>
      </c>
      <c r="L672" s="61" t="s">
        <v>29</v>
      </c>
      <c r="M672" s="25" t="s">
        <v>6016</v>
      </c>
      <c r="N672" s="25" t="s">
        <v>6017</v>
      </c>
      <c r="O672" s="61" t="s">
        <v>32</v>
      </c>
      <c r="P672" s="61" t="s">
        <v>214</v>
      </c>
      <c r="Q672" s="67"/>
      <c r="R672" s="64"/>
      <c r="S672" s="65" t="str">
        <f t="shared" si="1"/>
        <v/>
      </c>
      <c r="T672" s="67" t="str">
        <f>IFERROR(__xludf.DUMMYFUNCTION("IF(ISBLANK(S672), """", DATE(INDEX(SPLIT(S672,""/""),3), INDEX(SPLIT(S672,""/""),2), INDEX(SPLIT(S672,""/""),1)))"),"")</f>
        <v/>
      </c>
      <c r="U672" s="67"/>
      <c r="V672" s="68">
        <v>45844.0</v>
      </c>
      <c r="W672" s="67"/>
      <c r="X672" s="67"/>
      <c r="Y672" s="69" t="str">
        <f t="shared" si="2"/>
        <v/>
      </c>
      <c r="Z672" s="70" t="str">
        <f t="shared" si="3"/>
        <v/>
      </c>
      <c r="AA672" s="70" t="str">
        <f>IFERROR(__xludf.DUMMYFUNCTION("IF(OR(T672="""", NOT(ISDATE(T672))), """", EOMONTH(T672, -1) + 1)"),"")</f>
        <v/>
      </c>
      <c r="AB672" s="67"/>
      <c r="AC672" s="67"/>
      <c r="AD672" s="67"/>
      <c r="AE672" s="67"/>
    </row>
    <row r="673">
      <c r="A673" s="59">
        <v>45759.0</v>
      </c>
      <c r="B673" s="60">
        <f t="shared" si="4"/>
        <v>179</v>
      </c>
      <c r="C673" s="61" t="s">
        <v>72</v>
      </c>
      <c r="D673" s="61" t="s">
        <v>73</v>
      </c>
      <c r="E673" s="61" t="s">
        <v>2973</v>
      </c>
      <c r="F673" s="61" t="s">
        <v>25</v>
      </c>
      <c r="G673" s="63" t="s">
        <v>2974</v>
      </c>
      <c r="H673" s="61" t="s">
        <v>68</v>
      </c>
      <c r="I673" s="61" t="s">
        <v>801</v>
      </c>
      <c r="J673" s="61" t="s">
        <v>801</v>
      </c>
      <c r="K673" s="61" t="s">
        <v>801</v>
      </c>
      <c r="L673" s="61" t="s">
        <v>29</v>
      </c>
      <c r="M673" s="25" t="s">
        <v>6018</v>
      </c>
      <c r="N673" s="25" t="s">
        <v>6019</v>
      </c>
      <c r="O673" s="61" t="s">
        <v>32</v>
      </c>
      <c r="P673" s="61" t="s">
        <v>343</v>
      </c>
      <c r="Q673" s="67"/>
      <c r="R673" s="64"/>
      <c r="S673" s="65" t="str">
        <f t="shared" si="1"/>
        <v/>
      </c>
      <c r="T673" s="67" t="str">
        <f>IFERROR(__xludf.DUMMYFUNCTION("IF(ISBLANK(S673), """", DATE(INDEX(SPLIT(S673,""/""),3), INDEX(SPLIT(S673,""/""),2), INDEX(SPLIT(S673,""/""),1)))"),"")</f>
        <v/>
      </c>
      <c r="U673" s="67"/>
      <c r="V673" s="65"/>
      <c r="W673" s="67"/>
      <c r="X673" s="67"/>
      <c r="Y673" s="69" t="str">
        <f t="shared" si="2"/>
        <v/>
      </c>
      <c r="Z673" s="70" t="str">
        <f t="shared" si="3"/>
        <v/>
      </c>
      <c r="AA673" s="70" t="str">
        <f>IFERROR(__xludf.DUMMYFUNCTION("IF(OR(T673="""", NOT(ISDATE(T673))), """", EOMONTH(T673, -1) + 1)"),"")</f>
        <v/>
      </c>
      <c r="AB673" s="67"/>
      <c r="AC673" s="67"/>
      <c r="AD673" s="67"/>
      <c r="AE673" s="67"/>
    </row>
    <row r="674">
      <c r="A674" s="59">
        <v>45759.0</v>
      </c>
      <c r="B674" s="60">
        <f t="shared" si="4"/>
        <v>28</v>
      </c>
      <c r="C674" s="61" t="s">
        <v>50</v>
      </c>
      <c r="D674" s="61" t="s">
        <v>51</v>
      </c>
      <c r="E674" s="61" t="s">
        <v>2977</v>
      </c>
      <c r="F674" s="61" t="s">
        <v>25</v>
      </c>
      <c r="G674" s="61" t="s">
        <v>2978</v>
      </c>
      <c r="H674" s="61" t="s">
        <v>388</v>
      </c>
      <c r="I674" s="61" t="s">
        <v>122</v>
      </c>
      <c r="J674" s="61" t="s">
        <v>122</v>
      </c>
      <c r="K674" s="61" t="s">
        <v>122</v>
      </c>
      <c r="L674" s="61" t="s">
        <v>29</v>
      </c>
      <c r="M674" s="25" t="s">
        <v>6020</v>
      </c>
      <c r="N674" s="25" t="s">
        <v>6021</v>
      </c>
      <c r="O674" s="61" t="s">
        <v>32</v>
      </c>
      <c r="P674" s="61" t="s">
        <v>33</v>
      </c>
      <c r="Q674" s="61" t="s">
        <v>34</v>
      </c>
      <c r="R674" s="64"/>
      <c r="S674" s="65">
        <f t="shared" si="1"/>
        <v>45935</v>
      </c>
      <c r="T674" s="66">
        <f>IFERROR(__xludf.DUMMYFUNCTION("IF(ISBLANK(S674), """", DATE(INDEX(SPLIT(S674,""/""),3), INDEX(SPLIT(S674,""/""),2), INDEX(SPLIT(S674,""/""),1)))"),45787.0)</f>
        <v>45787</v>
      </c>
      <c r="U674" s="67"/>
      <c r="V674" s="68">
        <v>45935.0</v>
      </c>
      <c r="W674" s="67"/>
      <c r="X674" s="67"/>
      <c r="Y674" s="69" t="str">
        <f t="shared" si="2"/>
        <v>2025-05</v>
      </c>
      <c r="Z674" s="70" t="str">
        <f t="shared" si="3"/>
        <v>May</v>
      </c>
      <c r="AA674" s="71">
        <f>IFERROR(__xludf.DUMMYFUNCTION("IF(OR(T674="""", NOT(ISDATE(T674))), """", EOMONTH(T674, -1) + 1)"),45778.0)</f>
        <v>45778</v>
      </c>
      <c r="AB674" s="67"/>
      <c r="AC674" s="67"/>
      <c r="AD674" s="67"/>
      <c r="AE674" s="67"/>
    </row>
    <row r="675">
      <c r="A675" s="59">
        <v>45759.0</v>
      </c>
      <c r="B675" s="60">
        <f t="shared" si="4"/>
        <v>49</v>
      </c>
      <c r="C675" s="61" t="s">
        <v>64</v>
      </c>
      <c r="D675" s="61" t="s">
        <v>209</v>
      </c>
      <c r="E675" s="61" t="s">
        <v>2981</v>
      </c>
      <c r="F675" s="61" t="s">
        <v>25</v>
      </c>
      <c r="G675" s="61" t="s">
        <v>2982</v>
      </c>
      <c r="H675" s="61" t="s">
        <v>2983</v>
      </c>
      <c r="I675" s="61" t="s">
        <v>328</v>
      </c>
      <c r="J675" s="61" t="s">
        <v>328</v>
      </c>
      <c r="K675" s="61" t="s">
        <v>328</v>
      </c>
      <c r="L675" s="61" t="s">
        <v>29</v>
      </c>
      <c r="M675" s="25" t="s">
        <v>6022</v>
      </c>
      <c r="N675" s="25" t="s">
        <v>6023</v>
      </c>
      <c r="O675" s="61" t="s">
        <v>32</v>
      </c>
      <c r="P675" s="61" t="s">
        <v>33</v>
      </c>
      <c r="Q675" s="61" t="s">
        <v>34</v>
      </c>
      <c r="R675" s="64"/>
      <c r="S675" s="65" t="str">
        <f t="shared" si="1"/>
        <v>31/05/2025</v>
      </c>
      <c r="T675" s="66">
        <f>IFERROR(__xludf.DUMMYFUNCTION("IF(ISBLANK(S675), """", DATE(INDEX(SPLIT(S675,""/""),3), INDEX(SPLIT(S675,""/""),2), INDEX(SPLIT(S675,""/""),1)))"),45808.0)</f>
        <v>45808</v>
      </c>
      <c r="U675" s="67"/>
      <c r="V675" s="61" t="s">
        <v>4751</v>
      </c>
      <c r="W675" s="67"/>
      <c r="X675" s="67"/>
      <c r="Y675" s="69" t="str">
        <f t="shared" si="2"/>
        <v>2025-05</v>
      </c>
      <c r="Z675" s="70" t="str">
        <f t="shared" si="3"/>
        <v>May</v>
      </c>
      <c r="AA675" s="71">
        <f>IFERROR(__xludf.DUMMYFUNCTION("IF(OR(T675="""", NOT(ISDATE(T675))), """", EOMONTH(T675, -1) + 1)"),45778.0)</f>
        <v>45778</v>
      </c>
      <c r="AB675" s="67"/>
      <c r="AC675" s="67"/>
      <c r="AD675" s="67"/>
      <c r="AE675" s="67"/>
    </row>
    <row r="676">
      <c r="A676" s="59">
        <v>45761.0</v>
      </c>
      <c r="B676" s="60">
        <f t="shared" si="4"/>
        <v>177</v>
      </c>
      <c r="C676" s="61" t="s">
        <v>64</v>
      </c>
      <c r="D676" s="61" t="s">
        <v>209</v>
      </c>
      <c r="E676" s="61" t="s">
        <v>2987</v>
      </c>
      <c r="F676" s="61" t="s">
        <v>25</v>
      </c>
      <c r="G676" s="63" t="s">
        <v>2988</v>
      </c>
      <c r="H676" s="61" t="s">
        <v>2731</v>
      </c>
      <c r="I676" s="61" t="s">
        <v>459</v>
      </c>
      <c r="J676" s="61" t="s">
        <v>459</v>
      </c>
      <c r="K676" s="61" t="s">
        <v>459</v>
      </c>
      <c r="L676" s="61" t="s">
        <v>29</v>
      </c>
      <c r="M676" s="25" t="s">
        <v>6024</v>
      </c>
      <c r="N676" s="25" t="s">
        <v>6025</v>
      </c>
      <c r="O676" s="61" t="s">
        <v>32</v>
      </c>
      <c r="P676" s="61" t="s">
        <v>214</v>
      </c>
      <c r="Q676" s="67"/>
      <c r="R676" s="64"/>
      <c r="S676" s="65" t="str">
        <f t="shared" si="1"/>
        <v/>
      </c>
      <c r="T676" s="67" t="str">
        <f>IFERROR(__xludf.DUMMYFUNCTION("IF(ISBLANK(S676), """", DATE(INDEX(SPLIT(S676,""/""),3), INDEX(SPLIT(S676,""/""),2), INDEX(SPLIT(S676,""/""),1)))"),"")</f>
        <v/>
      </c>
      <c r="U676" s="67"/>
      <c r="V676" s="65"/>
      <c r="W676" s="67"/>
      <c r="X676" s="67"/>
      <c r="Y676" s="69" t="str">
        <f t="shared" si="2"/>
        <v/>
      </c>
      <c r="Z676" s="70" t="str">
        <f t="shared" si="3"/>
        <v/>
      </c>
      <c r="AA676" s="70" t="str">
        <f>IFERROR(__xludf.DUMMYFUNCTION("IF(OR(T676="""", NOT(ISDATE(T676))), """", EOMONTH(T676, -1) + 1)"),"")</f>
        <v/>
      </c>
      <c r="AB676" s="67"/>
      <c r="AC676" s="67"/>
      <c r="AD676" s="67"/>
      <c r="AE676" s="67"/>
    </row>
    <row r="677">
      <c r="A677" s="59">
        <v>45761.0</v>
      </c>
      <c r="B677" s="60">
        <f t="shared" si="4"/>
        <v>177</v>
      </c>
      <c r="C677" s="61" t="s">
        <v>64</v>
      </c>
      <c r="D677" s="61" t="s">
        <v>209</v>
      </c>
      <c r="E677" s="76" t="s">
        <v>2991</v>
      </c>
      <c r="F677" s="61" t="s">
        <v>46</v>
      </c>
      <c r="G677" s="63" t="s">
        <v>2988</v>
      </c>
      <c r="H677" s="61" t="s">
        <v>2731</v>
      </c>
      <c r="I677" s="61" t="s">
        <v>459</v>
      </c>
      <c r="J677" s="61" t="s">
        <v>47</v>
      </c>
      <c r="K677" s="61" t="s">
        <v>47</v>
      </c>
      <c r="L677" s="61" t="s">
        <v>29</v>
      </c>
      <c r="M677" s="25" t="s">
        <v>6026</v>
      </c>
      <c r="N677" s="25" t="s">
        <v>6027</v>
      </c>
      <c r="O677" s="61" t="s">
        <v>32</v>
      </c>
      <c r="P677" s="61" t="s">
        <v>214</v>
      </c>
      <c r="Q677" s="67"/>
      <c r="R677" s="64"/>
      <c r="S677" s="65" t="str">
        <f t="shared" si="1"/>
        <v/>
      </c>
      <c r="T677" s="67" t="str">
        <f>IFERROR(__xludf.DUMMYFUNCTION("IF(ISBLANK(S677), """", DATE(INDEX(SPLIT(S677,""/""),3), INDEX(SPLIT(S677,""/""),2), INDEX(SPLIT(S677,""/""),1)))"),"")</f>
        <v/>
      </c>
      <c r="U677" s="67"/>
      <c r="V677" s="65"/>
      <c r="W677" s="67"/>
      <c r="X677" s="67"/>
      <c r="Y677" s="69" t="str">
        <f t="shared" si="2"/>
        <v/>
      </c>
      <c r="Z677" s="70" t="str">
        <f t="shared" si="3"/>
        <v/>
      </c>
      <c r="AA677" s="70" t="str">
        <f>IFERROR(__xludf.DUMMYFUNCTION("IF(OR(T677="""", NOT(ISDATE(T677))), """", EOMONTH(T677, -1) + 1)"),"")</f>
        <v/>
      </c>
      <c r="AB677" s="67"/>
      <c r="AC677" s="67"/>
      <c r="AD677" s="67"/>
      <c r="AE677" s="67"/>
    </row>
    <row r="678">
      <c r="A678" s="59">
        <v>45761.0</v>
      </c>
      <c r="B678" s="60">
        <f t="shared" si="4"/>
        <v>177</v>
      </c>
      <c r="C678" s="61" t="s">
        <v>72</v>
      </c>
      <c r="D678" s="61" t="s">
        <v>73</v>
      </c>
      <c r="E678" s="76" t="s">
        <v>2994</v>
      </c>
      <c r="F678" s="61" t="s">
        <v>46</v>
      </c>
      <c r="G678" s="63" t="s">
        <v>2890</v>
      </c>
      <c r="H678" s="61" t="s">
        <v>39</v>
      </c>
      <c r="I678" s="61" t="s">
        <v>2391</v>
      </c>
      <c r="J678" s="61" t="s">
        <v>47</v>
      </c>
      <c r="K678" s="61" t="s">
        <v>47</v>
      </c>
      <c r="L678" s="61" t="s">
        <v>29</v>
      </c>
      <c r="M678" s="25" t="s">
        <v>6028</v>
      </c>
      <c r="N678" s="25" t="s">
        <v>6029</v>
      </c>
      <c r="O678" s="61" t="s">
        <v>32</v>
      </c>
      <c r="P678" s="61" t="s">
        <v>214</v>
      </c>
      <c r="Q678" s="67"/>
      <c r="R678" s="64"/>
      <c r="S678" s="65" t="str">
        <f t="shared" si="1"/>
        <v/>
      </c>
      <c r="T678" s="67" t="str">
        <f>IFERROR(__xludf.DUMMYFUNCTION("IF(ISBLANK(S678), """", DATE(INDEX(SPLIT(S678,""/""),3), INDEX(SPLIT(S678,""/""),2), INDEX(SPLIT(S678,""/""),1)))"),"")</f>
        <v/>
      </c>
      <c r="U678" s="67"/>
      <c r="V678" s="65"/>
      <c r="W678" s="67"/>
      <c r="X678" s="67"/>
      <c r="Y678" s="69" t="str">
        <f t="shared" si="2"/>
        <v/>
      </c>
      <c r="Z678" s="70" t="str">
        <f t="shared" si="3"/>
        <v/>
      </c>
      <c r="AA678" s="70" t="str">
        <f>IFERROR(__xludf.DUMMYFUNCTION("IF(OR(T678="""", NOT(ISDATE(T678))), """", EOMONTH(T678, -1) + 1)"),"")</f>
        <v/>
      </c>
      <c r="AB678" s="67"/>
      <c r="AC678" s="67"/>
      <c r="AD678" s="67"/>
      <c r="AE678" s="67"/>
    </row>
    <row r="679">
      <c r="A679" s="59">
        <v>45761.0</v>
      </c>
      <c r="B679" s="60">
        <f t="shared" si="4"/>
        <v>26</v>
      </c>
      <c r="C679" s="61" t="s">
        <v>72</v>
      </c>
      <c r="D679" s="61" t="s">
        <v>73</v>
      </c>
      <c r="E679" s="76" t="s">
        <v>2997</v>
      </c>
      <c r="F679" s="61" t="s">
        <v>25</v>
      </c>
      <c r="G679" s="61" t="s">
        <v>2998</v>
      </c>
      <c r="H679" s="61" t="s">
        <v>68</v>
      </c>
      <c r="I679" s="61" t="s">
        <v>28</v>
      </c>
      <c r="J679" s="61" t="s">
        <v>28</v>
      </c>
      <c r="K679" s="61" t="s">
        <v>28</v>
      </c>
      <c r="L679" s="61" t="s">
        <v>29</v>
      </c>
      <c r="M679" s="25" t="s">
        <v>6030</v>
      </c>
      <c r="N679" s="25" t="s">
        <v>6031</v>
      </c>
      <c r="O679" s="61" t="s">
        <v>32</v>
      </c>
      <c r="P679" s="61" t="s">
        <v>33</v>
      </c>
      <c r="Q679" s="61" t="s">
        <v>3001</v>
      </c>
      <c r="R679" s="64"/>
      <c r="S679" s="65">
        <f t="shared" si="1"/>
        <v>45935</v>
      </c>
      <c r="T679" s="66">
        <f>IFERROR(__xludf.DUMMYFUNCTION("IF(ISBLANK(S679), """", DATE(INDEX(SPLIT(S679,""/""),3), INDEX(SPLIT(S679,""/""),2), INDEX(SPLIT(S679,""/""),1)))"),45787.0)</f>
        <v>45787</v>
      </c>
      <c r="U679" s="67"/>
      <c r="V679" s="68">
        <v>45935.0</v>
      </c>
      <c r="W679" s="61">
        <v>3150.0</v>
      </c>
      <c r="X679" s="61" t="s">
        <v>268</v>
      </c>
      <c r="Y679" s="69" t="str">
        <f t="shared" si="2"/>
        <v>2025-05</v>
      </c>
      <c r="Z679" s="70" t="str">
        <f t="shared" si="3"/>
        <v>May</v>
      </c>
      <c r="AA679" s="71">
        <f>IFERROR(__xludf.DUMMYFUNCTION("IF(OR(T679="""", NOT(ISDATE(T679))), """", EOMONTH(T679, -1) + 1)"),45778.0)</f>
        <v>45778</v>
      </c>
      <c r="AB679" s="67"/>
      <c r="AC679" s="67"/>
      <c r="AD679" s="67"/>
      <c r="AE679" s="67"/>
    </row>
    <row r="680">
      <c r="A680" s="59">
        <v>45761.0</v>
      </c>
      <c r="B680" s="60">
        <f t="shared" si="4"/>
        <v>26</v>
      </c>
      <c r="C680" s="61" t="s">
        <v>72</v>
      </c>
      <c r="D680" s="61" t="s">
        <v>73</v>
      </c>
      <c r="E680" s="76" t="s">
        <v>3003</v>
      </c>
      <c r="F680" s="61" t="s">
        <v>25</v>
      </c>
      <c r="G680" s="61" t="s">
        <v>3004</v>
      </c>
      <c r="H680" s="61" t="s">
        <v>39</v>
      </c>
      <c r="I680" s="61" t="s">
        <v>28</v>
      </c>
      <c r="J680" s="61" t="s">
        <v>468</v>
      </c>
      <c r="K680" s="61" t="s">
        <v>28</v>
      </c>
      <c r="L680" s="61" t="s">
        <v>29</v>
      </c>
      <c r="M680" s="25" t="s">
        <v>6032</v>
      </c>
      <c r="N680" s="25" t="s">
        <v>6033</v>
      </c>
      <c r="O680" s="61" t="s">
        <v>32</v>
      </c>
      <c r="P680" s="61" t="s">
        <v>33</v>
      </c>
      <c r="Q680" s="61" t="s">
        <v>381</v>
      </c>
      <c r="R680" s="64"/>
      <c r="S680" s="65">
        <f t="shared" si="1"/>
        <v>45935</v>
      </c>
      <c r="T680" s="66">
        <f>IFERROR(__xludf.DUMMYFUNCTION("IF(ISBLANK(S680), """", DATE(INDEX(SPLIT(S680,""/""),3), INDEX(SPLIT(S680,""/""),2), INDEX(SPLIT(S680,""/""),1)))"),45787.0)</f>
        <v>45787</v>
      </c>
      <c r="U680" s="67"/>
      <c r="V680" s="68">
        <v>45935.0</v>
      </c>
      <c r="W680" s="61">
        <v>4950.0</v>
      </c>
      <c r="X680" s="61" t="s">
        <v>482</v>
      </c>
      <c r="Y680" s="69" t="str">
        <f t="shared" si="2"/>
        <v>2025-05</v>
      </c>
      <c r="Z680" s="70" t="str">
        <f t="shared" si="3"/>
        <v>May</v>
      </c>
      <c r="AA680" s="71">
        <f>IFERROR(__xludf.DUMMYFUNCTION("IF(OR(T680="""", NOT(ISDATE(T680))), """", EOMONTH(T680, -1) + 1)"),45778.0)</f>
        <v>45778</v>
      </c>
      <c r="AB680" s="67"/>
      <c r="AC680" s="67"/>
      <c r="AD680" s="67"/>
      <c r="AE680" s="67"/>
    </row>
    <row r="681">
      <c r="A681" s="59">
        <v>45761.0</v>
      </c>
      <c r="B681" s="60">
        <f t="shared" si="4"/>
        <v>26</v>
      </c>
      <c r="C681" s="61" t="s">
        <v>72</v>
      </c>
      <c r="D681" s="61" t="s">
        <v>73</v>
      </c>
      <c r="E681" s="61" t="s">
        <v>3007</v>
      </c>
      <c r="F681" s="61" t="s">
        <v>25</v>
      </c>
      <c r="G681" s="61" t="s">
        <v>3008</v>
      </c>
      <c r="H681" s="61" t="s">
        <v>59</v>
      </c>
      <c r="I681" s="61" t="s">
        <v>28</v>
      </c>
      <c r="J681" s="61" t="s">
        <v>148</v>
      </c>
      <c r="K681" s="61" t="s">
        <v>148</v>
      </c>
      <c r="L681" s="61" t="s">
        <v>29</v>
      </c>
      <c r="M681" s="25" t="s">
        <v>6034</v>
      </c>
      <c r="N681" s="25" t="s">
        <v>6035</v>
      </c>
      <c r="O681" s="61" t="s">
        <v>32</v>
      </c>
      <c r="P681" s="61" t="s">
        <v>33</v>
      </c>
      <c r="Q681" s="61" t="s">
        <v>381</v>
      </c>
      <c r="R681" s="64"/>
      <c r="S681" s="65">
        <f t="shared" si="1"/>
        <v>45935</v>
      </c>
      <c r="T681" s="66">
        <f>IFERROR(__xludf.DUMMYFUNCTION("IF(ISBLANK(S681), """", DATE(INDEX(SPLIT(S681,""/""),3), INDEX(SPLIT(S681,""/""),2), INDEX(SPLIT(S681,""/""),1)))"),45787.0)</f>
        <v>45787</v>
      </c>
      <c r="U681" s="67"/>
      <c r="V681" s="68">
        <v>45935.0</v>
      </c>
      <c r="W681" s="61">
        <v>4950.0</v>
      </c>
      <c r="X681" s="61" t="s">
        <v>482</v>
      </c>
      <c r="Y681" s="69" t="str">
        <f t="shared" si="2"/>
        <v>2025-05</v>
      </c>
      <c r="Z681" s="70" t="str">
        <f t="shared" si="3"/>
        <v>May</v>
      </c>
      <c r="AA681" s="71">
        <f>IFERROR(__xludf.DUMMYFUNCTION("IF(OR(T681="""", NOT(ISDATE(T681))), """", EOMONTH(T681, -1) + 1)"),45778.0)</f>
        <v>45778</v>
      </c>
      <c r="AB681" s="67"/>
      <c r="AC681" s="67"/>
      <c r="AD681" s="67"/>
      <c r="AE681" s="67"/>
    </row>
    <row r="682">
      <c r="A682" s="59">
        <v>45761.0</v>
      </c>
      <c r="B682" s="60">
        <f t="shared" si="4"/>
        <v>177</v>
      </c>
      <c r="C682" s="61" t="s">
        <v>72</v>
      </c>
      <c r="D682" s="61" t="s">
        <v>73</v>
      </c>
      <c r="E682" s="76" t="s">
        <v>3011</v>
      </c>
      <c r="F682" s="61" t="s">
        <v>46</v>
      </c>
      <c r="G682" s="63" t="s">
        <v>2974</v>
      </c>
      <c r="H682" s="61" t="s">
        <v>68</v>
      </c>
      <c r="I682" s="61" t="s">
        <v>801</v>
      </c>
      <c r="J682" s="61" t="s">
        <v>47</v>
      </c>
      <c r="K682" s="61" t="s">
        <v>47</v>
      </c>
      <c r="L682" s="61" t="s">
        <v>29</v>
      </c>
      <c r="M682" s="25" t="s">
        <v>6036</v>
      </c>
      <c r="N682" s="25" t="s">
        <v>6037</v>
      </c>
      <c r="O682" s="61" t="s">
        <v>32</v>
      </c>
      <c r="P682" s="61" t="s">
        <v>214</v>
      </c>
      <c r="Q682" s="67"/>
      <c r="R682" s="64"/>
      <c r="S682" s="65" t="str">
        <f t="shared" si="1"/>
        <v/>
      </c>
      <c r="T682" s="67" t="str">
        <f>IFERROR(__xludf.DUMMYFUNCTION("IF(ISBLANK(S682), """", DATE(INDEX(SPLIT(S682,""/""),3), INDEX(SPLIT(S682,""/""),2), INDEX(SPLIT(S682,""/""),1)))"),"")</f>
        <v/>
      </c>
      <c r="U682" s="67"/>
      <c r="V682" s="65"/>
      <c r="W682" s="67"/>
      <c r="X682" s="67"/>
      <c r="Y682" s="69" t="str">
        <f t="shared" si="2"/>
        <v/>
      </c>
      <c r="Z682" s="70" t="str">
        <f t="shared" si="3"/>
        <v/>
      </c>
      <c r="AA682" s="70" t="str">
        <f>IFERROR(__xludf.DUMMYFUNCTION("IF(OR(T682="""", NOT(ISDATE(T682))), """", EOMONTH(T682, -1) + 1)"),"")</f>
        <v/>
      </c>
      <c r="AB682" s="67"/>
      <c r="AC682" s="67"/>
      <c r="AD682" s="67"/>
      <c r="AE682" s="67"/>
    </row>
    <row r="683">
      <c r="A683" s="59">
        <v>45761.0</v>
      </c>
      <c r="B683" s="60">
        <f t="shared" si="4"/>
        <v>26</v>
      </c>
      <c r="C683" s="61" t="s">
        <v>22</v>
      </c>
      <c r="D683" s="61" t="s">
        <v>109</v>
      </c>
      <c r="E683" s="61" t="s">
        <v>3014</v>
      </c>
      <c r="F683" s="61" t="s">
        <v>25</v>
      </c>
      <c r="G683" s="61" t="s">
        <v>3015</v>
      </c>
      <c r="H683" s="61" t="s">
        <v>59</v>
      </c>
      <c r="I683" s="61" t="s">
        <v>54</v>
      </c>
      <c r="J683" s="61" t="s">
        <v>54</v>
      </c>
      <c r="K683" s="61" t="s">
        <v>54</v>
      </c>
      <c r="L683" s="61" t="s">
        <v>29</v>
      </c>
      <c r="M683" s="25" t="s">
        <v>6038</v>
      </c>
      <c r="N683" s="25" t="s">
        <v>6039</v>
      </c>
      <c r="O683" s="61" t="s">
        <v>32</v>
      </c>
      <c r="P683" s="61" t="s">
        <v>33</v>
      </c>
      <c r="Q683" s="61" t="s">
        <v>34</v>
      </c>
      <c r="R683" s="64"/>
      <c r="S683" s="65">
        <f t="shared" si="1"/>
        <v>45935</v>
      </c>
      <c r="T683" s="66">
        <f>IFERROR(__xludf.DUMMYFUNCTION("IF(ISBLANK(S683), """", DATE(INDEX(SPLIT(S683,""/""),3), INDEX(SPLIT(S683,""/""),2), INDEX(SPLIT(S683,""/""),1)))"),45787.0)</f>
        <v>45787</v>
      </c>
      <c r="U683" s="67"/>
      <c r="V683" s="68">
        <v>45935.0</v>
      </c>
      <c r="W683" s="61">
        <v>4500.0</v>
      </c>
      <c r="X683" s="61" t="s">
        <v>128</v>
      </c>
      <c r="Y683" s="69" t="str">
        <f t="shared" si="2"/>
        <v>2025-05</v>
      </c>
      <c r="Z683" s="70" t="str">
        <f t="shared" si="3"/>
        <v>May</v>
      </c>
      <c r="AA683" s="71">
        <f>IFERROR(__xludf.DUMMYFUNCTION("IF(OR(T683="""", NOT(ISDATE(T683))), """", EOMONTH(T683, -1) + 1)"),45778.0)</f>
        <v>45778</v>
      </c>
      <c r="AB683" s="67"/>
      <c r="AC683" s="67"/>
      <c r="AD683" s="67"/>
      <c r="AE683" s="67"/>
    </row>
    <row r="684">
      <c r="A684" s="59">
        <v>45761.0</v>
      </c>
      <c r="B684" s="60">
        <f t="shared" si="4"/>
        <v>177</v>
      </c>
      <c r="C684" s="61" t="s">
        <v>22</v>
      </c>
      <c r="D684" s="61" t="s">
        <v>109</v>
      </c>
      <c r="E684" s="72" t="s">
        <v>3018</v>
      </c>
      <c r="F684" s="61" t="s">
        <v>25</v>
      </c>
      <c r="G684" s="61" t="s">
        <v>3019</v>
      </c>
      <c r="H684" s="61" t="s">
        <v>59</v>
      </c>
      <c r="I684" s="61" t="s">
        <v>104</v>
      </c>
      <c r="J684" s="61" t="s">
        <v>122</v>
      </c>
      <c r="K684" s="61" t="s">
        <v>78</v>
      </c>
      <c r="L684" s="61" t="s">
        <v>29</v>
      </c>
      <c r="M684" s="25" t="s">
        <v>6040</v>
      </c>
      <c r="N684" s="25" t="s">
        <v>6041</v>
      </c>
      <c r="O684" s="61" t="s">
        <v>32</v>
      </c>
      <c r="P684" s="61" t="s">
        <v>214</v>
      </c>
      <c r="Q684" s="67"/>
      <c r="R684" s="64"/>
      <c r="S684" s="65" t="str">
        <f t="shared" si="1"/>
        <v/>
      </c>
      <c r="T684" s="67" t="str">
        <f>IFERROR(__xludf.DUMMYFUNCTION("IF(ISBLANK(S684), """", DATE(INDEX(SPLIT(S684,""/""),3), INDEX(SPLIT(S684,""/""),2), INDEX(SPLIT(S684,""/""),1)))"),"")</f>
        <v/>
      </c>
      <c r="U684" s="67"/>
      <c r="V684" s="65"/>
      <c r="W684" s="67"/>
      <c r="X684" s="67"/>
      <c r="Y684" s="69" t="str">
        <f t="shared" si="2"/>
        <v/>
      </c>
      <c r="Z684" s="70" t="str">
        <f t="shared" si="3"/>
        <v/>
      </c>
      <c r="AA684" s="70" t="str">
        <f>IFERROR(__xludf.DUMMYFUNCTION("IF(OR(T684="""", NOT(ISDATE(T684))), """", EOMONTH(T684, -1) + 1)"),"")</f>
        <v/>
      </c>
      <c r="AB684" s="67"/>
      <c r="AC684" s="67"/>
      <c r="AD684" s="67"/>
      <c r="AE684" s="67"/>
    </row>
    <row r="685">
      <c r="A685" s="59">
        <v>45761.0</v>
      </c>
      <c r="B685" s="60">
        <f t="shared" si="4"/>
        <v>33</v>
      </c>
      <c r="C685" s="61" t="s">
        <v>64</v>
      </c>
      <c r="D685" s="61" t="s">
        <v>65</v>
      </c>
      <c r="E685" s="100" t="s">
        <v>3022</v>
      </c>
      <c r="F685" s="61" t="s">
        <v>25</v>
      </c>
      <c r="G685" s="61" t="s">
        <v>3023</v>
      </c>
      <c r="H685" s="61" t="s">
        <v>388</v>
      </c>
      <c r="I685" s="61" t="s">
        <v>3024</v>
      </c>
      <c r="J685" s="61" t="s">
        <v>328</v>
      </c>
      <c r="K685" s="61" t="s">
        <v>1265</v>
      </c>
      <c r="L685" s="61" t="s">
        <v>29</v>
      </c>
      <c r="M685" s="25" t="s">
        <v>6042</v>
      </c>
      <c r="N685" s="25" t="s">
        <v>6043</v>
      </c>
      <c r="O685" s="61" t="s">
        <v>32</v>
      </c>
      <c r="P685" s="61" t="s">
        <v>33</v>
      </c>
      <c r="Q685" s="61" t="s">
        <v>126</v>
      </c>
      <c r="R685" s="64"/>
      <c r="S685" s="65" t="str">
        <f t="shared" si="1"/>
        <v>17/05/2025</v>
      </c>
      <c r="T685" s="66">
        <f>IFERROR(__xludf.DUMMYFUNCTION("IF(ISBLANK(S685), """", DATE(INDEX(SPLIT(S685,""/""),3), INDEX(SPLIT(S685,""/""),2), INDEX(SPLIT(S685,""/""),1)))"),45794.0)</f>
        <v>45794</v>
      </c>
      <c r="U685" s="67"/>
      <c r="V685" s="61" t="s">
        <v>4812</v>
      </c>
      <c r="W685" s="61">
        <v>3870.0</v>
      </c>
      <c r="X685" s="61" t="s">
        <v>567</v>
      </c>
      <c r="Y685" s="69" t="str">
        <f t="shared" si="2"/>
        <v>2025-05</v>
      </c>
      <c r="Z685" s="70" t="str">
        <f t="shared" si="3"/>
        <v>May</v>
      </c>
      <c r="AA685" s="71">
        <f>IFERROR(__xludf.DUMMYFUNCTION("IF(OR(T685="""", NOT(ISDATE(T685))), """", EOMONTH(T685, -1) + 1)"),45778.0)</f>
        <v>45778</v>
      </c>
      <c r="AB685" s="67"/>
      <c r="AC685" s="67"/>
      <c r="AD685" s="67"/>
      <c r="AE685" s="67"/>
    </row>
    <row r="686">
      <c r="A686" s="59">
        <v>45762.0</v>
      </c>
      <c r="B686" s="60">
        <f t="shared" si="4"/>
        <v>11</v>
      </c>
      <c r="C686" s="61" t="s">
        <v>72</v>
      </c>
      <c r="D686" s="61" t="s">
        <v>247</v>
      </c>
      <c r="E686" s="61" t="s">
        <v>3028</v>
      </c>
      <c r="F686" s="61" t="s">
        <v>274</v>
      </c>
      <c r="G686" s="61" t="s">
        <v>3029</v>
      </c>
      <c r="H686" s="61" t="s">
        <v>77</v>
      </c>
      <c r="I686" s="61" t="s">
        <v>220</v>
      </c>
      <c r="J686" s="61" t="s">
        <v>47</v>
      </c>
      <c r="K686" s="61" t="s">
        <v>47</v>
      </c>
      <c r="L686" s="61" t="s">
        <v>29</v>
      </c>
      <c r="M686" s="25" t="s">
        <v>6044</v>
      </c>
      <c r="N686" s="25" t="s">
        <v>6045</v>
      </c>
      <c r="O686" s="61" t="s">
        <v>32</v>
      </c>
      <c r="P686" s="61" t="s">
        <v>33</v>
      </c>
      <c r="Q686" s="61" t="s">
        <v>126</v>
      </c>
      <c r="R686" s="64"/>
      <c r="S686" s="65" t="str">
        <f t="shared" si="1"/>
        <v>26/04/2025</v>
      </c>
      <c r="T686" s="66">
        <f>IFERROR(__xludf.DUMMYFUNCTION("IF(ISBLANK(S686), """", DATE(INDEX(SPLIT(S686,""/""),3), INDEX(SPLIT(S686,""/""),2), INDEX(SPLIT(S686,""/""),1)))"),45773.0)</f>
        <v>45773</v>
      </c>
      <c r="U686" s="67"/>
      <c r="V686" s="61" t="s">
        <v>4697</v>
      </c>
      <c r="W686" s="61">
        <v>1800.0</v>
      </c>
      <c r="X686" s="61" t="s">
        <v>2465</v>
      </c>
      <c r="Y686" s="69" t="str">
        <f t="shared" si="2"/>
        <v>2025-04</v>
      </c>
      <c r="Z686" s="70" t="str">
        <f t="shared" si="3"/>
        <v>Apr</v>
      </c>
      <c r="AA686" s="71">
        <f>IFERROR(__xludf.DUMMYFUNCTION("IF(OR(T686="""", NOT(ISDATE(T686))), """", EOMONTH(T686, -1) + 1)"),45748.0)</f>
        <v>45748</v>
      </c>
      <c r="AB686" s="67"/>
      <c r="AC686" s="67"/>
      <c r="AD686" s="67"/>
      <c r="AE686" s="67"/>
    </row>
    <row r="687">
      <c r="A687" s="59">
        <v>45762.0</v>
      </c>
      <c r="B687" s="60">
        <f t="shared" si="4"/>
        <v>46</v>
      </c>
      <c r="C687" s="61" t="s">
        <v>64</v>
      </c>
      <c r="D687" s="61" t="s">
        <v>562</v>
      </c>
      <c r="E687" s="61" t="s">
        <v>3032</v>
      </c>
      <c r="F687" s="61" t="s">
        <v>274</v>
      </c>
      <c r="G687" s="61" t="s">
        <v>3033</v>
      </c>
      <c r="H687" s="61" t="s">
        <v>77</v>
      </c>
      <c r="I687" s="61" t="s">
        <v>256</v>
      </c>
      <c r="J687" s="61" t="s">
        <v>47</v>
      </c>
      <c r="K687" s="61" t="s">
        <v>47</v>
      </c>
      <c r="L687" s="61" t="s">
        <v>29</v>
      </c>
      <c r="M687" s="25" t="s">
        <v>6046</v>
      </c>
      <c r="N687" s="25" t="s">
        <v>6047</v>
      </c>
      <c r="O687" s="61" t="s">
        <v>32</v>
      </c>
      <c r="P687" s="61" t="s">
        <v>33</v>
      </c>
      <c r="Q687" s="61" t="s">
        <v>34</v>
      </c>
      <c r="R687" s="64"/>
      <c r="S687" s="65" t="str">
        <f t="shared" si="1"/>
        <v>31/05/2025</v>
      </c>
      <c r="T687" s="66">
        <f>IFERROR(__xludf.DUMMYFUNCTION("IF(ISBLANK(S687), """", DATE(INDEX(SPLIT(S687,""/""),3), INDEX(SPLIT(S687,""/""),2), INDEX(SPLIT(S687,""/""),1)))"),45808.0)</f>
        <v>45808</v>
      </c>
      <c r="U687" s="67"/>
      <c r="V687" s="61" t="s">
        <v>4751</v>
      </c>
      <c r="W687" s="61">
        <v>3780.0</v>
      </c>
      <c r="X687" s="61" t="s">
        <v>3037</v>
      </c>
      <c r="Y687" s="69" t="str">
        <f t="shared" si="2"/>
        <v>2025-05</v>
      </c>
      <c r="Z687" s="70" t="str">
        <f t="shared" si="3"/>
        <v>May</v>
      </c>
      <c r="AA687" s="71">
        <f>IFERROR(__xludf.DUMMYFUNCTION("IF(OR(T687="""", NOT(ISDATE(T687))), """", EOMONTH(T687, -1) + 1)"),45778.0)</f>
        <v>45778</v>
      </c>
      <c r="AB687" s="67"/>
      <c r="AC687" s="67"/>
      <c r="AD687" s="67"/>
      <c r="AE687" s="67"/>
    </row>
    <row r="688">
      <c r="A688" s="59">
        <v>45762.0</v>
      </c>
      <c r="B688" s="60">
        <f t="shared" si="4"/>
        <v>39</v>
      </c>
      <c r="C688" s="61" t="s">
        <v>64</v>
      </c>
      <c r="D688" s="61" t="s">
        <v>562</v>
      </c>
      <c r="E688" s="61" t="s">
        <v>3038</v>
      </c>
      <c r="F688" s="61" t="s">
        <v>274</v>
      </c>
      <c r="G688" s="61" t="s">
        <v>3039</v>
      </c>
      <c r="H688" s="61" t="s">
        <v>77</v>
      </c>
      <c r="I688" s="61" t="s">
        <v>468</v>
      </c>
      <c r="J688" s="61" t="s">
        <v>47</v>
      </c>
      <c r="K688" s="61" t="s">
        <v>47</v>
      </c>
      <c r="L688" s="61" t="s">
        <v>29</v>
      </c>
      <c r="M688" s="25" t="s">
        <v>6048</v>
      </c>
      <c r="N688" s="25" t="s">
        <v>6049</v>
      </c>
      <c r="O688" s="61" t="s">
        <v>32</v>
      </c>
      <c r="P688" s="61" t="s">
        <v>33</v>
      </c>
      <c r="Q688" s="61" t="s">
        <v>34</v>
      </c>
      <c r="R688" s="64"/>
      <c r="S688" s="65" t="str">
        <f t="shared" si="1"/>
        <v>24/05/2025</v>
      </c>
      <c r="T688" s="66">
        <f>IFERROR(__xludf.DUMMYFUNCTION("IF(ISBLANK(S688), """", DATE(INDEX(SPLIT(S688,""/""),3), INDEX(SPLIT(S688,""/""),2), INDEX(SPLIT(S688,""/""),1)))"),45801.0)</f>
        <v>45801</v>
      </c>
      <c r="U688" s="67"/>
      <c r="V688" s="61" t="s">
        <v>4853</v>
      </c>
      <c r="W688" s="61">
        <v>3780.0</v>
      </c>
      <c r="X688" s="61" t="s">
        <v>237</v>
      </c>
      <c r="Y688" s="69" t="str">
        <f t="shared" si="2"/>
        <v>2025-05</v>
      </c>
      <c r="Z688" s="70" t="str">
        <f t="shared" si="3"/>
        <v>May</v>
      </c>
      <c r="AA688" s="71">
        <f>IFERROR(__xludf.DUMMYFUNCTION("IF(OR(T688="""", NOT(ISDATE(T688))), """", EOMONTH(T688, -1) + 1)"),45778.0)</f>
        <v>45778</v>
      </c>
      <c r="AB688" s="67"/>
      <c r="AC688" s="67"/>
      <c r="AD688" s="67"/>
      <c r="AE688" s="67"/>
    </row>
    <row r="689">
      <c r="A689" s="59">
        <v>45762.0</v>
      </c>
      <c r="B689" s="60">
        <f t="shared" si="4"/>
        <v>60</v>
      </c>
      <c r="C689" s="61" t="s">
        <v>64</v>
      </c>
      <c r="D689" s="61" t="s">
        <v>562</v>
      </c>
      <c r="E689" s="61" t="s">
        <v>3042</v>
      </c>
      <c r="F689" s="61" t="s">
        <v>274</v>
      </c>
      <c r="G689" s="61" t="s">
        <v>3043</v>
      </c>
      <c r="H689" s="61" t="s">
        <v>77</v>
      </c>
      <c r="I689" s="61" t="s">
        <v>3044</v>
      </c>
      <c r="J689" s="61" t="s">
        <v>47</v>
      </c>
      <c r="K689" s="61" t="s">
        <v>47</v>
      </c>
      <c r="L689" s="61" t="s">
        <v>29</v>
      </c>
      <c r="M689" s="25" t="s">
        <v>6050</v>
      </c>
      <c r="N689" s="25" t="s">
        <v>6051</v>
      </c>
      <c r="O689" s="61" t="s">
        <v>32</v>
      </c>
      <c r="P689" s="61" t="s">
        <v>33</v>
      </c>
      <c r="Q689" s="61" t="s">
        <v>34</v>
      </c>
      <c r="R689" s="64"/>
      <c r="S689" s="65" t="str">
        <f t="shared" si="1"/>
        <v>14/06/2025</v>
      </c>
      <c r="T689" s="66">
        <f>IFERROR(__xludf.DUMMYFUNCTION("IF(ISBLANK(S689), """", DATE(INDEX(SPLIT(S689,""/""),3), INDEX(SPLIT(S689,""/""),2), INDEX(SPLIT(S689,""/""),1)))"),45822.0)</f>
        <v>45822</v>
      </c>
      <c r="U689" s="67"/>
      <c r="V689" s="61" t="s">
        <v>4837</v>
      </c>
      <c r="W689" s="61">
        <v>3780.0</v>
      </c>
      <c r="X689" s="61" t="s">
        <v>506</v>
      </c>
      <c r="Y689" s="69" t="str">
        <f t="shared" si="2"/>
        <v>2025-06</v>
      </c>
      <c r="Z689" s="70" t="str">
        <f t="shared" si="3"/>
        <v>Jun</v>
      </c>
      <c r="AA689" s="71">
        <f>IFERROR(__xludf.DUMMYFUNCTION("IF(OR(T689="""", NOT(ISDATE(T689))), """", EOMONTH(T689, -1) + 1)"),45809.0)</f>
        <v>45809</v>
      </c>
      <c r="AB689" s="67"/>
      <c r="AC689" s="67"/>
      <c r="AD689" s="67"/>
      <c r="AE689" s="67"/>
    </row>
    <row r="690">
      <c r="A690" s="59">
        <v>45763.0</v>
      </c>
      <c r="B690" s="60">
        <f t="shared" si="4"/>
        <v>24</v>
      </c>
      <c r="C690" s="61" t="s">
        <v>22</v>
      </c>
      <c r="D690" s="61" t="s">
        <v>307</v>
      </c>
      <c r="E690" s="61" t="s">
        <v>3049</v>
      </c>
      <c r="F690" s="61" t="s">
        <v>25</v>
      </c>
      <c r="G690" s="61" t="s">
        <v>3050</v>
      </c>
      <c r="H690" s="61" t="s">
        <v>59</v>
      </c>
      <c r="I690" s="61" t="s">
        <v>40</v>
      </c>
      <c r="J690" s="61" t="s">
        <v>40</v>
      </c>
      <c r="K690" s="61" t="s">
        <v>40</v>
      </c>
      <c r="L690" s="61" t="s">
        <v>29</v>
      </c>
      <c r="M690" s="25" t="s">
        <v>6052</v>
      </c>
      <c r="N690" s="25" t="s">
        <v>6053</v>
      </c>
      <c r="O690" s="61" t="s">
        <v>32</v>
      </c>
      <c r="P690" s="61" t="s">
        <v>33</v>
      </c>
      <c r="Q690" s="61" t="s">
        <v>34</v>
      </c>
      <c r="R690" s="64"/>
      <c r="S690" s="65">
        <f t="shared" si="1"/>
        <v>45935</v>
      </c>
      <c r="T690" s="66">
        <f>IFERROR(__xludf.DUMMYFUNCTION("IF(ISBLANK(S690), """", DATE(INDEX(SPLIT(S690,""/""),3), INDEX(SPLIT(S690,""/""),2), INDEX(SPLIT(S690,""/""),1)))"),45787.0)</f>
        <v>45787</v>
      </c>
      <c r="U690" s="67"/>
      <c r="V690" s="68">
        <v>45935.0</v>
      </c>
      <c r="W690" s="67"/>
      <c r="X690" s="67"/>
      <c r="Y690" s="69" t="str">
        <f t="shared" si="2"/>
        <v>2025-05</v>
      </c>
      <c r="Z690" s="70" t="str">
        <f t="shared" si="3"/>
        <v>May</v>
      </c>
      <c r="AA690" s="71">
        <f>IFERROR(__xludf.DUMMYFUNCTION("IF(OR(T690="""", NOT(ISDATE(T690))), """", EOMONTH(T690, -1) + 1)"),45778.0)</f>
        <v>45778</v>
      </c>
      <c r="AB690" s="67"/>
      <c r="AC690" s="67"/>
      <c r="AD690" s="67"/>
      <c r="AE690" s="67"/>
    </row>
    <row r="691">
      <c r="A691" s="59">
        <v>45763.0</v>
      </c>
      <c r="B691" s="60">
        <f t="shared" si="4"/>
        <v>21</v>
      </c>
      <c r="C691" s="61" t="s">
        <v>72</v>
      </c>
      <c r="D691" s="61" t="s">
        <v>247</v>
      </c>
      <c r="E691" s="61" t="s">
        <v>3053</v>
      </c>
      <c r="F691" s="61" t="s">
        <v>427</v>
      </c>
      <c r="G691" s="61" t="s">
        <v>3054</v>
      </c>
      <c r="H691" s="61" t="s">
        <v>77</v>
      </c>
      <c r="I691" s="61" t="s">
        <v>122</v>
      </c>
      <c r="J691" s="61" t="s">
        <v>47</v>
      </c>
      <c r="K691" s="61" t="s">
        <v>47</v>
      </c>
      <c r="L691" s="61" t="s">
        <v>29</v>
      </c>
      <c r="M691" s="25" t="s">
        <v>6054</v>
      </c>
      <c r="N691" s="25" t="s">
        <v>6055</v>
      </c>
      <c r="O691" s="61" t="s">
        <v>32</v>
      </c>
      <c r="P691" s="61" t="s">
        <v>33</v>
      </c>
      <c r="Q691" s="61" t="s">
        <v>34</v>
      </c>
      <c r="R691" s="64"/>
      <c r="S691" s="65">
        <f t="shared" si="1"/>
        <v>45843</v>
      </c>
      <c r="T691" s="66">
        <f>IFERROR(__xludf.DUMMYFUNCTION("IF(ISBLANK(S691), """", DATE(INDEX(SPLIT(S691,""/""),3), INDEX(SPLIT(S691,""/""),2), INDEX(SPLIT(S691,""/""),1)))"),45784.0)</f>
        <v>45784</v>
      </c>
      <c r="U691" s="67"/>
      <c r="V691" s="68">
        <v>45843.0</v>
      </c>
      <c r="W691" s="61">
        <v>3150.0</v>
      </c>
      <c r="X691" s="61" t="s">
        <v>706</v>
      </c>
      <c r="Y691" s="69" t="str">
        <f t="shared" si="2"/>
        <v>2025-05</v>
      </c>
      <c r="Z691" s="70" t="str">
        <f t="shared" si="3"/>
        <v>May</v>
      </c>
      <c r="AA691" s="71">
        <f>IFERROR(__xludf.DUMMYFUNCTION("IF(OR(T691="""", NOT(ISDATE(T691))), """", EOMONTH(T691, -1) + 1)"),45778.0)</f>
        <v>45778</v>
      </c>
      <c r="AB691" s="67"/>
      <c r="AC691" s="67"/>
      <c r="AD691" s="67"/>
      <c r="AE691" s="67"/>
    </row>
    <row r="692">
      <c r="A692" s="59">
        <v>45763.0</v>
      </c>
      <c r="B692" s="60">
        <f t="shared" si="4"/>
        <v>38</v>
      </c>
      <c r="C692" s="61" t="s">
        <v>64</v>
      </c>
      <c r="D692" s="61" t="s">
        <v>562</v>
      </c>
      <c r="E692" s="61" t="s">
        <v>3057</v>
      </c>
      <c r="F692" s="61" t="s">
        <v>274</v>
      </c>
      <c r="G692" s="61" t="s">
        <v>3058</v>
      </c>
      <c r="H692" s="61" t="s">
        <v>77</v>
      </c>
      <c r="I692" s="61" t="s">
        <v>1168</v>
      </c>
      <c r="J692" s="61" t="s">
        <v>47</v>
      </c>
      <c r="K692" s="61" t="s">
        <v>47</v>
      </c>
      <c r="L692" s="61" t="s">
        <v>29</v>
      </c>
      <c r="M692" s="25" t="s">
        <v>6056</v>
      </c>
      <c r="N692" s="25" t="s">
        <v>6057</v>
      </c>
      <c r="O692" s="61" t="s">
        <v>32</v>
      </c>
      <c r="P692" s="61" t="s">
        <v>33</v>
      </c>
      <c r="Q692" s="61" t="s">
        <v>126</v>
      </c>
      <c r="R692" s="64"/>
      <c r="S692" s="65" t="str">
        <f t="shared" si="1"/>
        <v>24/05/2025</v>
      </c>
      <c r="T692" s="66">
        <f>IFERROR(__xludf.DUMMYFUNCTION("IF(ISBLANK(S692), """", DATE(INDEX(SPLIT(S692,""/""),3), INDEX(SPLIT(S692,""/""),2), INDEX(SPLIT(S692,""/""),1)))"),45801.0)</f>
        <v>45801</v>
      </c>
      <c r="U692" s="67"/>
      <c r="V692" s="61" t="s">
        <v>4853</v>
      </c>
      <c r="W692" s="67"/>
      <c r="X692" s="67"/>
      <c r="Y692" s="69" t="str">
        <f t="shared" si="2"/>
        <v>2025-05</v>
      </c>
      <c r="Z692" s="70" t="str">
        <f t="shared" si="3"/>
        <v>May</v>
      </c>
      <c r="AA692" s="71">
        <f>IFERROR(__xludf.DUMMYFUNCTION("IF(OR(T692="""", NOT(ISDATE(T692))), """", EOMONTH(T692, -1) + 1)"),45778.0)</f>
        <v>45778</v>
      </c>
      <c r="AB692" s="67"/>
      <c r="AC692" s="67"/>
      <c r="AD692" s="67"/>
      <c r="AE692" s="67"/>
    </row>
    <row r="693">
      <c r="A693" s="59">
        <v>45763.0</v>
      </c>
      <c r="B693" s="60">
        <f t="shared" si="4"/>
        <v>10</v>
      </c>
      <c r="C693" s="61" t="s">
        <v>72</v>
      </c>
      <c r="D693" s="61" t="s">
        <v>247</v>
      </c>
      <c r="E693" s="61" t="s">
        <v>3061</v>
      </c>
      <c r="F693" s="61" t="s">
        <v>274</v>
      </c>
      <c r="G693" s="61" t="s">
        <v>3062</v>
      </c>
      <c r="H693" s="61" t="s">
        <v>77</v>
      </c>
      <c r="I693" s="61" t="s">
        <v>78</v>
      </c>
      <c r="J693" s="61" t="s">
        <v>47</v>
      </c>
      <c r="K693" s="61" t="s">
        <v>47</v>
      </c>
      <c r="L693" s="61" t="s">
        <v>29</v>
      </c>
      <c r="M693" s="25" t="s">
        <v>6058</v>
      </c>
      <c r="N693" s="25" t="s">
        <v>6059</v>
      </c>
      <c r="O693" s="61" t="s">
        <v>32</v>
      </c>
      <c r="P693" s="61" t="s">
        <v>33</v>
      </c>
      <c r="Q693" s="61" t="s">
        <v>126</v>
      </c>
      <c r="R693" s="64"/>
      <c r="S693" s="65" t="str">
        <f t="shared" si="1"/>
        <v>26/04/2025</v>
      </c>
      <c r="T693" s="66">
        <f>IFERROR(__xludf.DUMMYFUNCTION("IF(ISBLANK(S693), """", DATE(INDEX(SPLIT(S693,""/""),3), INDEX(SPLIT(S693,""/""),2), INDEX(SPLIT(S693,""/""),1)))"),45773.0)</f>
        <v>45773</v>
      </c>
      <c r="U693" s="67"/>
      <c r="V693" s="61" t="s">
        <v>4697</v>
      </c>
      <c r="W693" s="61">
        <v>1800.0</v>
      </c>
      <c r="X693" s="61" t="s">
        <v>1268</v>
      </c>
      <c r="Y693" s="69" t="str">
        <f t="shared" si="2"/>
        <v>2025-04</v>
      </c>
      <c r="Z693" s="70" t="str">
        <f t="shared" si="3"/>
        <v>Apr</v>
      </c>
      <c r="AA693" s="71">
        <f>IFERROR(__xludf.DUMMYFUNCTION("IF(OR(T693="""", NOT(ISDATE(T693))), """", EOMONTH(T693, -1) + 1)"),45748.0)</f>
        <v>45748</v>
      </c>
      <c r="AB693" s="67"/>
      <c r="AC693" s="67"/>
      <c r="AD693" s="67"/>
      <c r="AE693" s="67"/>
    </row>
    <row r="694">
      <c r="A694" s="59">
        <v>45763.0</v>
      </c>
      <c r="B694" s="60">
        <f t="shared" si="4"/>
        <v>10</v>
      </c>
      <c r="C694" s="61" t="s">
        <v>72</v>
      </c>
      <c r="D694" s="61" t="s">
        <v>247</v>
      </c>
      <c r="E694" s="61" t="s">
        <v>3065</v>
      </c>
      <c r="F694" s="61" t="s">
        <v>274</v>
      </c>
      <c r="G694" s="61" t="s">
        <v>3066</v>
      </c>
      <c r="H694" s="61" t="s">
        <v>77</v>
      </c>
      <c r="I694" s="61" t="s">
        <v>78</v>
      </c>
      <c r="J694" s="61" t="s">
        <v>47</v>
      </c>
      <c r="K694" s="61" t="s">
        <v>47</v>
      </c>
      <c r="L694" s="61" t="s">
        <v>29</v>
      </c>
      <c r="M694" s="25" t="s">
        <v>6060</v>
      </c>
      <c r="N694" s="25" t="s">
        <v>6061</v>
      </c>
      <c r="O694" s="61" t="s">
        <v>32</v>
      </c>
      <c r="P694" s="61" t="s">
        <v>33</v>
      </c>
      <c r="Q694" s="61" t="s">
        <v>126</v>
      </c>
      <c r="R694" s="64"/>
      <c r="S694" s="65" t="str">
        <f t="shared" si="1"/>
        <v>26/04/2025</v>
      </c>
      <c r="T694" s="66">
        <f>IFERROR(__xludf.DUMMYFUNCTION("IF(ISBLANK(S694), """", DATE(INDEX(SPLIT(S694,""/""),3), INDEX(SPLIT(S694,""/""),2), INDEX(SPLIT(S694,""/""),1)))"),45773.0)</f>
        <v>45773</v>
      </c>
      <c r="U694" s="67"/>
      <c r="V694" s="61" t="s">
        <v>4697</v>
      </c>
      <c r="W694" s="61">
        <v>3600.0</v>
      </c>
      <c r="X694" s="61" t="s">
        <v>1268</v>
      </c>
      <c r="Y694" s="69" t="str">
        <f t="shared" si="2"/>
        <v>2025-04</v>
      </c>
      <c r="Z694" s="70" t="str">
        <f t="shared" si="3"/>
        <v>Apr</v>
      </c>
      <c r="AA694" s="71">
        <f>IFERROR(__xludf.DUMMYFUNCTION("IF(OR(T694="""", NOT(ISDATE(T694))), """", EOMONTH(T694, -1) + 1)"),45748.0)</f>
        <v>45748</v>
      </c>
      <c r="AB694" s="67"/>
      <c r="AC694" s="67"/>
      <c r="AD694" s="67"/>
      <c r="AE694" s="67"/>
    </row>
    <row r="695">
      <c r="A695" s="59">
        <v>45764.0</v>
      </c>
      <c r="B695" s="60">
        <f t="shared" si="4"/>
        <v>44</v>
      </c>
      <c r="C695" s="61" t="s">
        <v>22</v>
      </c>
      <c r="D695" s="61" t="s">
        <v>307</v>
      </c>
      <c r="E695" s="61" t="s">
        <v>3070</v>
      </c>
      <c r="F695" s="61" t="s">
        <v>46</v>
      </c>
      <c r="G695" s="63" t="s">
        <v>2749</v>
      </c>
      <c r="H695" s="61" t="s">
        <v>68</v>
      </c>
      <c r="I695" s="61" t="s">
        <v>40</v>
      </c>
      <c r="J695" s="61" t="s">
        <v>40</v>
      </c>
      <c r="K695" s="61" t="s">
        <v>40</v>
      </c>
      <c r="L695" s="61" t="s">
        <v>29</v>
      </c>
      <c r="M695" s="25" t="s">
        <v>6062</v>
      </c>
      <c r="N695" s="25" t="s">
        <v>6063</v>
      </c>
      <c r="O695" s="61" t="s">
        <v>32</v>
      </c>
      <c r="P695" s="61" t="s">
        <v>33</v>
      </c>
      <c r="Q695" s="61" t="s">
        <v>34</v>
      </c>
      <c r="R695" s="64"/>
      <c r="S695" s="65" t="str">
        <f t="shared" si="1"/>
        <v>31/05/2025</v>
      </c>
      <c r="T695" s="66">
        <f>IFERROR(__xludf.DUMMYFUNCTION("IF(ISBLANK(S695), """", DATE(INDEX(SPLIT(S695,""/""),3), INDEX(SPLIT(S695,""/""),2), INDEX(SPLIT(S695,""/""),1)))"),45808.0)</f>
        <v>45808</v>
      </c>
      <c r="U695" s="67"/>
      <c r="V695" s="61" t="s">
        <v>4751</v>
      </c>
      <c r="W695" s="67"/>
      <c r="X695" s="67"/>
      <c r="Y695" s="69" t="str">
        <f t="shared" si="2"/>
        <v>2025-05</v>
      </c>
      <c r="Z695" s="70" t="str">
        <f t="shared" si="3"/>
        <v>May</v>
      </c>
      <c r="AA695" s="71">
        <f>IFERROR(__xludf.DUMMYFUNCTION("IF(OR(T695="""", NOT(ISDATE(T695))), """", EOMONTH(T695, -1) + 1)"),45778.0)</f>
        <v>45778</v>
      </c>
      <c r="AB695" s="67"/>
      <c r="AC695" s="67"/>
      <c r="AD695" s="67"/>
      <c r="AE695" s="67"/>
    </row>
    <row r="696">
      <c r="A696" s="59">
        <v>45764.0</v>
      </c>
      <c r="B696" s="60">
        <f t="shared" si="4"/>
        <v>174</v>
      </c>
      <c r="C696" s="61" t="s">
        <v>22</v>
      </c>
      <c r="D696" s="61" t="s">
        <v>109</v>
      </c>
      <c r="E696" s="61" t="s">
        <v>3073</v>
      </c>
      <c r="F696" s="61" t="s">
        <v>25</v>
      </c>
      <c r="G696" s="61" t="s">
        <v>3074</v>
      </c>
      <c r="H696" s="61" t="s">
        <v>388</v>
      </c>
      <c r="I696" s="61" t="s">
        <v>104</v>
      </c>
      <c r="J696" s="61" t="s">
        <v>256</v>
      </c>
      <c r="K696" s="61" t="s">
        <v>104</v>
      </c>
      <c r="L696" s="61" t="s">
        <v>29</v>
      </c>
      <c r="M696" s="25" t="s">
        <v>6064</v>
      </c>
      <c r="N696" s="25" t="s">
        <v>6065</v>
      </c>
      <c r="O696" s="61" t="s">
        <v>32</v>
      </c>
      <c r="P696" s="61" t="s">
        <v>214</v>
      </c>
      <c r="Q696" s="67"/>
      <c r="R696" s="64"/>
      <c r="S696" s="65" t="str">
        <f t="shared" si="1"/>
        <v/>
      </c>
      <c r="T696" s="67" t="str">
        <f>IFERROR(__xludf.DUMMYFUNCTION("IF(ISBLANK(S696), """", DATE(INDEX(SPLIT(S696,""/""),3), INDEX(SPLIT(S696,""/""),2), INDEX(SPLIT(S696,""/""),1)))"),"")</f>
        <v/>
      </c>
      <c r="U696" s="67"/>
      <c r="V696" s="65"/>
      <c r="W696" s="67"/>
      <c r="X696" s="67"/>
      <c r="Y696" s="69" t="str">
        <f t="shared" si="2"/>
        <v/>
      </c>
      <c r="Z696" s="70" t="str">
        <f t="shared" si="3"/>
        <v/>
      </c>
      <c r="AA696" s="70" t="str">
        <f>IFERROR(__xludf.DUMMYFUNCTION("IF(OR(T696="""", NOT(ISDATE(T696))), """", EOMONTH(T696, -1) + 1)"),"")</f>
        <v/>
      </c>
      <c r="AB696" s="67"/>
      <c r="AC696" s="67"/>
      <c r="AD696" s="67"/>
      <c r="AE696" s="67"/>
    </row>
    <row r="697">
      <c r="A697" s="59">
        <v>45764.0</v>
      </c>
      <c r="B697" s="60">
        <f t="shared" si="4"/>
        <v>58</v>
      </c>
      <c r="C697" s="61" t="s">
        <v>64</v>
      </c>
      <c r="D697" s="61" t="s">
        <v>432</v>
      </c>
      <c r="E697" s="61" t="s">
        <v>3077</v>
      </c>
      <c r="F697" s="61" t="s">
        <v>25</v>
      </c>
      <c r="G697" s="61" t="s">
        <v>3078</v>
      </c>
      <c r="H697" s="61" t="s">
        <v>68</v>
      </c>
      <c r="I697" s="61" t="s">
        <v>435</v>
      </c>
      <c r="J697" s="61" t="s">
        <v>220</v>
      </c>
      <c r="K697" s="61" t="s">
        <v>435</v>
      </c>
      <c r="L697" s="61" t="s">
        <v>29</v>
      </c>
      <c r="M697" s="25" t="s">
        <v>6066</v>
      </c>
      <c r="N697" s="25" t="s">
        <v>6067</v>
      </c>
      <c r="O697" s="61" t="s">
        <v>32</v>
      </c>
      <c r="P697" s="61" t="s">
        <v>33</v>
      </c>
      <c r="Q697" s="67"/>
      <c r="R697" s="64"/>
      <c r="S697" s="65" t="str">
        <f t="shared" si="1"/>
        <v>14/06/2025</v>
      </c>
      <c r="T697" s="66">
        <f>IFERROR(__xludf.DUMMYFUNCTION("IF(ISBLANK(S697), """", DATE(INDEX(SPLIT(S697,""/""),3), INDEX(SPLIT(S697,""/""),2), INDEX(SPLIT(S697,""/""),1)))"),45822.0)</f>
        <v>45822</v>
      </c>
      <c r="U697" s="67"/>
      <c r="V697" s="61" t="s">
        <v>4837</v>
      </c>
      <c r="W697" s="61">
        <v>4104.0</v>
      </c>
      <c r="X697" s="61" t="s">
        <v>2522</v>
      </c>
      <c r="Y697" s="69" t="str">
        <f t="shared" si="2"/>
        <v>2025-06</v>
      </c>
      <c r="Z697" s="70" t="str">
        <f t="shared" si="3"/>
        <v>Jun</v>
      </c>
      <c r="AA697" s="71">
        <f>IFERROR(__xludf.DUMMYFUNCTION("IF(OR(T697="""", NOT(ISDATE(T697))), """", EOMONTH(T697, -1) + 1)"),45809.0)</f>
        <v>45809</v>
      </c>
      <c r="AB697" s="67"/>
      <c r="AC697" s="67"/>
      <c r="AD697" s="67"/>
      <c r="AE697" s="67"/>
    </row>
    <row r="698">
      <c r="A698" s="59">
        <v>45764.0</v>
      </c>
      <c r="B698" s="60">
        <f t="shared" si="4"/>
        <v>174</v>
      </c>
      <c r="C698" s="61" t="s">
        <v>64</v>
      </c>
      <c r="D698" s="61" t="s">
        <v>95</v>
      </c>
      <c r="E698" s="61" t="s">
        <v>3081</v>
      </c>
      <c r="F698" s="61" t="s">
        <v>46</v>
      </c>
      <c r="G698" s="61" t="s">
        <v>3082</v>
      </c>
      <c r="H698" s="61" t="s">
        <v>59</v>
      </c>
      <c r="I698" s="61" t="s">
        <v>40</v>
      </c>
      <c r="J698" s="61" t="s">
        <v>40</v>
      </c>
      <c r="K698" s="61" t="s">
        <v>40</v>
      </c>
      <c r="L698" s="61" t="s">
        <v>29</v>
      </c>
      <c r="M698" s="25" t="s">
        <v>6068</v>
      </c>
      <c r="N698" s="25" t="s">
        <v>6069</v>
      </c>
      <c r="O698" s="61" t="s">
        <v>32</v>
      </c>
      <c r="P698" s="61" t="s">
        <v>214</v>
      </c>
      <c r="Q698" s="67"/>
      <c r="R698" s="64"/>
      <c r="S698" s="65" t="str">
        <f t="shared" si="1"/>
        <v/>
      </c>
      <c r="T698" s="67" t="str">
        <f>IFERROR(__xludf.DUMMYFUNCTION("IF(ISBLANK(S698), """", DATE(INDEX(SPLIT(S698,""/""),3), INDEX(SPLIT(S698,""/""),2), INDEX(SPLIT(S698,""/""),1)))"),"")</f>
        <v/>
      </c>
      <c r="U698" s="67"/>
      <c r="V698" s="65"/>
      <c r="W698" s="67"/>
      <c r="X698" s="67"/>
      <c r="Y698" s="69" t="str">
        <f t="shared" si="2"/>
        <v/>
      </c>
      <c r="Z698" s="70" t="str">
        <f t="shared" si="3"/>
        <v/>
      </c>
      <c r="AA698" s="70" t="str">
        <f>IFERROR(__xludf.DUMMYFUNCTION("IF(OR(T698="""", NOT(ISDATE(T698))), """", EOMONTH(T698, -1) + 1)"),"")</f>
        <v/>
      </c>
      <c r="AB698" s="67"/>
      <c r="AC698" s="67"/>
      <c r="AD698" s="67"/>
      <c r="AE698" s="67"/>
    </row>
    <row r="699">
      <c r="A699" s="59">
        <v>45764.0</v>
      </c>
      <c r="B699" s="60">
        <f t="shared" si="4"/>
        <v>54</v>
      </c>
      <c r="C699" s="61" t="s">
        <v>64</v>
      </c>
      <c r="D699" s="61" t="s">
        <v>432</v>
      </c>
      <c r="E699" s="61" t="s">
        <v>3085</v>
      </c>
      <c r="F699" s="61" t="s">
        <v>25</v>
      </c>
      <c r="G699" s="61" t="s">
        <v>3086</v>
      </c>
      <c r="H699" s="61" t="s">
        <v>68</v>
      </c>
      <c r="I699" s="61" t="s">
        <v>104</v>
      </c>
      <c r="J699" s="61" t="s">
        <v>78</v>
      </c>
      <c r="K699" s="61" t="s">
        <v>78</v>
      </c>
      <c r="L699" s="61" t="s">
        <v>29</v>
      </c>
      <c r="M699" s="25" t="s">
        <v>6070</v>
      </c>
      <c r="N699" s="25" t="s">
        <v>6071</v>
      </c>
      <c r="O699" s="61" t="s">
        <v>32</v>
      </c>
      <c r="P699" s="61" t="s">
        <v>33</v>
      </c>
      <c r="Q699" s="61" t="s">
        <v>471</v>
      </c>
      <c r="R699" s="77">
        <v>45936.0</v>
      </c>
      <c r="S699" s="65">
        <f t="shared" si="1"/>
        <v>45936</v>
      </c>
      <c r="T699" s="66">
        <f>IFERROR(__xludf.DUMMYFUNCTION("IF(ISBLANK(S699), """", DATE(INDEX(SPLIT(S699,""/""),3), INDEX(SPLIT(S699,""/""),2), INDEX(SPLIT(S699,""/""),1)))"),45818.0)</f>
        <v>45818</v>
      </c>
      <c r="U699" s="67"/>
      <c r="V699" s="61" t="s">
        <v>5722</v>
      </c>
      <c r="W699" s="61">
        <v>5076.0</v>
      </c>
      <c r="X699" s="61" t="s">
        <v>3090</v>
      </c>
      <c r="Y699" s="69" t="str">
        <f t="shared" si="2"/>
        <v>2025-06</v>
      </c>
      <c r="Z699" s="70" t="str">
        <f t="shared" si="3"/>
        <v>Jun</v>
      </c>
      <c r="AA699" s="71">
        <f>IFERROR(__xludf.DUMMYFUNCTION("IF(OR(T699="""", NOT(ISDATE(T699))), """", EOMONTH(T699, -1) + 1)"),45809.0)</f>
        <v>45809</v>
      </c>
      <c r="AB699" s="67"/>
      <c r="AC699" s="67"/>
      <c r="AD699" s="67"/>
      <c r="AE699" s="67"/>
    </row>
    <row r="700">
      <c r="A700" s="59">
        <v>45764.0</v>
      </c>
      <c r="B700" s="60">
        <f t="shared" si="4"/>
        <v>174</v>
      </c>
      <c r="C700" s="61" t="s">
        <v>50</v>
      </c>
      <c r="D700" s="61" t="s">
        <v>216</v>
      </c>
      <c r="E700" s="61" t="s">
        <v>3091</v>
      </c>
      <c r="F700" s="61" t="s">
        <v>25</v>
      </c>
      <c r="G700" s="61" t="s">
        <v>3092</v>
      </c>
      <c r="H700" s="61" t="s">
        <v>388</v>
      </c>
      <c r="I700" s="61" t="s">
        <v>256</v>
      </c>
      <c r="J700" s="61" t="s">
        <v>905</v>
      </c>
      <c r="K700" s="61" t="s">
        <v>905</v>
      </c>
      <c r="L700" s="61" t="s">
        <v>29</v>
      </c>
      <c r="M700" s="25" t="s">
        <v>6072</v>
      </c>
      <c r="N700" s="25" t="s">
        <v>6073</v>
      </c>
      <c r="O700" s="61" t="s">
        <v>32</v>
      </c>
      <c r="P700" s="61" t="s">
        <v>214</v>
      </c>
      <c r="Q700" s="67"/>
      <c r="R700" s="64"/>
      <c r="S700" s="65" t="str">
        <f t="shared" si="1"/>
        <v/>
      </c>
      <c r="T700" s="67" t="str">
        <f>IFERROR(__xludf.DUMMYFUNCTION("IF(ISBLANK(S700), """", DATE(INDEX(SPLIT(S700,""/""),3), INDEX(SPLIT(S700,""/""),2), INDEX(SPLIT(S700,""/""),1)))"),"")</f>
        <v/>
      </c>
      <c r="U700" s="67"/>
      <c r="V700" s="65"/>
      <c r="W700" s="67"/>
      <c r="X700" s="67"/>
      <c r="Y700" s="69" t="str">
        <f t="shared" si="2"/>
        <v/>
      </c>
      <c r="Z700" s="70" t="str">
        <f t="shared" si="3"/>
        <v/>
      </c>
      <c r="AA700" s="70" t="str">
        <f>IFERROR(__xludf.DUMMYFUNCTION("IF(OR(T700="""", NOT(ISDATE(T700))), """", EOMONTH(T700, -1) + 1)"),"")</f>
        <v/>
      </c>
      <c r="AB700" s="67"/>
      <c r="AC700" s="67"/>
      <c r="AD700" s="67"/>
      <c r="AE700" s="67"/>
    </row>
    <row r="701">
      <c r="A701" s="59">
        <v>45764.0</v>
      </c>
      <c r="B701" s="60">
        <f t="shared" si="4"/>
        <v>23</v>
      </c>
      <c r="C701" s="61" t="s">
        <v>50</v>
      </c>
      <c r="D701" s="61" t="s">
        <v>216</v>
      </c>
      <c r="E701" s="61" t="s">
        <v>3095</v>
      </c>
      <c r="F701" s="61" t="s">
        <v>25</v>
      </c>
      <c r="G701" s="61" t="s">
        <v>3096</v>
      </c>
      <c r="H701" s="61" t="s">
        <v>39</v>
      </c>
      <c r="I701" s="61" t="s">
        <v>328</v>
      </c>
      <c r="J701" s="61" t="s">
        <v>40</v>
      </c>
      <c r="K701" s="61" t="s">
        <v>40</v>
      </c>
      <c r="L701" s="61" t="s">
        <v>29</v>
      </c>
      <c r="M701" s="25" t="s">
        <v>6074</v>
      </c>
      <c r="N701" s="25" t="s">
        <v>6075</v>
      </c>
      <c r="O701" s="61" t="s">
        <v>32</v>
      </c>
      <c r="P701" s="61" t="s">
        <v>33</v>
      </c>
      <c r="Q701" s="61" t="s">
        <v>381</v>
      </c>
      <c r="R701" s="64"/>
      <c r="S701" s="65">
        <f t="shared" si="1"/>
        <v>45935</v>
      </c>
      <c r="T701" s="66">
        <f>IFERROR(__xludf.DUMMYFUNCTION("IF(ISBLANK(S701), """", DATE(INDEX(SPLIT(S701,""/""),3), INDEX(SPLIT(S701,""/""),2), INDEX(SPLIT(S701,""/""),1)))"),45787.0)</f>
        <v>45787</v>
      </c>
      <c r="U701" s="67"/>
      <c r="V701" s="68">
        <v>45935.0</v>
      </c>
      <c r="W701" s="61">
        <v>3060.0</v>
      </c>
      <c r="X701" s="61" t="s">
        <v>1331</v>
      </c>
      <c r="Y701" s="69" t="str">
        <f t="shared" si="2"/>
        <v>2025-05</v>
      </c>
      <c r="Z701" s="70" t="str">
        <f t="shared" si="3"/>
        <v>May</v>
      </c>
      <c r="AA701" s="71">
        <f>IFERROR(__xludf.DUMMYFUNCTION("IF(OR(T701="""", NOT(ISDATE(T701))), """", EOMONTH(T701, -1) + 1)"),45778.0)</f>
        <v>45778</v>
      </c>
      <c r="AB701" s="67"/>
      <c r="AC701" s="67"/>
      <c r="AD701" s="67"/>
      <c r="AE701" s="67"/>
    </row>
    <row r="702">
      <c r="A702" s="59">
        <v>45764.0</v>
      </c>
      <c r="B702" s="60">
        <f t="shared" si="4"/>
        <v>9</v>
      </c>
      <c r="C702" s="61" t="s">
        <v>72</v>
      </c>
      <c r="D702" s="61" t="s">
        <v>247</v>
      </c>
      <c r="E702" s="61" t="s">
        <v>3099</v>
      </c>
      <c r="F702" s="61" t="s">
        <v>274</v>
      </c>
      <c r="G702" s="61" t="s">
        <v>3100</v>
      </c>
      <c r="H702" s="61" t="s">
        <v>77</v>
      </c>
      <c r="I702" s="61" t="s">
        <v>78</v>
      </c>
      <c r="J702" s="61" t="s">
        <v>47</v>
      </c>
      <c r="K702" s="61" t="s">
        <v>47</v>
      </c>
      <c r="L702" s="61" t="s">
        <v>29</v>
      </c>
      <c r="M702" s="25" t="s">
        <v>6076</v>
      </c>
      <c r="N702" s="25" t="s">
        <v>6077</v>
      </c>
      <c r="O702" s="61" t="s">
        <v>32</v>
      </c>
      <c r="P702" s="61" t="s">
        <v>33</v>
      </c>
      <c r="Q702" s="61" t="s">
        <v>126</v>
      </c>
      <c r="R702" s="64"/>
      <c r="S702" s="65" t="str">
        <f t="shared" si="1"/>
        <v>26/04/2025</v>
      </c>
      <c r="T702" s="66">
        <f>IFERROR(__xludf.DUMMYFUNCTION("IF(ISBLANK(S702), """", DATE(INDEX(SPLIT(S702,""/""),3), INDEX(SPLIT(S702,""/""),2), INDEX(SPLIT(S702,""/""),1)))"),45773.0)</f>
        <v>45773</v>
      </c>
      <c r="U702" s="67"/>
      <c r="V702" s="61" t="s">
        <v>4697</v>
      </c>
      <c r="W702" s="61">
        <v>1800.0</v>
      </c>
      <c r="X702" s="61" t="s">
        <v>2465</v>
      </c>
      <c r="Y702" s="69" t="str">
        <f t="shared" si="2"/>
        <v>2025-04</v>
      </c>
      <c r="Z702" s="70" t="str">
        <f t="shared" si="3"/>
        <v>Apr</v>
      </c>
      <c r="AA702" s="71">
        <f>IFERROR(__xludf.DUMMYFUNCTION("IF(OR(T702="""", NOT(ISDATE(T702))), """", EOMONTH(T702, -1) + 1)"),45748.0)</f>
        <v>45748</v>
      </c>
      <c r="AB702" s="67"/>
      <c r="AC702" s="67"/>
      <c r="AD702" s="67"/>
      <c r="AE702" s="67"/>
    </row>
    <row r="703">
      <c r="A703" s="59">
        <v>45765.0</v>
      </c>
      <c r="B703" s="60">
        <f t="shared" si="4"/>
        <v>43</v>
      </c>
      <c r="C703" s="61" t="s">
        <v>22</v>
      </c>
      <c r="D703" s="61" t="s">
        <v>307</v>
      </c>
      <c r="E703" s="61" t="s">
        <v>3104</v>
      </c>
      <c r="F703" s="61" t="s">
        <v>46</v>
      </c>
      <c r="G703" s="63" t="s">
        <v>2749</v>
      </c>
      <c r="H703" s="61" t="s">
        <v>68</v>
      </c>
      <c r="I703" s="61" t="s">
        <v>40</v>
      </c>
      <c r="J703" s="61" t="s">
        <v>47</v>
      </c>
      <c r="K703" s="61" t="s">
        <v>47</v>
      </c>
      <c r="L703" s="61" t="s">
        <v>29</v>
      </c>
      <c r="M703" s="25" t="s">
        <v>6078</v>
      </c>
      <c r="N703" s="25" t="s">
        <v>6079</v>
      </c>
      <c r="O703" s="61" t="s">
        <v>32</v>
      </c>
      <c r="P703" s="61" t="s">
        <v>33</v>
      </c>
      <c r="Q703" s="61" t="s">
        <v>34</v>
      </c>
      <c r="R703" s="64"/>
      <c r="S703" s="65" t="str">
        <f t="shared" si="1"/>
        <v>31/05/2025</v>
      </c>
      <c r="T703" s="66">
        <f>IFERROR(__xludf.DUMMYFUNCTION("IF(ISBLANK(S703), """", DATE(INDEX(SPLIT(S703,""/""),3), INDEX(SPLIT(S703,""/""),2), INDEX(SPLIT(S703,""/""),1)))"),45808.0)</f>
        <v>45808</v>
      </c>
      <c r="U703" s="67"/>
      <c r="V703" s="61" t="s">
        <v>4751</v>
      </c>
      <c r="W703" s="67"/>
      <c r="X703" s="67"/>
      <c r="Y703" s="69" t="str">
        <f t="shared" si="2"/>
        <v>2025-05</v>
      </c>
      <c r="Z703" s="70" t="str">
        <f t="shared" si="3"/>
        <v>May</v>
      </c>
      <c r="AA703" s="71">
        <f>IFERROR(__xludf.DUMMYFUNCTION("IF(OR(T703="""", NOT(ISDATE(T703))), """", EOMONTH(T703, -1) + 1)"),45778.0)</f>
        <v>45778</v>
      </c>
      <c r="AB703" s="67"/>
      <c r="AC703" s="67"/>
      <c r="AD703" s="67"/>
      <c r="AE703" s="67"/>
    </row>
    <row r="704">
      <c r="A704" s="59">
        <v>45765.0</v>
      </c>
      <c r="B704" s="60">
        <f t="shared" si="4"/>
        <v>173</v>
      </c>
      <c r="C704" s="61" t="s">
        <v>72</v>
      </c>
      <c r="D704" s="61" t="s">
        <v>73</v>
      </c>
      <c r="E704" s="61" t="s">
        <v>3107</v>
      </c>
      <c r="F704" s="61" t="s">
        <v>373</v>
      </c>
      <c r="G704" s="61" t="s">
        <v>3108</v>
      </c>
      <c r="H704" s="61" t="s">
        <v>388</v>
      </c>
      <c r="I704" s="61" t="s">
        <v>1265</v>
      </c>
      <c r="J704" s="61" t="s">
        <v>78</v>
      </c>
      <c r="K704" s="61" t="s">
        <v>78</v>
      </c>
      <c r="L704" s="61" t="s">
        <v>29</v>
      </c>
      <c r="M704" s="25" t="s">
        <v>6080</v>
      </c>
      <c r="N704" s="25" t="s">
        <v>6081</v>
      </c>
      <c r="O704" s="61" t="s">
        <v>32</v>
      </c>
      <c r="P704" s="61" t="s">
        <v>214</v>
      </c>
      <c r="Q704" s="67"/>
      <c r="R704" s="64"/>
      <c r="S704" s="65" t="str">
        <f t="shared" si="1"/>
        <v/>
      </c>
      <c r="T704" s="67" t="str">
        <f>IFERROR(__xludf.DUMMYFUNCTION("IF(ISBLANK(S704), """", DATE(INDEX(SPLIT(S704,""/""),3), INDEX(SPLIT(S704,""/""),2), INDEX(SPLIT(S704,""/""),1)))"),"")</f>
        <v/>
      </c>
      <c r="U704" s="67"/>
      <c r="V704" s="65"/>
      <c r="W704" s="67"/>
      <c r="X704" s="67"/>
      <c r="Y704" s="69" t="str">
        <f t="shared" si="2"/>
        <v/>
      </c>
      <c r="Z704" s="70" t="str">
        <f t="shared" si="3"/>
        <v/>
      </c>
      <c r="AA704" s="70" t="str">
        <f>IFERROR(__xludf.DUMMYFUNCTION("IF(OR(T704="""", NOT(ISDATE(T704))), """", EOMONTH(T704, -1) + 1)"),"")</f>
        <v/>
      </c>
      <c r="AB704" s="67"/>
      <c r="AC704" s="67"/>
      <c r="AD704" s="67"/>
      <c r="AE704" s="67"/>
    </row>
    <row r="705">
      <c r="A705" s="59">
        <v>45765.0</v>
      </c>
      <c r="B705" s="60">
        <f t="shared" si="4"/>
        <v>173</v>
      </c>
      <c r="C705" s="61" t="s">
        <v>64</v>
      </c>
      <c r="D705" s="61" t="s">
        <v>209</v>
      </c>
      <c r="E705" s="61" t="s">
        <v>3111</v>
      </c>
      <c r="F705" s="61" t="s">
        <v>25</v>
      </c>
      <c r="G705" s="61" t="s">
        <v>3112</v>
      </c>
      <c r="H705" s="61" t="s">
        <v>39</v>
      </c>
      <c r="I705" s="61" t="s">
        <v>78</v>
      </c>
      <c r="J705" s="61" t="s">
        <v>404</v>
      </c>
      <c r="K705" s="61" t="s">
        <v>3044</v>
      </c>
      <c r="L705" s="61" t="s">
        <v>29</v>
      </c>
      <c r="M705" s="25" t="s">
        <v>6082</v>
      </c>
      <c r="N705" s="25" t="s">
        <v>6083</v>
      </c>
      <c r="O705" s="61" t="s">
        <v>32</v>
      </c>
      <c r="P705" s="61" t="s">
        <v>33</v>
      </c>
      <c r="Q705" s="61" t="s">
        <v>34</v>
      </c>
      <c r="R705" s="64"/>
      <c r="S705" s="65" t="str">
        <f t="shared" si="1"/>
        <v/>
      </c>
      <c r="T705" s="67" t="str">
        <f>IFERROR(__xludf.DUMMYFUNCTION("IF(ISBLANK(S705), """", DATE(INDEX(SPLIT(S705,""/""),3), INDEX(SPLIT(S705,""/""),2), INDEX(SPLIT(S705,""/""),1)))"),"")</f>
        <v/>
      </c>
      <c r="U705" s="67"/>
      <c r="V705" s="65"/>
      <c r="W705" s="67"/>
      <c r="X705" s="67"/>
      <c r="Y705" s="69" t="str">
        <f t="shared" si="2"/>
        <v/>
      </c>
      <c r="Z705" s="70" t="str">
        <f t="shared" si="3"/>
        <v/>
      </c>
      <c r="AA705" s="70" t="str">
        <f>IFERROR(__xludf.DUMMYFUNCTION("IF(OR(T705="""", NOT(ISDATE(T705))), """", EOMONTH(T705, -1) + 1)"),"")</f>
        <v/>
      </c>
      <c r="AB705" s="67"/>
      <c r="AC705" s="67"/>
      <c r="AD705" s="67"/>
      <c r="AE705" s="67"/>
    </row>
    <row r="706">
      <c r="A706" s="59">
        <v>45765.0</v>
      </c>
      <c r="B706" s="60">
        <f t="shared" si="4"/>
        <v>22</v>
      </c>
      <c r="C706" s="61" t="s">
        <v>22</v>
      </c>
      <c r="D706" s="61" t="s">
        <v>109</v>
      </c>
      <c r="E706" s="61" t="s">
        <v>3115</v>
      </c>
      <c r="F706" s="61" t="s">
        <v>25</v>
      </c>
      <c r="G706" s="61" t="s">
        <v>3116</v>
      </c>
      <c r="H706" s="61" t="s">
        <v>388</v>
      </c>
      <c r="I706" s="61" t="s">
        <v>78</v>
      </c>
      <c r="J706" s="61" t="s">
        <v>122</v>
      </c>
      <c r="K706" s="61" t="s">
        <v>122</v>
      </c>
      <c r="L706" s="61" t="s">
        <v>29</v>
      </c>
      <c r="M706" s="25" t="s">
        <v>6084</v>
      </c>
      <c r="N706" s="25" t="s">
        <v>6085</v>
      </c>
      <c r="O706" s="61" t="s">
        <v>32</v>
      </c>
      <c r="P706" s="61" t="s">
        <v>33</v>
      </c>
      <c r="Q706" s="61" t="s">
        <v>34</v>
      </c>
      <c r="R706" s="64"/>
      <c r="S706" s="65">
        <f t="shared" si="1"/>
        <v>45935</v>
      </c>
      <c r="T706" s="66">
        <f>IFERROR(__xludf.DUMMYFUNCTION("IF(ISBLANK(S706), """", DATE(INDEX(SPLIT(S706,""/""),3), INDEX(SPLIT(S706,""/""),2), INDEX(SPLIT(S706,""/""),1)))"),45787.0)</f>
        <v>45787</v>
      </c>
      <c r="U706" s="67"/>
      <c r="V706" s="68">
        <v>45935.0</v>
      </c>
      <c r="W706" s="67"/>
      <c r="X706" s="67"/>
      <c r="Y706" s="69" t="str">
        <f t="shared" si="2"/>
        <v>2025-05</v>
      </c>
      <c r="Z706" s="70" t="str">
        <f t="shared" si="3"/>
        <v>May</v>
      </c>
      <c r="AA706" s="71">
        <f>IFERROR(__xludf.DUMMYFUNCTION("IF(OR(T706="""", NOT(ISDATE(T706))), """", EOMONTH(T706, -1) + 1)"),45778.0)</f>
        <v>45778</v>
      </c>
      <c r="AB706" s="67"/>
      <c r="AC706" s="67"/>
      <c r="AD706" s="67"/>
      <c r="AE706" s="67"/>
    </row>
    <row r="707">
      <c r="A707" s="59">
        <v>45765.0</v>
      </c>
      <c r="B707" s="60">
        <f t="shared" si="4"/>
        <v>173</v>
      </c>
      <c r="C707" s="61" t="s">
        <v>22</v>
      </c>
      <c r="D707" s="61" t="s">
        <v>109</v>
      </c>
      <c r="E707" s="61" t="s">
        <v>3119</v>
      </c>
      <c r="F707" s="61" t="s">
        <v>25</v>
      </c>
      <c r="G707" s="61" t="s">
        <v>3120</v>
      </c>
      <c r="H707" s="61" t="s">
        <v>59</v>
      </c>
      <c r="I707" s="61" t="s">
        <v>104</v>
      </c>
      <c r="J707" s="61" t="s">
        <v>244</v>
      </c>
      <c r="K707" s="61" t="s">
        <v>244</v>
      </c>
      <c r="L707" s="61" t="s">
        <v>29</v>
      </c>
      <c r="M707" s="25" t="s">
        <v>6086</v>
      </c>
      <c r="N707" s="25" t="s">
        <v>6087</v>
      </c>
      <c r="O707" s="61" t="s">
        <v>32</v>
      </c>
      <c r="P707" s="61" t="s">
        <v>214</v>
      </c>
      <c r="Q707" s="67"/>
      <c r="R707" s="64"/>
      <c r="S707" s="65" t="str">
        <f t="shared" si="1"/>
        <v/>
      </c>
      <c r="T707" s="67" t="str">
        <f>IFERROR(__xludf.DUMMYFUNCTION("IF(ISBLANK(S707), """", DATE(INDEX(SPLIT(S707,""/""),3), INDEX(SPLIT(S707,""/""),2), INDEX(SPLIT(S707,""/""),1)))"),"")</f>
        <v/>
      </c>
      <c r="U707" s="67"/>
      <c r="V707" s="65"/>
      <c r="W707" s="67"/>
      <c r="X707" s="67"/>
      <c r="Y707" s="69" t="str">
        <f t="shared" si="2"/>
        <v/>
      </c>
      <c r="Z707" s="70" t="str">
        <f t="shared" si="3"/>
        <v/>
      </c>
      <c r="AA707" s="70" t="str">
        <f>IFERROR(__xludf.DUMMYFUNCTION("IF(OR(T707="""", NOT(ISDATE(T707))), """", EOMONTH(T707, -1) + 1)"),"")</f>
        <v/>
      </c>
      <c r="AB707" s="67"/>
      <c r="AC707" s="67"/>
      <c r="AD707" s="67"/>
      <c r="AE707" s="67"/>
    </row>
    <row r="708">
      <c r="A708" s="59">
        <v>45765.0</v>
      </c>
      <c r="B708" s="60">
        <f t="shared" si="4"/>
        <v>22</v>
      </c>
      <c r="C708" s="61" t="s">
        <v>72</v>
      </c>
      <c r="D708" s="61" t="s">
        <v>247</v>
      </c>
      <c r="E708" s="61" t="s">
        <v>3123</v>
      </c>
      <c r="F708" s="61" t="s">
        <v>274</v>
      </c>
      <c r="G708" s="61" t="s">
        <v>3124</v>
      </c>
      <c r="H708" s="61" t="s">
        <v>77</v>
      </c>
      <c r="I708" s="61" t="s">
        <v>104</v>
      </c>
      <c r="J708" s="61" t="s">
        <v>47</v>
      </c>
      <c r="K708" s="61" t="s">
        <v>47</v>
      </c>
      <c r="L708" s="61" t="s">
        <v>29</v>
      </c>
      <c r="M708" s="25" t="s">
        <v>6088</v>
      </c>
      <c r="N708" s="25" t="s">
        <v>6089</v>
      </c>
      <c r="O708" s="61" t="s">
        <v>32</v>
      </c>
      <c r="P708" s="61" t="s">
        <v>33</v>
      </c>
      <c r="Q708" s="61" t="s">
        <v>34</v>
      </c>
      <c r="R708" s="64"/>
      <c r="S708" s="65">
        <f t="shared" si="1"/>
        <v>45935</v>
      </c>
      <c r="T708" s="66">
        <f>IFERROR(__xludf.DUMMYFUNCTION("IF(ISBLANK(S708), """", DATE(INDEX(SPLIT(S708,""/""),3), INDEX(SPLIT(S708,""/""),2), INDEX(SPLIT(S708,""/""),1)))"),45787.0)</f>
        <v>45787</v>
      </c>
      <c r="U708" s="67"/>
      <c r="V708" s="68">
        <v>45935.0</v>
      </c>
      <c r="W708" s="61">
        <v>1800.0</v>
      </c>
      <c r="X708" s="61" t="s">
        <v>706</v>
      </c>
      <c r="Y708" s="69" t="str">
        <f t="shared" si="2"/>
        <v>2025-05</v>
      </c>
      <c r="Z708" s="70" t="str">
        <f t="shared" si="3"/>
        <v>May</v>
      </c>
      <c r="AA708" s="71">
        <f>IFERROR(__xludf.DUMMYFUNCTION("IF(OR(T708="""", NOT(ISDATE(T708))), """", EOMONTH(T708, -1) + 1)"),45778.0)</f>
        <v>45778</v>
      </c>
      <c r="AB708" s="67"/>
      <c r="AC708" s="67"/>
      <c r="AD708" s="67"/>
      <c r="AE708" s="67"/>
    </row>
    <row r="709">
      <c r="A709" s="59">
        <v>45768.0</v>
      </c>
      <c r="B709" s="60">
        <f t="shared" si="4"/>
        <v>170</v>
      </c>
      <c r="C709" s="61" t="s">
        <v>64</v>
      </c>
      <c r="D709" s="61" t="s">
        <v>290</v>
      </c>
      <c r="E709" s="61" t="s">
        <v>3128</v>
      </c>
      <c r="F709" s="61" t="s">
        <v>1873</v>
      </c>
      <c r="G709" s="61" t="s">
        <v>3129</v>
      </c>
      <c r="H709" s="61" t="s">
        <v>77</v>
      </c>
      <c r="I709" s="61" t="s">
        <v>78</v>
      </c>
      <c r="J709" s="61" t="s">
        <v>47</v>
      </c>
      <c r="K709" s="61" t="s">
        <v>47</v>
      </c>
      <c r="L709" s="67"/>
      <c r="M709" s="25" t="s">
        <v>6090</v>
      </c>
      <c r="N709" s="67"/>
      <c r="O709" s="61" t="s">
        <v>32</v>
      </c>
      <c r="P709" s="61" t="s">
        <v>33</v>
      </c>
      <c r="Q709" s="67"/>
      <c r="R709" s="64"/>
      <c r="S709" s="65" t="str">
        <f t="shared" si="1"/>
        <v/>
      </c>
      <c r="T709" s="67" t="str">
        <f>IFERROR(__xludf.DUMMYFUNCTION("IF(ISBLANK(S709), """", DATE(INDEX(SPLIT(S709,""/""),3), INDEX(SPLIT(S709,""/""),2), INDEX(SPLIT(S709,""/""),1)))"),"")</f>
        <v/>
      </c>
      <c r="U709" s="67"/>
      <c r="V709" s="65"/>
      <c r="W709" s="67"/>
      <c r="X709" s="67"/>
      <c r="Y709" s="69" t="str">
        <f t="shared" si="2"/>
        <v/>
      </c>
      <c r="Z709" s="70" t="str">
        <f t="shared" si="3"/>
        <v/>
      </c>
      <c r="AA709" s="70" t="str">
        <f>IFERROR(__xludf.DUMMYFUNCTION("IF(OR(T709="""", NOT(ISDATE(T709))), """", EOMONTH(T709, -1) + 1)"),"")</f>
        <v/>
      </c>
      <c r="AB709" s="67"/>
      <c r="AC709" s="67"/>
      <c r="AD709" s="67"/>
      <c r="AE709" s="67"/>
    </row>
    <row r="710">
      <c r="A710" s="59">
        <v>45768.0</v>
      </c>
      <c r="B710" s="60">
        <f t="shared" si="4"/>
        <v>170</v>
      </c>
      <c r="C710" s="61" t="s">
        <v>64</v>
      </c>
      <c r="D710" s="61" t="s">
        <v>209</v>
      </c>
      <c r="E710" s="61" t="s">
        <v>3131</v>
      </c>
      <c r="F710" s="61" t="s">
        <v>25</v>
      </c>
      <c r="G710" s="61" t="s">
        <v>3132</v>
      </c>
      <c r="H710" s="61" t="s">
        <v>59</v>
      </c>
      <c r="I710" s="61" t="s">
        <v>104</v>
      </c>
      <c r="J710" s="61" t="s">
        <v>328</v>
      </c>
      <c r="K710" s="61" t="s">
        <v>328</v>
      </c>
      <c r="L710" s="61" t="s">
        <v>29</v>
      </c>
      <c r="M710" s="25" t="s">
        <v>6091</v>
      </c>
      <c r="N710" s="25" t="s">
        <v>6092</v>
      </c>
      <c r="O710" s="61" t="s">
        <v>32</v>
      </c>
      <c r="P710" s="61" t="s">
        <v>343</v>
      </c>
      <c r="Q710" s="67"/>
      <c r="R710" s="64"/>
      <c r="S710" s="65" t="str">
        <f t="shared" si="1"/>
        <v/>
      </c>
      <c r="T710" s="67" t="str">
        <f>IFERROR(__xludf.DUMMYFUNCTION("IF(ISBLANK(S710), """", DATE(INDEX(SPLIT(S710,""/""),3), INDEX(SPLIT(S710,""/""),2), INDEX(SPLIT(S710,""/""),1)))"),"")</f>
        <v/>
      </c>
      <c r="U710" s="67"/>
      <c r="V710" s="65"/>
      <c r="W710" s="67"/>
      <c r="X710" s="67"/>
      <c r="Y710" s="69" t="str">
        <f t="shared" si="2"/>
        <v/>
      </c>
      <c r="Z710" s="70" t="str">
        <f t="shared" si="3"/>
        <v/>
      </c>
      <c r="AA710" s="70" t="str">
        <f>IFERROR(__xludf.DUMMYFUNCTION("IF(OR(T710="""", NOT(ISDATE(T710))), """", EOMONTH(T710, -1) + 1)"),"")</f>
        <v/>
      </c>
      <c r="AB710" s="67"/>
      <c r="AC710" s="67"/>
      <c r="AD710" s="67"/>
      <c r="AE710" s="67"/>
    </row>
    <row r="711">
      <c r="A711" s="59">
        <v>45768.0</v>
      </c>
      <c r="B711" s="60">
        <f t="shared" si="4"/>
        <v>47</v>
      </c>
      <c r="C711" s="61" t="s">
        <v>64</v>
      </c>
      <c r="D711" s="61" t="s">
        <v>209</v>
      </c>
      <c r="E711" s="61" t="s">
        <v>3136</v>
      </c>
      <c r="F711" s="61" t="s">
        <v>25</v>
      </c>
      <c r="G711" s="61" t="s">
        <v>3137</v>
      </c>
      <c r="H711" s="61" t="s">
        <v>388</v>
      </c>
      <c r="I711" s="61" t="s">
        <v>328</v>
      </c>
      <c r="J711" s="61" t="s">
        <v>328</v>
      </c>
      <c r="K711" s="61" t="s">
        <v>328</v>
      </c>
      <c r="L711" s="61" t="s">
        <v>29</v>
      </c>
      <c r="M711" s="25" t="s">
        <v>6093</v>
      </c>
      <c r="N711" s="25" t="s">
        <v>6094</v>
      </c>
      <c r="O711" s="61" t="s">
        <v>32</v>
      </c>
      <c r="P711" s="61" t="s">
        <v>33</v>
      </c>
      <c r="Q711" s="67"/>
      <c r="R711" s="64"/>
      <c r="S711" s="65">
        <f t="shared" si="1"/>
        <v>45844</v>
      </c>
      <c r="T711" s="66">
        <f>IFERROR(__xludf.DUMMYFUNCTION("IF(ISBLANK(S711), """", DATE(INDEX(SPLIT(S711,""/""),3), INDEX(SPLIT(S711,""/""),2), INDEX(SPLIT(S711,""/""),1)))"),45815.0)</f>
        <v>45815</v>
      </c>
      <c r="U711" s="67"/>
      <c r="V711" s="68">
        <v>45844.0</v>
      </c>
      <c r="W711" s="67"/>
      <c r="X711" s="67"/>
      <c r="Y711" s="69" t="str">
        <f t="shared" si="2"/>
        <v>2025-06</v>
      </c>
      <c r="Z711" s="70" t="str">
        <f t="shared" si="3"/>
        <v>Jun</v>
      </c>
      <c r="AA711" s="71">
        <f>IFERROR(__xludf.DUMMYFUNCTION("IF(OR(T711="""", NOT(ISDATE(T711))), """", EOMONTH(T711, -1) + 1)"),45809.0)</f>
        <v>45809</v>
      </c>
      <c r="AB711" s="67"/>
      <c r="AC711" s="67"/>
      <c r="AD711" s="67"/>
      <c r="AE711" s="67"/>
    </row>
    <row r="712">
      <c r="A712" s="59">
        <v>45768.0</v>
      </c>
      <c r="B712" s="60">
        <f t="shared" si="4"/>
        <v>170</v>
      </c>
      <c r="C712" s="61" t="s">
        <v>72</v>
      </c>
      <c r="D712" s="61" t="s">
        <v>73</v>
      </c>
      <c r="E712" s="61" t="s">
        <v>3140</v>
      </c>
      <c r="F712" s="61" t="s">
        <v>373</v>
      </c>
      <c r="G712" s="61" t="s">
        <v>3141</v>
      </c>
      <c r="H712" s="61" t="s">
        <v>39</v>
      </c>
      <c r="I712" s="61" t="s">
        <v>77</v>
      </c>
      <c r="J712" s="61" t="s">
        <v>256</v>
      </c>
      <c r="K712" s="61" t="s">
        <v>256</v>
      </c>
      <c r="L712" s="61" t="s">
        <v>29</v>
      </c>
      <c r="M712" s="25" t="s">
        <v>6095</v>
      </c>
      <c r="N712" s="25" t="s">
        <v>6096</v>
      </c>
      <c r="O712" s="61" t="s">
        <v>32</v>
      </c>
      <c r="P712" s="61" t="s">
        <v>214</v>
      </c>
      <c r="Q712" s="67"/>
      <c r="R712" s="64"/>
      <c r="S712" s="65" t="str">
        <f t="shared" si="1"/>
        <v/>
      </c>
      <c r="T712" s="67" t="str">
        <f>IFERROR(__xludf.DUMMYFUNCTION("IF(ISBLANK(S712), """", DATE(INDEX(SPLIT(S712,""/""),3), INDEX(SPLIT(S712,""/""),2), INDEX(SPLIT(S712,""/""),1)))"),"")</f>
        <v/>
      </c>
      <c r="U712" s="67"/>
      <c r="V712" s="65"/>
      <c r="W712" s="67"/>
      <c r="X712" s="67"/>
      <c r="Y712" s="69" t="str">
        <f t="shared" si="2"/>
        <v/>
      </c>
      <c r="Z712" s="70" t="str">
        <f t="shared" si="3"/>
        <v/>
      </c>
      <c r="AA712" s="70" t="str">
        <f>IFERROR(__xludf.DUMMYFUNCTION("IF(OR(T712="""", NOT(ISDATE(T712))), """", EOMONTH(T712, -1) + 1)"),"")</f>
        <v/>
      </c>
      <c r="AB712" s="67"/>
      <c r="AC712" s="67"/>
      <c r="AD712" s="67"/>
      <c r="AE712" s="67"/>
    </row>
    <row r="713">
      <c r="A713" s="59">
        <v>45768.0</v>
      </c>
      <c r="B713" s="60">
        <f t="shared" si="4"/>
        <v>170</v>
      </c>
      <c r="C713" s="61" t="s">
        <v>64</v>
      </c>
      <c r="D713" s="61" t="s">
        <v>529</v>
      </c>
      <c r="E713" s="61" t="s">
        <v>3144</v>
      </c>
      <c r="F713" s="61" t="s">
        <v>25</v>
      </c>
      <c r="G713" s="61" t="s">
        <v>3145</v>
      </c>
      <c r="H713" s="61" t="s">
        <v>39</v>
      </c>
      <c r="I713" s="61" t="s">
        <v>78</v>
      </c>
      <c r="J713" s="61" t="s">
        <v>78</v>
      </c>
      <c r="K713" s="61" t="s">
        <v>78</v>
      </c>
      <c r="L713" s="61" t="s">
        <v>29</v>
      </c>
      <c r="M713" s="25" t="s">
        <v>6097</v>
      </c>
      <c r="N713" s="25" t="s">
        <v>6098</v>
      </c>
      <c r="O713" s="61" t="s">
        <v>32</v>
      </c>
      <c r="P713" s="61" t="s">
        <v>214</v>
      </c>
      <c r="Q713" s="67"/>
      <c r="R713" s="64"/>
      <c r="S713" s="65" t="str">
        <f t="shared" si="1"/>
        <v/>
      </c>
      <c r="T713" s="67" t="str">
        <f>IFERROR(__xludf.DUMMYFUNCTION("IF(ISBLANK(S713), """", DATE(INDEX(SPLIT(S713,""/""),3), INDEX(SPLIT(S713,""/""),2), INDEX(SPLIT(S713,""/""),1)))"),"")</f>
        <v/>
      </c>
      <c r="U713" s="67"/>
      <c r="V713" s="65"/>
      <c r="W713" s="67"/>
      <c r="X713" s="67"/>
      <c r="Y713" s="69" t="str">
        <f t="shared" si="2"/>
        <v/>
      </c>
      <c r="Z713" s="70" t="str">
        <f t="shared" si="3"/>
        <v/>
      </c>
      <c r="AA713" s="70" t="str">
        <f>IFERROR(__xludf.DUMMYFUNCTION("IF(OR(T713="""", NOT(ISDATE(T713))), """", EOMONTH(T713, -1) + 1)"),"")</f>
        <v/>
      </c>
      <c r="AB713" s="67"/>
      <c r="AC713" s="67"/>
      <c r="AD713" s="67"/>
      <c r="AE713" s="67"/>
    </row>
    <row r="714">
      <c r="A714" s="59">
        <v>45768.0</v>
      </c>
      <c r="B714" s="60">
        <f t="shared" si="4"/>
        <v>170</v>
      </c>
      <c r="C714" s="61" t="s">
        <v>64</v>
      </c>
      <c r="D714" s="61" t="s">
        <v>529</v>
      </c>
      <c r="E714" s="61" t="s">
        <v>3148</v>
      </c>
      <c r="F714" s="61" t="s">
        <v>25</v>
      </c>
      <c r="G714" s="61" t="s">
        <v>3149</v>
      </c>
      <c r="H714" s="61" t="s">
        <v>2731</v>
      </c>
      <c r="I714" s="61" t="s">
        <v>123</v>
      </c>
      <c r="J714" s="61" t="s">
        <v>104</v>
      </c>
      <c r="K714" s="61" t="s">
        <v>78</v>
      </c>
      <c r="L714" s="61" t="s">
        <v>29</v>
      </c>
      <c r="M714" s="25" t="s">
        <v>6099</v>
      </c>
      <c r="N714" s="25" t="s">
        <v>6100</v>
      </c>
      <c r="O714" s="61" t="s">
        <v>32</v>
      </c>
      <c r="P714" s="61" t="s">
        <v>214</v>
      </c>
      <c r="Q714" s="67"/>
      <c r="R714" s="64"/>
      <c r="S714" s="65" t="str">
        <f t="shared" si="1"/>
        <v/>
      </c>
      <c r="T714" s="67" t="str">
        <f>IFERROR(__xludf.DUMMYFUNCTION("IF(ISBLANK(S714), """", DATE(INDEX(SPLIT(S714,""/""),3), INDEX(SPLIT(S714,""/""),2), INDEX(SPLIT(S714,""/""),1)))"),"")</f>
        <v/>
      </c>
      <c r="U714" s="67"/>
      <c r="V714" s="65"/>
      <c r="W714" s="67"/>
      <c r="X714" s="67"/>
      <c r="Y714" s="69" t="str">
        <f t="shared" si="2"/>
        <v/>
      </c>
      <c r="Z714" s="70" t="str">
        <f t="shared" si="3"/>
        <v/>
      </c>
      <c r="AA714" s="70" t="str">
        <f>IFERROR(__xludf.DUMMYFUNCTION("IF(OR(T714="""", NOT(ISDATE(T714))), """", EOMONTH(T714, -1) + 1)"),"")</f>
        <v/>
      </c>
      <c r="AB714" s="67"/>
      <c r="AC714" s="67"/>
      <c r="AD714" s="67"/>
      <c r="AE714" s="67"/>
    </row>
    <row r="715">
      <c r="A715" s="59">
        <v>45768.0</v>
      </c>
      <c r="B715" s="60">
        <f t="shared" si="4"/>
        <v>170</v>
      </c>
      <c r="C715" s="61" t="s">
        <v>64</v>
      </c>
      <c r="D715" s="61" t="s">
        <v>529</v>
      </c>
      <c r="E715" s="61" t="s">
        <v>3152</v>
      </c>
      <c r="F715" s="61" t="s">
        <v>25</v>
      </c>
      <c r="G715" s="61" t="s">
        <v>3153</v>
      </c>
      <c r="H715" s="61" t="s">
        <v>68</v>
      </c>
      <c r="I715" s="61" t="s">
        <v>468</v>
      </c>
      <c r="J715" s="61" t="s">
        <v>122</v>
      </c>
      <c r="K715" s="61" t="s">
        <v>122</v>
      </c>
      <c r="L715" s="61" t="s">
        <v>29</v>
      </c>
      <c r="M715" s="25" t="s">
        <v>6101</v>
      </c>
      <c r="N715" s="25" t="s">
        <v>6102</v>
      </c>
      <c r="O715" s="61" t="s">
        <v>32</v>
      </c>
      <c r="P715" s="61" t="s">
        <v>214</v>
      </c>
      <c r="Q715" s="67"/>
      <c r="R715" s="64"/>
      <c r="S715" s="65" t="str">
        <f t="shared" si="1"/>
        <v/>
      </c>
      <c r="T715" s="67" t="str">
        <f>IFERROR(__xludf.DUMMYFUNCTION("IF(ISBLANK(S715), """", DATE(INDEX(SPLIT(S715,""/""),3), INDEX(SPLIT(S715,""/""),2), INDEX(SPLIT(S715,""/""),1)))"),"")</f>
        <v/>
      </c>
      <c r="U715" s="67"/>
      <c r="V715" s="65"/>
      <c r="W715" s="67"/>
      <c r="X715" s="67"/>
      <c r="Y715" s="69" t="str">
        <f t="shared" si="2"/>
        <v/>
      </c>
      <c r="Z715" s="70" t="str">
        <f t="shared" si="3"/>
        <v/>
      </c>
      <c r="AA715" s="70" t="str">
        <f>IFERROR(__xludf.DUMMYFUNCTION("IF(OR(T715="""", NOT(ISDATE(T715))), """", EOMONTH(T715, -1) + 1)"),"")</f>
        <v/>
      </c>
      <c r="AB715" s="67"/>
      <c r="AC715" s="67"/>
      <c r="AD715" s="67"/>
      <c r="AE715" s="67"/>
    </row>
    <row r="716">
      <c r="A716" s="59">
        <v>45768.0</v>
      </c>
      <c r="B716" s="60">
        <f t="shared" si="4"/>
        <v>19</v>
      </c>
      <c r="C716" s="61" t="s">
        <v>64</v>
      </c>
      <c r="D716" s="61" t="s">
        <v>529</v>
      </c>
      <c r="E716" s="61" t="s">
        <v>3156</v>
      </c>
      <c r="F716" s="61" t="s">
        <v>25</v>
      </c>
      <c r="G716" s="61" t="s">
        <v>3157</v>
      </c>
      <c r="H716" s="61" t="s">
        <v>39</v>
      </c>
      <c r="I716" s="61" t="s">
        <v>28</v>
      </c>
      <c r="J716" s="61" t="s">
        <v>2391</v>
      </c>
      <c r="K716" s="61" t="s">
        <v>28</v>
      </c>
      <c r="L716" s="61" t="s">
        <v>29</v>
      </c>
      <c r="M716" s="25" t="s">
        <v>6103</v>
      </c>
      <c r="N716" s="25" t="s">
        <v>6104</v>
      </c>
      <c r="O716" s="61" t="s">
        <v>32</v>
      </c>
      <c r="P716" s="61" t="s">
        <v>33</v>
      </c>
      <c r="Q716" s="61" t="s">
        <v>381</v>
      </c>
      <c r="R716" s="64"/>
      <c r="S716" s="65">
        <f t="shared" si="1"/>
        <v>45935</v>
      </c>
      <c r="T716" s="66">
        <f>IFERROR(__xludf.DUMMYFUNCTION("IF(ISBLANK(S716), """", DATE(INDEX(SPLIT(S716,""/""),3), INDEX(SPLIT(S716,""/""),2), INDEX(SPLIT(S716,""/""),1)))"),45787.0)</f>
        <v>45787</v>
      </c>
      <c r="U716" s="67"/>
      <c r="V716" s="68">
        <v>45935.0</v>
      </c>
      <c r="W716" s="67"/>
      <c r="X716" s="67"/>
      <c r="Y716" s="69" t="str">
        <f t="shared" si="2"/>
        <v>2025-05</v>
      </c>
      <c r="Z716" s="70" t="str">
        <f t="shared" si="3"/>
        <v>May</v>
      </c>
      <c r="AA716" s="71">
        <f>IFERROR(__xludf.DUMMYFUNCTION("IF(OR(T716="""", NOT(ISDATE(T716))), """", EOMONTH(T716, -1) + 1)"),45778.0)</f>
        <v>45778</v>
      </c>
      <c r="AB716" s="67"/>
      <c r="AC716" s="67"/>
      <c r="AD716" s="67"/>
      <c r="AE716" s="67"/>
    </row>
    <row r="717">
      <c r="A717" s="59">
        <v>45768.0</v>
      </c>
      <c r="B717" s="60">
        <f t="shared" si="4"/>
        <v>19</v>
      </c>
      <c r="C717" s="61" t="s">
        <v>64</v>
      </c>
      <c r="D717" s="61" t="s">
        <v>529</v>
      </c>
      <c r="E717" s="61" t="s">
        <v>3160</v>
      </c>
      <c r="F717" s="61" t="s">
        <v>25</v>
      </c>
      <c r="G717" s="63" t="s">
        <v>3161</v>
      </c>
      <c r="H717" s="61" t="s">
        <v>388</v>
      </c>
      <c r="I717" s="61" t="s">
        <v>54</v>
      </c>
      <c r="J717" s="61" t="s">
        <v>54</v>
      </c>
      <c r="K717" s="61" t="s">
        <v>54</v>
      </c>
      <c r="L717" s="61" t="s">
        <v>29</v>
      </c>
      <c r="M717" s="25" t="s">
        <v>6105</v>
      </c>
      <c r="N717" s="25" t="s">
        <v>6106</v>
      </c>
      <c r="O717" s="61" t="s">
        <v>32</v>
      </c>
      <c r="P717" s="61" t="s">
        <v>33</v>
      </c>
      <c r="Q717" s="61" t="s">
        <v>34</v>
      </c>
      <c r="R717" s="64"/>
      <c r="S717" s="65">
        <f t="shared" si="1"/>
        <v>45935</v>
      </c>
      <c r="T717" s="66">
        <f>IFERROR(__xludf.DUMMYFUNCTION("IF(ISBLANK(S717), """", DATE(INDEX(SPLIT(S717,""/""),3), INDEX(SPLIT(S717,""/""),2), INDEX(SPLIT(S717,""/""),1)))"),45787.0)</f>
        <v>45787</v>
      </c>
      <c r="U717" s="67"/>
      <c r="V717" s="68">
        <v>45935.0</v>
      </c>
      <c r="W717" s="67"/>
      <c r="X717" s="67"/>
      <c r="Y717" s="69" t="str">
        <f t="shared" si="2"/>
        <v>2025-05</v>
      </c>
      <c r="Z717" s="70" t="str">
        <f t="shared" si="3"/>
        <v>May</v>
      </c>
      <c r="AA717" s="71">
        <f>IFERROR(__xludf.DUMMYFUNCTION("IF(OR(T717="""", NOT(ISDATE(T717))), """", EOMONTH(T717, -1) + 1)"),45778.0)</f>
        <v>45778</v>
      </c>
      <c r="AB717" s="67"/>
      <c r="AC717" s="67"/>
      <c r="AD717" s="67"/>
      <c r="AE717" s="67"/>
    </row>
    <row r="718">
      <c r="A718" s="59">
        <v>45768.0</v>
      </c>
      <c r="B718" s="60">
        <f t="shared" si="4"/>
        <v>19</v>
      </c>
      <c r="C718" s="61" t="s">
        <v>64</v>
      </c>
      <c r="D718" s="61" t="s">
        <v>529</v>
      </c>
      <c r="E718" s="61" t="s">
        <v>3164</v>
      </c>
      <c r="F718" s="61" t="s">
        <v>46</v>
      </c>
      <c r="G718" s="63" t="s">
        <v>3161</v>
      </c>
      <c r="H718" s="61" t="s">
        <v>388</v>
      </c>
      <c r="I718" s="61" t="s">
        <v>54</v>
      </c>
      <c r="J718" s="61" t="s">
        <v>47</v>
      </c>
      <c r="K718" s="61" t="s">
        <v>47</v>
      </c>
      <c r="L718" s="61" t="s">
        <v>29</v>
      </c>
      <c r="M718" s="25" t="s">
        <v>6107</v>
      </c>
      <c r="N718" s="25" t="s">
        <v>6108</v>
      </c>
      <c r="O718" s="61" t="s">
        <v>32</v>
      </c>
      <c r="P718" s="61" t="s">
        <v>33</v>
      </c>
      <c r="Q718" s="61" t="s">
        <v>34</v>
      </c>
      <c r="R718" s="64"/>
      <c r="S718" s="65">
        <f t="shared" si="1"/>
        <v>45935</v>
      </c>
      <c r="T718" s="66">
        <f>IFERROR(__xludf.DUMMYFUNCTION("IF(ISBLANK(S718), """", DATE(INDEX(SPLIT(S718,""/""),3), INDEX(SPLIT(S718,""/""),2), INDEX(SPLIT(S718,""/""),1)))"),45787.0)</f>
        <v>45787</v>
      </c>
      <c r="U718" s="67"/>
      <c r="V718" s="68">
        <v>45935.0</v>
      </c>
      <c r="W718" s="67"/>
      <c r="X718" s="67"/>
      <c r="Y718" s="69" t="str">
        <f t="shared" si="2"/>
        <v>2025-05</v>
      </c>
      <c r="Z718" s="70" t="str">
        <f t="shared" si="3"/>
        <v>May</v>
      </c>
      <c r="AA718" s="71">
        <f>IFERROR(__xludf.DUMMYFUNCTION("IF(OR(T718="""", NOT(ISDATE(T718))), """", EOMONTH(T718, -1) + 1)"),45778.0)</f>
        <v>45778</v>
      </c>
      <c r="AB718" s="67"/>
      <c r="AC718" s="67"/>
      <c r="AD718" s="67"/>
      <c r="AE718" s="67"/>
    </row>
    <row r="719">
      <c r="A719" s="59">
        <v>45768.0</v>
      </c>
      <c r="B719" s="60">
        <f t="shared" si="4"/>
        <v>19</v>
      </c>
      <c r="C719" s="61" t="s">
        <v>64</v>
      </c>
      <c r="D719" s="61" t="s">
        <v>529</v>
      </c>
      <c r="E719" s="61" t="s">
        <v>3167</v>
      </c>
      <c r="F719" s="61" t="s">
        <v>46</v>
      </c>
      <c r="G719" s="63" t="s">
        <v>3161</v>
      </c>
      <c r="H719" s="61" t="s">
        <v>388</v>
      </c>
      <c r="I719" s="61" t="s">
        <v>54</v>
      </c>
      <c r="J719" s="61" t="s">
        <v>47</v>
      </c>
      <c r="K719" s="61" t="s">
        <v>47</v>
      </c>
      <c r="L719" s="61" t="s">
        <v>29</v>
      </c>
      <c r="M719" s="25" t="s">
        <v>6109</v>
      </c>
      <c r="N719" s="25" t="s">
        <v>6110</v>
      </c>
      <c r="O719" s="61" t="s">
        <v>32</v>
      </c>
      <c r="P719" s="61" t="s">
        <v>33</v>
      </c>
      <c r="Q719" s="61" t="s">
        <v>34</v>
      </c>
      <c r="R719" s="64"/>
      <c r="S719" s="65">
        <f t="shared" si="1"/>
        <v>45935</v>
      </c>
      <c r="T719" s="66">
        <f>IFERROR(__xludf.DUMMYFUNCTION("IF(ISBLANK(S719), """", DATE(INDEX(SPLIT(S719,""/""),3), INDEX(SPLIT(S719,""/""),2), INDEX(SPLIT(S719,""/""),1)))"),45787.0)</f>
        <v>45787</v>
      </c>
      <c r="U719" s="67"/>
      <c r="V719" s="68">
        <v>45935.0</v>
      </c>
      <c r="W719" s="67"/>
      <c r="X719" s="67"/>
      <c r="Y719" s="69" t="str">
        <f t="shared" si="2"/>
        <v>2025-05</v>
      </c>
      <c r="Z719" s="70" t="str">
        <f t="shared" si="3"/>
        <v>May</v>
      </c>
      <c r="AA719" s="71">
        <f>IFERROR(__xludf.DUMMYFUNCTION("IF(OR(T719="""", NOT(ISDATE(T719))), """", EOMONTH(T719, -1) + 1)"),45778.0)</f>
        <v>45778</v>
      </c>
      <c r="AB719" s="67"/>
      <c r="AC719" s="67"/>
      <c r="AD719" s="67"/>
      <c r="AE719" s="67"/>
    </row>
    <row r="720">
      <c r="A720" s="59">
        <v>45769.0</v>
      </c>
      <c r="B720" s="60">
        <f t="shared" si="4"/>
        <v>18</v>
      </c>
      <c r="C720" s="61" t="s">
        <v>64</v>
      </c>
      <c r="D720" s="61" t="s">
        <v>529</v>
      </c>
      <c r="E720" s="61" t="s">
        <v>3171</v>
      </c>
      <c r="F720" s="61" t="s">
        <v>46</v>
      </c>
      <c r="G720" s="61" t="s">
        <v>3172</v>
      </c>
      <c r="H720" s="61" t="s">
        <v>59</v>
      </c>
      <c r="I720" s="61" t="s">
        <v>54</v>
      </c>
      <c r="J720" s="61" t="s">
        <v>47</v>
      </c>
      <c r="K720" s="61" t="s">
        <v>47</v>
      </c>
      <c r="L720" s="61" t="s">
        <v>29</v>
      </c>
      <c r="M720" s="25" t="s">
        <v>6111</v>
      </c>
      <c r="N720" s="25" t="s">
        <v>6112</v>
      </c>
      <c r="O720" s="61" t="s">
        <v>32</v>
      </c>
      <c r="P720" s="61" t="s">
        <v>33</v>
      </c>
      <c r="Q720" s="61" t="s">
        <v>34</v>
      </c>
      <c r="R720" s="64"/>
      <c r="S720" s="65">
        <f t="shared" si="1"/>
        <v>45935</v>
      </c>
      <c r="T720" s="66">
        <f>IFERROR(__xludf.DUMMYFUNCTION("IF(ISBLANK(S720), """", DATE(INDEX(SPLIT(S720,""/""),3), INDEX(SPLIT(S720,""/""),2), INDEX(SPLIT(S720,""/""),1)))"),45787.0)</f>
        <v>45787</v>
      </c>
      <c r="U720" s="67"/>
      <c r="V720" s="68">
        <v>45935.0</v>
      </c>
      <c r="W720" s="67"/>
      <c r="X720" s="67"/>
      <c r="Y720" s="69" t="str">
        <f t="shared" si="2"/>
        <v>2025-05</v>
      </c>
      <c r="Z720" s="70" t="str">
        <f t="shared" si="3"/>
        <v>May</v>
      </c>
      <c r="AA720" s="71">
        <f>IFERROR(__xludf.DUMMYFUNCTION("IF(OR(T720="""", NOT(ISDATE(T720))), """", EOMONTH(T720, -1) + 1)"),45778.0)</f>
        <v>45778</v>
      </c>
      <c r="AB720" s="67"/>
      <c r="AC720" s="67"/>
      <c r="AD720" s="67"/>
      <c r="AE720" s="67"/>
    </row>
    <row r="721">
      <c r="A721" s="59">
        <v>45769.0</v>
      </c>
      <c r="B721" s="60">
        <f t="shared" si="4"/>
        <v>46</v>
      </c>
      <c r="C721" s="61" t="s">
        <v>64</v>
      </c>
      <c r="D721" s="61" t="s">
        <v>529</v>
      </c>
      <c r="E721" s="61" t="s">
        <v>3175</v>
      </c>
      <c r="F721" s="61" t="s">
        <v>25</v>
      </c>
      <c r="G721" s="61" t="s">
        <v>3176</v>
      </c>
      <c r="H721" s="61" t="s">
        <v>1355</v>
      </c>
      <c r="I721" s="61" t="s">
        <v>167</v>
      </c>
      <c r="J721" s="61" t="s">
        <v>167</v>
      </c>
      <c r="K721" s="61" t="s">
        <v>167</v>
      </c>
      <c r="L721" s="61" t="s">
        <v>29</v>
      </c>
      <c r="M721" s="25" t="s">
        <v>6113</v>
      </c>
      <c r="N721" s="25" t="s">
        <v>6114</v>
      </c>
      <c r="O721" s="61" t="s">
        <v>32</v>
      </c>
      <c r="P721" s="61" t="s">
        <v>33</v>
      </c>
      <c r="Q721" s="67"/>
      <c r="R721" s="64"/>
      <c r="S721" s="65">
        <f t="shared" si="1"/>
        <v>45844</v>
      </c>
      <c r="T721" s="66">
        <f>IFERROR(__xludf.DUMMYFUNCTION("IF(ISBLANK(S721), """", DATE(INDEX(SPLIT(S721,""/""),3), INDEX(SPLIT(S721,""/""),2), INDEX(SPLIT(S721,""/""),1)))"),45815.0)</f>
        <v>45815</v>
      </c>
      <c r="U721" s="67"/>
      <c r="V721" s="68">
        <v>45844.0</v>
      </c>
      <c r="W721" s="67"/>
      <c r="X721" s="67"/>
      <c r="Y721" s="69" t="str">
        <f t="shared" si="2"/>
        <v>2025-06</v>
      </c>
      <c r="Z721" s="70" t="str">
        <f t="shared" si="3"/>
        <v>Jun</v>
      </c>
      <c r="AA721" s="71">
        <f>IFERROR(__xludf.DUMMYFUNCTION("IF(OR(T721="""", NOT(ISDATE(T721))), """", EOMONTH(T721, -1) + 1)"),45809.0)</f>
        <v>45809</v>
      </c>
      <c r="AB721" s="67"/>
      <c r="AC721" s="67"/>
      <c r="AD721" s="67"/>
      <c r="AE721" s="67"/>
    </row>
    <row r="722">
      <c r="A722" s="59">
        <v>45769.0</v>
      </c>
      <c r="B722" s="60">
        <f t="shared" si="4"/>
        <v>378</v>
      </c>
      <c r="C722" s="61" t="s">
        <v>64</v>
      </c>
      <c r="D722" s="61" t="s">
        <v>529</v>
      </c>
      <c r="E722" s="61" t="s">
        <v>3179</v>
      </c>
      <c r="F722" s="61" t="s">
        <v>25</v>
      </c>
      <c r="G722" s="63" t="s">
        <v>3180</v>
      </c>
      <c r="H722" s="61" t="s">
        <v>388</v>
      </c>
      <c r="I722" s="61" t="s">
        <v>105</v>
      </c>
      <c r="J722" s="61" t="s">
        <v>54</v>
      </c>
      <c r="K722" s="61" t="s">
        <v>54</v>
      </c>
      <c r="L722" s="61" t="s">
        <v>29</v>
      </c>
      <c r="M722" s="25" t="s">
        <v>6115</v>
      </c>
      <c r="N722" s="25" t="s">
        <v>6116</v>
      </c>
      <c r="O722" s="61" t="s">
        <v>32</v>
      </c>
      <c r="P722" s="61" t="s">
        <v>33</v>
      </c>
      <c r="Q722" s="61" t="s">
        <v>381</v>
      </c>
      <c r="R722" s="64"/>
      <c r="S722" s="65">
        <f t="shared" si="1"/>
        <v>45794</v>
      </c>
      <c r="T722" s="66">
        <f>IFERROR(__xludf.DUMMYFUNCTION("IF(ISBLANK(S722), """", DATE(INDEX(SPLIT(S722,""/""),3), INDEX(SPLIT(S722,""/""),2), INDEX(SPLIT(S722,""/""),1)))"),46147.0)</f>
        <v>46147</v>
      </c>
      <c r="U722" s="67"/>
      <c r="V722" s="93">
        <v>45794.0</v>
      </c>
      <c r="W722" s="67"/>
      <c r="X722" s="67"/>
      <c r="Y722" s="69" t="str">
        <f t="shared" si="2"/>
        <v>2026-05</v>
      </c>
      <c r="Z722" s="70" t="str">
        <f t="shared" si="3"/>
        <v>May</v>
      </c>
      <c r="AA722" s="71">
        <f>IFERROR(__xludf.DUMMYFUNCTION("IF(OR(T722="""", NOT(ISDATE(T722))), """", EOMONTH(T722, -1) + 1)"),46143.0)</f>
        <v>46143</v>
      </c>
      <c r="AB722" s="67"/>
      <c r="AC722" s="67"/>
      <c r="AD722" s="67"/>
      <c r="AE722" s="67"/>
    </row>
    <row r="723">
      <c r="A723" s="59">
        <v>45769.0</v>
      </c>
      <c r="B723" s="60">
        <f t="shared" si="4"/>
        <v>169</v>
      </c>
      <c r="C723" s="61" t="s">
        <v>64</v>
      </c>
      <c r="D723" s="61" t="s">
        <v>529</v>
      </c>
      <c r="E723" s="61" t="s">
        <v>3184</v>
      </c>
      <c r="F723" s="61" t="s">
        <v>46</v>
      </c>
      <c r="G723" s="63" t="s">
        <v>3180</v>
      </c>
      <c r="H723" s="61" t="s">
        <v>388</v>
      </c>
      <c r="I723" s="61" t="s">
        <v>1265</v>
      </c>
      <c r="J723" s="61" t="s">
        <v>47</v>
      </c>
      <c r="K723" s="61" t="s">
        <v>47</v>
      </c>
      <c r="L723" s="61" t="s">
        <v>29</v>
      </c>
      <c r="M723" s="25" t="s">
        <v>6117</v>
      </c>
      <c r="N723" s="25" t="s">
        <v>6118</v>
      </c>
      <c r="O723" s="61" t="s">
        <v>32</v>
      </c>
      <c r="P723" s="61" t="s">
        <v>33</v>
      </c>
      <c r="Q723" s="61" t="s">
        <v>381</v>
      </c>
      <c r="R723" s="64"/>
      <c r="S723" s="65" t="str">
        <f t="shared" si="1"/>
        <v/>
      </c>
      <c r="T723" s="67" t="str">
        <f>IFERROR(__xludf.DUMMYFUNCTION("IF(ISBLANK(S723), """", DATE(INDEX(SPLIT(S723,""/""),3), INDEX(SPLIT(S723,""/""),2), INDEX(SPLIT(S723,""/""),1)))"),"")</f>
        <v/>
      </c>
      <c r="U723" s="67"/>
      <c r="V723" s="65"/>
      <c r="W723" s="67"/>
      <c r="X723" s="67"/>
      <c r="Y723" s="69" t="str">
        <f t="shared" si="2"/>
        <v/>
      </c>
      <c r="Z723" s="70" t="str">
        <f t="shared" si="3"/>
        <v/>
      </c>
      <c r="AA723" s="70" t="str">
        <f>IFERROR(__xludf.DUMMYFUNCTION("IF(OR(T723="""", NOT(ISDATE(T723))), """", EOMONTH(T723, -1) + 1)"),"")</f>
        <v/>
      </c>
      <c r="AB723" s="67"/>
      <c r="AC723" s="67"/>
      <c r="AD723" s="67"/>
      <c r="AE723" s="67"/>
    </row>
    <row r="724">
      <c r="A724" s="59">
        <v>45769.0</v>
      </c>
      <c r="B724" s="60">
        <f t="shared" si="4"/>
        <v>25</v>
      </c>
      <c r="C724" s="61" t="s">
        <v>64</v>
      </c>
      <c r="D724" s="61" t="s">
        <v>529</v>
      </c>
      <c r="E724" s="61" t="s">
        <v>3187</v>
      </c>
      <c r="F724" s="61" t="s">
        <v>25</v>
      </c>
      <c r="G724" s="61" t="s">
        <v>3188</v>
      </c>
      <c r="H724" s="61" t="s">
        <v>59</v>
      </c>
      <c r="I724" s="61" t="s">
        <v>105</v>
      </c>
      <c r="J724" s="61" t="s">
        <v>105</v>
      </c>
      <c r="K724" s="61" t="s">
        <v>105</v>
      </c>
      <c r="L724" s="61" t="s">
        <v>29</v>
      </c>
      <c r="M724" s="25" t="s">
        <v>6119</v>
      </c>
      <c r="N724" s="25" t="s">
        <v>6120</v>
      </c>
      <c r="O724" s="61" t="s">
        <v>32</v>
      </c>
      <c r="P724" s="61" t="s">
        <v>33</v>
      </c>
      <c r="Q724" s="61" t="s">
        <v>381</v>
      </c>
      <c r="R724" s="64"/>
      <c r="S724" s="65" t="str">
        <f t="shared" si="1"/>
        <v>17/05/2025</v>
      </c>
      <c r="T724" s="66">
        <f>IFERROR(__xludf.DUMMYFUNCTION("IF(ISBLANK(S724), """", DATE(INDEX(SPLIT(S724,""/""),3), INDEX(SPLIT(S724,""/""),2), INDEX(SPLIT(S724,""/""),1)))"),45794.0)</f>
        <v>45794</v>
      </c>
      <c r="U724" s="67"/>
      <c r="V724" s="61" t="s">
        <v>4812</v>
      </c>
      <c r="W724" s="67"/>
      <c r="X724" s="67"/>
      <c r="Y724" s="69" t="str">
        <f t="shared" si="2"/>
        <v>2025-05</v>
      </c>
      <c r="Z724" s="70" t="str">
        <f t="shared" si="3"/>
        <v>May</v>
      </c>
      <c r="AA724" s="71">
        <f>IFERROR(__xludf.DUMMYFUNCTION("IF(OR(T724="""", NOT(ISDATE(T724))), """", EOMONTH(T724, -1) + 1)"),45778.0)</f>
        <v>45778</v>
      </c>
      <c r="AB724" s="67"/>
      <c r="AC724" s="67"/>
      <c r="AD724" s="67"/>
      <c r="AE724" s="67"/>
    </row>
    <row r="725">
      <c r="A725" s="59">
        <v>45769.0</v>
      </c>
      <c r="B725" s="60">
        <f t="shared" si="4"/>
        <v>169</v>
      </c>
      <c r="C725" s="61" t="s">
        <v>64</v>
      </c>
      <c r="D725" s="61" t="s">
        <v>529</v>
      </c>
      <c r="E725" s="61" t="s">
        <v>3192</v>
      </c>
      <c r="F725" s="61" t="s">
        <v>25</v>
      </c>
      <c r="G725" s="61" t="s">
        <v>3193</v>
      </c>
      <c r="H725" s="61" t="s">
        <v>388</v>
      </c>
      <c r="I725" s="61" t="s">
        <v>40</v>
      </c>
      <c r="J725" s="61" t="s">
        <v>244</v>
      </c>
      <c r="K725" s="61" t="s">
        <v>328</v>
      </c>
      <c r="L725" s="61" t="s">
        <v>29</v>
      </c>
      <c r="M725" s="25" t="s">
        <v>6121</v>
      </c>
      <c r="N725" s="25" t="s">
        <v>6122</v>
      </c>
      <c r="O725" s="61" t="s">
        <v>32</v>
      </c>
      <c r="P725" s="61" t="s">
        <v>214</v>
      </c>
      <c r="Q725" s="67"/>
      <c r="R725" s="64"/>
      <c r="S725" s="65" t="str">
        <f t="shared" si="1"/>
        <v/>
      </c>
      <c r="T725" s="67" t="str">
        <f>IFERROR(__xludf.DUMMYFUNCTION("IF(ISBLANK(S725), """", DATE(INDEX(SPLIT(S725,""/""),3), INDEX(SPLIT(S725,""/""),2), INDEX(SPLIT(S725,""/""),1)))"),"")</f>
        <v/>
      </c>
      <c r="U725" s="67"/>
      <c r="V725" s="65"/>
      <c r="W725" s="67"/>
      <c r="X725" s="67"/>
      <c r="Y725" s="69" t="str">
        <f t="shared" si="2"/>
        <v/>
      </c>
      <c r="Z725" s="70" t="str">
        <f t="shared" si="3"/>
        <v/>
      </c>
      <c r="AA725" s="70" t="str">
        <f>IFERROR(__xludf.DUMMYFUNCTION("IF(OR(T725="""", NOT(ISDATE(T725))), """", EOMONTH(T725, -1) + 1)"),"")</f>
        <v/>
      </c>
      <c r="AB725" s="67"/>
      <c r="AC725" s="67"/>
      <c r="AD725" s="67"/>
      <c r="AE725" s="67"/>
    </row>
    <row r="726">
      <c r="A726" s="59">
        <v>45769.0</v>
      </c>
      <c r="B726" s="60">
        <f t="shared" si="4"/>
        <v>25</v>
      </c>
      <c r="C726" s="61" t="s">
        <v>64</v>
      </c>
      <c r="D726" s="61" t="s">
        <v>529</v>
      </c>
      <c r="E726" s="61" t="s">
        <v>3196</v>
      </c>
      <c r="F726" s="61" t="s">
        <v>25</v>
      </c>
      <c r="G726" s="61" t="s">
        <v>3197</v>
      </c>
      <c r="H726" s="61" t="s">
        <v>3198</v>
      </c>
      <c r="I726" s="61" t="s">
        <v>40</v>
      </c>
      <c r="J726" s="61" t="s">
        <v>40</v>
      </c>
      <c r="K726" s="61" t="s">
        <v>40</v>
      </c>
      <c r="L726" s="61" t="s">
        <v>29</v>
      </c>
      <c r="M726" s="25" t="s">
        <v>6123</v>
      </c>
      <c r="N726" s="25" t="s">
        <v>6124</v>
      </c>
      <c r="O726" s="61" t="s">
        <v>32</v>
      </c>
      <c r="P726" s="61" t="s">
        <v>33</v>
      </c>
      <c r="Q726" s="61" t="s">
        <v>126</v>
      </c>
      <c r="R726" s="64"/>
      <c r="S726" s="65" t="str">
        <f t="shared" si="1"/>
        <v>17/05/2025</v>
      </c>
      <c r="T726" s="66">
        <f>IFERROR(__xludf.DUMMYFUNCTION("IF(ISBLANK(S726), """", DATE(INDEX(SPLIT(S726,""/""),3), INDEX(SPLIT(S726,""/""),2), INDEX(SPLIT(S726,""/""),1)))"),45794.0)</f>
        <v>45794</v>
      </c>
      <c r="U726" s="67"/>
      <c r="V726" s="61" t="s">
        <v>4812</v>
      </c>
      <c r="W726" s="67"/>
      <c r="X726" s="67"/>
      <c r="Y726" s="69" t="str">
        <f t="shared" si="2"/>
        <v>2025-05</v>
      </c>
      <c r="Z726" s="70" t="str">
        <f t="shared" si="3"/>
        <v>May</v>
      </c>
      <c r="AA726" s="71">
        <f>IFERROR(__xludf.DUMMYFUNCTION("IF(OR(T726="""", NOT(ISDATE(T726))), """", EOMONTH(T726, -1) + 1)"),45778.0)</f>
        <v>45778</v>
      </c>
      <c r="AB726" s="67"/>
      <c r="AC726" s="67"/>
      <c r="AD726" s="67"/>
      <c r="AE726" s="67"/>
    </row>
    <row r="727">
      <c r="A727" s="59">
        <v>45769.0</v>
      </c>
      <c r="B727" s="60">
        <f t="shared" si="4"/>
        <v>169</v>
      </c>
      <c r="C727" s="61" t="s">
        <v>64</v>
      </c>
      <c r="D727" s="61" t="s">
        <v>529</v>
      </c>
      <c r="E727" s="61" t="s">
        <v>3201</v>
      </c>
      <c r="F727" s="61" t="s">
        <v>25</v>
      </c>
      <c r="G727" s="61" t="s">
        <v>3202</v>
      </c>
      <c r="H727" s="61" t="s">
        <v>388</v>
      </c>
      <c r="I727" s="61" t="s">
        <v>404</v>
      </c>
      <c r="J727" s="61" t="s">
        <v>78</v>
      </c>
      <c r="K727" s="61" t="s">
        <v>78</v>
      </c>
      <c r="L727" s="61" t="s">
        <v>29</v>
      </c>
      <c r="M727" s="25" t="s">
        <v>6125</v>
      </c>
      <c r="N727" s="25" t="s">
        <v>6126</v>
      </c>
      <c r="O727" s="61" t="s">
        <v>32</v>
      </c>
      <c r="P727" s="61" t="s">
        <v>214</v>
      </c>
      <c r="Q727" s="67"/>
      <c r="R727" s="64"/>
      <c r="S727" s="65" t="str">
        <f t="shared" si="1"/>
        <v/>
      </c>
      <c r="T727" s="67" t="str">
        <f>IFERROR(__xludf.DUMMYFUNCTION("IF(ISBLANK(S727), """", DATE(INDEX(SPLIT(S727,""/""),3), INDEX(SPLIT(S727,""/""),2), INDEX(SPLIT(S727,""/""),1)))"),"")</f>
        <v/>
      </c>
      <c r="U727" s="67"/>
      <c r="V727" s="65"/>
      <c r="W727" s="67"/>
      <c r="X727" s="67"/>
      <c r="Y727" s="69" t="str">
        <f t="shared" si="2"/>
        <v/>
      </c>
      <c r="Z727" s="70" t="str">
        <f t="shared" si="3"/>
        <v/>
      </c>
      <c r="AA727" s="70" t="str">
        <f>IFERROR(__xludf.DUMMYFUNCTION("IF(OR(T727="""", NOT(ISDATE(T727))), """", EOMONTH(T727, -1) + 1)"),"")</f>
        <v/>
      </c>
      <c r="AB727" s="67"/>
      <c r="AC727" s="67"/>
      <c r="AD727" s="67"/>
      <c r="AE727" s="67"/>
    </row>
    <row r="728">
      <c r="A728" s="59">
        <v>45769.0</v>
      </c>
      <c r="B728" s="60">
        <f t="shared" si="4"/>
        <v>169</v>
      </c>
      <c r="C728" s="61" t="s">
        <v>72</v>
      </c>
      <c r="D728" s="61" t="s">
        <v>73</v>
      </c>
      <c r="E728" s="61" t="s">
        <v>3205</v>
      </c>
      <c r="F728" s="61" t="s">
        <v>25</v>
      </c>
      <c r="G728" s="61" t="s">
        <v>3206</v>
      </c>
      <c r="H728" s="61" t="s">
        <v>39</v>
      </c>
      <c r="I728" s="61" t="s">
        <v>1265</v>
      </c>
      <c r="J728" s="61" t="s">
        <v>40</v>
      </c>
      <c r="K728" s="61" t="s">
        <v>40</v>
      </c>
      <c r="L728" s="61" t="s">
        <v>29</v>
      </c>
      <c r="M728" s="25" t="s">
        <v>6127</v>
      </c>
      <c r="N728" s="25" t="s">
        <v>6128</v>
      </c>
      <c r="O728" s="61" t="s">
        <v>32</v>
      </c>
      <c r="P728" s="61" t="s">
        <v>214</v>
      </c>
      <c r="Q728" s="67"/>
      <c r="R728" s="64"/>
      <c r="S728" s="65" t="str">
        <f t="shared" si="1"/>
        <v/>
      </c>
      <c r="T728" s="67" t="str">
        <f>IFERROR(__xludf.DUMMYFUNCTION("IF(ISBLANK(S728), """", DATE(INDEX(SPLIT(S728,""/""),3), INDEX(SPLIT(S728,""/""),2), INDEX(SPLIT(S728,""/""),1)))"),"")</f>
        <v/>
      </c>
      <c r="U728" s="67"/>
      <c r="V728" s="65"/>
      <c r="W728" s="67"/>
      <c r="X728" s="67"/>
      <c r="Y728" s="69" t="str">
        <f t="shared" si="2"/>
        <v/>
      </c>
      <c r="Z728" s="70" t="str">
        <f t="shared" si="3"/>
        <v/>
      </c>
      <c r="AA728" s="70" t="str">
        <f>IFERROR(__xludf.DUMMYFUNCTION("IF(OR(T728="""", NOT(ISDATE(T728))), """", EOMONTH(T728, -1) + 1)"),"")</f>
        <v/>
      </c>
      <c r="AB728" s="67"/>
      <c r="AC728" s="67"/>
      <c r="AD728" s="67"/>
      <c r="AE728" s="67"/>
    </row>
    <row r="729">
      <c r="A729" s="59">
        <v>45769.0</v>
      </c>
      <c r="B729" s="60">
        <f t="shared" si="4"/>
        <v>169</v>
      </c>
      <c r="C729" s="61" t="s">
        <v>64</v>
      </c>
      <c r="D729" s="61" t="s">
        <v>562</v>
      </c>
      <c r="E729" s="61" t="s">
        <v>3209</v>
      </c>
      <c r="F729" s="61" t="s">
        <v>25</v>
      </c>
      <c r="G729" s="61" t="s">
        <v>3210</v>
      </c>
      <c r="H729" s="61" t="s">
        <v>59</v>
      </c>
      <c r="I729" s="61" t="s">
        <v>3044</v>
      </c>
      <c r="J729" s="61" t="s">
        <v>3044</v>
      </c>
      <c r="K729" s="61" t="s">
        <v>3044</v>
      </c>
      <c r="L729" s="61" t="s">
        <v>29</v>
      </c>
      <c r="M729" s="25" t="s">
        <v>6129</v>
      </c>
      <c r="N729" s="25" t="s">
        <v>6130</v>
      </c>
      <c r="O729" s="61" t="s">
        <v>32</v>
      </c>
      <c r="P729" s="61" t="s">
        <v>214</v>
      </c>
      <c r="Q729" s="67"/>
      <c r="R729" s="64"/>
      <c r="S729" s="65" t="str">
        <f t="shared" si="1"/>
        <v/>
      </c>
      <c r="T729" s="67" t="str">
        <f>IFERROR(__xludf.DUMMYFUNCTION("IF(ISBLANK(S729), """", DATE(INDEX(SPLIT(S729,""/""),3), INDEX(SPLIT(S729,""/""),2), INDEX(SPLIT(S729,""/""),1)))"),"")</f>
        <v/>
      </c>
      <c r="U729" s="67"/>
      <c r="V729" s="65"/>
      <c r="W729" s="67"/>
      <c r="X729" s="67"/>
      <c r="Y729" s="69" t="str">
        <f t="shared" si="2"/>
        <v/>
      </c>
      <c r="Z729" s="70" t="str">
        <f t="shared" si="3"/>
        <v/>
      </c>
      <c r="AA729" s="70" t="str">
        <f>IFERROR(__xludf.DUMMYFUNCTION("IF(OR(T729="""", NOT(ISDATE(T729))), """", EOMONTH(T729, -1) + 1)"),"")</f>
        <v/>
      </c>
      <c r="AB729" s="67"/>
      <c r="AC729" s="67"/>
      <c r="AD729" s="67"/>
      <c r="AE729" s="67"/>
    </row>
    <row r="730">
      <c r="A730" s="59">
        <v>45769.0</v>
      </c>
      <c r="B730" s="60">
        <f t="shared" si="4"/>
        <v>169</v>
      </c>
      <c r="C730" s="61" t="s">
        <v>64</v>
      </c>
      <c r="D730" s="61" t="s">
        <v>562</v>
      </c>
      <c r="E730" s="61" t="s">
        <v>3213</v>
      </c>
      <c r="F730" s="61" t="s">
        <v>25</v>
      </c>
      <c r="G730" s="61" t="s">
        <v>3214</v>
      </c>
      <c r="H730" s="61" t="s">
        <v>68</v>
      </c>
      <c r="I730" s="61" t="s">
        <v>3044</v>
      </c>
      <c r="J730" s="61" t="s">
        <v>3215</v>
      </c>
      <c r="K730" s="61" t="s">
        <v>3215</v>
      </c>
      <c r="L730" s="61" t="s">
        <v>29</v>
      </c>
      <c r="M730" s="25" t="s">
        <v>6131</v>
      </c>
      <c r="N730" s="25" t="s">
        <v>6132</v>
      </c>
      <c r="O730" s="61" t="s">
        <v>32</v>
      </c>
      <c r="P730" s="61" t="s">
        <v>214</v>
      </c>
      <c r="Q730" s="67"/>
      <c r="R730" s="64"/>
      <c r="S730" s="65" t="str">
        <f t="shared" si="1"/>
        <v/>
      </c>
      <c r="T730" s="67" t="str">
        <f>IFERROR(__xludf.DUMMYFUNCTION("IF(ISBLANK(S730), """", DATE(INDEX(SPLIT(S730,""/""),3), INDEX(SPLIT(S730,""/""),2), INDEX(SPLIT(S730,""/""),1)))"),"")</f>
        <v/>
      </c>
      <c r="U730" s="67"/>
      <c r="V730" s="65"/>
      <c r="W730" s="67"/>
      <c r="X730" s="67"/>
      <c r="Y730" s="69" t="str">
        <f t="shared" si="2"/>
        <v/>
      </c>
      <c r="Z730" s="70" t="str">
        <f t="shared" si="3"/>
        <v/>
      </c>
      <c r="AA730" s="70" t="str">
        <f>IFERROR(__xludf.DUMMYFUNCTION("IF(OR(T730="""", NOT(ISDATE(T730))), """", EOMONTH(T730, -1) + 1)"),"")</f>
        <v/>
      </c>
      <c r="AB730" s="67"/>
      <c r="AC730" s="67"/>
      <c r="AD730" s="67"/>
      <c r="AE730" s="67"/>
    </row>
    <row r="731">
      <c r="A731" s="59">
        <v>45769.0</v>
      </c>
      <c r="B731" s="60">
        <f t="shared" si="4"/>
        <v>169</v>
      </c>
      <c r="C731" s="61" t="s">
        <v>64</v>
      </c>
      <c r="D731" s="61" t="s">
        <v>562</v>
      </c>
      <c r="E731" s="61" t="s">
        <v>3218</v>
      </c>
      <c r="F731" s="61" t="s">
        <v>46</v>
      </c>
      <c r="G731" s="61" t="s">
        <v>3219</v>
      </c>
      <c r="H731" s="61" t="s">
        <v>68</v>
      </c>
      <c r="I731" s="61" t="s">
        <v>2038</v>
      </c>
      <c r="J731" s="61" t="s">
        <v>47</v>
      </c>
      <c r="K731" s="61" t="s">
        <v>47</v>
      </c>
      <c r="L731" s="61" t="s">
        <v>29</v>
      </c>
      <c r="M731" s="25" t="s">
        <v>6133</v>
      </c>
      <c r="N731" s="25" t="s">
        <v>6134</v>
      </c>
      <c r="O731" s="61" t="s">
        <v>32</v>
      </c>
      <c r="P731" s="61" t="s">
        <v>214</v>
      </c>
      <c r="Q731" s="67"/>
      <c r="R731" s="64"/>
      <c r="S731" s="65" t="str">
        <f t="shared" si="1"/>
        <v/>
      </c>
      <c r="T731" s="67" t="str">
        <f>IFERROR(__xludf.DUMMYFUNCTION("IF(ISBLANK(S731), """", DATE(INDEX(SPLIT(S731,""/""),3), INDEX(SPLIT(S731,""/""),2), INDEX(SPLIT(S731,""/""),1)))"),"")</f>
        <v/>
      </c>
      <c r="U731" s="67"/>
      <c r="V731" s="65"/>
      <c r="W731" s="67"/>
      <c r="X731" s="67"/>
      <c r="Y731" s="69" t="str">
        <f t="shared" si="2"/>
        <v/>
      </c>
      <c r="Z731" s="70" t="str">
        <f t="shared" si="3"/>
        <v/>
      </c>
      <c r="AA731" s="70" t="str">
        <f>IFERROR(__xludf.DUMMYFUNCTION("IF(OR(T731="""", NOT(ISDATE(T731))), """", EOMONTH(T731, -1) + 1)"),"")</f>
        <v/>
      </c>
      <c r="AB731" s="67"/>
      <c r="AC731" s="67"/>
      <c r="AD731" s="67"/>
      <c r="AE731" s="67"/>
    </row>
    <row r="732">
      <c r="A732" s="59">
        <v>45769.0</v>
      </c>
      <c r="B732" s="60">
        <f t="shared" si="4"/>
        <v>169</v>
      </c>
      <c r="C732" s="61" t="s">
        <v>64</v>
      </c>
      <c r="D732" s="61" t="s">
        <v>562</v>
      </c>
      <c r="E732" s="61" t="s">
        <v>3222</v>
      </c>
      <c r="F732" s="61" t="s">
        <v>25</v>
      </c>
      <c r="G732" s="63" t="s">
        <v>3223</v>
      </c>
      <c r="H732" s="61" t="s">
        <v>388</v>
      </c>
      <c r="I732" s="61" t="s">
        <v>328</v>
      </c>
      <c r="J732" s="61" t="s">
        <v>328</v>
      </c>
      <c r="K732" s="61" t="s">
        <v>328</v>
      </c>
      <c r="L732" s="61" t="s">
        <v>29</v>
      </c>
      <c r="M732" s="25" t="s">
        <v>6135</v>
      </c>
      <c r="N732" s="25" t="s">
        <v>6136</v>
      </c>
      <c r="O732" s="61" t="s">
        <v>32</v>
      </c>
      <c r="P732" s="61" t="s">
        <v>214</v>
      </c>
      <c r="Q732" s="67"/>
      <c r="R732" s="64"/>
      <c r="S732" s="65" t="str">
        <f t="shared" si="1"/>
        <v/>
      </c>
      <c r="T732" s="67" t="str">
        <f>IFERROR(__xludf.DUMMYFUNCTION("IF(ISBLANK(S732), """", DATE(INDEX(SPLIT(S732,""/""),3), INDEX(SPLIT(S732,""/""),2), INDEX(SPLIT(S732,""/""),1)))"),"")</f>
        <v/>
      </c>
      <c r="U732" s="67"/>
      <c r="V732" s="65"/>
      <c r="W732" s="67"/>
      <c r="X732" s="67"/>
      <c r="Y732" s="69" t="str">
        <f t="shared" si="2"/>
        <v/>
      </c>
      <c r="Z732" s="70" t="str">
        <f t="shared" si="3"/>
        <v/>
      </c>
      <c r="AA732" s="70" t="str">
        <f>IFERROR(__xludf.DUMMYFUNCTION("IF(OR(T732="""", NOT(ISDATE(T732))), """", EOMONTH(T732, -1) + 1)"),"")</f>
        <v/>
      </c>
      <c r="AB732" s="67"/>
      <c r="AC732" s="67"/>
      <c r="AD732" s="67"/>
      <c r="AE732" s="67"/>
    </row>
    <row r="733">
      <c r="A733" s="59">
        <v>45769.0</v>
      </c>
      <c r="B733" s="60">
        <f t="shared" si="4"/>
        <v>169</v>
      </c>
      <c r="C733" s="61" t="s">
        <v>64</v>
      </c>
      <c r="D733" s="61" t="s">
        <v>562</v>
      </c>
      <c r="E733" s="61" t="s">
        <v>3226</v>
      </c>
      <c r="F733" s="61" t="s">
        <v>46</v>
      </c>
      <c r="G733" s="63" t="s">
        <v>3223</v>
      </c>
      <c r="H733" s="61" t="s">
        <v>388</v>
      </c>
      <c r="I733" s="61" t="s">
        <v>328</v>
      </c>
      <c r="J733" s="61" t="s">
        <v>47</v>
      </c>
      <c r="K733" s="61" t="s">
        <v>47</v>
      </c>
      <c r="L733" s="61" t="s">
        <v>29</v>
      </c>
      <c r="M733" s="25" t="s">
        <v>6137</v>
      </c>
      <c r="N733" s="25" t="s">
        <v>6138</v>
      </c>
      <c r="O733" s="61" t="s">
        <v>32</v>
      </c>
      <c r="P733" s="61" t="s">
        <v>33</v>
      </c>
      <c r="Q733" s="61" t="s">
        <v>381</v>
      </c>
      <c r="R733" s="64"/>
      <c r="S733" s="65" t="str">
        <f t="shared" si="1"/>
        <v/>
      </c>
      <c r="T733" s="67" t="str">
        <f>IFERROR(__xludf.DUMMYFUNCTION("IF(ISBLANK(S733), """", DATE(INDEX(SPLIT(S733,""/""),3), INDEX(SPLIT(S733,""/""),2), INDEX(SPLIT(S733,""/""),1)))"),"")</f>
        <v/>
      </c>
      <c r="U733" s="67"/>
      <c r="V733" s="65"/>
      <c r="W733" s="67"/>
      <c r="X733" s="67"/>
      <c r="Y733" s="69" t="str">
        <f t="shared" si="2"/>
        <v/>
      </c>
      <c r="Z733" s="70" t="str">
        <f t="shared" si="3"/>
        <v/>
      </c>
      <c r="AA733" s="70" t="str">
        <f>IFERROR(__xludf.DUMMYFUNCTION("IF(OR(T733="""", NOT(ISDATE(T733))), """", EOMONTH(T733, -1) + 1)"),"")</f>
        <v/>
      </c>
      <c r="AB733" s="67"/>
      <c r="AC733" s="67"/>
      <c r="AD733" s="67"/>
      <c r="AE733" s="67"/>
    </row>
    <row r="734">
      <c r="A734" s="59">
        <v>45769.0</v>
      </c>
      <c r="B734" s="60">
        <f t="shared" si="4"/>
        <v>25</v>
      </c>
      <c r="C734" s="61" t="s">
        <v>64</v>
      </c>
      <c r="D734" s="61" t="s">
        <v>562</v>
      </c>
      <c r="E734" s="61" t="s">
        <v>3229</v>
      </c>
      <c r="F734" s="61" t="s">
        <v>25</v>
      </c>
      <c r="G734" s="61" t="s">
        <v>3230</v>
      </c>
      <c r="H734" s="61" t="s">
        <v>388</v>
      </c>
      <c r="I734" s="61" t="s">
        <v>459</v>
      </c>
      <c r="J734" s="61" t="s">
        <v>459</v>
      </c>
      <c r="K734" s="61" t="s">
        <v>459</v>
      </c>
      <c r="L734" s="61" t="s">
        <v>29</v>
      </c>
      <c r="M734" s="25" t="s">
        <v>6139</v>
      </c>
      <c r="N734" s="25" t="s">
        <v>6140</v>
      </c>
      <c r="O734" s="61" t="s">
        <v>32</v>
      </c>
      <c r="P734" s="61" t="s">
        <v>33</v>
      </c>
      <c r="Q734" s="61" t="s">
        <v>126</v>
      </c>
      <c r="R734" s="64"/>
      <c r="S734" s="65" t="str">
        <f t="shared" si="1"/>
        <v>17/05/2025</v>
      </c>
      <c r="T734" s="66">
        <f>IFERROR(__xludf.DUMMYFUNCTION("IF(ISBLANK(S734), """", DATE(INDEX(SPLIT(S734,""/""),3), INDEX(SPLIT(S734,""/""),2), INDEX(SPLIT(S734,""/""),1)))"),45794.0)</f>
        <v>45794</v>
      </c>
      <c r="U734" s="67"/>
      <c r="V734" s="61" t="s">
        <v>4812</v>
      </c>
      <c r="W734" s="61">
        <v>4860.0</v>
      </c>
      <c r="X734" s="61" t="s">
        <v>691</v>
      </c>
      <c r="Y734" s="69" t="str">
        <f t="shared" si="2"/>
        <v>2025-05</v>
      </c>
      <c r="Z734" s="70" t="str">
        <f t="shared" si="3"/>
        <v>May</v>
      </c>
      <c r="AA734" s="71">
        <f>IFERROR(__xludf.DUMMYFUNCTION("IF(OR(T734="""", NOT(ISDATE(T734))), """", EOMONTH(T734, -1) + 1)"),45778.0)</f>
        <v>45778</v>
      </c>
      <c r="AB734" s="67"/>
      <c r="AC734" s="67"/>
      <c r="AD734" s="67"/>
      <c r="AE734" s="67"/>
    </row>
    <row r="735">
      <c r="A735" s="59">
        <v>45769.0</v>
      </c>
      <c r="B735" s="60">
        <f t="shared" si="4"/>
        <v>169</v>
      </c>
      <c r="C735" s="61" t="s">
        <v>64</v>
      </c>
      <c r="D735" s="61" t="s">
        <v>562</v>
      </c>
      <c r="E735" s="61" t="s">
        <v>3233</v>
      </c>
      <c r="F735" s="61" t="s">
        <v>25</v>
      </c>
      <c r="G735" s="61" t="s">
        <v>3234</v>
      </c>
      <c r="H735" s="61" t="s">
        <v>59</v>
      </c>
      <c r="I735" s="61" t="s">
        <v>3044</v>
      </c>
      <c r="J735" s="61" t="s">
        <v>3044</v>
      </c>
      <c r="K735" s="61" t="s">
        <v>3044</v>
      </c>
      <c r="L735" s="61" t="s">
        <v>29</v>
      </c>
      <c r="M735" s="25" t="s">
        <v>6141</v>
      </c>
      <c r="N735" s="25" t="s">
        <v>6142</v>
      </c>
      <c r="O735" s="61" t="s">
        <v>32</v>
      </c>
      <c r="P735" s="61" t="s">
        <v>214</v>
      </c>
      <c r="Q735" s="67"/>
      <c r="R735" s="64"/>
      <c r="S735" s="65" t="str">
        <f t="shared" si="1"/>
        <v/>
      </c>
      <c r="T735" s="67" t="str">
        <f>IFERROR(__xludf.DUMMYFUNCTION("IF(ISBLANK(S735), """", DATE(INDEX(SPLIT(S735,""/""),3), INDEX(SPLIT(S735,""/""),2), INDEX(SPLIT(S735,""/""),1)))"),"")</f>
        <v/>
      </c>
      <c r="U735" s="67"/>
      <c r="V735" s="65"/>
      <c r="W735" s="67"/>
      <c r="X735" s="67"/>
      <c r="Y735" s="69" t="str">
        <f t="shared" si="2"/>
        <v/>
      </c>
      <c r="Z735" s="70" t="str">
        <f t="shared" si="3"/>
        <v/>
      </c>
      <c r="AA735" s="70" t="str">
        <f>IFERROR(__xludf.DUMMYFUNCTION("IF(OR(T735="""", NOT(ISDATE(T735))), """", EOMONTH(T735, -1) + 1)"),"")</f>
        <v/>
      </c>
      <c r="AB735" s="67"/>
      <c r="AC735" s="67"/>
      <c r="AD735" s="67"/>
      <c r="AE735" s="67"/>
    </row>
    <row r="736">
      <c r="A736" s="59">
        <v>45769.0</v>
      </c>
      <c r="B736" s="60">
        <f t="shared" si="4"/>
        <v>169</v>
      </c>
      <c r="C736" s="61" t="s">
        <v>64</v>
      </c>
      <c r="D736" s="61" t="s">
        <v>562</v>
      </c>
      <c r="E736" s="61" t="s">
        <v>3237</v>
      </c>
      <c r="F736" s="61" t="s">
        <v>25</v>
      </c>
      <c r="G736" s="61" t="s">
        <v>3238</v>
      </c>
      <c r="H736" s="61" t="s">
        <v>39</v>
      </c>
      <c r="I736" s="61" t="s">
        <v>404</v>
      </c>
      <c r="J736" s="61" t="s">
        <v>404</v>
      </c>
      <c r="K736" s="61" t="s">
        <v>404</v>
      </c>
      <c r="L736" s="61" t="s">
        <v>29</v>
      </c>
      <c r="M736" s="25" t="s">
        <v>6143</v>
      </c>
      <c r="N736" s="25" t="s">
        <v>6144</v>
      </c>
      <c r="O736" s="61" t="s">
        <v>32</v>
      </c>
      <c r="P736" s="61" t="s">
        <v>214</v>
      </c>
      <c r="Q736" s="67"/>
      <c r="R736" s="64"/>
      <c r="S736" s="65" t="str">
        <f t="shared" si="1"/>
        <v/>
      </c>
      <c r="T736" s="67" t="str">
        <f>IFERROR(__xludf.DUMMYFUNCTION("IF(ISBLANK(S736), """", DATE(INDEX(SPLIT(S736,""/""),3), INDEX(SPLIT(S736,""/""),2), INDEX(SPLIT(S736,""/""),1)))"),"")</f>
        <v/>
      </c>
      <c r="U736" s="67"/>
      <c r="V736" s="65"/>
      <c r="W736" s="67"/>
      <c r="X736" s="67"/>
      <c r="Y736" s="69" t="str">
        <f t="shared" si="2"/>
        <v/>
      </c>
      <c r="Z736" s="70" t="str">
        <f t="shared" si="3"/>
        <v/>
      </c>
      <c r="AA736" s="70" t="str">
        <f>IFERROR(__xludf.DUMMYFUNCTION("IF(OR(T736="""", NOT(ISDATE(T736))), """", EOMONTH(T736, -1) + 1)"),"")</f>
        <v/>
      </c>
      <c r="AB736" s="67"/>
      <c r="AC736" s="67"/>
      <c r="AD736" s="67"/>
      <c r="AE736" s="67"/>
    </row>
    <row r="737">
      <c r="A737" s="59">
        <v>45769.0</v>
      </c>
      <c r="B737" s="60">
        <f t="shared" si="4"/>
        <v>169</v>
      </c>
      <c r="C737" s="61" t="s">
        <v>50</v>
      </c>
      <c r="D737" s="61" t="s">
        <v>51</v>
      </c>
      <c r="E737" s="61" t="s">
        <v>3241</v>
      </c>
      <c r="F737" s="61" t="s">
        <v>25</v>
      </c>
      <c r="G737" s="61" t="s">
        <v>3242</v>
      </c>
      <c r="H737" s="61" t="s">
        <v>68</v>
      </c>
      <c r="I737" s="61" t="s">
        <v>256</v>
      </c>
      <c r="J737" s="61" t="s">
        <v>256</v>
      </c>
      <c r="K737" s="61" t="s">
        <v>256</v>
      </c>
      <c r="L737" s="61" t="s">
        <v>29</v>
      </c>
      <c r="M737" s="25" t="s">
        <v>6145</v>
      </c>
      <c r="N737" s="25" t="s">
        <v>6146</v>
      </c>
      <c r="O737" s="61" t="s">
        <v>32</v>
      </c>
      <c r="P737" s="61" t="s">
        <v>214</v>
      </c>
      <c r="Q737" s="67"/>
      <c r="R737" s="64"/>
      <c r="S737" s="65" t="str">
        <f t="shared" si="1"/>
        <v/>
      </c>
      <c r="T737" s="67" t="str">
        <f>IFERROR(__xludf.DUMMYFUNCTION("IF(ISBLANK(S737), """", DATE(INDEX(SPLIT(S737,""/""),3), INDEX(SPLIT(S737,""/""),2), INDEX(SPLIT(S737,""/""),1)))"),"")</f>
        <v/>
      </c>
      <c r="U737" s="67"/>
      <c r="V737" s="65"/>
      <c r="W737" s="67"/>
      <c r="X737" s="67"/>
      <c r="Y737" s="69" t="str">
        <f t="shared" si="2"/>
        <v/>
      </c>
      <c r="Z737" s="70" t="str">
        <f t="shared" si="3"/>
        <v/>
      </c>
      <c r="AA737" s="70" t="str">
        <f>IFERROR(__xludf.DUMMYFUNCTION("IF(OR(T737="""", NOT(ISDATE(T737))), """", EOMONTH(T737, -1) + 1)"),"")</f>
        <v/>
      </c>
      <c r="AB737" s="67"/>
      <c r="AC737" s="67"/>
      <c r="AD737" s="67"/>
      <c r="AE737" s="67"/>
    </row>
    <row r="738">
      <c r="A738" s="59">
        <v>45769.0</v>
      </c>
      <c r="B738" s="60">
        <f t="shared" si="4"/>
        <v>32</v>
      </c>
      <c r="C738" s="61" t="s">
        <v>72</v>
      </c>
      <c r="D738" s="61" t="s">
        <v>247</v>
      </c>
      <c r="E738" s="61" t="s">
        <v>3245</v>
      </c>
      <c r="F738" s="61" t="s">
        <v>274</v>
      </c>
      <c r="G738" s="61" t="s">
        <v>3246</v>
      </c>
      <c r="H738" s="61" t="s">
        <v>77</v>
      </c>
      <c r="I738" s="61" t="s">
        <v>78</v>
      </c>
      <c r="J738" s="61" t="s">
        <v>47</v>
      </c>
      <c r="K738" s="61" t="s">
        <v>47</v>
      </c>
      <c r="L738" s="61" t="s">
        <v>29</v>
      </c>
      <c r="M738" s="25" t="s">
        <v>6147</v>
      </c>
      <c r="N738" s="25" t="s">
        <v>6148</v>
      </c>
      <c r="O738" s="61" t="s">
        <v>32</v>
      </c>
      <c r="P738" s="61" t="s">
        <v>33</v>
      </c>
      <c r="Q738" s="61" t="s">
        <v>126</v>
      </c>
      <c r="R738" s="64"/>
      <c r="S738" s="65" t="str">
        <f t="shared" si="1"/>
        <v>24/05/2025</v>
      </c>
      <c r="T738" s="66">
        <f>IFERROR(__xludf.DUMMYFUNCTION("IF(ISBLANK(S738), """", DATE(INDEX(SPLIT(S738,""/""),3), INDEX(SPLIT(S738,""/""),2), INDEX(SPLIT(S738,""/""),1)))"),45801.0)</f>
        <v>45801</v>
      </c>
      <c r="U738" s="67"/>
      <c r="V738" s="61" t="s">
        <v>4853</v>
      </c>
      <c r="W738" s="61">
        <v>1800.0</v>
      </c>
      <c r="X738" s="61" t="s">
        <v>614</v>
      </c>
      <c r="Y738" s="69" t="str">
        <f t="shared" si="2"/>
        <v>2025-05</v>
      </c>
      <c r="Z738" s="70" t="str">
        <f t="shared" si="3"/>
        <v>May</v>
      </c>
      <c r="AA738" s="71">
        <f>IFERROR(__xludf.DUMMYFUNCTION("IF(OR(T738="""", NOT(ISDATE(T738))), """", EOMONTH(T738, -1) + 1)"),45778.0)</f>
        <v>45778</v>
      </c>
      <c r="AB738" s="67"/>
      <c r="AC738" s="67"/>
      <c r="AD738" s="67"/>
      <c r="AE738" s="67"/>
    </row>
    <row r="739">
      <c r="A739" s="59">
        <v>45769.0</v>
      </c>
      <c r="B739" s="60">
        <f t="shared" si="4"/>
        <v>53</v>
      </c>
      <c r="C739" s="61" t="s">
        <v>72</v>
      </c>
      <c r="D739" s="61" t="s">
        <v>73</v>
      </c>
      <c r="E739" s="61" t="s">
        <v>3249</v>
      </c>
      <c r="F739" s="61" t="s">
        <v>25</v>
      </c>
      <c r="G739" s="61" t="s">
        <v>3250</v>
      </c>
      <c r="H739" s="61" t="s">
        <v>59</v>
      </c>
      <c r="I739" s="61" t="s">
        <v>105</v>
      </c>
      <c r="J739" s="61" t="s">
        <v>54</v>
      </c>
      <c r="K739" s="61" t="s">
        <v>54</v>
      </c>
      <c r="L739" s="61" t="s">
        <v>29</v>
      </c>
      <c r="M739" s="25" t="s">
        <v>6149</v>
      </c>
      <c r="N739" s="25" t="s">
        <v>6150</v>
      </c>
      <c r="O739" s="61" t="s">
        <v>32</v>
      </c>
      <c r="P739" s="61" t="s">
        <v>33</v>
      </c>
      <c r="Q739" s="61" t="s">
        <v>381</v>
      </c>
      <c r="R739" s="64"/>
      <c r="S739" s="65" t="str">
        <f t="shared" si="1"/>
        <v>14/06/2025</v>
      </c>
      <c r="T739" s="66">
        <f>IFERROR(__xludf.DUMMYFUNCTION("IF(ISBLANK(S739), """", DATE(INDEX(SPLIT(S739,""/""),3), INDEX(SPLIT(S739,""/""),2), INDEX(SPLIT(S739,""/""),1)))"),45822.0)</f>
        <v>45822</v>
      </c>
      <c r="U739" s="67"/>
      <c r="V739" s="61" t="s">
        <v>4837</v>
      </c>
      <c r="W739" s="67"/>
      <c r="X739" s="67"/>
      <c r="Y739" s="69" t="str">
        <f t="shared" si="2"/>
        <v>2025-06</v>
      </c>
      <c r="Z739" s="70" t="str">
        <f t="shared" si="3"/>
        <v>Jun</v>
      </c>
      <c r="AA739" s="71">
        <f>IFERROR(__xludf.DUMMYFUNCTION("IF(OR(T739="""", NOT(ISDATE(T739))), """", EOMONTH(T739, -1) + 1)"),45809.0)</f>
        <v>45809</v>
      </c>
      <c r="AB739" s="67"/>
      <c r="AC739" s="67"/>
      <c r="AD739" s="67"/>
      <c r="AE739" s="67"/>
    </row>
    <row r="740">
      <c r="A740" s="59">
        <v>45769.0</v>
      </c>
      <c r="B740" s="60">
        <f t="shared" si="4"/>
        <v>18</v>
      </c>
      <c r="C740" s="61" t="s">
        <v>72</v>
      </c>
      <c r="D740" s="61" t="s">
        <v>73</v>
      </c>
      <c r="E740" s="61" t="s">
        <v>3253</v>
      </c>
      <c r="F740" s="61" t="s">
        <v>25</v>
      </c>
      <c r="G740" s="61" t="s">
        <v>3254</v>
      </c>
      <c r="H740" s="61" t="s">
        <v>59</v>
      </c>
      <c r="I740" s="61" t="s">
        <v>28</v>
      </c>
      <c r="J740" s="61" t="s">
        <v>2391</v>
      </c>
      <c r="K740" s="61" t="s">
        <v>2391</v>
      </c>
      <c r="L740" s="61" t="s">
        <v>29</v>
      </c>
      <c r="M740" s="25" t="s">
        <v>6151</v>
      </c>
      <c r="N740" s="25" t="s">
        <v>6152</v>
      </c>
      <c r="O740" s="61" t="s">
        <v>32</v>
      </c>
      <c r="P740" s="61" t="s">
        <v>33</v>
      </c>
      <c r="Q740" s="61" t="s">
        <v>471</v>
      </c>
      <c r="R740" s="64"/>
      <c r="S740" s="65">
        <f t="shared" si="1"/>
        <v>45935</v>
      </c>
      <c r="T740" s="66">
        <f>IFERROR(__xludf.DUMMYFUNCTION("IF(ISBLANK(S740), """", DATE(INDEX(SPLIT(S740,""/""),3), INDEX(SPLIT(S740,""/""),2), INDEX(SPLIT(S740,""/""),1)))"),45787.0)</f>
        <v>45787</v>
      </c>
      <c r="U740" s="67"/>
      <c r="V740" s="68">
        <v>45935.0</v>
      </c>
      <c r="W740" s="61">
        <v>4050.0</v>
      </c>
      <c r="X740" s="61" t="s">
        <v>691</v>
      </c>
      <c r="Y740" s="69" t="str">
        <f t="shared" si="2"/>
        <v>2025-05</v>
      </c>
      <c r="Z740" s="70" t="str">
        <f t="shared" si="3"/>
        <v>May</v>
      </c>
      <c r="AA740" s="71">
        <f>IFERROR(__xludf.DUMMYFUNCTION("IF(OR(T740="""", NOT(ISDATE(T740))), """", EOMONTH(T740, -1) + 1)"),45778.0)</f>
        <v>45778</v>
      </c>
      <c r="AB740" s="67"/>
      <c r="AC740" s="67"/>
      <c r="AD740" s="67"/>
      <c r="AE740" s="67"/>
    </row>
    <row r="741">
      <c r="A741" s="59">
        <v>45769.0</v>
      </c>
      <c r="B741" s="60">
        <f t="shared" si="4"/>
        <v>21</v>
      </c>
      <c r="C741" s="61" t="s">
        <v>72</v>
      </c>
      <c r="D741" s="61" t="s">
        <v>73</v>
      </c>
      <c r="E741" s="61" t="s">
        <v>3257</v>
      </c>
      <c r="F741" s="61" t="s">
        <v>25</v>
      </c>
      <c r="G741" s="61" t="s">
        <v>3258</v>
      </c>
      <c r="H741" s="61" t="s">
        <v>39</v>
      </c>
      <c r="I741" s="61" t="s">
        <v>28</v>
      </c>
      <c r="J741" s="61" t="s">
        <v>148</v>
      </c>
      <c r="K741" s="61" t="s">
        <v>28</v>
      </c>
      <c r="L741" s="61" t="s">
        <v>29</v>
      </c>
      <c r="M741" s="25" t="s">
        <v>6153</v>
      </c>
      <c r="N741" s="25" t="s">
        <v>6154</v>
      </c>
      <c r="O741" s="61" t="s">
        <v>32</v>
      </c>
      <c r="P741" s="61" t="s">
        <v>33</v>
      </c>
      <c r="Q741" s="61" t="s">
        <v>471</v>
      </c>
      <c r="R741" s="79" t="s">
        <v>6155</v>
      </c>
      <c r="S741" s="65" t="str">
        <f t="shared" si="1"/>
        <v>13/05/2025</v>
      </c>
      <c r="T741" s="66">
        <f>IFERROR(__xludf.DUMMYFUNCTION("IF(ISBLANK(S741), """", DATE(INDEX(SPLIT(S741,""/""),3), INDEX(SPLIT(S741,""/""),2), INDEX(SPLIT(S741,""/""),1)))"),45790.0)</f>
        <v>45790</v>
      </c>
      <c r="U741" s="67"/>
      <c r="V741" s="61" t="s">
        <v>4812</v>
      </c>
      <c r="W741" s="61">
        <v>4950.0</v>
      </c>
      <c r="X741" s="61" t="s">
        <v>691</v>
      </c>
      <c r="Y741" s="69" t="str">
        <f t="shared" si="2"/>
        <v>2025-05</v>
      </c>
      <c r="Z741" s="70" t="str">
        <f t="shared" si="3"/>
        <v>May</v>
      </c>
      <c r="AA741" s="71">
        <f>IFERROR(__xludf.DUMMYFUNCTION("IF(OR(T741="""", NOT(ISDATE(T741))), """", EOMONTH(T741, -1) + 1)"),45778.0)</f>
        <v>45778</v>
      </c>
      <c r="AB741" s="67"/>
      <c r="AC741" s="67"/>
      <c r="AD741" s="67"/>
      <c r="AE741" s="67"/>
    </row>
    <row r="742">
      <c r="A742" s="59">
        <v>45769.0</v>
      </c>
      <c r="B742" s="60">
        <f t="shared" si="4"/>
        <v>18</v>
      </c>
      <c r="C742" s="61" t="s">
        <v>72</v>
      </c>
      <c r="D742" s="61" t="s">
        <v>73</v>
      </c>
      <c r="E742" s="61" t="s">
        <v>3261</v>
      </c>
      <c r="F742" s="61" t="s">
        <v>25</v>
      </c>
      <c r="G742" s="61" t="s">
        <v>3262</v>
      </c>
      <c r="H742" s="61" t="s">
        <v>39</v>
      </c>
      <c r="I742" s="61" t="s">
        <v>148</v>
      </c>
      <c r="J742" s="61" t="s">
        <v>148</v>
      </c>
      <c r="K742" s="61" t="s">
        <v>148</v>
      </c>
      <c r="L742" s="61" t="s">
        <v>29</v>
      </c>
      <c r="M742" s="25" t="s">
        <v>6156</v>
      </c>
      <c r="N742" s="25" t="s">
        <v>6157</v>
      </c>
      <c r="O742" s="61" t="s">
        <v>32</v>
      </c>
      <c r="P742" s="61" t="s">
        <v>33</v>
      </c>
      <c r="Q742" s="61" t="s">
        <v>126</v>
      </c>
      <c r="R742" s="64"/>
      <c r="S742" s="65">
        <f t="shared" si="1"/>
        <v>45935</v>
      </c>
      <c r="T742" s="66">
        <f>IFERROR(__xludf.DUMMYFUNCTION("IF(ISBLANK(S742), """", DATE(INDEX(SPLIT(S742,""/""),3), INDEX(SPLIT(S742,""/""),2), INDEX(SPLIT(S742,""/""),1)))"),45787.0)</f>
        <v>45787</v>
      </c>
      <c r="U742" s="67"/>
      <c r="V742" s="68">
        <v>45935.0</v>
      </c>
      <c r="W742" s="61">
        <v>4050.0</v>
      </c>
      <c r="X742" s="61" t="s">
        <v>482</v>
      </c>
      <c r="Y742" s="69" t="str">
        <f t="shared" si="2"/>
        <v>2025-05</v>
      </c>
      <c r="Z742" s="70" t="str">
        <f t="shared" si="3"/>
        <v>May</v>
      </c>
      <c r="AA742" s="71">
        <f>IFERROR(__xludf.DUMMYFUNCTION("IF(OR(T742="""", NOT(ISDATE(T742))), """", EOMONTH(T742, -1) + 1)"),45778.0)</f>
        <v>45778</v>
      </c>
      <c r="AB742" s="67"/>
      <c r="AC742" s="67"/>
      <c r="AD742" s="67"/>
      <c r="AE742" s="67"/>
    </row>
    <row r="743">
      <c r="A743" s="59">
        <v>45769.0</v>
      </c>
      <c r="B743" s="60">
        <f t="shared" si="4"/>
        <v>53</v>
      </c>
      <c r="C743" s="61" t="s">
        <v>72</v>
      </c>
      <c r="D743" s="61" t="s">
        <v>73</v>
      </c>
      <c r="E743" s="61" t="s">
        <v>3265</v>
      </c>
      <c r="F743" s="61" t="s">
        <v>25</v>
      </c>
      <c r="G743" s="61" t="s">
        <v>3266</v>
      </c>
      <c r="H743" s="61" t="s">
        <v>68</v>
      </c>
      <c r="I743" s="61" t="s">
        <v>28</v>
      </c>
      <c r="J743" s="61" t="s">
        <v>28</v>
      </c>
      <c r="K743" s="61" t="s">
        <v>28</v>
      </c>
      <c r="L743" s="61" t="s">
        <v>29</v>
      </c>
      <c r="M743" s="25" t="s">
        <v>6158</v>
      </c>
      <c r="N743" s="25" t="s">
        <v>6159</v>
      </c>
      <c r="O743" s="61" t="s">
        <v>32</v>
      </c>
      <c r="P743" s="61" t="s">
        <v>33</v>
      </c>
      <c r="Q743" s="61" t="s">
        <v>471</v>
      </c>
      <c r="R743" s="64"/>
      <c r="S743" s="65" t="str">
        <f t="shared" si="1"/>
        <v>14/06/2025</v>
      </c>
      <c r="T743" s="66">
        <f>IFERROR(__xludf.DUMMYFUNCTION("IF(ISBLANK(S743), """", DATE(INDEX(SPLIT(S743,""/""),3), INDEX(SPLIT(S743,""/""),2), INDEX(SPLIT(S743,""/""),1)))"),45822.0)</f>
        <v>45822</v>
      </c>
      <c r="U743" s="67"/>
      <c r="V743" s="61" t="s">
        <v>4837</v>
      </c>
      <c r="W743" s="67"/>
      <c r="X743" s="67"/>
      <c r="Y743" s="69" t="str">
        <f t="shared" si="2"/>
        <v>2025-06</v>
      </c>
      <c r="Z743" s="70" t="str">
        <f t="shared" si="3"/>
        <v>Jun</v>
      </c>
      <c r="AA743" s="71">
        <f>IFERROR(__xludf.DUMMYFUNCTION("IF(OR(T743="""", NOT(ISDATE(T743))), """", EOMONTH(T743, -1) + 1)"),45809.0)</f>
        <v>45809</v>
      </c>
      <c r="AB743" s="67"/>
      <c r="AC743" s="67"/>
      <c r="AD743" s="67"/>
      <c r="AE743" s="67"/>
    </row>
    <row r="744">
      <c r="A744" s="59">
        <v>45769.0</v>
      </c>
      <c r="B744" s="60">
        <f t="shared" si="4"/>
        <v>25</v>
      </c>
      <c r="C744" s="61" t="s">
        <v>72</v>
      </c>
      <c r="D744" s="61" t="s">
        <v>247</v>
      </c>
      <c r="E744" s="61" t="s">
        <v>3269</v>
      </c>
      <c r="F744" s="61" t="s">
        <v>25</v>
      </c>
      <c r="G744" s="61" t="s">
        <v>3270</v>
      </c>
      <c r="H744" s="61" t="s">
        <v>388</v>
      </c>
      <c r="I744" s="61" t="s">
        <v>256</v>
      </c>
      <c r="J744" s="61" t="s">
        <v>256</v>
      </c>
      <c r="K744" s="61" t="s">
        <v>256</v>
      </c>
      <c r="L744" s="61" t="s">
        <v>29</v>
      </c>
      <c r="M744" s="25" t="s">
        <v>6160</v>
      </c>
      <c r="N744" s="25" t="s">
        <v>6161</v>
      </c>
      <c r="O744" s="61" t="s">
        <v>32</v>
      </c>
      <c r="P744" s="61" t="s">
        <v>33</v>
      </c>
      <c r="Q744" s="61" t="s">
        <v>381</v>
      </c>
      <c r="R744" s="64"/>
      <c r="S744" s="65" t="str">
        <f t="shared" si="1"/>
        <v>17/05/2025</v>
      </c>
      <c r="T744" s="66">
        <f>IFERROR(__xludf.DUMMYFUNCTION("IF(ISBLANK(S744), """", DATE(INDEX(SPLIT(S744,""/""),3), INDEX(SPLIT(S744,""/""),2), INDEX(SPLIT(S744,""/""),1)))"),45794.0)</f>
        <v>45794</v>
      </c>
      <c r="U744" s="67"/>
      <c r="V744" s="61" t="s">
        <v>4812</v>
      </c>
      <c r="W744" s="67"/>
      <c r="X744" s="67"/>
      <c r="Y744" s="69" t="str">
        <f t="shared" si="2"/>
        <v>2025-05</v>
      </c>
      <c r="Z744" s="70" t="str">
        <f t="shared" si="3"/>
        <v>May</v>
      </c>
      <c r="AA744" s="71">
        <f>IFERROR(__xludf.DUMMYFUNCTION("IF(OR(T744="""", NOT(ISDATE(T744))), """", EOMONTH(T744, -1) + 1)"),45778.0)</f>
        <v>45778</v>
      </c>
      <c r="AB744" s="67"/>
      <c r="AC744" s="67"/>
      <c r="AD744" s="67"/>
      <c r="AE744" s="67"/>
    </row>
    <row r="745">
      <c r="A745" s="59">
        <v>45769.0</v>
      </c>
      <c r="B745" s="60">
        <f t="shared" si="4"/>
        <v>169</v>
      </c>
      <c r="C745" s="61" t="s">
        <v>72</v>
      </c>
      <c r="D745" s="61" t="s">
        <v>247</v>
      </c>
      <c r="E745" s="61" t="s">
        <v>3274</v>
      </c>
      <c r="F745" s="61" t="s">
        <v>25</v>
      </c>
      <c r="G745" s="61" t="s">
        <v>3275</v>
      </c>
      <c r="H745" s="61" t="s">
        <v>68</v>
      </c>
      <c r="I745" s="61" t="s">
        <v>78</v>
      </c>
      <c r="J745" s="61" t="s">
        <v>78</v>
      </c>
      <c r="K745" s="61" t="s">
        <v>78</v>
      </c>
      <c r="L745" s="61" t="s">
        <v>29</v>
      </c>
      <c r="M745" s="25" t="s">
        <v>6162</v>
      </c>
      <c r="N745" s="25" t="s">
        <v>6163</v>
      </c>
      <c r="O745" s="61" t="s">
        <v>32</v>
      </c>
      <c r="P745" s="61" t="s">
        <v>214</v>
      </c>
      <c r="Q745" s="67"/>
      <c r="R745" s="64"/>
      <c r="S745" s="65" t="str">
        <f t="shared" si="1"/>
        <v/>
      </c>
      <c r="T745" s="67" t="str">
        <f>IFERROR(__xludf.DUMMYFUNCTION("IF(ISBLANK(S745), """", DATE(INDEX(SPLIT(S745,""/""),3), INDEX(SPLIT(S745,""/""),2), INDEX(SPLIT(S745,""/""),1)))"),"")</f>
        <v/>
      </c>
      <c r="U745" s="67"/>
      <c r="V745" s="65"/>
      <c r="W745" s="67"/>
      <c r="X745" s="67"/>
      <c r="Y745" s="69" t="str">
        <f t="shared" si="2"/>
        <v/>
      </c>
      <c r="Z745" s="70" t="str">
        <f t="shared" si="3"/>
        <v/>
      </c>
      <c r="AA745" s="70" t="str">
        <f>IFERROR(__xludf.DUMMYFUNCTION("IF(OR(T745="""", NOT(ISDATE(T745))), """", EOMONTH(T745, -1) + 1)"),"")</f>
        <v/>
      </c>
      <c r="AB745" s="67"/>
      <c r="AC745" s="67"/>
      <c r="AD745" s="67"/>
      <c r="AE745" s="67"/>
    </row>
    <row r="746">
      <c r="A746" s="59">
        <v>45769.0</v>
      </c>
      <c r="B746" s="60">
        <f t="shared" si="4"/>
        <v>53</v>
      </c>
      <c r="C746" s="61" t="s">
        <v>22</v>
      </c>
      <c r="D746" s="61" t="s">
        <v>109</v>
      </c>
      <c r="E746" s="61" t="s">
        <v>3278</v>
      </c>
      <c r="F746" s="61" t="s">
        <v>25</v>
      </c>
      <c r="G746" s="61" t="s">
        <v>3279</v>
      </c>
      <c r="H746" s="61" t="s">
        <v>59</v>
      </c>
      <c r="I746" s="61" t="s">
        <v>104</v>
      </c>
      <c r="J746" s="61" t="s">
        <v>104</v>
      </c>
      <c r="K746" s="61" t="s">
        <v>104</v>
      </c>
      <c r="L746" s="61" t="s">
        <v>29</v>
      </c>
      <c r="M746" s="25" t="s">
        <v>6164</v>
      </c>
      <c r="N746" s="25" t="s">
        <v>6165</v>
      </c>
      <c r="O746" s="61" t="s">
        <v>32</v>
      </c>
      <c r="P746" s="61" t="s">
        <v>33</v>
      </c>
      <c r="Q746" s="61" t="s">
        <v>471</v>
      </c>
      <c r="R746" s="64"/>
      <c r="S746" s="65" t="str">
        <f t="shared" si="1"/>
        <v>14/06/2025</v>
      </c>
      <c r="T746" s="66">
        <f>IFERROR(__xludf.DUMMYFUNCTION("IF(ISBLANK(S746), """", DATE(INDEX(SPLIT(S746,""/""),3), INDEX(SPLIT(S746,""/""),2), INDEX(SPLIT(S746,""/""),1)))"),45822.0)</f>
        <v>45822</v>
      </c>
      <c r="U746" s="67"/>
      <c r="V746" s="61" t="s">
        <v>4837</v>
      </c>
      <c r="W746" s="67"/>
      <c r="X746" s="67"/>
      <c r="Y746" s="69" t="str">
        <f t="shared" si="2"/>
        <v>2025-06</v>
      </c>
      <c r="Z746" s="70" t="str">
        <f t="shared" si="3"/>
        <v>Jun</v>
      </c>
      <c r="AA746" s="71">
        <f>IFERROR(__xludf.DUMMYFUNCTION("IF(OR(T746="""", NOT(ISDATE(T746))), """", EOMONTH(T746, -1) + 1)"),45809.0)</f>
        <v>45809</v>
      </c>
      <c r="AB746" s="67"/>
      <c r="AC746" s="67"/>
      <c r="AD746" s="67"/>
      <c r="AE746" s="67"/>
    </row>
    <row r="747">
      <c r="A747" s="59">
        <v>45769.0</v>
      </c>
      <c r="B747" s="60">
        <f t="shared" si="4"/>
        <v>18</v>
      </c>
      <c r="C747" s="61" t="s">
        <v>72</v>
      </c>
      <c r="D747" s="61" t="s">
        <v>247</v>
      </c>
      <c r="E747" s="61" t="s">
        <v>3283</v>
      </c>
      <c r="F747" s="61" t="s">
        <v>274</v>
      </c>
      <c r="G747" s="61" t="s">
        <v>3284</v>
      </c>
      <c r="H747" s="61" t="s">
        <v>77</v>
      </c>
      <c r="I747" s="61" t="s">
        <v>28</v>
      </c>
      <c r="J747" s="61" t="s">
        <v>47</v>
      </c>
      <c r="K747" s="61" t="s">
        <v>47</v>
      </c>
      <c r="L747" s="61" t="s">
        <v>29</v>
      </c>
      <c r="M747" s="25" t="s">
        <v>6166</v>
      </c>
      <c r="N747" s="25" t="s">
        <v>6167</v>
      </c>
      <c r="O747" s="61" t="s">
        <v>32</v>
      </c>
      <c r="P747" s="61" t="s">
        <v>33</v>
      </c>
      <c r="Q747" s="61" t="s">
        <v>34</v>
      </c>
      <c r="R747" s="64"/>
      <c r="S747" s="65">
        <f t="shared" si="1"/>
        <v>45935</v>
      </c>
      <c r="T747" s="66">
        <f>IFERROR(__xludf.DUMMYFUNCTION("IF(ISBLANK(S747), """", DATE(INDEX(SPLIT(S747,""/""),3), INDEX(SPLIT(S747,""/""),2), INDEX(SPLIT(S747,""/""),1)))"),45787.0)</f>
        <v>45787</v>
      </c>
      <c r="U747" s="67"/>
      <c r="V747" s="68">
        <v>45935.0</v>
      </c>
      <c r="W747" s="61">
        <v>1800.0</v>
      </c>
      <c r="X747" s="61" t="s">
        <v>237</v>
      </c>
      <c r="Y747" s="69" t="str">
        <f t="shared" si="2"/>
        <v>2025-05</v>
      </c>
      <c r="Z747" s="70" t="str">
        <f t="shared" si="3"/>
        <v>May</v>
      </c>
      <c r="AA747" s="71">
        <f>IFERROR(__xludf.DUMMYFUNCTION("IF(OR(T747="""", NOT(ISDATE(T747))), """", EOMONTH(T747, -1) + 1)"),45778.0)</f>
        <v>45778</v>
      </c>
      <c r="AB747" s="67"/>
      <c r="AC747" s="67"/>
      <c r="AD747" s="67"/>
      <c r="AE747" s="67"/>
    </row>
    <row r="748">
      <c r="A748" s="59">
        <v>45770.0</v>
      </c>
      <c r="B748" s="60">
        <f t="shared" si="4"/>
        <v>168</v>
      </c>
      <c r="C748" s="61" t="s">
        <v>64</v>
      </c>
      <c r="D748" s="61" t="s">
        <v>529</v>
      </c>
      <c r="E748" s="61" t="s">
        <v>3288</v>
      </c>
      <c r="F748" s="61" t="s">
        <v>25</v>
      </c>
      <c r="G748" s="61" t="s">
        <v>3289</v>
      </c>
      <c r="H748" s="61" t="s">
        <v>68</v>
      </c>
      <c r="I748" s="61" t="s">
        <v>3044</v>
      </c>
      <c r="J748" s="61" t="s">
        <v>3044</v>
      </c>
      <c r="K748" s="61" t="s">
        <v>3044</v>
      </c>
      <c r="L748" s="61" t="s">
        <v>29</v>
      </c>
      <c r="M748" s="25" t="s">
        <v>6168</v>
      </c>
      <c r="N748" s="25" t="s">
        <v>6169</v>
      </c>
      <c r="O748" s="61" t="s">
        <v>32</v>
      </c>
      <c r="P748" s="61" t="s">
        <v>214</v>
      </c>
      <c r="Q748" s="67"/>
      <c r="R748" s="64"/>
      <c r="S748" s="65" t="str">
        <f t="shared" si="1"/>
        <v/>
      </c>
      <c r="T748" s="67" t="str">
        <f>IFERROR(__xludf.DUMMYFUNCTION("IF(ISBLANK(S748), """", DATE(INDEX(SPLIT(S748,""/""),3), INDEX(SPLIT(S748,""/""),2), INDEX(SPLIT(S748,""/""),1)))"),"")</f>
        <v/>
      </c>
      <c r="U748" s="67"/>
      <c r="V748" s="65"/>
      <c r="W748" s="67"/>
      <c r="X748" s="67"/>
      <c r="Y748" s="69" t="str">
        <f t="shared" si="2"/>
        <v/>
      </c>
      <c r="Z748" s="70" t="str">
        <f t="shared" si="3"/>
        <v/>
      </c>
      <c r="AA748" s="70" t="str">
        <f>IFERROR(__xludf.DUMMYFUNCTION("IF(OR(T748="""", NOT(ISDATE(T748))), """", EOMONTH(T748, -1) + 1)"),"")</f>
        <v/>
      </c>
      <c r="AB748" s="67"/>
      <c r="AC748" s="67"/>
      <c r="AD748" s="67"/>
      <c r="AE748" s="67"/>
    </row>
    <row r="749">
      <c r="A749" s="59">
        <v>45770.0</v>
      </c>
      <c r="B749" s="60">
        <f t="shared" si="4"/>
        <v>38</v>
      </c>
      <c r="C749" s="61" t="s">
        <v>64</v>
      </c>
      <c r="D749" s="61" t="s">
        <v>529</v>
      </c>
      <c r="E749" s="61" t="s">
        <v>3292</v>
      </c>
      <c r="F749" s="61" t="s">
        <v>25</v>
      </c>
      <c r="G749" s="61" t="s">
        <v>3293</v>
      </c>
      <c r="H749" s="61" t="s">
        <v>68</v>
      </c>
      <c r="I749" s="61" t="s">
        <v>28</v>
      </c>
      <c r="J749" s="61" t="s">
        <v>28</v>
      </c>
      <c r="K749" s="61" t="s">
        <v>28</v>
      </c>
      <c r="L749" s="61" t="s">
        <v>29</v>
      </c>
      <c r="M749" s="25" t="s">
        <v>6170</v>
      </c>
      <c r="N749" s="25" t="s">
        <v>6171</v>
      </c>
      <c r="O749" s="61" t="s">
        <v>32</v>
      </c>
      <c r="P749" s="61" t="s">
        <v>33</v>
      </c>
      <c r="Q749" s="61" t="s">
        <v>519</v>
      </c>
      <c r="R749" s="64"/>
      <c r="S749" s="65" t="str">
        <f t="shared" si="1"/>
        <v>31/05/2025</v>
      </c>
      <c r="T749" s="66">
        <f>IFERROR(__xludf.DUMMYFUNCTION("IF(ISBLANK(S749), """", DATE(INDEX(SPLIT(S749,""/""),3), INDEX(SPLIT(S749,""/""),2), INDEX(SPLIT(S749,""/""),1)))"),45808.0)</f>
        <v>45808</v>
      </c>
      <c r="U749" s="67"/>
      <c r="V749" s="61" t="s">
        <v>4751</v>
      </c>
      <c r="W749" s="67"/>
      <c r="X749" s="67"/>
      <c r="Y749" s="69" t="str">
        <f t="shared" si="2"/>
        <v>2025-05</v>
      </c>
      <c r="Z749" s="70" t="str">
        <f t="shared" si="3"/>
        <v>May</v>
      </c>
      <c r="AA749" s="71">
        <f>IFERROR(__xludf.DUMMYFUNCTION("IF(OR(T749="""", NOT(ISDATE(T749))), """", EOMONTH(T749, -1) + 1)"),45778.0)</f>
        <v>45778</v>
      </c>
      <c r="AB749" s="67"/>
      <c r="AC749" s="67"/>
      <c r="AD749" s="67"/>
      <c r="AE749" s="67"/>
    </row>
    <row r="750">
      <c r="A750" s="59">
        <v>45770.0</v>
      </c>
      <c r="B750" s="60">
        <f t="shared" si="4"/>
        <v>168</v>
      </c>
      <c r="C750" s="61" t="s">
        <v>64</v>
      </c>
      <c r="D750" s="61" t="s">
        <v>529</v>
      </c>
      <c r="E750" s="61" t="s">
        <v>3296</v>
      </c>
      <c r="F750" s="61" t="s">
        <v>25</v>
      </c>
      <c r="G750" s="61" t="s">
        <v>3297</v>
      </c>
      <c r="H750" s="61" t="s">
        <v>388</v>
      </c>
      <c r="I750" s="61" t="s">
        <v>220</v>
      </c>
      <c r="J750" s="61" t="s">
        <v>78</v>
      </c>
      <c r="K750" s="61" t="s">
        <v>78</v>
      </c>
      <c r="L750" s="61" t="s">
        <v>29</v>
      </c>
      <c r="M750" s="25" t="s">
        <v>6172</v>
      </c>
      <c r="N750" s="25" t="s">
        <v>6173</v>
      </c>
      <c r="O750" s="61" t="s">
        <v>32</v>
      </c>
      <c r="P750" s="61" t="s">
        <v>214</v>
      </c>
      <c r="Q750" s="67"/>
      <c r="R750" s="64"/>
      <c r="S750" s="65" t="str">
        <f t="shared" si="1"/>
        <v/>
      </c>
      <c r="T750" s="67" t="str">
        <f>IFERROR(__xludf.DUMMYFUNCTION("IF(ISBLANK(S750), """", DATE(INDEX(SPLIT(S750,""/""),3), INDEX(SPLIT(S750,""/""),2), INDEX(SPLIT(S750,""/""),1)))"),"")</f>
        <v/>
      </c>
      <c r="U750" s="67"/>
      <c r="V750" s="65"/>
      <c r="W750" s="67"/>
      <c r="X750" s="67"/>
      <c r="Y750" s="69" t="str">
        <f t="shared" si="2"/>
        <v/>
      </c>
      <c r="Z750" s="70" t="str">
        <f t="shared" si="3"/>
        <v/>
      </c>
      <c r="AA750" s="70" t="str">
        <f>IFERROR(__xludf.DUMMYFUNCTION("IF(OR(T750="""", NOT(ISDATE(T750))), """", EOMONTH(T750, -1) + 1)"),"")</f>
        <v/>
      </c>
      <c r="AB750" s="67"/>
      <c r="AC750" s="67"/>
      <c r="AD750" s="67"/>
      <c r="AE750" s="67"/>
    </row>
    <row r="751">
      <c r="A751" s="59">
        <v>45770.0</v>
      </c>
      <c r="B751" s="60">
        <f t="shared" si="4"/>
        <v>168</v>
      </c>
      <c r="C751" s="61" t="s">
        <v>64</v>
      </c>
      <c r="D751" s="61" t="s">
        <v>529</v>
      </c>
      <c r="E751" s="61" t="s">
        <v>3300</v>
      </c>
      <c r="F751" s="61" t="s">
        <v>25</v>
      </c>
      <c r="G751" s="61" t="s">
        <v>3301</v>
      </c>
      <c r="H751" s="61" t="s">
        <v>68</v>
      </c>
      <c r="I751" s="61" t="s">
        <v>1265</v>
      </c>
      <c r="J751" s="61" t="s">
        <v>1265</v>
      </c>
      <c r="K751" s="61" t="s">
        <v>1265</v>
      </c>
      <c r="L751" s="61" t="s">
        <v>29</v>
      </c>
      <c r="M751" s="25" t="s">
        <v>6174</v>
      </c>
      <c r="N751" s="25" t="s">
        <v>6175</v>
      </c>
      <c r="O751" s="61" t="s">
        <v>32</v>
      </c>
      <c r="P751" s="61" t="s">
        <v>214</v>
      </c>
      <c r="Q751" s="67"/>
      <c r="R751" s="64"/>
      <c r="S751" s="65" t="str">
        <f t="shared" si="1"/>
        <v/>
      </c>
      <c r="T751" s="67" t="str">
        <f>IFERROR(__xludf.DUMMYFUNCTION("IF(ISBLANK(S751), """", DATE(INDEX(SPLIT(S751,""/""),3), INDEX(SPLIT(S751,""/""),2), INDEX(SPLIT(S751,""/""),1)))"),"")</f>
        <v/>
      </c>
      <c r="U751" s="67"/>
      <c r="V751" s="65"/>
      <c r="W751" s="67"/>
      <c r="X751" s="67"/>
      <c r="Y751" s="69" t="str">
        <f t="shared" si="2"/>
        <v/>
      </c>
      <c r="Z751" s="70" t="str">
        <f t="shared" si="3"/>
        <v/>
      </c>
      <c r="AA751" s="70" t="str">
        <f>IFERROR(__xludf.DUMMYFUNCTION("IF(OR(T751="""", NOT(ISDATE(T751))), """", EOMONTH(T751, -1) + 1)"),"")</f>
        <v/>
      </c>
      <c r="AB751" s="67"/>
      <c r="AC751" s="67"/>
      <c r="AD751" s="67"/>
      <c r="AE751" s="67"/>
    </row>
    <row r="752">
      <c r="A752" s="59">
        <v>45770.0</v>
      </c>
      <c r="B752" s="60">
        <f t="shared" si="4"/>
        <v>168</v>
      </c>
      <c r="C752" s="61" t="s">
        <v>64</v>
      </c>
      <c r="D752" s="61" t="s">
        <v>529</v>
      </c>
      <c r="E752" s="61" t="s">
        <v>3304</v>
      </c>
      <c r="F752" s="61" t="s">
        <v>25</v>
      </c>
      <c r="G752" s="63" t="s">
        <v>3305</v>
      </c>
      <c r="H752" s="61" t="s">
        <v>39</v>
      </c>
      <c r="I752" s="61" t="s">
        <v>346</v>
      </c>
      <c r="J752" s="61" t="s">
        <v>346</v>
      </c>
      <c r="K752" s="61" t="s">
        <v>346</v>
      </c>
      <c r="L752" s="61" t="s">
        <v>29</v>
      </c>
      <c r="M752" s="25" t="s">
        <v>6176</v>
      </c>
      <c r="N752" s="25" t="s">
        <v>6177</v>
      </c>
      <c r="O752" s="61" t="s">
        <v>32</v>
      </c>
      <c r="P752" s="61" t="s">
        <v>33</v>
      </c>
      <c r="Q752" s="61" t="s">
        <v>34</v>
      </c>
      <c r="R752" s="64"/>
      <c r="S752" s="65" t="str">
        <f t="shared" si="1"/>
        <v/>
      </c>
      <c r="T752" s="67" t="str">
        <f>IFERROR(__xludf.DUMMYFUNCTION("IF(ISBLANK(S752), """", DATE(INDEX(SPLIT(S752,""/""),3), INDEX(SPLIT(S752,""/""),2), INDEX(SPLIT(S752,""/""),1)))"),"")</f>
        <v/>
      </c>
      <c r="U752" s="67"/>
      <c r="V752" s="65"/>
      <c r="W752" s="67"/>
      <c r="X752" s="67"/>
      <c r="Y752" s="69" t="str">
        <f t="shared" si="2"/>
        <v/>
      </c>
      <c r="Z752" s="70" t="str">
        <f t="shared" si="3"/>
        <v/>
      </c>
      <c r="AA752" s="70" t="str">
        <f>IFERROR(__xludf.DUMMYFUNCTION("IF(OR(T752="""", NOT(ISDATE(T752))), """", EOMONTH(T752, -1) + 1)"),"")</f>
        <v/>
      </c>
      <c r="AB752" s="67"/>
      <c r="AC752" s="67"/>
      <c r="AD752" s="67"/>
      <c r="AE752" s="67"/>
    </row>
    <row r="753">
      <c r="A753" s="59">
        <v>45770.0</v>
      </c>
      <c r="B753" s="60">
        <f t="shared" si="4"/>
        <v>168</v>
      </c>
      <c r="C753" s="61" t="s">
        <v>64</v>
      </c>
      <c r="D753" s="61" t="s">
        <v>529</v>
      </c>
      <c r="E753" s="61" t="s">
        <v>3308</v>
      </c>
      <c r="F753" s="61" t="s">
        <v>46</v>
      </c>
      <c r="G753" s="63" t="s">
        <v>3305</v>
      </c>
      <c r="H753" s="61" t="s">
        <v>39</v>
      </c>
      <c r="I753" s="61" t="s">
        <v>346</v>
      </c>
      <c r="J753" s="61" t="s">
        <v>47</v>
      </c>
      <c r="K753" s="61" t="s">
        <v>47</v>
      </c>
      <c r="L753" s="61" t="s">
        <v>29</v>
      </c>
      <c r="M753" s="25" t="s">
        <v>6178</v>
      </c>
      <c r="N753" s="25" t="s">
        <v>6179</v>
      </c>
      <c r="O753" s="61" t="s">
        <v>32</v>
      </c>
      <c r="P753" s="61" t="s">
        <v>33</v>
      </c>
      <c r="Q753" s="61" t="s">
        <v>34</v>
      </c>
      <c r="R753" s="64"/>
      <c r="S753" s="65" t="str">
        <f t="shared" si="1"/>
        <v/>
      </c>
      <c r="T753" s="67" t="str">
        <f>IFERROR(__xludf.DUMMYFUNCTION("IF(ISBLANK(S753), """", DATE(INDEX(SPLIT(S753,""/""),3), INDEX(SPLIT(S753,""/""),2), INDEX(SPLIT(S753,""/""),1)))"),"")</f>
        <v/>
      </c>
      <c r="U753" s="67"/>
      <c r="V753" s="65"/>
      <c r="W753" s="67"/>
      <c r="X753" s="67"/>
      <c r="Y753" s="69" t="str">
        <f t="shared" si="2"/>
        <v/>
      </c>
      <c r="Z753" s="70" t="str">
        <f t="shared" si="3"/>
        <v/>
      </c>
      <c r="AA753" s="70" t="str">
        <f>IFERROR(__xludf.DUMMYFUNCTION("IF(OR(T753="""", NOT(ISDATE(T753))), """", EOMONTH(T753, -1) + 1)"),"")</f>
        <v/>
      </c>
      <c r="AB753" s="67"/>
      <c r="AC753" s="67"/>
      <c r="AD753" s="67"/>
      <c r="AE753" s="67"/>
    </row>
    <row r="754">
      <c r="A754" s="59">
        <v>45770.0</v>
      </c>
      <c r="B754" s="60">
        <f t="shared" si="4"/>
        <v>24</v>
      </c>
      <c r="C754" s="61" t="s">
        <v>64</v>
      </c>
      <c r="D754" s="61" t="s">
        <v>529</v>
      </c>
      <c r="E754" s="61" t="s">
        <v>3311</v>
      </c>
      <c r="F754" s="61" t="s">
        <v>25</v>
      </c>
      <c r="G754" s="61" t="s">
        <v>3312</v>
      </c>
      <c r="H754" s="61" t="s">
        <v>39</v>
      </c>
      <c r="I754" s="61" t="s">
        <v>905</v>
      </c>
      <c r="J754" s="61" t="s">
        <v>905</v>
      </c>
      <c r="K754" s="61" t="s">
        <v>905</v>
      </c>
      <c r="L754" s="61" t="s">
        <v>29</v>
      </c>
      <c r="M754" s="25" t="s">
        <v>6180</v>
      </c>
      <c r="N754" s="25" t="s">
        <v>6181</v>
      </c>
      <c r="O754" s="61" t="s">
        <v>32</v>
      </c>
      <c r="P754" s="61" t="s">
        <v>33</v>
      </c>
      <c r="Q754" s="61" t="s">
        <v>381</v>
      </c>
      <c r="R754" s="64"/>
      <c r="S754" s="65" t="str">
        <f t="shared" si="1"/>
        <v>17/05/2025</v>
      </c>
      <c r="T754" s="66">
        <f>IFERROR(__xludf.DUMMYFUNCTION("IF(ISBLANK(S754), """", DATE(INDEX(SPLIT(S754,""/""),3), INDEX(SPLIT(S754,""/""),2), INDEX(SPLIT(S754,""/""),1)))"),45794.0)</f>
        <v>45794</v>
      </c>
      <c r="U754" s="67"/>
      <c r="V754" s="61" t="s">
        <v>4812</v>
      </c>
      <c r="W754" s="61">
        <v>4860.0</v>
      </c>
      <c r="X754" s="61" t="s">
        <v>2522</v>
      </c>
      <c r="Y754" s="69" t="str">
        <f t="shared" si="2"/>
        <v>2025-05</v>
      </c>
      <c r="Z754" s="70" t="str">
        <f t="shared" si="3"/>
        <v>May</v>
      </c>
      <c r="AA754" s="71">
        <f>IFERROR(__xludf.DUMMYFUNCTION("IF(OR(T754="""", NOT(ISDATE(T754))), """", EOMONTH(T754, -1) + 1)"),45778.0)</f>
        <v>45778</v>
      </c>
      <c r="AB754" s="67"/>
      <c r="AC754" s="67"/>
      <c r="AD754" s="67"/>
      <c r="AE754" s="67"/>
    </row>
    <row r="755">
      <c r="A755" s="59">
        <v>45770.0</v>
      </c>
      <c r="B755" s="60">
        <f t="shared" si="4"/>
        <v>168</v>
      </c>
      <c r="C755" s="61" t="s">
        <v>64</v>
      </c>
      <c r="D755" s="61" t="s">
        <v>529</v>
      </c>
      <c r="E755" s="61" t="s">
        <v>3315</v>
      </c>
      <c r="F755" s="61" t="s">
        <v>25</v>
      </c>
      <c r="G755" s="63" t="s">
        <v>3316</v>
      </c>
      <c r="H755" s="61" t="s">
        <v>68</v>
      </c>
      <c r="I755" s="61" t="s">
        <v>3317</v>
      </c>
      <c r="J755" s="61" t="s">
        <v>3317</v>
      </c>
      <c r="K755" s="61" t="s">
        <v>3317</v>
      </c>
      <c r="L755" s="61" t="s">
        <v>29</v>
      </c>
      <c r="M755" s="25" t="s">
        <v>6182</v>
      </c>
      <c r="N755" s="25" t="s">
        <v>6183</v>
      </c>
      <c r="O755" s="61" t="s">
        <v>32</v>
      </c>
      <c r="P755" s="61" t="s">
        <v>214</v>
      </c>
      <c r="Q755" s="67"/>
      <c r="R755" s="64"/>
      <c r="S755" s="65" t="str">
        <f t="shared" si="1"/>
        <v/>
      </c>
      <c r="T755" s="67" t="str">
        <f>IFERROR(__xludf.DUMMYFUNCTION("IF(ISBLANK(S755), """", DATE(INDEX(SPLIT(S755,""/""),3), INDEX(SPLIT(S755,""/""),2), INDEX(SPLIT(S755,""/""),1)))"),"")</f>
        <v/>
      </c>
      <c r="U755" s="67"/>
      <c r="V755" s="65"/>
      <c r="W755" s="67"/>
      <c r="X755" s="67"/>
      <c r="Y755" s="69" t="str">
        <f t="shared" si="2"/>
        <v/>
      </c>
      <c r="Z755" s="70" t="str">
        <f t="shared" si="3"/>
        <v/>
      </c>
      <c r="AA755" s="70" t="str">
        <f>IFERROR(__xludf.DUMMYFUNCTION("IF(OR(T755="""", NOT(ISDATE(T755))), """", EOMONTH(T755, -1) + 1)"),"")</f>
        <v/>
      </c>
      <c r="AB755" s="67"/>
      <c r="AC755" s="67"/>
      <c r="AD755" s="67"/>
      <c r="AE755" s="67"/>
    </row>
    <row r="756">
      <c r="A756" s="59">
        <v>45770.0</v>
      </c>
      <c r="B756" s="60">
        <f t="shared" si="4"/>
        <v>168</v>
      </c>
      <c r="C756" s="61" t="s">
        <v>64</v>
      </c>
      <c r="D756" s="61" t="s">
        <v>529</v>
      </c>
      <c r="E756" s="61" t="s">
        <v>3320</v>
      </c>
      <c r="F756" s="61" t="s">
        <v>46</v>
      </c>
      <c r="G756" s="63" t="s">
        <v>3316</v>
      </c>
      <c r="H756" s="61" t="s">
        <v>68</v>
      </c>
      <c r="I756" s="61" t="s">
        <v>3317</v>
      </c>
      <c r="J756" s="61" t="s">
        <v>47</v>
      </c>
      <c r="K756" s="61" t="s">
        <v>47</v>
      </c>
      <c r="L756" s="61" t="s">
        <v>29</v>
      </c>
      <c r="M756" s="25" t="s">
        <v>6184</v>
      </c>
      <c r="N756" s="25" t="s">
        <v>6185</v>
      </c>
      <c r="O756" s="61" t="s">
        <v>32</v>
      </c>
      <c r="P756" s="61" t="s">
        <v>214</v>
      </c>
      <c r="Q756" s="67"/>
      <c r="R756" s="64"/>
      <c r="S756" s="65" t="str">
        <f t="shared" si="1"/>
        <v/>
      </c>
      <c r="T756" s="67" t="str">
        <f>IFERROR(__xludf.DUMMYFUNCTION("IF(ISBLANK(S756), """", DATE(INDEX(SPLIT(S756,""/""),3), INDEX(SPLIT(S756,""/""),2), INDEX(SPLIT(S756,""/""),1)))"),"")</f>
        <v/>
      </c>
      <c r="U756" s="67"/>
      <c r="V756" s="65"/>
      <c r="W756" s="67"/>
      <c r="X756" s="67"/>
      <c r="Y756" s="69" t="str">
        <f t="shared" si="2"/>
        <v/>
      </c>
      <c r="Z756" s="70" t="str">
        <f t="shared" si="3"/>
        <v/>
      </c>
      <c r="AA756" s="70" t="str">
        <f>IFERROR(__xludf.DUMMYFUNCTION("IF(OR(T756="""", NOT(ISDATE(T756))), """", EOMONTH(T756, -1) + 1)"),"")</f>
        <v/>
      </c>
      <c r="AB756" s="67"/>
      <c r="AC756" s="67"/>
      <c r="AD756" s="67"/>
      <c r="AE756" s="67"/>
    </row>
    <row r="757">
      <c r="A757" s="59">
        <v>45770.0</v>
      </c>
      <c r="B757" s="60">
        <f t="shared" si="4"/>
        <v>168</v>
      </c>
      <c r="C757" s="61" t="s">
        <v>50</v>
      </c>
      <c r="D757" s="61" t="s">
        <v>216</v>
      </c>
      <c r="E757" s="61" t="s">
        <v>3323</v>
      </c>
      <c r="F757" s="61" t="s">
        <v>25</v>
      </c>
      <c r="G757" s="63" t="s">
        <v>3324</v>
      </c>
      <c r="H757" s="61" t="s">
        <v>68</v>
      </c>
      <c r="I757" s="61" t="s">
        <v>256</v>
      </c>
      <c r="J757" s="61" t="s">
        <v>256</v>
      </c>
      <c r="K757" s="61" t="s">
        <v>256</v>
      </c>
      <c r="L757" s="61" t="s">
        <v>29</v>
      </c>
      <c r="M757" s="25" t="s">
        <v>6186</v>
      </c>
      <c r="N757" s="25" t="s">
        <v>6187</v>
      </c>
      <c r="O757" s="61" t="s">
        <v>32</v>
      </c>
      <c r="P757" s="61" t="s">
        <v>214</v>
      </c>
      <c r="Q757" s="67"/>
      <c r="R757" s="64"/>
      <c r="S757" s="65" t="str">
        <f t="shared" si="1"/>
        <v/>
      </c>
      <c r="T757" s="67" t="str">
        <f>IFERROR(__xludf.DUMMYFUNCTION("IF(ISBLANK(S757), """", DATE(INDEX(SPLIT(S757,""/""),3), INDEX(SPLIT(S757,""/""),2), INDEX(SPLIT(S757,""/""),1)))"),"")</f>
        <v/>
      </c>
      <c r="U757" s="67"/>
      <c r="V757" s="65"/>
      <c r="W757" s="67"/>
      <c r="X757" s="67"/>
      <c r="Y757" s="69" t="str">
        <f t="shared" si="2"/>
        <v/>
      </c>
      <c r="Z757" s="70" t="str">
        <f t="shared" si="3"/>
        <v/>
      </c>
      <c r="AA757" s="70" t="str">
        <f>IFERROR(__xludf.DUMMYFUNCTION("IF(OR(T757="""", NOT(ISDATE(T757))), """", EOMONTH(T757, -1) + 1)"),"")</f>
        <v/>
      </c>
      <c r="AB757" s="67"/>
      <c r="AC757" s="67"/>
      <c r="AD757" s="67"/>
      <c r="AE757" s="67"/>
    </row>
    <row r="758">
      <c r="A758" s="59">
        <v>45770.0</v>
      </c>
      <c r="B758" s="60">
        <f t="shared" si="4"/>
        <v>168</v>
      </c>
      <c r="C758" s="61" t="s">
        <v>50</v>
      </c>
      <c r="D758" s="61" t="s">
        <v>216</v>
      </c>
      <c r="E758" s="61" t="s">
        <v>3327</v>
      </c>
      <c r="F758" s="61" t="s">
        <v>46</v>
      </c>
      <c r="G758" s="63" t="s">
        <v>3324</v>
      </c>
      <c r="H758" s="61" t="s">
        <v>68</v>
      </c>
      <c r="I758" s="61" t="s">
        <v>256</v>
      </c>
      <c r="J758" s="61" t="s">
        <v>47</v>
      </c>
      <c r="K758" s="61" t="s">
        <v>47</v>
      </c>
      <c r="L758" s="61" t="s">
        <v>29</v>
      </c>
      <c r="M758" s="25" t="s">
        <v>6188</v>
      </c>
      <c r="N758" s="25" t="s">
        <v>6189</v>
      </c>
      <c r="O758" s="61" t="s">
        <v>32</v>
      </c>
      <c r="P758" s="61" t="s">
        <v>214</v>
      </c>
      <c r="Q758" s="67"/>
      <c r="R758" s="64"/>
      <c r="S758" s="65" t="str">
        <f t="shared" si="1"/>
        <v/>
      </c>
      <c r="T758" s="67" t="str">
        <f>IFERROR(__xludf.DUMMYFUNCTION("IF(ISBLANK(S758), """", DATE(INDEX(SPLIT(S758,""/""),3), INDEX(SPLIT(S758,""/""),2), INDEX(SPLIT(S758,""/""),1)))"),"")</f>
        <v/>
      </c>
      <c r="U758" s="67"/>
      <c r="V758" s="65"/>
      <c r="W758" s="67"/>
      <c r="X758" s="67"/>
      <c r="Y758" s="69" t="str">
        <f t="shared" si="2"/>
        <v/>
      </c>
      <c r="Z758" s="70" t="str">
        <f t="shared" si="3"/>
        <v/>
      </c>
      <c r="AA758" s="70" t="str">
        <f>IFERROR(__xludf.DUMMYFUNCTION("IF(OR(T758="""", NOT(ISDATE(T758))), """", EOMONTH(T758, -1) + 1)"),"")</f>
        <v/>
      </c>
      <c r="AB758" s="67"/>
      <c r="AC758" s="67"/>
      <c r="AD758" s="67"/>
      <c r="AE758" s="67"/>
    </row>
    <row r="759">
      <c r="A759" s="59">
        <v>45770.0</v>
      </c>
      <c r="B759" s="60">
        <f t="shared" si="4"/>
        <v>24</v>
      </c>
      <c r="C759" s="61" t="s">
        <v>22</v>
      </c>
      <c r="D759" s="61" t="s">
        <v>109</v>
      </c>
      <c r="E759" s="61" t="s">
        <v>3330</v>
      </c>
      <c r="F759" s="61" t="s">
        <v>46</v>
      </c>
      <c r="G759" s="63" t="s">
        <v>1609</v>
      </c>
      <c r="H759" s="61" t="s">
        <v>59</v>
      </c>
      <c r="I759" s="61" t="s">
        <v>435</v>
      </c>
      <c r="J759" s="61" t="s">
        <v>47</v>
      </c>
      <c r="K759" s="61" t="s">
        <v>47</v>
      </c>
      <c r="L759" s="61" t="s">
        <v>29</v>
      </c>
      <c r="M759" s="25" t="s">
        <v>6190</v>
      </c>
      <c r="N759" s="25" t="s">
        <v>6191</v>
      </c>
      <c r="O759" s="61" t="s">
        <v>32</v>
      </c>
      <c r="P759" s="61" t="s">
        <v>33</v>
      </c>
      <c r="Q759" s="61" t="s">
        <v>126</v>
      </c>
      <c r="R759" s="64"/>
      <c r="S759" s="65" t="str">
        <f t="shared" si="1"/>
        <v>17/05/2025</v>
      </c>
      <c r="T759" s="66">
        <f>IFERROR(__xludf.DUMMYFUNCTION("IF(ISBLANK(S759), """", DATE(INDEX(SPLIT(S759,""/""),3), INDEX(SPLIT(S759,""/""),2), INDEX(SPLIT(S759,""/""),1)))"),45794.0)</f>
        <v>45794</v>
      </c>
      <c r="U759" s="67"/>
      <c r="V759" s="61" t="s">
        <v>4812</v>
      </c>
      <c r="W759" s="67"/>
      <c r="X759" s="67"/>
      <c r="Y759" s="69" t="str">
        <f t="shared" si="2"/>
        <v>2025-05</v>
      </c>
      <c r="Z759" s="70" t="str">
        <f t="shared" si="3"/>
        <v>May</v>
      </c>
      <c r="AA759" s="71">
        <f>IFERROR(__xludf.DUMMYFUNCTION("IF(OR(T759="""", NOT(ISDATE(T759))), """", EOMONTH(T759, -1) + 1)"),45778.0)</f>
        <v>45778</v>
      </c>
      <c r="AB759" s="67"/>
      <c r="AC759" s="67"/>
      <c r="AD759" s="67"/>
      <c r="AE759" s="67"/>
    </row>
    <row r="760">
      <c r="A760" s="59">
        <v>45770.0</v>
      </c>
      <c r="B760" s="60">
        <f t="shared" si="4"/>
        <v>45</v>
      </c>
      <c r="C760" s="61" t="s">
        <v>72</v>
      </c>
      <c r="D760" s="61" t="s">
        <v>247</v>
      </c>
      <c r="E760" s="61" t="s">
        <v>3333</v>
      </c>
      <c r="F760" s="61" t="s">
        <v>274</v>
      </c>
      <c r="G760" s="61" t="s">
        <v>3334</v>
      </c>
      <c r="H760" s="61" t="s">
        <v>77</v>
      </c>
      <c r="I760" s="61" t="s">
        <v>28</v>
      </c>
      <c r="J760" s="61" t="s">
        <v>47</v>
      </c>
      <c r="K760" s="61" t="s">
        <v>47</v>
      </c>
      <c r="L760" s="61" t="s">
        <v>29</v>
      </c>
      <c r="M760" s="25" t="s">
        <v>6192</v>
      </c>
      <c r="N760" s="25" t="s">
        <v>6193</v>
      </c>
      <c r="O760" s="61" t="s">
        <v>32</v>
      </c>
      <c r="P760" s="61" t="s">
        <v>33</v>
      </c>
      <c r="Q760" s="67"/>
      <c r="R760" s="64"/>
      <c r="S760" s="65">
        <f t="shared" si="1"/>
        <v>45844</v>
      </c>
      <c r="T760" s="66">
        <f>IFERROR(__xludf.DUMMYFUNCTION("IF(ISBLANK(S760), """", DATE(INDEX(SPLIT(S760,""/""),3), INDEX(SPLIT(S760,""/""),2), INDEX(SPLIT(S760,""/""),1)))"),45815.0)</f>
        <v>45815</v>
      </c>
      <c r="U760" s="67"/>
      <c r="V760" s="68">
        <v>45844.0</v>
      </c>
      <c r="W760" s="61">
        <v>3600.0</v>
      </c>
      <c r="X760" s="61" t="s">
        <v>115</v>
      </c>
      <c r="Y760" s="69" t="str">
        <f t="shared" si="2"/>
        <v>2025-06</v>
      </c>
      <c r="Z760" s="70" t="str">
        <f t="shared" si="3"/>
        <v>Jun</v>
      </c>
      <c r="AA760" s="71">
        <f>IFERROR(__xludf.DUMMYFUNCTION("IF(OR(T760="""", NOT(ISDATE(T760))), """", EOMONTH(T760, -1) + 1)"),45809.0)</f>
        <v>45809</v>
      </c>
      <c r="AB760" s="67"/>
      <c r="AC760" s="67"/>
      <c r="AD760" s="67"/>
      <c r="AE760" s="67"/>
    </row>
    <row r="761">
      <c r="A761" s="59">
        <v>45770.0</v>
      </c>
      <c r="B761" s="60">
        <f t="shared" si="4"/>
        <v>17</v>
      </c>
      <c r="C761" s="61" t="s">
        <v>72</v>
      </c>
      <c r="D761" s="61" t="s">
        <v>247</v>
      </c>
      <c r="E761" s="61" t="s">
        <v>3337</v>
      </c>
      <c r="F761" s="61" t="s">
        <v>274</v>
      </c>
      <c r="G761" s="61" t="s">
        <v>3338</v>
      </c>
      <c r="H761" s="61" t="s">
        <v>77</v>
      </c>
      <c r="I761" s="61" t="s">
        <v>28</v>
      </c>
      <c r="J761" s="61" t="s">
        <v>47</v>
      </c>
      <c r="K761" s="61" t="s">
        <v>47</v>
      </c>
      <c r="L761" s="61" t="s">
        <v>29</v>
      </c>
      <c r="M761" s="25" t="s">
        <v>6194</v>
      </c>
      <c r="N761" s="25" t="s">
        <v>6195</v>
      </c>
      <c r="O761" s="61" t="s">
        <v>32</v>
      </c>
      <c r="P761" s="61" t="s">
        <v>33</v>
      </c>
      <c r="Q761" s="61" t="s">
        <v>34</v>
      </c>
      <c r="R761" s="64"/>
      <c r="S761" s="65">
        <f t="shared" si="1"/>
        <v>45935</v>
      </c>
      <c r="T761" s="66">
        <f>IFERROR(__xludf.DUMMYFUNCTION("IF(ISBLANK(S761), """", DATE(INDEX(SPLIT(S761,""/""),3), INDEX(SPLIT(S761,""/""),2), INDEX(SPLIT(S761,""/""),1)))"),45787.0)</f>
        <v>45787</v>
      </c>
      <c r="U761" s="67"/>
      <c r="V761" s="68">
        <v>45935.0</v>
      </c>
      <c r="W761" s="61">
        <v>3600.0</v>
      </c>
      <c r="X761" s="61" t="s">
        <v>2617</v>
      </c>
      <c r="Y761" s="69" t="str">
        <f t="shared" si="2"/>
        <v>2025-05</v>
      </c>
      <c r="Z761" s="70" t="str">
        <f t="shared" si="3"/>
        <v>May</v>
      </c>
      <c r="AA761" s="71">
        <f>IFERROR(__xludf.DUMMYFUNCTION("IF(OR(T761="""", NOT(ISDATE(T761))), """", EOMONTH(T761, -1) + 1)"),45778.0)</f>
        <v>45778</v>
      </c>
      <c r="AB761" s="67"/>
      <c r="AC761" s="67"/>
      <c r="AD761" s="67"/>
      <c r="AE761" s="67"/>
    </row>
    <row r="762">
      <c r="A762" s="59">
        <v>45771.0</v>
      </c>
      <c r="B762" s="60">
        <f t="shared" si="4"/>
        <v>16</v>
      </c>
      <c r="C762" s="61" t="s">
        <v>72</v>
      </c>
      <c r="D762" s="61" t="s">
        <v>247</v>
      </c>
      <c r="E762" s="61" t="s">
        <v>3342</v>
      </c>
      <c r="F762" s="61" t="s">
        <v>274</v>
      </c>
      <c r="G762" s="61" t="s">
        <v>3343</v>
      </c>
      <c r="H762" s="61" t="s">
        <v>77</v>
      </c>
      <c r="I762" s="61" t="s">
        <v>220</v>
      </c>
      <c r="J762" s="61" t="s">
        <v>47</v>
      </c>
      <c r="K762" s="61" t="s">
        <v>47</v>
      </c>
      <c r="L762" s="61" t="s">
        <v>29</v>
      </c>
      <c r="M762" s="25" t="s">
        <v>6196</v>
      </c>
      <c r="N762" s="25" t="s">
        <v>6197</v>
      </c>
      <c r="O762" s="61" t="s">
        <v>32</v>
      </c>
      <c r="P762" s="61" t="s">
        <v>33</v>
      </c>
      <c r="Q762" s="61" t="s">
        <v>34</v>
      </c>
      <c r="R762" s="64"/>
      <c r="S762" s="65">
        <f t="shared" si="1"/>
        <v>45935</v>
      </c>
      <c r="T762" s="66">
        <f>IFERROR(__xludf.DUMMYFUNCTION("IF(ISBLANK(S762), """", DATE(INDEX(SPLIT(S762,""/""),3), INDEX(SPLIT(S762,""/""),2), INDEX(SPLIT(S762,""/""),1)))"),45787.0)</f>
        <v>45787</v>
      </c>
      <c r="U762" s="67"/>
      <c r="V762" s="68">
        <v>45935.0</v>
      </c>
      <c r="W762" s="61">
        <v>3600.0</v>
      </c>
      <c r="X762" s="61" t="s">
        <v>115</v>
      </c>
      <c r="Y762" s="69" t="str">
        <f t="shared" si="2"/>
        <v>2025-05</v>
      </c>
      <c r="Z762" s="70" t="str">
        <f t="shared" si="3"/>
        <v>May</v>
      </c>
      <c r="AA762" s="71">
        <f>IFERROR(__xludf.DUMMYFUNCTION("IF(OR(T762="""", NOT(ISDATE(T762))), """", EOMONTH(T762, -1) + 1)"),45778.0)</f>
        <v>45778</v>
      </c>
      <c r="AB762" s="67"/>
      <c r="AC762" s="67"/>
      <c r="AD762" s="67"/>
      <c r="AE762" s="67"/>
    </row>
    <row r="763">
      <c r="A763" s="59">
        <v>45771.0</v>
      </c>
      <c r="B763" s="60">
        <f t="shared" si="4"/>
        <v>16</v>
      </c>
      <c r="C763" s="61" t="s">
        <v>64</v>
      </c>
      <c r="D763" s="61" t="s">
        <v>562</v>
      </c>
      <c r="E763" s="61" t="s">
        <v>3346</v>
      </c>
      <c r="F763" s="61" t="s">
        <v>274</v>
      </c>
      <c r="G763" s="61" t="s">
        <v>3347</v>
      </c>
      <c r="H763" s="61" t="s">
        <v>77</v>
      </c>
      <c r="I763" s="61" t="s">
        <v>148</v>
      </c>
      <c r="J763" s="61" t="s">
        <v>47</v>
      </c>
      <c r="K763" s="61" t="s">
        <v>47</v>
      </c>
      <c r="L763" s="61" t="s">
        <v>29</v>
      </c>
      <c r="M763" s="25" t="s">
        <v>6198</v>
      </c>
      <c r="N763" s="25" t="s">
        <v>6199</v>
      </c>
      <c r="O763" s="61" t="s">
        <v>32</v>
      </c>
      <c r="P763" s="61" t="s">
        <v>33</v>
      </c>
      <c r="Q763" s="61" t="s">
        <v>126</v>
      </c>
      <c r="R763" s="64"/>
      <c r="S763" s="65">
        <f t="shared" si="1"/>
        <v>45935</v>
      </c>
      <c r="T763" s="66">
        <f>IFERROR(__xludf.DUMMYFUNCTION("IF(ISBLANK(S763), """", DATE(INDEX(SPLIT(S763,""/""),3), INDEX(SPLIT(S763,""/""),2), INDEX(SPLIT(S763,""/""),1)))"),45787.0)</f>
        <v>45787</v>
      </c>
      <c r="U763" s="67"/>
      <c r="V763" s="68">
        <v>45935.0</v>
      </c>
      <c r="W763" s="61">
        <v>3780.0</v>
      </c>
      <c r="X763" s="61" t="s">
        <v>691</v>
      </c>
      <c r="Y763" s="69" t="str">
        <f t="shared" si="2"/>
        <v>2025-05</v>
      </c>
      <c r="Z763" s="70" t="str">
        <f t="shared" si="3"/>
        <v>May</v>
      </c>
      <c r="AA763" s="71">
        <f>IFERROR(__xludf.DUMMYFUNCTION("IF(OR(T763="""", NOT(ISDATE(T763))), """", EOMONTH(T763, -1) + 1)"),45778.0)</f>
        <v>45778</v>
      </c>
      <c r="AB763" s="67"/>
      <c r="AC763" s="67"/>
      <c r="AD763" s="67"/>
      <c r="AE763" s="67"/>
    </row>
    <row r="764">
      <c r="A764" s="59">
        <v>45771.0</v>
      </c>
      <c r="B764" s="60">
        <f t="shared" si="4"/>
        <v>15</v>
      </c>
      <c r="C764" s="61" t="s">
        <v>72</v>
      </c>
      <c r="D764" s="61" t="s">
        <v>247</v>
      </c>
      <c r="E764" s="61" t="s">
        <v>3350</v>
      </c>
      <c r="F764" s="61" t="s">
        <v>249</v>
      </c>
      <c r="G764" s="61" t="s">
        <v>3351</v>
      </c>
      <c r="H764" s="61" t="s">
        <v>77</v>
      </c>
      <c r="I764" s="61" t="s">
        <v>435</v>
      </c>
      <c r="J764" s="61" t="s">
        <v>47</v>
      </c>
      <c r="K764" s="61" t="s">
        <v>47</v>
      </c>
      <c r="L764" s="61" t="s">
        <v>29</v>
      </c>
      <c r="M764" s="25" t="s">
        <v>6200</v>
      </c>
      <c r="N764" s="25" t="s">
        <v>6201</v>
      </c>
      <c r="O764" s="61" t="s">
        <v>32</v>
      </c>
      <c r="P764" s="61" t="s">
        <v>33</v>
      </c>
      <c r="Q764" s="61" t="s">
        <v>34</v>
      </c>
      <c r="R764" s="77">
        <v>45905.0</v>
      </c>
      <c r="S764" s="65">
        <f t="shared" si="1"/>
        <v>45905</v>
      </c>
      <c r="T764" s="66">
        <f>IFERROR(__xludf.DUMMYFUNCTION("IF(ISBLANK(S764), """", DATE(INDEX(SPLIT(S764,""/""),3), INDEX(SPLIT(S764,""/""),2), INDEX(SPLIT(S764,""/""),1)))"),45786.0)</f>
        <v>45786</v>
      </c>
      <c r="U764" s="61" t="s">
        <v>3354</v>
      </c>
      <c r="V764" s="61" t="s">
        <v>4853</v>
      </c>
      <c r="W764" s="61">
        <v>2250.0</v>
      </c>
      <c r="X764" s="61" t="s">
        <v>268</v>
      </c>
      <c r="Y764" s="69" t="str">
        <f t="shared" si="2"/>
        <v>2025-05</v>
      </c>
      <c r="Z764" s="70" t="str">
        <f t="shared" si="3"/>
        <v>May</v>
      </c>
      <c r="AA764" s="71">
        <f>IFERROR(__xludf.DUMMYFUNCTION("IF(OR(T764="""", NOT(ISDATE(T764))), """", EOMONTH(T764, -1) + 1)"),45778.0)</f>
        <v>45778</v>
      </c>
      <c r="AB764" s="67"/>
      <c r="AC764" s="67"/>
      <c r="AD764" s="67"/>
      <c r="AE764" s="67"/>
    </row>
    <row r="765">
      <c r="A765" s="59">
        <v>45771.0</v>
      </c>
      <c r="B765" s="60">
        <f t="shared" si="4"/>
        <v>44</v>
      </c>
      <c r="C765" s="61" t="s">
        <v>72</v>
      </c>
      <c r="D765" s="61" t="s">
        <v>247</v>
      </c>
      <c r="E765" s="61" t="s">
        <v>3355</v>
      </c>
      <c r="F765" s="61" t="s">
        <v>274</v>
      </c>
      <c r="G765" s="61" t="s">
        <v>3356</v>
      </c>
      <c r="H765" s="61" t="s">
        <v>77</v>
      </c>
      <c r="I765" s="61" t="s">
        <v>28</v>
      </c>
      <c r="J765" s="61" t="s">
        <v>47</v>
      </c>
      <c r="K765" s="61" t="s">
        <v>47</v>
      </c>
      <c r="L765" s="61" t="s">
        <v>29</v>
      </c>
      <c r="M765" s="25" t="s">
        <v>6202</v>
      </c>
      <c r="N765" s="25" t="s">
        <v>6203</v>
      </c>
      <c r="O765" s="61" t="s">
        <v>32</v>
      </c>
      <c r="P765" s="61" t="s">
        <v>33</v>
      </c>
      <c r="Q765" s="61" t="s">
        <v>34</v>
      </c>
      <c r="R765" s="64"/>
      <c r="S765" s="65">
        <f t="shared" si="1"/>
        <v>45844</v>
      </c>
      <c r="T765" s="66">
        <f>IFERROR(__xludf.DUMMYFUNCTION("IF(ISBLANK(S765), """", DATE(INDEX(SPLIT(S765,""/""),3), INDEX(SPLIT(S765,""/""),2), INDEX(SPLIT(S765,""/""),1)))"),45815.0)</f>
        <v>45815</v>
      </c>
      <c r="U765" s="67"/>
      <c r="V765" s="68">
        <v>45844.0</v>
      </c>
      <c r="W765" s="61">
        <v>3600.0</v>
      </c>
      <c r="X765" s="61" t="s">
        <v>2617</v>
      </c>
      <c r="Y765" s="69" t="str">
        <f t="shared" si="2"/>
        <v>2025-06</v>
      </c>
      <c r="Z765" s="70" t="str">
        <f t="shared" si="3"/>
        <v>Jun</v>
      </c>
      <c r="AA765" s="71">
        <f>IFERROR(__xludf.DUMMYFUNCTION("IF(OR(T765="""", NOT(ISDATE(T765))), """", EOMONTH(T765, -1) + 1)"),45809.0)</f>
        <v>45809</v>
      </c>
      <c r="AB765" s="67"/>
      <c r="AC765" s="67"/>
      <c r="AD765" s="67"/>
      <c r="AE765" s="67"/>
    </row>
    <row r="766">
      <c r="A766" s="59">
        <v>45771.0</v>
      </c>
      <c r="B766" s="60">
        <f t="shared" si="4"/>
        <v>167</v>
      </c>
      <c r="C766" s="61" t="s">
        <v>22</v>
      </c>
      <c r="D766" s="61" t="s">
        <v>307</v>
      </c>
      <c r="E766" s="61" t="s">
        <v>3359</v>
      </c>
      <c r="F766" s="61" t="s">
        <v>25</v>
      </c>
      <c r="G766" s="61" t="s">
        <v>3360</v>
      </c>
      <c r="H766" s="61" t="s">
        <v>388</v>
      </c>
      <c r="I766" s="61" t="s">
        <v>54</v>
      </c>
      <c r="J766" s="61" t="s">
        <v>105</v>
      </c>
      <c r="K766" s="61" t="s">
        <v>105</v>
      </c>
      <c r="L766" s="61" t="s">
        <v>29</v>
      </c>
      <c r="M766" s="25" t="s">
        <v>6204</v>
      </c>
      <c r="N766" s="25" t="s">
        <v>6205</v>
      </c>
      <c r="O766" s="61" t="s">
        <v>32</v>
      </c>
      <c r="P766" s="61" t="s">
        <v>214</v>
      </c>
      <c r="Q766" s="67"/>
      <c r="R766" s="64"/>
      <c r="S766" s="65" t="str">
        <f t="shared" si="1"/>
        <v/>
      </c>
      <c r="T766" s="67" t="str">
        <f>IFERROR(__xludf.DUMMYFUNCTION("IF(ISBLANK(S766), """", DATE(INDEX(SPLIT(S766,""/""),3), INDEX(SPLIT(S766,""/""),2), INDEX(SPLIT(S766,""/""),1)))"),"")</f>
        <v/>
      </c>
      <c r="U766" s="67"/>
      <c r="V766" s="65"/>
      <c r="W766" s="67"/>
      <c r="X766" s="67"/>
      <c r="Y766" s="69" t="str">
        <f t="shared" si="2"/>
        <v/>
      </c>
      <c r="Z766" s="70" t="str">
        <f t="shared" si="3"/>
        <v/>
      </c>
      <c r="AA766" s="70" t="str">
        <f>IFERROR(__xludf.DUMMYFUNCTION("IF(OR(T766="""", NOT(ISDATE(T766))), """", EOMONTH(T766, -1) + 1)"),"")</f>
        <v/>
      </c>
      <c r="AB766" s="67"/>
      <c r="AC766" s="67"/>
      <c r="AD766" s="67"/>
      <c r="AE766" s="67"/>
    </row>
    <row r="767">
      <c r="A767" s="59">
        <v>45771.0</v>
      </c>
      <c r="B767" s="60">
        <f t="shared" si="4"/>
        <v>167</v>
      </c>
      <c r="C767" s="61" t="s">
        <v>64</v>
      </c>
      <c r="D767" s="61" t="s">
        <v>964</v>
      </c>
      <c r="E767" s="61" t="s">
        <v>3364</v>
      </c>
      <c r="F767" s="61" t="s">
        <v>25</v>
      </c>
      <c r="G767" s="61" t="s">
        <v>3365</v>
      </c>
      <c r="H767" s="61" t="s">
        <v>68</v>
      </c>
      <c r="I767" s="61" t="s">
        <v>78</v>
      </c>
      <c r="J767" s="61" t="s">
        <v>78</v>
      </c>
      <c r="K767" s="61" t="s">
        <v>78</v>
      </c>
      <c r="L767" s="61" t="s">
        <v>29</v>
      </c>
      <c r="M767" s="25" t="s">
        <v>6206</v>
      </c>
      <c r="N767" s="25" t="s">
        <v>6207</v>
      </c>
      <c r="O767" s="61" t="s">
        <v>32</v>
      </c>
      <c r="P767" s="61" t="s">
        <v>214</v>
      </c>
      <c r="Q767" s="67"/>
      <c r="R767" s="64"/>
      <c r="S767" s="65" t="str">
        <f t="shared" si="1"/>
        <v/>
      </c>
      <c r="T767" s="67" t="str">
        <f>IFERROR(__xludf.DUMMYFUNCTION("IF(ISBLANK(S767), """", DATE(INDEX(SPLIT(S767,""/""),3), INDEX(SPLIT(S767,""/""),2), INDEX(SPLIT(S767,""/""),1)))"),"")</f>
        <v/>
      </c>
      <c r="U767" s="67"/>
      <c r="V767" s="65"/>
      <c r="W767" s="67"/>
      <c r="X767" s="67"/>
      <c r="Y767" s="69" t="str">
        <f t="shared" si="2"/>
        <v/>
      </c>
      <c r="Z767" s="70" t="str">
        <f t="shared" si="3"/>
        <v/>
      </c>
      <c r="AA767" s="70" t="str">
        <f>IFERROR(__xludf.DUMMYFUNCTION("IF(OR(T767="""", NOT(ISDATE(T767))), """", EOMONTH(T767, -1) + 1)"),"")</f>
        <v/>
      </c>
      <c r="AB767" s="67"/>
      <c r="AC767" s="67"/>
      <c r="AD767" s="67"/>
      <c r="AE767" s="67"/>
    </row>
    <row r="768">
      <c r="A768" s="59">
        <v>45771.0</v>
      </c>
      <c r="B768" s="60">
        <f t="shared" si="4"/>
        <v>167</v>
      </c>
      <c r="C768" s="61" t="s">
        <v>64</v>
      </c>
      <c r="D768" s="61" t="s">
        <v>432</v>
      </c>
      <c r="E768" s="61" t="s">
        <v>3368</v>
      </c>
      <c r="F768" s="61" t="s">
        <v>25</v>
      </c>
      <c r="G768" s="63" t="s">
        <v>3369</v>
      </c>
      <c r="H768" s="61" t="s">
        <v>39</v>
      </c>
      <c r="I768" s="61" t="s">
        <v>40</v>
      </c>
      <c r="J768" s="61" t="s">
        <v>3370</v>
      </c>
      <c r="K768" s="61" t="s">
        <v>459</v>
      </c>
      <c r="L768" s="61" t="s">
        <v>29</v>
      </c>
      <c r="M768" s="25" t="s">
        <v>6208</v>
      </c>
      <c r="N768" s="25" t="s">
        <v>6209</v>
      </c>
      <c r="O768" s="61" t="s">
        <v>32</v>
      </c>
      <c r="P768" s="61" t="s">
        <v>33</v>
      </c>
      <c r="Q768" s="67"/>
      <c r="R768" s="64"/>
      <c r="S768" s="65" t="str">
        <f t="shared" si="1"/>
        <v/>
      </c>
      <c r="T768" s="67" t="str">
        <f>IFERROR(__xludf.DUMMYFUNCTION("IF(ISBLANK(S768), """", DATE(INDEX(SPLIT(S768,""/""),3), INDEX(SPLIT(S768,""/""),2), INDEX(SPLIT(S768,""/""),1)))"),"")</f>
        <v/>
      </c>
      <c r="U768" s="67"/>
      <c r="V768" s="65"/>
      <c r="W768" s="67"/>
      <c r="X768" s="67"/>
      <c r="Y768" s="69" t="str">
        <f t="shared" si="2"/>
        <v/>
      </c>
      <c r="Z768" s="70" t="str">
        <f t="shared" si="3"/>
        <v/>
      </c>
      <c r="AA768" s="70" t="str">
        <f>IFERROR(__xludf.DUMMYFUNCTION("IF(OR(T768="""", NOT(ISDATE(T768))), """", EOMONTH(T768, -1) + 1)"),"")</f>
        <v/>
      </c>
      <c r="AB768" s="67"/>
      <c r="AC768" s="67"/>
      <c r="AD768" s="67"/>
      <c r="AE768" s="67"/>
    </row>
    <row r="769">
      <c r="A769" s="59">
        <v>45771.0</v>
      </c>
      <c r="B769" s="60">
        <f t="shared" si="4"/>
        <v>167</v>
      </c>
      <c r="C769" s="61" t="s">
        <v>64</v>
      </c>
      <c r="D769" s="61" t="s">
        <v>432</v>
      </c>
      <c r="E769" s="61" t="s">
        <v>3373</v>
      </c>
      <c r="F769" s="61" t="s">
        <v>46</v>
      </c>
      <c r="G769" s="63" t="s">
        <v>3369</v>
      </c>
      <c r="H769" s="61" t="s">
        <v>39</v>
      </c>
      <c r="I769" s="61" t="s">
        <v>40</v>
      </c>
      <c r="J769" s="61" t="s">
        <v>47</v>
      </c>
      <c r="K769" s="61" t="s">
        <v>47</v>
      </c>
      <c r="L769" s="61" t="s">
        <v>29</v>
      </c>
      <c r="M769" s="25" t="s">
        <v>6210</v>
      </c>
      <c r="N769" s="25" t="s">
        <v>6211</v>
      </c>
      <c r="O769" s="61" t="s">
        <v>32</v>
      </c>
      <c r="P769" s="61" t="s">
        <v>33</v>
      </c>
      <c r="Q769" s="67"/>
      <c r="R769" s="64"/>
      <c r="S769" s="65" t="str">
        <f t="shared" si="1"/>
        <v/>
      </c>
      <c r="T769" s="67" t="str">
        <f>IFERROR(__xludf.DUMMYFUNCTION("IF(ISBLANK(S769), """", DATE(INDEX(SPLIT(S769,""/""),3), INDEX(SPLIT(S769,""/""),2), INDEX(SPLIT(S769,""/""),1)))"),"")</f>
        <v/>
      </c>
      <c r="U769" s="67"/>
      <c r="V769" s="65"/>
      <c r="W769" s="67"/>
      <c r="X769" s="67"/>
      <c r="Y769" s="69" t="str">
        <f t="shared" si="2"/>
        <v/>
      </c>
      <c r="Z769" s="70" t="str">
        <f t="shared" si="3"/>
        <v/>
      </c>
      <c r="AA769" s="70" t="str">
        <f>IFERROR(__xludf.DUMMYFUNCTION("IF(OR(T769="""", NOT(ISDATE(T769))), """", EOMONTH(T769, -1) + 1)"),"")</f>
        <v/>
      </c>
      <c r="AB769" s="67"/>
      <c r="AC769" s="67"/>
      <c r="AD769" s="67"/>
      <c r="AE769" s="67"/>
    </row>
    <row r="770">
      <c r="A770" s="59">
        <v>45771.0</v>
      </c>
      <c r="B770" s="60">
        <f t="shared" si="4"/>
        <v>16</v>
      </c>
      <c r="C770" s="61" t="s">
        <v>64</v>
      </c>
      <c r="D770" s="61" t="s">
        <v>697</v>
      </c>
      <c r="E770" s="61" t="s">
        <v>3376</v>
      </c>
      <c r="F770" s="61" t="s">
        <v>25</v>
      </c>
      <c r="G770" s="61" t="s">
        <v>3377</v>
      </c>
      <c r="H770" s="61" t="s">
        <v>59</v>
      </c>
      <c r="I770" s="61" t="s">
        <v>220</v>
      </c>
      <c r="J770" s="61" t="s">
        <v>220</v>
      </c>
      <c r="K770" s="61" t="s">
        <v>220</v>
      </c>
      <c r="L770" s="61" t="s">
        <v>29</v>
      </c>
      <c r="M770" s="25" t="s">
        <v>6212</v>
      </c>
      <c r="N770" s="25" t="s">
        <v>6213</v>
      </c>
      <c r="O770" s="61" t="s">
        <v>32</v>
      </c>
      <c r="P770" s="61" t="s">
        <v>33</v>
      </c>
      <c r="Q770" s="61" t="s">
        <v>34</v>
      </c>
      <c r="R770" s="64"/>
      <c r="S770" s="65">
        <f t="shared" si="1"/>
        <v>45935</v>
      </c>
      <c r="T770" s="66">
        <f>IFERROR(__xludf.DUMMYFUNCTION("IF(ISBLANK(S770), """", DATE(INDEX(SPLIT(S770,""/""),3), INDEX(SPLIT(S770,""/""),2), INDEX(SPLIT(S770,""/""),1)))"),45787.0)</f>
        <v>45787</v>
      </c>
      <c r="U770" s="67"/>
      <c r="V770" s="68">
        <v>45935.0</v>
      </c>
      <c r="W770" s="67"/>
      <c r="X770" s="67"/>
      <c r="Y770" s="69" t="str">
        <f t="shared" si="2"/>
        <v>2025-05</v>
      </c>
      <c r="Z770" s="70" t="str">
        <f t="shared" si="3"/>
        <v>May</v>
      </c>
      <c r="AA770" s="71">
        <f>IFERROR(__xludf.DUMMYFUNCTION("IF(OR(T770="""", NOT(ISDATE(T770))), """", EOMONTH(T770, -1) + 1)"),45778.0)</f>
        <v>45778</v>
      </c>
      <c r="AB770" s="67"/>
      <c r="AC770" s="67"/>
      <c r="AD770" s="67"/>
      <c r="AE770" s="67"/>
    </row>
    <row r="771">
      <c r="A771" s="59">
        <v>45771.0</v>
      </c>
      <c r="B771" s="60">
        <f t="shared" si="4"/>
        <v>23</v>
      </c>
      <c r="C771" s="61" t="s">
        <v>64</v>
      </c>
      <c r="D771" s="61" t="s">
        <v>65</v>
      </c>
      <c r="E771" s="61" t="s">
        <v>3380</v>
      </c>
      <c r="F771" s="61" t="s">
        <v>46</v>
      </c>
      <c r="G771" s="61" t="s">
        <v>3381</v>
      </c>
      <c r="H771" s="61" t="s">
        <v>68</v>
      </c>
      <c r="I771" s="61" t="s">
        <v>256</v>
      </c>
      <c r="J771" s="61" t="s">
        <v>47</v>
      </c>
      <c r="K771" s="61" t="s">
        <v>47</v>
      </c>
      <c r="L771" s="61" t="s">
        <v>29</v>
      </c>
      <c r="M771" s="25" t="s">
        <v>6214</v>
      </c>
      <c r="N771" s="25" t="s">
        <v>6215</v>
      </c>
      <c r="O771" s="61" t="s">
        <v>32</v>
      </c>
      <c r="P771" s="61" t="s">
        <v>33</v>
      </c>
      <c r="Q771" s="61" t="s">
        <v>126</v>
      </c>
      <c r="R771" s="64"/>
      <c r="S771" s="65" t="str">
        <f t="shared" si="1"/>
        <v>17/05/2025</v>
      </c>
      <c r="T771" s="66">
        <f>IFERROR(__xludf.DUMMYFUNCTION("IF(ISBLANK(S771), """", DATE(INDEX(SPLIT(S771,""/""),3), INDEX(SPLIT(S771,""/""),2), INDEX(SPLIT(S771,""/""),1)))"),45794.0)</f>
        <v>45794</v>
      </c>
      <c r="U771" s="67"/>
      <c r="V771" s="61" t="s">
        <v>4812</v>
      </c>
      <c r="W771" s="61">
        <v>900.0</v>
      </c>
      <c r="X771" s="61" t="s">
        <v>609</v>
      </c>
      <c r="Y771" s="69" t="str">
        <f t="shared" si="2"/>
        <v>2025-05</v>
      </c>
      <c r="Z771" s="70" t="str">
        <f t="shared" si="3"/>
        <v>May</v>
      </c>
      <c r="AA771" s="71">
        <f>IFERROR(__xludf.DUMMYFUNCTION("IF(OR(T771="""", NOT(ISDATE(T771))), """", EOMONTH(T771, -1) + 1)"),45778.0)</f>
        <v>45778</v>
      </c>
      <c r="AB771" s="67"/>
      <c r="AC771" s="67"/>
      <c r="AD771" s="67"/>
      <c r="AE771" s="67"/>
    </row>
    <row r="772">
      <c r="A772" s="59">
        <v>45772.0</v>
      </c>
      <c r="B772" s="60">
        <f t="shared" si="4"/>
        <v>166</v>
      </c>
      <c r="C772" s="61" t="s">
        <v>64</v>
      </c>
      <c r="D772" s="61" t="s">
        <v>95</v>
      </c>
      <c r="E772" s="61" t="s">
        <v>3385</v>
      </c>
      <c r="F772" s="61" t="s">
        <v>46</v>
      </c>
      <c r="G772" s="63" t="s">
        <v>2175</v>
      </c>
      <c r="H772" s="61" t="s">
        <v>39</v>
      </c>
      <c r="I772" s="61" t="s">
        <v>220</v>
      </c>
      <c r="J772" s="61" t="s">
        <v>47</v>
      </c>
      <c r="K772" s="61" t="s">
        <v>47</v>
      </c>
      <c r="L772" s="61" t="s">
        <v>29</v>
      </c>
      <c r="M772" s="25" t="s">
        <v>6216</v>
      </c>
      <c r="N772" s="25" t="s">
        <v>6217</v>
      </c>
      <c r="O772" s="61" t="s">
        <v>32</v>
      </c>
      <c r="P772" s="61" t="s">
        <v>214</v>
      </c>
      <c r="Q772" s="67"/>
      <c r="R772" s="64"/>
      <c r="S772" s="65" t="str">
        <f t="shared" si="1"/>
        <v/>
      </c>
      <c r="T772" s="67" t="str">
        <f>IFERROR(__xludf.DUMMYFUNCTION("IF(ISBLANK(S772), """", DATE(INDEX(SPLIT(S772,""/""),3), INDEX(SPLIT(S772,""/""),2), INDEX(SPLIT(S772,""/""),1)))"),"")</f>
        <v/>
      </c>
      <c r="U772" s="67"/>
      <c r="V772" s="68">
        <v>45844.0</v>
      </c>
      <c r="W772" s="67"/>
      <c r="X772" s="67"/>
      <c r="Y772" s="69" t="str">
        <f t="shared" si="2"/>
        <v/>
      </c>
      <c r="Z772" s="70" t="str">
        <f t="shared" si="3"/>
        <v/>
      </c>
      <c r="AA772" s="70" t="str">
        <f>IFERROR(__xludf.DUMMYFUNCTION("IF(OR(T772="""", NOT(ISDATE(T772))), """", EOMONTH(T772, -1) + 1)"),"")</f>
        <v/>
      </c>
      <c r="AB772" s="67"/>
      <c r="AC772" s="67"/>
      <c r="AD772" s="67"/>
      <c r="AE772" s="67"/>
    </row>
    <row r="773">
      <c r="A773" s="59">
        <v>45772.0</v>
      </c>
      <c r="B773" s="60">
        <f t="shared" si="4"/>
        <v>15</v>
      </c>
      <c r="C773" s="61" t="s">
        <v>72</v>
      </c>
      <c r="D773" s="61" t="s">
        <v>73</v>
      </c>
      <c r="E773" s="61" t="s">
        <v>3388</v>
      </c>
      <c r="F773" s="61" t="s">
        <v>25</v>
      </c>
      <c r="G773" s="61" t="s">
        <v>3389</v>
      </c>
      <c r="H773" s="61" t="s">
        <v>39</v>
      </c>
      <c r="I773" s="61" t="s">
        <v>28</v>
      </c>
      <c r="J773" s="61" t="s">
        <v>28</v>
      </c>
      <c r="K773" s="61" t="s">
        <v>28</v>
      </c>
      <c r="L773" s="61" t="s">
        <v>29</v>
      </c>
      <c r="M773" s="25" t="s">
        <v>6218</v>
      </c>
      <c r="N773" s="25" t="s">
        <v>6219</v>
      </c>
      <c r="O773" s="61" t="s">
        <v>32</v>
      </c>
      <c r="P773" s="61" t="s">
        <v>33</v>
      </c>
      <c r="Q773" s="61" t="s">
        <v>381</v>
      </c>
      <c r="R773" s="64"/>
      <c r="S773" s="65">
        <f t="shared" si="1"/>
        <v>45935</v>
      </c>
      <c r="T773" s="66">
        <f>IFERROR(__xludf.DUMMYFUNCTION("IF(ISBLANK(S773), """", DATE(INDEX(SPLIT(S773,""/""),3), INDEX(SPLIT(S773,""/""),2), INDEX(SPLIT(S773,""/""),1)))"),45787.0)</f>
        <v>45787</v>
      </c>
      <c r="U773" s="67"/>
      <c r="V773" s="68">
        <v>45935.0</v>
      </c>
      <c r="W773" s="61">
        <v>4950.0</v>
      </c>
      <c r="X773" s="61" t="s">
        <v>1679</v>
      </c>
      <c r="Y773" s="69" t="str">
        <f t="shared" si="2"/>
        <v>2025-05</v>
      </c>
      <c r="Z773" s="70" t="str">
        <f t="shared" si="3"/>
        <v>May</v>
      </c>
      <c r="AA773" s="71">
        <f>IFERROR(__xludf.DUMMYFUNCTION("IF(OR(T773="""", NOT(ISDATE(T773))), """", EOMONTH(T773, -1) + 1)"),45778.0)</f>
        <v>45778</v>
      </c>
      <c r="AB773" s="67"/>
      <c r="AC773" s="67"/>
      <c r="AD773" s="67"/>
      <c r="AE773" s="67"/>
    </row>
    <row r="774">
      <c r="A774" s="59">
        <v>45772.0</v>
      </c>
      <c r="B774" s="60">
        <f t="shared" si="4"/>
        <v>166</v>
      </c>
      <c r="C774" s="61" t="s">
        <v>22</v>
      </c>
      <c r="D774" s="61" t="s">
        <v>307</v>
      </c>
      <c r="E774" s="61" t="s">
        <v>3392</v>
      </c>
      <c r="F774" s="61" t="s">
        <v>3393</v>
      </c>
      <c r="G774" s="61" t="s">
        <v>3394</v>
      </c>
      <c r="H774" s="61" t="s">
        <v>2731</v>
      </c>
      <c r="I774" s="61" t="s">
        <v>47</v>
      </c>
      <c r="J774" s="61" t="s">
        <v>47</v>
      </c>
      <c r="K774" s="61" t="s">
        <v>47</v>
      </c>
      <c r="L774" s="61" t="s">
        <v>29</v>
      </c>
      <c r="M774" s="25" t="s">
        <v>6220</v>
      </c>
      <c r="N774" s="25" t="s">
        <v>6221</v>
      </c>
      <c r="O774" s="61" t="s">
        <v>32</v>
      </c>
      <c r="P774" s="61" t="s">
        <v>214</v>
      </c>
      <c r="Q774" s="67"/>
      <c r="R774" s="64"/>
      <c r="S774" s="65" t="str">
        <f t="shared" si="1"/>
        <v/>
      </c>
      <c r="T774" s="67" t="str">
        <f>IFERROR(__xludf.DUMMYFUNCTION("IF(ISBLANK(S774), """", DATE(INDEX(SPLIT(S774,""/""),3), INDEX(SPLIT(S774,""/""),2), INDEX(SPLIT(S774,""/""),1)))"),"")</f>
        <v/>
      </c>
      <c r="U774" s="67"/>
      <c r="V774" s="65"/>
      <c r="W774" s="67"/>
      <c r="X774" s="67"/>
      <c r="Y774" s="69" t="str">
        <f t="shared" si="2"/>
        <v/>
      </c>
      <c r="Z774" s="70" t="str">
        <f t="shared" si="3"/>
        <v/>
      </c>
      <c r="AA774" s="70" t="str">
        <f>IFERROR(__xludf.DUMMYFUNCTION("IF(OR(T774="""", NOT(ISDATE(T774))), """", EOMONTH(T774, -1) + 1)"),"")</f>
        <v/>
      </c>
      <c r="AB774" s="67"/>
      <c r="AC774" s="67"/>
      <c r="AD774" s="67"/>
      <c r="AE774" s="67"/>
    </row>
    <row r="775">
      <c r="A775" s="59">
        <v>45772.0</v>
      </c>
      <c r="B775" s="60">
        <f t="shared" si="4"/>
        <v>43</v>
      </c>
      <c r="C775" s="61" t="s">
        <v>64</v>
      </c>
      <c r="D775" s="61" t="s">
        <v>432</v>
      </c>
      <c r="E775" s="61" t="s">
        <v>3397</v>
      </c>
      <c r="F775" s="61" t="s">
        <v>46</v>
      </c>
      <c r="G775" s="61" t="s">
        <v>3398</v>
      </c>
      <c r="H775" s="61" t="s">
        <v>39</v>
      </c>
      <c r="I775" s="61" t="s">
        <v>28</v>
      </c>
      <c r="J775" s="61" t="s">
        <v>47</v>
      </c>
      <c r="K775" s="61" t="s">
        <v>47</v>
      </c>
      <c r="L775" s="61" t="s">
        <v>29</v>
      </c>
      <c r="M775" s="25" t="s">
        <v>6222</v>
      </c>
      <c r="N775" s="25" t="s">
        <v>6223</v>
      </c>
      <c r="O775" s="61" t="s">
        <v>32</v>
      </c>
      <c r="P775" s="61" t="s">
        <v>33</v>
      </c>
      <c r="Q775" s="61" t="s">
        <v>34</v>
      </c>
      <c r="R775" s="64"/>
      <c r="S775" s="65">
        <f t="shared" si="1"/>
        <v>45844</v>
      </c>
      <c r="T775" s="66">
        <f>IFERROR(__xludf.DUMMYFUNCTION("IF(ISBLANK(S775), """", DATE(INDEX(SPLIT(S775,""/""),3), INDEX(SPLIT(S775,""/""),2), INDEX(SPLIT(S775,""/""),1)))"),45815.0)</f>
        <v>45815</v>
      </c>
      <c r="U775" s="67"/>
      <c r="V775" s="68">
        <v>45844.0</v>
      </c>
      <c r="W775" s="61">
        <v>1080.0</v>
      </c>
      <c r="X775" s="61" t="s">
        <v>2755</v>
      </c>
      <c r="Y775" s="69" t="str">
        <f t="shared" si="2"/>
        <v>2025-06</v>
      </c>
      <c r="Z775" s="70" t="str">
        <f t="shared" si="3"/>
        <v>Jun</v>
      </c>
      <c r="AA775" s="71">
        <f>IFERROR(__xludf.DUMMYFUNCTION("IF(OR(T775="""", NOT(ISDATE(T775))), """", EOMONTH(T775, -1) + 1)"),45809.0)</f>
        <v>45809</v>
      </c>
      <c r="AB775" s="67"/>
      <c r="AC775" s="67"/>
      <c r="AD775" s="67"/>
      <c r="AE775" s="67"/>
    </row>
    <row r="776">
      <c r="A776" s="59">
        <v>45772.0</v>
      </c>
      <c r="B776" s="60">
        <f t="shared" si="4"/>
        <v>43</v>
      </c>
      <c r="C776" s="61" t="s">
        <v>64</v>
      </c>
      <c r="D776" s="61" t="s">
        <v>432</v>
      </c>
      <c r="E776" s="61" t="s">
        <v>3401</v>
      </c>
      <c r="F776" s="61" t="s">
        <v>25</v>
      </c>
      <c r="G776" s="61" t="s">
        <v>3402</v>
      </c>
      <c r="H776" s="61" t="s">
        <v>39</v>
      </c>
      <c r="I776" s="61" t="s">
        <v>28</v>
      </c>
      <c r="J776" s="61" t="s">
        <v>244</v>
      </c>
      <c r="K776" s="61" t="s">
        <v>54</v>
      </c>
      <c r="L776" s="61" t="s">
        <v>29</v>
      </c>
      <c r="M776" s="25" t="s">
        <v>6224</v>
      </c>
      <c r="N776" s="25" t="s">
        <v>6225</v>
      </c>
      <c r="O776" s="61" t="s">
        <v>32</v>
      </c>
      <c r="P776" s="61" t="s">
        <v>33</v>
      </c>
      <c r="Q776" s="61" t="s">
        <v>34</v>
      </c>
      <c r="R776" s="64"/>
      <c r="S776" s="65">
        <f t="shared" si="1"/>
        <v>45844</v>
      </c>
      <c r="T776" s="66">
        <f>IFERROR(__xludf.DUMMYFUNCTION("IF(ISBLANK(S776), """", DATE(INDEX(SPLIT(S776,""/""),3), INDEX(SPLIT(S776,""/""),2), INDEX(SPLIT(S776,""/""),1)))"),45815.0)</f>
        <v>45815</v>
      </c>
      <c r="U776" s="67"/>
      <c r="V776" s="68">
        <v>45844.0</v>
      </c>
      <c r="W776" s="61">
        <v>5616.0</v>
      </c>
      <c r="X776" s="61" t="s">
        <v>3405</v>
      </c>
      <c r="Y776" s="69" t="str">
        <f t="shared" si="2"/>
        <v>2025-06</v>
      </c>
      <c r="Z776" s="70" t="str">
        <f t="shared" si="3"/>
        <v>Jun</v>
      </c>
      <c r="AA776" s="71">
        <f>IFERROR(__xludf.DUMMYFUNCTION("IF(OR(T776="""", NOT(ISDATE(T776))), """", EOMONTH(T776, -1) + 1)"),45809.0)</f>
        <v>45809</v>
      </c>
      <c r="AB776" s="67"/>
      <c r="AC776" s="67"/>
      <c r="AD776" s="67"/>
      <c r="AE776" s="67"/>
    </row>
    <row r="777">
      <c r="A777" s="59">
        <v>45772.0</v>
      </c>
      <c r="B777" s="60">
        <f t="shared" si="4"/>
        <v>166</v>
      </c>
      <c r="C777" s="61" t="s">
        <v>72</v>
      </c>
      <c r="D777" s="61" t="s">
        <v>247</v>
      </c>
      <c r="E777" s="61" t="s">
        <v>3406</v>
      </c>
      <c r="F777" s="61" t="s">
        <v>25</v>
      </c>
      <c r="G777" s="61" t="s">
        <v>3407</v>
      </c>
      <c r="H777" s="61" t="s">
        <v>59</v>
      </c>
      <c r="I777" s="61" t="s">
        <v>54</v>
      </c>
      <c r="J777" s="61" t="s">
        <v>244</v>
      </c>
      <c r="K777" s="61" t="s">
        <v>244</v>
      </c>
      <c r="L777" s="61" t="s">
        <v>29</v>
      </c>
      <c r="M777" s="25" t="s">
        <v>6226</v>
      </c>
      <c r="N777" s="25" t="s">
        <v>6227</v>
      </c>
      <c r="O777" s="61" t="s">
        <v>32</v>
      </c>
      <c r="P777" s="61" t="s">
        <v>214</v>
      </c>
      <c r="Q777" s="67"/>
      <c r="R777" s="64"/>
      <c r="S777" s="65" t="str">
        <f t="shared" si="1"/>
        <v/>
      </c>
      <c r="T777" s="67" t="str">
        <f>IFERROR(__xludf.DUMMYFUNCTION("IF(ISBLANK(S777), """", DATE(INDEX(SPLIT(S777,""/""),3), INDEX(SPLIT(S777,""/""),2), INDEX(SPLIT(S777,""/""),1)))"),"")</f>
        <v/>
      </c>
      <c r="U777" s="67"/>
      <c r="V777" s="65"/>
      <c r="W777" s="67"/>
      <c r="X777" s="67"/>
      <c r="Y777" s="69" t="str">
        <f t="shared" si="2"/>
        <v/>
      </c>
      <c r="Z777" s="70" t="str">
        <f t="shared" si="3"/>
        <v/>
      </c>
      <c r="AA777" s="70" t="str">
        <f>IFERROR(__xludf.DUMMYFUNCTION("IF(OR(T777="""", NOT(ISDATE(T777))), """", EOMONTH(T777, -1) + 1)"),"")</f>
        <v/>
      </c>
      <c r="AB777" s="101"/>
      <c r="AC777" s="101"/>
      <c r="AD777" s="102"/>
      <c r="AE777" s="102"/>
    </row>
    <row r="778">
      <c r="A778" s="59">
        <v>45773.0</v>
      </c>
      <c r="B778" s="60">
        <f t="shared" si="4"/>
        <v>14</v>
      </c>
      <c r="C778" s="61" t="s">
        <v>72</v>
      </c>
      <c r="D778" s="61" t="s">
        <v>247</v>
      </c>
      <c r="E778" s="61" t="s">
        <v>3411</v>
      </c>
      <c r="F778" s="61" t="s">
        <v>274</v>
      </c>
      <c r="G778" s="61" t="s">
        <v>3412</v>
      </c>
      <c r="H778" s="61" t="s">
        <v>77</v>
      </c>
      <c r="I778" s="61" t="s">
        <v>78</v>
      </c>
      <c r="J778" s="61" t="s">
        <v>47</v>
      </c>
      <c r="K778" s="61" t="s">
        <v>47</v>
      </c>
      <c r="L778" s="61" t="s">
        <v>29</v>
      </c>
      <c r="M778" s="25" t="s">
        <v>6228</v>
      </c>
      <c r="N778" s="25" t="s">
        <v>6229</v>
      </c>
      <c r="O778" s="61" t="s">
        <v>32</v>
      </c>
      <c r="P778" s="61" t="s">
        <v>33</v>
      </c>
      <c r="Q778" s="61" t="s">
        <v>34</v>
      </c>
      <c r="R778" s="64"/>
      <c r="S778" s="65">
        <f t="shared" si="1"/>
        <v>45935</v>
      </c>
      <c r="T778" s="66">
        <f>IFERROR(__xludf.DUMMYFUNCTION("IF(ISBLANK(S778), """", DATE(INDEX(SPLIT(S778,""/""),3), INDEX(SPLIT(S778,""/""),2), INDEX(SPLIT(S778,""/""),1)))"),45787.0)</f>
        <v>45787</v>
      </c>
      <c r="U778" s="67"/>
      <c r="V778" s="68">
        <v>45935.0</v>
      </c>
      <c r="W778" s="61">
        <v>1800.0</v>
      </c>
      <c r="X778" s="61" t="s">
        <v>2617</v>
      </c>
      <c r="Y778" s="69" t="str">
        <f t="shared" si="2"/>
        <v>2025-05</v>
      </c>
      <c r="Z778" s="70" t="str">
        <f t="shared" si="3"/>
        <v>May</v>
      </c>
      <c r="AA778" s="71">
        <f>IFERROR(__xludf.DUMMYFUNCTION("IF(OR(T778="""", NOT(ISDATE(T778))), """", EOMONTH(T778, -1) + 1)"),45778.0)</f>
        <v>45778</v>
      </c>
      <c r="AB778" s="101"/>
      <c r="AC778" s="101"/>
      <c r="AD778" s="102"/>
      <c r="AE778" s="102"/>
    </row>
    <row r="779">
      <c r="A779" s="59">
        <v>45773.0</v>
      </c>
      <c r="B779" s="60">
        <f t="shared" si="4"/>
        <v>165</v>
      </c>
      <c r="C779" s="61" t="s">
        <v>22</v>
      </c>
      <c r="D779" s="61" t="s">
        <v>307</v>
      </c>
      <c r="E779" s="61" t="s">
        <v>3415</v>
      </c>
      <c r="F779" s="61" t="s">
        <v>25</v>
      </c>
      <c r="G779" s="61" t="s">
        <v>3416</v>
      </c>
      <c r="H779" s="61" t="s">
        <v>59</v>
      </c>
      <c r="I779" s="61" t="s">
        <v>220</v>
      </c>
      <c r="J779" s="61" t="s">
        <v>220</v>
      </c>
      <c r="K779" s="61" t="s">
        <v>220</v>
      </c>
      <c r="L779" s="61" t="s">
        <v>29</v>
      </c>
      <c r="M779" s="25" t="s">
        <v>6230</v>
      </c>
      <c r="N779" s="25" t="s">
        <v>6231</v>
      </c>
      <c r="O779" s="61" t="s">
        <v>32</v>
      </c>
      <c r="P779" s="61" t="s">
        <v>214</v>
      </c>
      <c r="Q779" s="67"/>
      <c r="R779" s="64"/>
      <c r="S779" s="65" t="str">
        <f t="shared" si="1"/>
        <v/>
      </c>
      <c r="T779" s="67" t="str">
        <f>IFERROR(__xludf.DUMMYFUNCTION("IF(ISBLANK(S779), """", DATE(INDEX(SPLIT(S779,""/""),3), INDEX(SPLIT(S779,""/""),2), INDEX(SPLIT(S779,""/""),1)))"),"")</f>
        <v/>
      </c>
      <c r="U779" s="67"/>
      <c r="V779" s="65"/>
      <c r="W779" s="67"/>
      <c r="X779" s="67"/>
      <c r="Y779" s="69" t="str">
        <f t="shared" si="2"/>
        <v/>
      </c>
      <c r="Z779" s="70" t="str">
        <f t="shared" si="3"/>
        <v/>
      </c>
      <c r="AA779" s="70" t="str">
        <f>IFERROR(__xludf.DUMMYFUNCTION("IF(OR(T779="""", NOT(ISDATE(T779))), """", EOMONTH(T779, -1) + 1)"),"")</f>
        <v/>
      </c>
      <c r="AB779" s="101"/>
      <c r="AC779" s="101"/>
      <c r="AD779" s="102"/>
      <c r="AE779" s="102"/>
    </row>
    <row r="780">
      <c r="A780" s="59">
        <v>45773.0</v>
      </c>
      <c r="B780" s="60">
        <f t="shared" si="4"/>
        <v>165</v>
      </c>
      <c r="C780" s="61" t="s">
        <v>64</v>
      </c>
      <c r="D780" s="61" t="s">
        <v>697</v>
      </c>
      <c r="E780" s="61" t="s">
        <v>3419</v>
      </c>
      <c r="F780" s="61" t="s">
        <v>25</v>
      </c>
      <c r="G780" s="61" t="s">
        <v>3420</v>
      </c>
      <c r="H780" s="61" t="s">
        <v>68</v>
      </c>
      <c r="I780" s="61" t="s">
        <v>28</v>
      </c>
      <c r="J780" s="61" t="s">
        <v>3370</v>
      </c>
      <c r="K780" s="61" t="s">
        <v>244</v>
      </c>
      <c r="L780" s="61" t="s">
        <v>29</v>
      </c>
      <c r="M780" s="25" t="s">
        <v>6232</v>
      </c>
      <c r="N780" s="25" t="s">
        <v>6233</v>
      </c>
      <c r="O780" s="61" t="s">
        <v>32</v>
      </c>
      <c r="P780" s="61" t="s">
        <v>214</v>
      </c>
      <c r="Q780" s="67"/>
      <c r="R780" s="64"/>
      <c r="S780" s="65" t="str">
        <f t="shared" si="1"/>
        <v/>
      </c>
      <c r="T780" s="67" t="str">
        <f>IFERROR(__xludf.DUMMYFUNCTION("IF(ISBLANK(S780), """", DATE(INDEX(SPLIT(S780,""/""),3), INDEX(SPLIT(S780,""/""),2), INDEX(SPLIT(S780,""/""),1)))"),"")</f>
        <v/>
      </c>
      <c r="U780" s="61" t="s">
        <v>3424</v>
      </c>
      <c r="V780" s="65"/>
      <c r="W780" s="67"/>
      <c r="X780" s="67"/>
      <c r="Y780" s="69" t="str">
        <f t="shared" si="2"/>
        <v/>
      </c>
      <c r="Z780" s="70" t="str">
        <f t="shared" si="3"/>
        <v/>
      </c>
      <c r="AA780" s="70" t="str">
        <f>IFERROR(__xludf.DUMMYFUNCTION("IF(OR(T780="""", NOT(ISDATE(T780))), """", EOMONTH(T780, -1) + 1)"),"")</f>
        <v/>
      </c>
      <c r="AB780" s="103"/>
      <c r="AC780" s="101"/>
      <c r="AD780" s="102"/>
      <c r="AE780" s="102"/>
    </row>
    <row r="781">
      <c r="A781" s="59">
        <v>45775.0</v>
      </c>
      <c r="B781" s="60">
        <f t="shared" si="4"/>
        <v>163</v>
      </c>
      <c r="C781" s="61" t="s">
        <v>22</v>
      </c>
      <c r="D781" s="61" t="s">
        <v>307</v>
      </c>
      <c r="E781" s="61" t="s">
        <v>3426</v>
      </c>
      <c r="F781" s="61" t="s">
        <v>25</v>
      </c>
      <c r="G781" s="61" t="s">
        <v>3427</v>
      </c>
      <c r="H781" s="61" t="s">
        <v>59</v>
      </c>
      <c r="I781" s="61" t="s">
        <v>435</v>
      </c>
      <c r="J781" s="61" t="s">
        <v>435</v>
      </c>
      <c r="K781" s="61" t="s">
        <v>435</v>
      </c>
      <c r="L781" s="61" t="s">
        <v>29</v>
      </c>
      <c r="M781" s="25" t="s">
        <v>6234</v>
      </c>
      <c r="N781" s="25" t="s">
        <v>6235</v>
      </c>
      <c r="O781" s="61" t="s">
        <v>32</v>
      </c>
      <c r="P781" s="61" t="s">
        <v>214</v>
      </c>
      <c r="Q781" s="67"/>
      <c r="R781" s="64"/>
      <c r="S781" s="65" t="str">
        <f t="shared" si="1"/>
        <v/>
      </c>
      <c r="T781" s="67" t="str">
        <f>IFERROR(__xludf.DUMMYFUNCTION("IF(ISBLANK(S781), """", DATE(INDEX(SPLIT(S781,""/""),3), INDEX(SPLIT(S781,""/""),2), INDEX(SPLIT(S781,""/""),1)))"),"")</f>
        <v/>
      </c>
      <c r="U781" s="67"/>
      <c r="V781" s="65"/>
      <c r="W781" s="67"/>
      <c r="X781" s="67"/>
      <c r="Y781" s="69" t="str">
        <f t="shared" si="2"/>
        <v/>
      </c>
      <c r="Z781" s="70" t="str">
        <f t="shared" si="3"/>
        <v/>
      </c>
      <c r="AA781" s="70" t="str">
        <f>IFERROR(__xludf.DUMMYFUNCTION("IF(OR(T781="""", NOT(ISDATE(T781))), """", EOMONTH(T781, -1) + 1)"),"")</f>
        <v/>
      </c>
      <c r="AB781" s="103"/>
      <c r="AC781" s="101"/>
      <c r="AD781" s="102"/>
      <c r="AE781" s="102"/>
    </row>
    <row r="782">
      <c r="A782" s="59">
        <v>45775.0</v>
      </c>
      <c r="B782" s="60">
        <f t="shared" si="4"/>
        <v>163</v>
      </c>
      <c r="C782" s="61" t="s">
        <v>22</v>
      </c>
      <c r="D782" s="61" t="s">
        <v>307</v>
      </c>
      <c r="E782" s="61" t="s">
        <v>3430</v>
      </c>
      <c r="F782" s="61" t="s">
        <v>25</v>
      </c>
      <c r="G782" s="61" t="s">
        <v>3431</v>
      </c>
      <c r="H782" s="61" t="s">
        <v>68</v>
      </c>
      <c r="I782" s="61" t="s">
        <v>220</v>
      </c>
      <c r="J782" s="61" t="s">
        <v>220</v>
      </c>
      <c r="K782" s="61" t="s">
        <v>220</v>
      </c>
      <c r="L782" s="61" t="s">
        <v>29</v>
      </c>
      <c r="M782" s="25" t="s">
        <v>6236</v>
      </c>
      <c r="N782" s="25" t="s">
        <v>6237</v>
      </c>
      <c r="O782" s="61" t="s">
        <v>32</v>
      </c>
      <c r="P782" s="61" t="s">
        <v>343</v>
      </c>
      <c r="Q782" s="67"/>
      <c r="R782" s="64"/>
      <c r="S782" s="65" t="str">
        <f t="shared" si="1"/>
        <v/>
      </c>
      <c r="T782" s="67" t="str">
        <f>IFERROR(__xludf.DUMMYFUNCTION("IF(ISBLANK(S782), """", DATE(INDEX(SPLIT(S782,""/""),3), INDEX(SPLIT(S782,""/""),2), INDEX(SPLIT(S782,""/""),1)))"),"")</f>
        <v/>
      </c>
      <c r="U782" s="67"/>
      <c r="V782" s="65"/>
      <c r="W782" s="67"/>
      <c r="X782" s="67"/>
      <c r="Y782" s="69" t="str">
        <f t="shared" si="2"/>
        <v/>
      </c>
      <c r="Z782" s="70" t="str">
        <f t="shared" si="3"/>
        <v/>
      </c>
      <c r="AA782" s="70" t="str">
        <f>IFERROR(__xludf.DUMMYFUNCTION("IF(OR(T782="""", NOT(ISDATE(T782))), """", EOMONTH(T782, -1) + 1)"),"")</f>
        <v/>
      </c>
      <c r="AB782" s="104"/>
      <c r="AC782" s="67"/>
      <c r="AD782" s="67"/>
      <c r="AE782" s="67"/>
    </row>
    <row r="783">
      <c r="A783" s="59">
        <v>45775.0</v>
      </c>
      <c r="B783" s="60">
        <f t="shared" si="4"/>
        <v>163</v>
      </c>
      <c r="C783" s="61" t="s">
        <v>22</v>
      </c>
      <c r="D783" s="61" t="s">
        <v>307</v>
      </c>
      <c r="E783" s="61" t="s">
        <v>3435</v>
      </c>
      <c r="F783" s="61" t="s">
        <v>25</v>
      </c>
      <c r="G783" s="61" t="s">
        <v>3436</v>
      </c>
      <c r="H783" s="61" t="s">
        <v>68</v>
      </c>
      <c r="I783" s="61" t="s">
        <v>220</v>
      </c>
      <c r="J783" s="61" t="s">
        <v>220</v>
      </c>
      <c r="K783" s="61" t="s">
        <v>220</v>
      </c>
      <c r="L783" s="61" t="s">
        <v>29</v>
      </c>
      <c r="M783" s="25" t="s">
        <v>6238</v>
      </c>
      <c r="N783" s="25" t="s">
        <v>6239</v>
      </c>
      <c r="O783" s="61" t="s">
        <v>32</v>
      </c>
      <c r="P783" s="61" t="s">
        <v>214</v>
      </c>
      <c r="Q783" s="67"/>
      <c r="R783" s="64"/>
      <c r="S783" s="65" t="str">
        <f t="shared" si="1"/>
        <v/>
      </c>
      <c r="T783" s="67" t="str">
        <f>IFERROR(__xludf.DUMMYFUNCTION("IF(ISBLANK(S783), """", DATE(INDEX(SPLIT(S783,""/""),3), INDEX(SPLIT(S783,""/""),2), INDEX(SPLIT(S783,""/""),1)))"),"")</f>
        <v/>
      </c>
      <c r="U783" s="67"/>
      <c r="V783" s="65"/>
      <c r="W783" s="67"/>
      <c r="X783" s="67"/>
      <c r="Y783" s="69" t="str">
        <f t="shared" si="2"/>
        <v/>
      </c>
      <c r="Z783" s="70" t="str">
        <f t="shared" si="3"/>
        <v/>
      </c>
      <c r="AA783" s="70" t="str">
        <f>IFERROR(__xludf.DUMMYFUNCTION("IF(OR(T783="""", NOT(ISDATE(T783))), """", EOMONTH(T783, -1) + 1)"),"")</f>
        <v/>
      </c>
      <c r="AB783" s="67"/>
      <c r="AC783" s="67"/>
      <c r="AD783" s="67"/>
      <c r="AE783" s="67"/>
    </row>
    <row r="784">
      <c r="A784" s="59">
        <v>45775.0</v>
      </c>
      <c r="B784" s="60">
        <f t="shared" si="4"/>
        <v>26</v>
      </c>
      <c r="C784" s="61" t="s">
        <v>22</v>
      </c>
      <c r="D784" s="61" t="s">
        <v>307</v>
      </c>
      <c r="E784" s="61" t="s">
        <v>3439</v>
      </c>
      <c r="F784" s="61" t="s">
        <v>25</v>
      </c>
      <c r="G784" s="61" t="s">
        <v>3440</v>
      </c>
      <c r="H784" s="61" t="s">
        <v>59</v>
      </c>
      <c r="I784" s="61" t="s">
        <v>123</v>
      </c>
      <c r="J784" s="61" t="s">
        <v>54</v>
      </c>
      <c r="K784" s="61" t="s">
        <v>54</v>
      </c>
      <c r="L784" s="61" t="s">
        <v>29</v>
      </c>
      <c r="M784" s="25" t="s">
        <v>6240</v>
      </c>
      <c r="N784" s="25" t="s">
        <v>6241</v>
      </c>
      <c r="O784" s="61" t="s">
        <v>32</v>
      </c>
      <c r="P784" s="61" t="s">
        <v>33</v>
      </c>
      <c r="Q784" s="61" t="s">
        <v>34</v>
      </c>
      <c r="R784" s="64"/>
      <c r="S784" s="65" t="str">
        <f t="shared" si="1"/>
        <v>24/05/2025</v>
      </c>
      <c r="T784" s="66">
        <f>IFERROR(__xludf.DUMMYFUNCTION("IF(ISBLANK(S784), """", DATE(INDEX(SPLIT(S784,""/""),3), INDEX(SPLIT(S784,""/""),2), INDEX(SPLIT(S784,""/""),1)))"),45801.0)</f>
        <v>45801</v>
      </c>
      <c r="U784" s="67"/>
      <c r="V784" s="61" t="s">
        <v>4853</v>
      </c>
      <c r="W784" s="67"/>
      <c r="X784" s="67"/>
      <c r="Y784" s="69" t="str">
        <f t="shared" si="2"/>
        <v>2025-05</v>
      </c>
      <c r="Z784" s="70" t="str">
        <f t="shared" si="3"/>
        <v>May</v>
      </c>
      <c r="AA784" s="71">
        <f>IFERROR(__xludf.DUMMYFUNCTION("IF(OR(T784="""", NOT(ISDATE(T784))), """", EOMONTH(T784, -1) + 1)"),45778.0)</f>
        <v>45778</v>
      </c>
      <c r="AB784" s="67"/>
      <c r="AC784" s="67"/>
      <c r="AD784" s="67"/>
      <c r="AE784" s="67"/>
    </row>
    <row r="785">
      <c r="A785" s="59">
        <v>45775.0</v>
      </c>
      <c r="B785" s="60">
        <f t="shared" si="4"/>
        <v>26</v>
      </c>
      <c r="C785" s="61" t="s">
        <v>72</v>
      </c>
      <c r="D785" s="61" t="s">
        <v>247</v>
      </c>
      <c r="E785" s="61" t="s">
        <v>3443</v>
      </c>
      <c r="F785" s="61" t="s">
        <v>274</v>
      </c>
      <c r="G785" s="61" t="s">
        <v>3444</v>
      </c>
      <c r="H785" s="61" t="s">
        <v>77</v>
      </c>
      <c r="I785" s="61" t="s">
        <v>78</v>
      </c>
      <c r="J785" s="61" t="s">
        <v>47</v>
      </c>
      <c r="K785" s="61" t="s">
        <v>47</v>
      </c>
      <c r="L785" s="61" t="s">
        <v>29</v>
      </c>
      <c r="M785" s="25" t="s">
        <v>6242</v>
      </c>
      <c r="N785" s="25" t="s">
        <v>6243</v>
      </c>
      <c r="O785" s="61" t="s">
        <v>32</v>
      </c>
      <c r="P785" s="61" t="s">
        <v>33</v>
      </c>
      <c r="Q785" s="61" t="s">
        <v>34</v>
      </c>
      <c r="R785" s="64"/>
      <c r="S785" s="65" t="str">
        <f t="shared" si="1"/>
        <v>24/05/2025</v>
      </c>
      <c r="T785" s="66">
        <f>IFERROR(__xludf.DUMMYFUNCTION("IF(ISBLANK(S785), """", DATE(INDEX(SPLIT(S785,""/""),3), INDEX(SPLIT(S785,""/""),2), INDEX(SPLIT(S785,""/""),1)))"),45801.0)</f>
        <v>45801</v>
      </c>
      <c r="U785" s="67"/>
      <c r="V785" s="61" t="s">
        <v>4853</v>
      </c>
      <c r="W785" s="61">
        <v>1800.0</v>
      </c>
      <c r="X785" s="61" t="s">
        <v>2617</v>
      </c>
      <c r="Y785" s="69" t="str">
        <f t="shared" si="2"/>
        <v>2025-05</v>
      </c>
      <c r="Z785" s="70" t="str">
        <f t="shared" si="3"/>
        <v>May</v>
      </c>
      <c r="AA785" s="71">
        <f>IFERROR(__xludf.DUMMYFUNCTION("IF(OR(T785="""", NOT(ISDATE(T785))), """", EOMONTH(T785, -1) + 1)"),45778.0)</f>
        <v>45778</v>
      </c>
      <c r="AB785" s="67"/>
      <c r="AC785" s="67"/>
      <c r="AD785" s="67"/>
      <c r="AE785" s="67"/>
    </row>
    <row r="786">
      <c r="A786" s="59">
        <v>45775.0</v>
      </c>
      <c r="B786" s="60">
        <f t="shared" si="4"/>
        <v>12</v>
      </c>
      <c r="C786" s="61" t="s">
        <v>72</v>
      </c>
      <c r="D786" s="61" t="s">
        <v>247</v>
      </c>
      <c r="E786" s="61" t="s">
        <v>3447</v>
      </c>
      <c r="F786" s="61" t="s">
        <v>274</v>
      </c>
      <c r="G786" s="61" t="s">
        <v>3448</v>
      </c>
      <c r="H786" s="61" t="s">
        <v>77</v>
      </c>
      <c r="I786" s="61" t="s">
        <v>78</v>
      </c>
      <c r="J786" s="61" t="s">
        <v>47</v>
      </c>
      <c r="K786" s="61" t="s">
        <v>47</v>
      </c>
      <c r="L786" s="61" t="s">
        <v>29</v>
      </c>
      <c r="M786" s="25" t="s">
        <v>6244</v>
      </c>
      <c r="N786" s="25" t="s">
        <v>6245</v>
      </c>
      <c r="O786" s="61" t="s">
        <v>32</v>
      </c>
      <c r="P786" s="61" t="s">
        <v>33</v>
      </c>
      <c r="Q786" s="67"/>
      <c r="R786" s="64"/>
      <c r="S786" s="65">
        <f t="shared" si="1"/>
        <v>45935</v>
      </c>
      <c r="T786" s="66">
        <f>IFERROR(__xludf.DUMMYFUNCTION("IF(ISBLANK(S786), """", DATE(INDEX(SPLIT(S786,""/""),3), INDEX(SPLIT(S786,""/""),2), INDEX(SPLIT(S786,""/""),1)))"),45787.0)</f>
        <v>45787</v>
      </c>
      <c r="U786" s="67"/>
      <c r="V786" s="68">
        <v>45935.0</v>
      </c>
      <c r="W786" s="61">
        <v>1800.0</v>
      </c>
      <c r="X786" s="61" t="s">
        <v>691</v>
      </c>
      <c r="Y786" s="69" t="str">
        <f t="shared" si="2"/>
        <v>2025-05</v>
      </c>
      <c r="Z786" s="70" t="str">
        <f t="shared" si="3"/>
        <v>May</v>
      </c>
      <c r="AA786" s="71">
        <f>IFERROR(__xludf.DUMMYFUNCTION("IF(OR(T786="""", NOT(ISDATE(T786))), """", EOMONTH(T786, -1) + 1)"),45778.0)</f>
        <v>45778</v>
      </c>
      <c r="AB786" s="67"/>
      <c r="AC786" s="67"/>
      <c r="AD786" s="67"/>
      <c r="AE786" s="67"/>
    </row>
    <row r="787">
      <c r="A787" s="59">
        <v>45775.0</v>
      </c>
      <c r="B787" s="60">
        <f t="shared" si="4"/>
        <v>19</v>
      </c>
      <c r="C787" s="61" t="s">
        <v>72</v>
      </c>
      <c r="D787" s="61" t="s">
        <v>247</v>
      </c>
      <c r="E787" s="61" t="s">
        <v>3451</v>
      </c>
      <c r="F787" s="61" t="s">
        <v>274</v>
      </c>
      <c r="G787" s="61" t="s">
        <v>3452</v>
      </c>
      <c r="H787" s="61" t="s">
        <v>77</v>
      </c>
      <c r="I787" s="61" t="s">
        <v>104</v>
      </c>
      <c r="J787" s="61" t="s">
        <v>47</v>
      </c>
      <c r="K787" s="61" t="s">
        <v>47</v>
      </c>
      <c r="L787" s="61" t="s">
        <v>29</v>
      </c>
      <c r="M787" s="25" t="s">
        <v>6246</v>
      </c>
      <c r="N787" s="25" t="s">
        <v>6247</v>
      </c>
      <c r="O787" s="61" t="s">
        <v>32</v>
      </c>
      <c r="P787" s="61" t="s">
        <v>33</v>
      </c>
      <c r="Q787" s="61" t="s">
        <v>34</v>
      </c>
      <c r="R787" s="64"/>
      <c r="S787" s="65" t="str">
        <f t="shared" si="1"/>
        <v>17/05/2025</v>
      </c>
      <c r="T787" s="66">
        <f>IFERROR(__xludf.DUMMYFUNCTION("IF(ISBLANK(S787), """", DATE(INDEX(SPLIT(S787,""/""),3), INDEX(SPLIT(S787,""/""),2), INDEX(SPLIT(S787,""/""),1)))"),45794.0)</f>
        <v>45794</v>
      </c>
      <c r="U787" s="67"/>
      <c r="V787" s="61" t="s">
        <v>4812</v>
      </c>
      <c r="W787" s="61">
        <v>1800.0</v>
      </c>
      <c r="X787" s="61" t="s">
        <v>237</v>
      </c>
      <c r="Y787" s="69" t="str">
        <f t="shared" si="2"/>
        <v>2025-05</v>
      </c>
      <c r="Z787" s="70" t="str">
        <f t="shared" si="3"/>
        <v>May</v>
      </c>
      <c r="AA787" s="71">
        <f>IFERROR(__xludf.DUMMYFUNCTION("IF(OR(T787="""", NOT(ISDATE(T787))), """", EOMONTH(T787, -1) + 1)"),45778.0)</f>
        <v>45778</v>
      </c>
      <c r="AB787" s="67"/>
      <c r="AC787" s="67"/>
      <c r="AD787" s="67"/>
      <c r="AE787" s="67"/>
    </row>
    <row r="788">
      <c r="A788" s="59">
        <v>45775.0</v>
      </c>
      <c r="B788" s="60">
        <f t="shared" si="4"/>
        <v>12</v>
      </c>
      <c r="C788" s="61" t="s">
        <v>72</v>
      </c>
      <c r="D788" s="61" t="s">
        <v>247</v>
      </c>
      <c r="E788" s="61" t="s">
        <v>3455</v>
      </c>
      <c r="F788" s="61" t="s">
        <v>274</v>
      </c>
      <c r="G788" s="61" t="s">
        <v>3456</v>
      </c>
      <c r="H788" s="61" t="s">
        <v>77</v>
      </c>
      <c r="I788" s="61" t="s">
        <v>122</v>
      </c>
      <c r="J788" s="61" t="s">
        <v>47</v>
      </c>
      <c r="K788" s="61" t="s">
        <v>47</v>
      </c>
      <c r="L788" s="61" t="s">
        <v>29</v>
      </c>
      <c r="M788" s="25" t="s">
        <v>6248</v>
      </c>
      <c r="N788" s="25" t="s">
        <v>6249</v>
      </c>
      <c r="O788" s="61" t="s">
        <v>32</v>
      </c>
      <c r="P788" s="61" t="s">
        <v>33</v>
      </c>
      <c r="Q788" s="61" t="s">
        <v>34</v>
      </c>
      <c r="R788" s="64"/>
      <c r="S788" s="65">
        <f t="shared" si="1"/>
        <v>45935</v>
      </c>
      <c r="T788" s="66">
        <f>IFERROR(__xludf.DUMMYFUNCTION("IF(ISBLANK(S788), """", DATE(INDEX(SPLIT(S788,""/""),3), INDEX(SPLIT(S788,""/""),2), INDEX(SPLIT(S788,""/""),1)))"),45787.0)</f>
        <v>45787</v>
      </c>
      <c r="U788" s="67"/>
      <c r="V788" s="68">
        <v>45935.0</v>
      </c>
      <c r="W788" s="61">
        <v>1800.0</v>
      </c>
      <c r="X788" s="61" t="s">
        <v>237</v>
      </c>
      <c r="Y788" s="69" t="str">
        <f t="shared" si="2"/>
        <v>2025-05</v>
      </c>
      <c r="Z788" s="70" t="str">
        <f t="shared" si="3"/>
        <v>May</v>
      </c>
      <c r="AA788" s="71">
        <f>IFERROR(__xludf.DUMMYFUNCTION("IF(OR(T788="""", NOT(ISDATE(T788))), """", EOMONTH(T788, -1) + 1)"),45778.0)</f>
        <v>45778</v>
      </c>
      <c r="AB788" s="67"/>
      <c r="AC788" s="67"/>
      <c r="AD788" s="67"/>
      <c r="AE788" s="67"/>
    </row>
    <row r="789">
      <c r="A789" s="59">
        <v>45775.0</v>
      </c>
      <c r="B789" s="60">
        <f t="shared" si="4"/>
        <v>26</v>
      </c>
      <c r="C789" s="61" t="s">
        <v>64</v>
      </c>
      <c r="D789" s="61" t="s">
        <v>562</v>
      </c>
      <c r="E789" s="61" t="s">
        <v>3459</v>
      </c>
      <c r="F789" s="61" t="s">
        <v>25</v>
      </c>
      <c r="G789" s="61" t="s">
        <v>3460</v>
      </c>
      <c r="H789" s="61" t="s">
        <v>39</v>
      </c>
      <c r="I789" s="61" t="s">
        <v>78</v>
      </c>
      <c r="J789" s="61" t="s">
        <v>78</v>
      </c>
      <c r="K789" s="61" t="s">
        <v>78</v>
      </c>
      <c r="L789" s="61" t="s">
        <v>29</v>
      </c>
      <c r="M789" s="25" t="s">
        <v>6250</v>
      </c>
      <c r="N789" s="25" t="s">
        <v>6251</v>
      </c>
      <c r="O789" s="61" t="s">
        <v>32</v>
      </c>
      <c r="P789" s="61" t="s">
        <v>33</v>
      </c>
      <c r="Q789" s="61" t="s">
        <v>471</v>
      </c>
      <c r="R789" s="64"/>
      <c r="S789" s="65" t="str">
        <f t="shared" si="1"/>
        <v>24/05/2025</v>
      </c>
      <c r="T789" s="66">
        <f>IFERROR(__xludf.DUMMYFUNCTION("IF(ISBLANK(S789), """", DATE(INDEX(SPLIT(S789,""/""),3), INDEX(SPLIT(S789,""/""),2), INDEX(SPLIT(S789,""/""),1)))"),45801.0)</f>
        <v>45801</v>
      </c>
      <c r="U789" s="67"/>
      <c r="V789" s="61" t="s">
        <v>4853</v>
      </c>
      <c r="W789" s="61">
        <v>3996.0</v>
      </c>
      <c r="X789" s="61" t="s">
        <v>691</v>
      </c>
      <c r="Y789" s="69" t="str">
        <f t="shared" si="2"/>
        <v>2025-05</v>
      </c>
      <c r="Z789" s="70" t="str">
        <f t="shared" si="3"/>
        <v>May</v>
      </c>
      <c r="AA789" s="71">
        <f>IFERROR(__xludf.DUMMYFUNCTION("IF(OR(T789="""", NOT(ISDATE(T789))), """", EOMONTH(T789, -1) + 1)"),45778.0)</f>
        <v>45778</v>
      </c>
      <c r="AB789" s="67"/>
      <c r="AC789" s="105"/>
      <c r="AD789" s="106"/>
      <c r="AE789" s="67"/>
    </row>
    <row r="790">
      <c r="A790" s="59">
        <v>45776.0</v>
      </c>
      <c r="B790" s="60">
        <f t="shared" si="4"/>
        <v>39</v>
      </c>
      <c r="C790" s="61" t="s">
        <v>50</v>
      </c>
      <c r="D790" s="61" t="s">
        <v>51</v>
      </c>
      <c r="E790" s="61" t="s">
        <v>3464</v>
      </c>
      <c r="F790" s="61" t="s">
        <v>25</v>
      </c>
      <c r="G790" s="61" t="s">
        <v>3465</v>
      </c>
      <c r="H790" s="61" t="s">
        <v>59</v>
      </c>
      <c r="I790" s="61" t="s">
        <v>40</v>
      </c>
      <c r="J790" s="61" t="s">
        <v>40</v>
      </c>
      <c r="K790" s="61" t="s">
        <v>40</v>
      </c>
      <c r="L790" s="61" t="s">
        <v>29</v>
      </c>
      <c r="M790" s="25" t="s">
        <v>6252</v>
      </c>
      <c r="N790" s="25" t="s">
        <v>6253</v>
      </c>
      <c r="O790" s="61" t="s">
        <v>32</v>
      </c>
      <c r="P790" s="61" t="s">
        <v>33</v>
      </c>
      <c r="Q790" s="61" t="s">
        <v>471</v>
      </c>
      <c r="R790" s="64"/>
      <c r="S790" s="65">
        <f t="shared" si="1"/>
        <v>45844</v>
      </c>
      <c r="T790" s="66">
        <f>IFERROR(__xludf.DUMMYFUNCTION("IF(ISBLANK(S790), """", DATE(INDEX(SPLIT(S790,""/""),3), INDEX(SPLIT(S790,""/""),2), INDEX(SPLIT(S790,""/""),1)))"),45815.0)</f>
        <v>45815</v>
      </c>
      <c r="U790" s="67"/>
      <c r="V790" s="68">
        <v>45844.0</v>
      </c>
      <c r="W790" s="67"/>
      <c r="X790" s="67"/>
      <c r="Y790" s="69" t="str">
        <f t="shared" si="2"/>
        <v>2025-06</v>
      </c>
      <c r="Z790" s="70" t="str">
        <f t="shared" si="3"/>
        <v>Jun</v>
      </c>
      <c r="AA790" s="71">
        <f>IFERROR(__xludf.DUMMYFUNCTION("IF(OR(T790="""", NOT(ISDATE(T790))), """", EOMONTH(T790, -1) + 1)"),45809.0)</f>
        <v>45809</v>
      </c>
      <c r="AB790" s="67"/>
      <c r="AC790" s="58"/>
      <c r="AD790" s="67"/>
      <c r="AE790" s="67"/>
    </row>
    <row r="791">
      <c r="A791" s="59">
        <v>45776.0</v>
      </c>
      <c r="B791" s="60">
        <f t="shared" si="4"/>
        <v>162</v>
      </c>
      <c r="C791" s="61" t="s">
        <v>72</v>
      </c>
      <c r="D791" s="61" t="s">
        <v>73</v>
      </c>
      <c r="E791" s="61" t="s">
        <v>3468</v>
      </c>
      <c r="F791" s="61" t="s">
        <v>46</v>
      </c>
      <c r="G791" s="61" t="s">
        <v>3469</v>
      </c>
      <c r="H791" s="61" t="s">
        <v>39</v>
      </c>
      <c r="I791" s="61" t="s">
        <v>122</v>
      </c>
      <c r="J791" s="61" t="s">
        <v>47</v>
      </c>
      <c r="K791" s="61" t="s">
        <v>47</v>
      </c>
      <c r="L791" s="61" t="s">
        <v>29</v>
      </c>
      <c r="M791" s="25" t="s">
        <v>6254</v>
      </c>
      <c r="N791" s="25" t="s">
        <v>6255</v>
      </c>
      <c r="O791" s="61" t="s">
        <v>32</v>
      </c>
      <c r="P791" s="61" t="s">
        <v>214</v>
      </c>
      <c r="Q791" s="67"/>
      <c r="R791" s="64"/>
      <c r="S791" s="65" t="str">
        <f t="shared" si="1"/>
        <v/>
      </c>
      <c r="T791" s="67" t="str">
        <f>IFERROR(__xludf.DUMMYFUNCTION("IF(ISBLANK(S791), """", DATE(INDEX(SPLIT(S791,""/""),3), INDEX(SPLIT(S791,""/""),2), INDEX(SPLIT(S791,""/""),1)))"),"")</f>
        <v/>
      </c>
      <c r="U791" s="67"/>
      <c r="V791" s="65"/>
      <c r="W791" s="67"/>
      <c r="X791" s="67"/>
      <c r="Y791" s="69" t="str">
        <f t="shared" si="2"/>
        <v/>
      </c>
      <c r="Z791" s="70" t="str">
        <f t="shared" si="3"/>
        <v/>
      </c>
      <c r="AA791" s="70" t="str">
        <f>IFERROR(__xludf.DUMMYFUNCTION("IF(OR(T791="""", NOT(ISDATE(T791))), """", EOMONTH(T791, -1) + 1)"),"")</f>
        <v/>
      </c>
      <c r="AB791" s="67"/>
      <c r="AC791" s="67"/>
      <c r="AD791" s="67"/>
      <c r="AE791" s="67"/>
    </row>
    <row r="792">
      <c r="A792" s="59">
        <v>45776.0</v>
      </c>
      <c r="B792" s="60">
        <f t="shared" si="4"/>
        <v>11</v>
      </c>
      <c r="C792" s="61" t="s">
        <v>64</v>
      </c>
      <c r="D792" s="61" t="s">
        <v>697</v>
      </c>
      <c r="E792" s="61" t="s">
        <v>3472</v>
      </c>
      <c r="F792" s="61" t="s">
        <v>638</v>
      </c>
      <c r="G792" s="61" t="s">
        <v>3473</v>
      </c>
      <c r="H792" s="61" t="s">
        <v>77</v>
      </c>
      <c r="I792" s="61" t="s">
        <v>78</v>
      </c>
      <c r="J792" s="61" t="s">
        <v>47</v>
      </c>
      <c r="K792" s="61" t="s">
        <v>47</v>
      </c>
      <c r="L792" s="61" t="s">
        <v>29</v>
      </c>
      <c r="M792" s="25" t="s">
        <v>6256</v>
      </c>
      <c r="N792" s="25" t="s">
        <v>6257</v>
      </c>
      <c r="O792" s="61" t="s">
        <v>32</v>
      </c>
      <c r="P792" s="61" t="s">
        <v>33</v>
      </c>
      <c r="Q792" s="61" t="s">
        <v>126</v>
      </c>
      <c r="R792" s="64"/>
      <c r="S792" s="65">
        <f t="shared" si="1"/>
        <v>45935</v>
      </c>
      <c r="T792" s="66">
        <f>IFERROR(__xludf.DUMMYFUNCTION("IF(ISBLANK(S792), """", DATE(INDEX(SPLIT(S792,""/""),3), INDEX(SPLIT(S792,""/""),2), INDEX(SPLIT(S792,""/""),1)))"),45787.0)</f>
        <v>45787</v>
      </c>
      <c r="U792" s="67"/>
      <c r="V792" s="68">
        <v>45935.0</v>
      </c>
      <c r="W792" s="61">
        <v>580.0</v>
      </c>
      <c r="X792" s="61" t="s">
        <v>609</v>
      </c>
      <c r="Y792" s="69" t="str">
        <f t="shared" si="2"/>
        <v>2025-05</v>
      </c>
      <c r="Z792" s="70" t="str">
        <f t="shared" si="3"/>
        <v>May</v>
      </c>
      <c r="AA792" s="71">
        <f>IFERROR(__xludf.DUMMYFUNCTION("IF(OR(T792="""", NOT(ISDATE(T792))), """", EOMONTH(T792, -1) + 1)"),45778.0)</f>
        <v>45778</v>
      </c>
      <c r="AB792" s="67"/>
      <c r="AC792" s="67"/>
      <c r="AD792" s="67"/>
      <c r="AE792" s="67"/>
    </row>
    <row r="793">
      <c r="A793" s="59">
        <v>45776.0</v>
      </c>
      <c r="B793" s="60">
        <f t="shared" si="4"/>
        <v>18</v>
      </c>
      <c r="C793" s="61" t="s">
        <v>50</v>
      </c>
      <c r="D793" s="61" t="s">
        <v>216</v>
      </c>
      <c r="E793" s="61" t="s">
        <v>3476</v>
      </c>
      <c r="F793" s="61" t="s">
        <v>25</v>
      </c>
      <c r="G793" s="61" t="s">
        <v>3477</v>
      </c>
      <c r="H793" s="61" t="s">
        <v>388</v>
      </c>
      <c r="I793" s="61" t="s">
        <v>40</v>
      </c>
      <c r="J793" s="61" t="s">
        <v>459</v>
      </c>
      <c r="K793" s="61" t="s">
        <v>459</v>
      </c>
      <c r="L793" s="61" t="s">
        <v>29</v>
      </c>
      <c r="M793" s="25" t="s">
        <v>6258</v>
      </c>
      <c r="N793" s="25" t="s">
        <v>6259</v>
      </c>
      <c r="O793" s="61" t="s">
        <v>32</v>
      </c>
      <c r="P793" s="61" t="s">
        <v>33</v>
      </c>
      <c r="Q793" s="61" t="s">
        <v>471</v>
      </c>
      <c r="R793" s="64"/>
      <c r="S793" s="65" t="str">
        <f t="shared" si="1"/>
        <v>17/05/2025</v>
      </c>
      <c r="T793" s="66">
        <f>IFERROR(__xludf.DUMMYFUNCTION("IF(ISBLANK(S793), """", DATE(INDEX(SPLIT(S793,""/""),3), INDEX(SPLIT(S793,""/""),2), INDEX(SPLIT(S793,""/""),1)))"),45794.0)</f>
        <v>45794</v>
      </c>
      <c r="U793" s="67"/>
      <c r="V793" s="61" t="s">
        <v>4812</v>
      </c>
      <c r="W793" s="67"/>
      <c r="X793" s="67"/>
      <c r="Y793" s="69" t="str">
        <f t="shared" si="2"/>
        <v>2025-05</v>
      </c>
      <c r="Z793" s="70" t="str">
        <f t="shared" si="3"/>
        <v>May</v>
      </c>
      <c r="AA793" s="71">
        <f>IFERROR(__xludf.DUMMYFUNCTION("IF(OR(T793="""", NOT(ISDATE(T793))), """", EOMONTH(T793, -1) + 1)"),45778.0)</f>
        <v>45778</v>
      </c>
      <c r="AB793" s="67"/>
      <c r="AC793" s="67"/>
      <c r="AD793" s="67"/>
      <c r="AE793" s="67"/>
    </row>
    <row r="794">
      <c r="A794" s="59">
        <v>45776.0</v>
      </c>
      <c r="B794" s="60">
        <f t="shared" si="4"/>
        <v>39</v>
      </c>
      <c r="C794" s="61" t="s">
        <v>72</v>
      </c>
      <c r="D794" s="61" t="s">
        <v>247</v>
      </c>
      <c r="E794" s="61" t="s">
        <v>3480</v>
      </c>
      <c r="F794" s="61" t="s">
        <v>249</v>
      </c>
      <c r="G794" s="61" t="s">
        <v>3481</v>
      </c>
      <c r="H794" s="61" t="s">
        <v>77</v>
      </c>
      <c r="I794" s="61" t="s">
        <v>78</v>
      </c>
      <c r="J794" s="61" t="s">
        <v>47</v>
      </c>
      <c r="K794" s="61" t="s">
        <v>47</v>
      </c>
      <c r="L794" s="61" t="s">
        <v>29</v>
      </c>
      <c r="M794" s="25" t="s">
        <v>6260</v>
      </c>
      <c r="N794" s="25" t="s">
        <v>6261</v>
      </c>
      <c r="O794" s="61" t="s">
        <v>32</v>
      </c>
      <c r="P794" s="61" t="s">
        <v>33</v>
      </c>
      <c r="Q794" s="61" t="s">
        <v>34</v>
      </c>
      <c r="R794" s="64"/>
      <c r="S794" s="65">
        <f t="shared" si="1"/>
        <v>45844</v>
      </c>
      <c r="T794" s="66">
        <f>IFERROR(__xludf.DUMMYFUNCTION("IF(ISBLANK(S794), """", DATE(INDEX(SPLIT(S794,""/""),3), INDEX(SPLIT(S794,""/""),2), INDEX(SPLIT(S794,""/""),1)))"),45815.0)</f>
        <v>45815</v>
      </c>
      <c r="U794" s="67"/>
      <c r="V794" s="68">
        <v>45844.0</v>
      </c>
      <c r="W794" s="61">
        <v>2250.0</v>
      </c>
      <c r="X794" s="61" t="s">
        <v>268</v>
      </c>
      <c r="Y794" s="69" t="str">
        <f t="shared" si="2"/>
        <v>2025-06</v>
      </c>
      <c r="Z794" s="70" t="str">
        <f t="shared" si="3"/>
        <v>Jun</v>
      </c>
      <c r="AA794" s="71">
        <f>IFERROR(__xludf.DUMMYFUNCTION("IF(OR(T794="""", NOT(ISDATE(T794))), """", EOMONTH(T794, -1) + 1)"),45809.0)</f>
        <v>45809</v>
      </c>
      <c r="AB794" s="106"/>
      <c r="AC794" s="67"/>
      <c r="AD794" s="67"/>
      <c r="AE794" s="67"/>
    </row>
    <row r="795">
      <c r="A795" s="59">
        <v>45776.0</v>
      </c>
      <c r="B795" s="60">
        <f t="shared" si="4"/>
        <v>32</v>
      </c>
      <c r="C795" s="61" t="s">
        <v>64</v>
      </c>
      <c r="D795" s="61" t="s">
        <v>209</v>
      </c>
      <c r="E795" s="61" t="s">
        <v>3485</v>
      </c>
      <c r="F795" s="61" t="s">
        <v>25</v>
      </c>
      <c r="G795" s="61" t="s">
        <v>3486</v>
      </c>
      <c r="H795" s="61" t="s">
        <v>388</v>
      </c>
      <c r="I795" s="61" t="s">
        <v>40</v>
      </c>
      <c r="J795" s="61" t="s">
        <v>40</v>
      </c>
      <c r="K795" s="61" t="s">
        <v>40</v>
      </c>
      <c r="L795" s="61" t="s">
        <v>29</v>
      </c>
      <c r="M795" s="25" t="s">
        <v>6262</v>
      </c>
      <c r="N795" s="25" t="s">
        <v>6263</v>
      </c>
      <c r="O795" s="61" t="s">
        <v>32</v>
      </c>
      <c r="P795" s="61" t="s">
        <v>33</v>
      </c>
      <c r="Q795" s="61" t="s">
        <v>381</v>
      </c>
      <c r="R795" s="64"/>
      <c r="S795" s="65" t="str">
        <f t="shared" si="1"/>
        <v>31/05/2025</v>
      </c>
      <c r="T795" s="66">
        <f>IFERROR(__xludf.DUMMYFUNCTION("IF(ISBLANK(S795), """", DATE(INDEX(SPLIT(S795,""/""),3), INDEX(SPLIT(S795,""/""),2), INDEX(SPLIT(S795,""/""),1)))"),45808.0)</f>
        <v>45808</v>
      </c>
      <c r="U795" s="67"/>
      <c r="V795" s="61" t="s">
        <v>4751</v>
      </c>
      <c r="W795" s="67"/>
      <c r="X795" s="67"/>
      <c r="Y795" s="69" t="str">
        <f t="shared" si="2"/>
        <v>2025-05</v>
      </c>
      <c r="Z795" s="70" t="str">
        <f t="shared" si="3"/>
        <v>May</v>
      </c>
      <c r="AA795" s="71">
        <f>IFERROR(__xludf.DUMMYFUNCTION("IF(OR(T795="""", NOT(ISDATE(T795))), """", EOMONTH(T795, -1) + 1)"),45778.0)</f>
        <v>45778</v>
      </c>
      <c r="AB795" s="67"/>
      <c r="AC795" s="67"/>
      <c r="AD795" s="67"/>
      <c r="AE795" s="67"/>
    </row>
    <row r="796">
      <c r="A796" s="59">
        <v>45777.0</v>
      </c>
      <c r="B796" s="60">
        <f t="shared" si="4"/>
        <v>38</v>
      </c>
      <c r="C796" s="61" t="s">
        <v>64</v>
      </c>
      <c r="D796" s="61" t="s">
        <v>95</v>
      </c>
      <c r="E796" s="61" t="s">
        <v>3490</v>
      </c>
      <c r="F796" s="61" t="s">
        <v>46</v>
      </c>
      <c r="G796" s="63" t="s">
        <v>2175</v>
      </c>
      <c r="H796" s="61" t="s">
        <v>39</v>
      </c>
      <c r="I796" s="61" t="s">
        <v>220</v>
      </c>
      <c r="J796" s="61" t="s">
        <v>47</v>
      </c>
      <c r="K796" s="61" t="s">
        <v>47</v>
      </c>
      <c r="L796" s="61" t="s">
        <v>29</v>
      </c>
      <c r="M796" s="25" t="s">
        <v>6264</v>
      </c>
      <c r="N796" s="25" t="s">
        <v>6265</v>
      </c>
      <c r="O796" s="61" t="s">
        <v>32</v>
      </c>
      <c r="P796" s="61" t="s">
        <v>33</v>
      </c>
      <c r="Q796" s="67"/>
      <c r="R796" s="64"/>
      <c r="S796" s="65">
        <f t="shared" si="1"/>
        <v>45844</v>
      </c>
      <c r="T796" s="66">
        <f>IFERROR(__xludf.DUMMYFUNCTION("IF(ISBLANK(S796), """", DATE(INDEX(SPLIT(S796,""/""),3), INDEX(SPLIT(S796,""/""),2), INDEX(SPLIT(S796,""/""),1)))"),45815.0)</f>
        <v>45815</v>
      </c>
      <c r="U796" s="67"/>
      <c r="V796" s="68">
        <v>45844.0</v>
      </c>
      <c r="W796" s="67"/>
      <c r="X796" s="67"/>
      <c r="Y796" s="69" t="str">
        <f t="shared" si="2"/>
        <v>2025-06</v>
      </c>
      <c r="Z796" s="70" t="str">
        <f t="shared" si="3"/>
        <v>Jun</v>
      </c>
      <c r="AA796" s="71">
        <f>IFERROR(__xludf.DUMMYFUNCTION("IF(OR(T796="""", NOT(ISDATE(T796))), """", EOMONTH(T796, -1) + 1)"),45809.0)</f>
        <v>45809</v>
      </c>
      <c r="AB796" s="67"/>
      <c r="AC796" s="67"/>
      <c r="AD796" s="67"/>
      <c r="AE796" s="67"/>
    </row>
    <row r="797">
      <c r="A797" s="59">
        <v>45777.0</v>
      </c>
      <c r="B797" s="60">
        <f t="shared" si="4"/>
        <v>38</v>
      </c>
      <c r="C797" s="61" t="s">
        <v>22</v>
      </c>
      <c r="D797" s="61" t="s">
        <v>109</v>
      </c>
      <c r="E797" s="61" t="s">
        <v>3494</v>
      </c>
      <c r="F797" s="61" t="s">
        <v>25</v>
      </c>
      <c r="G797" s="63" t="s">
        <v>3495</v>
      </c>
      <c r="H797" s="61" t="s">
        <v>59</v>
      </c>
      <c r="I797" s="61" t="s">
        <v>104</v>
      </c>
      <c r="J797" s="61" t="s">
        <v>104</v>
      </c>
      <c r="K797" s="61" t="s">
        <v>104</v>
      </c>
      <c r="L797" s="61" t="s">
        <v>29</v>
      </c>
      <c r="M797" s="25" t="s">
        <v>6266</v>
      </c>
      <c r="N797" s="25" t="s">
        <v>6267</v>
      </c>
      <c r="O797" s="61" t="s">
        <v>32</v>
      </c>
      <c r="P797" s="61" t="s">
        <v>33</v>
      </c>
      <c r="Q797" s="61" t="s">
        <v>34</v>
      </c>
      <c r="R797" s="64"/>
      <c r="S797" s="65">
        <f t="shared" si="1"/>
        <v>45844</v>
      </c>
      <c r="T797" s="66">
        <f>IFERROR(__xludf.DUMMYFUNCTION("IF(ISBLANK(S797), """", DATE(INDEX(SPLIT(S797,""/""),3), INDEX(SPLIT(S797,""/""),2), INDEX(SPLIT(S797,""/""),1)))"),45815.0)</f>
        <v>45815</v>
      </c>
      <c r="U797" s="67"/>
      <c r="V797" s="68">
        <v>45844.0</v>
      </c>
      <c r="W797" s="67"/>
      <c r="X797" s="67"/>
      <c r="Y797" s="69" t="str">
        <f t="shared" si="2"/>
        <v>2025-06</v>
      </c>
      <c r="Z797" s="70" t="str">
        <f t="shared" si="3"/>
        <v>Jun</v>
      </c>
      <c r="AA797" s="71">
        <f>IFERROR(__xludf.DUMMYFUNCTION("IF(OR(T797="""", NOT(ISDATE(T797))), """", EOMONTH(T797, -1) + 1)"),45809.0)</f>
        <v>45809</v>
      </c>
      <c r="AB797" s="67"/>
      <c r="AC797" s="67"/>
      <c r="AD797" s="67"/>
      <c r="AE797" s="67"/>
    </row>
    <row r="798">
      <c r="A798" s="59">
        <v>45777.0</v>
      </c>
      <c r="B798" s="60">
        <f t="shared" si="4"/>
        <v>38</v>
      </c>
      <c r="C798" s="61" t="s">
        <v>22</v>
      </c>
      <c r="D798" s="61" t="s">
        <v>109</v>
      </c>
      <c r="E798" s="61" t="s">
        <v>3498</v>
      </c>
      <c r="F798" s="61" t="s">
        <v>46</v>
      </c>
      <c r="G798" s="63" t="s">
        <v>3495</v>
      </c>
      <c r="H798" s="61" t="s">
        <v>59</v>
      </c>
      <c r="I798" s="61" t="s">
        <v>104</v>
      </c>
      <c r="J798" s="61" t="s">
        <v>47</v>
      </c>
      <c r="K798" s="61" t="s">
        <v>47</v>
      </c>
      <c r="L798" s="61" t="s">
        <v>29</v>
      </c>
      <c r="M798" s="25" t="s">
        <v>6268</v>
      </c>
      <c r="N798" s="25" t="s">
        <v>6269</v>
      </c>
      <c r="O798" s="61" t="s">
        <v>32</v>
      </c>
      <c r="P798" s="61" t="s">
        <v>33</v>
      </c>
      <c r="Q798" s="61" t="s">
        <v>34</v>
      </c>
      <c r="R798" s="64"/>
      <c r="S798" s="65">
        <f t="shared" si="1"/>
        <v>45844</v>
      </c>
      <c r="T798" s="66">
        <f>IFERROR(__xludf.DUMMYFUNCTION("IF(ISBLANK(S798), """", DATE(INDEX(SPLIT(S798,""/""),3), INDEX(SPLIT(S798,""/""),2), INDEX(SPLIT(S798,""/""),1)))"),45815.0)</f>
        <v>45815</v>
      </c>
      <c r="U798" s="67"/>
      <c r="V798" s="68">
        <v>45844.0</v>
      </c>
      <c r="W798" s="67"/>
      <c r="X798" s="67"/>
      <c r="Y798" s="69" t="str">
        <f t="shared" si="2"/>
        <v>2025-06</v>
      </c>
      <c r="Z798" s="70" t="str">
        <f t="shared" si="3"/>
        <v>Jun</v>
      </c>
      <c r="AA798" s="71">
        <f>IFERROR(__xludf.DUMMYFUNCTION("IF(OR(T798="""", NOT(ISDATE(T798))), """", EOMONTH(T798, -1) + 1)"),45809.0)</f>
        <v>45809</v>
      </c>
      <c r="AB798" s="67"/>
      <c r="AC798" s="67"/>
      <c r="AD798" s="67"/>
      <c r="AE798" s="67"/>
    </row>
    <row r="799">
      <c r="A799" s="59">
        <v>45777.0</v>
      </c>
      <c r="B799" s="60">
        <f t="shared" si="4"/>
        <v>45</v>
      </c>
      <c r="C799" s="61" t="s">
        <v>22</v>
      </c>
      <c r="D799" s="61" t="s">
        <v>109</v>
      </c>
      <c r="E799" s="61" t="s">
        <v>3501</v>
      </c>
      <c r="F799" s="61" t="s">
        <v>25</v>
      </c>
      <c r="G799" s="61" t="s">
        <v>3502</v>
      </c>
      <c r="H799" s="61" t="s">
        <v>59</v>
      </c>
      <c r="I799" s="61" t="s">
        <v>78</v>
      </c>
      <c r="J799" s="61" t="s">
        <v>78</v>
      </c>
      <c r="K799" s="61" t="s">
        <v>78</v>
      </c>
      <c r="L799" s="61" t="s">
        <v>29</v>
      </c>
      <c r="M799" s="25" t="s">
        <v>6270</v>
      </c>
      <c r="N799" s="25" t="s">
        <v>6271</v>
      </c>
      <c r="O799" s="61" t="s">
        <v>32</v>
      </c>
      <c r="P799" s="61" t="s">
        <v>33</v>
      </c>
      <c r="Q799" s="61" t="s">
        <v>381</v>
      </c>
      <c r="R799" s="79" t="s">
        <v>4837</v>
      </c>
      <c r="S799" s="65" t="str">
        <f t="shared" si="1"/>
        <v>14/06/2025</v>
      </c>
      <c r="T799" s="66">
        <f>IFERROR(__xludf.DUMMYFUNCTION("IF(ISBLANK(S799), """", DATE(INDEX(SPLIT(S799,""/""),3), INDEX(SPLIT(S799,""/""),2), INDEX(SPLIT(S799,""/""),1)))"),45822.0)</f>
        <v>45822</v>
      </c>
      <c r="U799" s="67"/>
      <c r="V799" s="65"/>
      <c r="W799" s="67"/>
      <c r="X799" s="67"/>
      <c r="Y799" s="69" t="str">
        <f t="shared" si="2"/>
        <v>2025-06</v>
      </c>
      <c r="Z799" s="70" t="str">
        <f t="shared" si="3"/>
        <v>Jun</v>
      </c>
      <c r="AA799" s="71">
        <f>IFERROR(__xludf.DUMMYFUNCTION("IF(OR(T799="""", NOT(ISDATE(T799))), """", EOMONTH(T799, -1) + 1)"),45809.0)</f>
        <v>45809</v>
      </c>
      <c r="AB799" s="67"/>
      <c r="AC799" s="67"/>
      <c r="AD799" s="67"/>
      <c r="AE799" s="67"/>
    </row>
    <row r="800">
      <c r="A800" s="59">
        <v>45777.0</v>
      </c>
      <c r="B800" s="60">
        <f t="shared" si="4"/>
        <v>24</v>
      </c>
      <c r="C800" s="61" t="s">
        <v>72</v>
      </c>
      <c r="D800" s="61" t="s">
        <v>247</v>
      </c>
      <c r="E800" s="61" t="s">
        <v>3506</v>
      </c>
      <c r="F800" s="61" t="s">
        <v>274</v>
      </c>
      <c r="G800" s="61" t="s">
        <v>3507</v>
      </c>
      <c r="H800" s="61" t="s">
        <v>77</v>
      </c>
      <c r="I800" s="61" t="s">
        <v>148</v>
      </c>
      <c r="J800" s="61" t="s">
        <v>47</v>
      </c>
      <c r="K800" s="61" t="s">
        <v>47</v>
      </c>
      <c r="L800" s="61" t="s">
        <v>29</v>
      </c>
      <c r="M800" s="25" t="s">
        <v>6272</v>
      </c>
      <c r="N800" s="25" t="s">
        <v>6273</v>
      </c>
      <c r="O800" s="61" t="s">
        <v>32</v>
      </c>
      <c r="P800" s="61" t="s">
        <v>33</v>
      </c>
      <c r="Q800" s="61" t="s">
        <v>34</v>
      </c>
      <c r="R800" s="64"/>
      <c r="S800" s="65" t="str">
        <f t="shared" si="1"/>
        <v>24/05/2025</v>
      </c>
      <c r="T800" s="66">
        <f>IFERROR(__xludf.DUMMYFUNCTION("IF(ISBLANK(S800), """", DATE(INDEX(SPLIT(S800,""/""),3), INDEX(SPLIT(S800,""/""),2), INDEX(SPLIT(S800,""/""),1)))"),45801.0)</f>
        <v>45801</v>
      </c>
      <c r="U800" s="67"/>
      <c r="V800" s="61" t="s">
        <v>4853</v>
      </c>
      <c r="W800" s="61">
        <v>3600.0</v>
      </c>
      <c r="X800" s="61" t="s">
        <v>609</v>
      </c>
      <c r="Y800" s="69" t="str">
        <f t="shared" si="2"/>
        <v>2025-05</v>
      </c>
      <c r="Z800" s="70" t="str">
        <f t="shared" si="3"/>
        <v>May</v>
      </c>
      <c r="AA800" s="71">
        <f>IFERROR(__xludf.DUMMYFUNCTION("IF(OR(T800="""", NOT(ISDATE(T800))), """", EOMONTH(T800, -1) + 1)"),45778.0)</f>
        <v>45778</v>
      </c>
      <c r="AB800" s="67"/>
      <c r="AC800" s="67"/>
      <c r="AD800" s="67"/>
      <c r="AE800" s="67"/>
    </row>
    <row r="801">
      <c r="A801" s="59">
        <v>45777.0</v>
      </c>
      <c r="B801" s="60">
        <f t="shared" si="4"/>
        <v>10</v>
      </c>
      <c r="C801" s="61" t="s">
        <v>72</v>
      </c>
      <c r="D801" s="61" t="s">
        <v>247</v>
      </c>
      <c r="E801" s="61" t="s">
        <v>3510</v>
      </c>
      <c r="F801" s="61" t="s">
        <v>274</v>
      </c>
      <c r="G801" s="61" t="s">
        <v>3511</v>
      </c>
      <c r="H801" s="61" t="s">
        <v>77</v>
      </c>
      <c r="I801" s="61" t="s">
        <v>220</v>
      </c>
      <c r="J801" s="61" t="s">
        <v>47</v>
      </c>
      <c r="K801" s="61" t="s">
        <v>47</v>
      </c>
      <c r="L801" s="61" t="s">
        <v>29</v>
      </c>
      <c r="M801" s="25" t="s">
        <v>6274</v>
      </c>
      <c r="N801" s="25" t="s">
        <v>6275</v>
      </c>
      <c r="O801" s="61" t="s">
        <v>32</v>
      </c>
      <c r="P801" s="61" t="s">
        <v>33</v>
      </c>
      <c r="Q801" s="61" t="s">
        <v>126</v>
      </c>
      <c r="R801" s="64"/>
      <c r="S801" s="65">
        <f t="shared" si="1"/>
        <v>45935</v>
      </c>
      <c r="T801" s="66">
        <f>IFERROR(__xludf.DUMMYFUNCTION("IF(ISBLANK(S801), """", DATE(INDEX(SPLIT(S801,""/""),3), INDEX(SPLIT(S801,""/""),2), INDEX(SPLIT(S801,""/""),1)))"),45787.0)</f>
        <v>45787</v>
      </c>
      <c r="U801" s="67"/>
      <c r="V801" s="68">
        <v>45935.0</v>
      </c>
      <c r="W801" s="61">
        <v>3600.0</v>
      </c>
      <c r="X801" s="61" t="s">
        <v>482</v>
      </c>
      <c r="Y801" s="69" t="str">
        <f t="shared" si="2"/>
        <v>2025-05</v>
      </c>
      <c r="Z801" s="70" t="str">
        <f t="shared" si="3"/>
        <v>May</v>
      </c>
      <c r="AA801" s="71">
        <f>IFERROR(__xludf.DUMMYFUNCTION("IF(OR(T801="""", NOT(ISDATE(T801))), """", EOMONTH(T801, -1) + 1)"),45778.0)</f>
        <v>45778</v>
      </c>
      <c r="AB801" s="67"/>
      <c r="AC801" s="67"/>
      <c r="AD801" s="67"/>
      <c r="AE801" s="67"/>
    </row>
    <row r="802">
      <c r="A802" s="59">
        <v>45779.0</v>
      </c>
      <c r="B802" s="60">
        <f t="shared" si="4"/>
        <v>15</v>
      </c>
      <c r="C802" s="61" t="s">
        <v>22</v>
      </c>
      <c r="D802" s="61" t="s">
        <v>307</v>
      </c>
      <c r="E802" s="61" t="s">
        <v>3514</v>
      </c>
      <c r="F802" s="61" t="s">
        <v>25</v>
      </c>
      <c r="G802" s="61" t="s">
        <v>3515</v>
      </c>
      <c r="H802" s="61" t="s">
        <v>388</v>
      </c>
      <c r="I802" s="61" t="s">
        <v>220</v>
      </c>
      <c r="J802" s="61" t="s">
        <v>220</v>
      </c>
      <c r="K802" s="61" t="s">
        <v>220</v>
      </c>
      <c r="L802" s="61" t="s">
        <v>29</v>
      </c>
      <c r="M802" s="25" t="s">
        <v>6276</v>
      </c>
      <c r="N802" s="25" t="s">
        <v>6277</v>
      </c>
      <c r="O802" s="61" t="s">
        <v>32</v>
      </c>
      <c r="P802" s="61" t="s">
        <v>33</v>
      </c>
      <c r="Q802" s="67"/>
      <c r="R802" s="64"/>
      <c r="S802" s="65" t="str">
        <f t="shared" si="1"/>
        <v>17/05/2025</v>
      </c>
      <c r="T802" s="66">
        <f>IFERROR(__xludf.DUMMYFUNCTION("IF(ISBLANK(S802), """", DATE(INDEX(SPLIT(S802,""/""),3), INDEX(SPLIT(S802,""/""),2), INDEX(SPLIT(S802,""/""),1)))"),45794.0)</f>
        <v>45794</v>
      </c>
      <c r="U802" s="67"/>
      <c r="V802" s="61" t="s">
        <v>4812</v>
      </c>
      <c r="W802" s="67"/>
      <c r="X802" s="67"/>
      <c r="Y802" s="69" t="str">
        <f t="shared" si="2"/>
        <v>2025-05</v>
      </c>
      <c r="Z802" s="70" t="str">
        <f t="shared" si="3"/>
        <v>May</v>
      </c>
      <c r="AA802" s="71">
        <f>IFERROR(__xludf.DUMMYFUNCTION("IF(OR(T802="""", NOT(ISDATE(T802))), """", EOMONTH(T802, -1) + 1)"),45778.0)</f>
        <v>45778</v>
      </c>
      <c r="AB802" s="67"/>
      <c r="AC802" s="67"/>
      <c r="AD802" s="67"/>
      <c r="AE802" s="67"/>
    </row>
    <row r="803">
      <c r="A803" s="59">
        <v>45779.0</v>
      </c>
      <c r="B803" s="60">
        <f t="shared" si="4"/>
        <v>29</v>
      </c>
      <c r="C803" s="61" t="s">
        <v>64</v>
      </c>
      <c r="D803" s="61" t="s">
        <v>697</v>
      </c>
      <c r="E803" s="61" t="s">
        <v>3518</v>
      </c>
      <c r="F803" s="61" t="s">
        <v>274</v>
      </c>
      <c r="G803" s="61" t="s">
        <v>3519</v>
      </c>
      <c r="H803" s="61" t="s">
        <v>77</v>
      </c>
      <c r="I803" s="61" t="s">
        <v>148</v>
      </c>
      <c r="J803" s="61" t="s">
        <v>47</v>
      </c>
      <c r="K803" s="61" t="s">
        <v>47</v>
      </c>
      <c r="L803" s="61" t="s">
        <v>29</v>
      </c>
      <c r="M803" s="25" t="s">
        <v>6278</v>
      </c>
      <c r="N803" s="25" t="s">
        <v>6279</v>
      </c>
      <c r="O803" s="61" t="s">
        <v>32</v>
      </c>
      <c r="P803" s="61" t="s">
        <v>33</v>
      </c>
      <c r="Q803" s="67"/>
      <c r="R803" s="64"/>
      <c r="S803" s="65" t="str">
        <f t="shared" si="1"/>
        <v>31/05/2025</v>
      </c>
      <c r="T803" s="66">
        <f>IFERROR(__xludf.DUMMYFUNCTION("IF(ISBLANK(S803), """", DATE(INDEX(SPLIT(S803,""/""),3), INDEX(SPLIT(S803,""/""),2), INDEX(SPLIT(S803,""/""),1)))"),45808.0)</f>
        <v>45808</v>
      </c>
      <c r="U803" s="67"/>
      <c r="V803" s="61" t="s">
        <v>4751</v>
      </c>
      <c r="W803" s="61">
        <v>3870.0</v>
      </c>
      <c r="X803" s="61" t="s">
        <v>2207</v>
      </c>
      <c r="Y803" s="69" t="str">
        <f t="shared" si="2"/>
        <v>2025-05</v>
      </c>
      <c r="Z803" s="70" t="str">
        <f t="shared" si="3"/>
        <v>May</v>
      </c>
      <c r="AA803" s="71">
        <f>IFERROR(__xludf.DUMMYFUNCTION("IF(OR(T803="""", NOT(ISDATE(T803))), """", EOMONTH(T803, -1) + 1)"),45778.0)</f>
        <v>45778</v>
      </c>
      <c r="AB803" s="67"/>
      <c r="AC803" s="67"/>
      <c r="AD803" s="67"/>
      <c r="AE803" s="67"/>
    </row>
    <row r="804">
      <c r="A804" s="59">
        <v>45779.0</v>
      </c>
      <c r="B804" s="60">
        <f t="shared" si="4"/>
        <v>159</v>
      </c>
      <c r="C804" s="61" t="s">
        <v>72</v>
      </c>
      <c r="D804" s="61" t="s">
        <v>247</v>
      </c>
      <c r="E804" s="61" t="s">
        <v>3522</v>
      </c>
      <c r="F804" s="61" t="s">
        <v>25</v>
      </c>
      <c r="G804" s="61" t="s">
        <v>3523</v>
      </c>
      <c r="H804" s="61" t="s">
        <v>59</v>
      </c>
      <c r="I804" s="61" t="s">
        <v>244</v>
      </c>
      <c r="J804" s="61" t="s">
        <v>104</v>
      </c>
      <c r="K804" s="61" t="s">
        <v>104</v>
      </c>
      <c r="L804" s="61" t="s">
        <v>29</v>
      </c>
      <c r="M804" s="25" t="s">
        <v>6280</v>
      </c>
      <c r="N804" s="25" t="s">
        <v>6281</v>
      </c>
      <c r="O804" s="61" t="s">
        <v>32</v>
      </c>
      <c r="P804" s="61" t="s">
        <v>214</v>
      </c>
      <c r="Q804" s="67"/>
      <c r="R804" s="64"/>
      <c r="S804" s="65" t="str">
        <f t="shared" si="1"/>
        <v/>
      </c>
      <c r="T804" s="67" t="str">
        <f>IFERROR(__xludf.DUMMYFUNCTION("IF(ISBLANK(S804), """", DATE(INDEX(SPLIT(S804,""/""),3), INDEX(SPLIT(S804,""/""),2), INDEX(SPLIT(S804,""/""),1)))"),"")</f>
        <v/>
      </c>
      <c r="U804" s="67"/>
      <c r="V804" s="65"/>
      <c r="W804" s="67"/>
      <c r="X804" s="67"/>
      <c r="Y804" s="69" t="str">
        <f t="shared" si="2"/>
        <v/>
      </c>
      <c r="Z804" s="70" t="str">
        <f t="shared" si="3"/>
        <v/>
      </c>
      <c r="AA804" s="70" t="str">
        <f>IFERROR(__xludf.DUMMYFUNCTION("IF(OR(T804="""", NOT(ISDATE(T804))), """", EOMONTH(T804, -1) + 1)"),"")</f>
        <v/>
      </c>
      <c r="AB804" s="67"/>
      <c r="AC804" s="67"/>
      <c r="AD804" s="67"/>
      <c r="AE804" s="67"/>
    </row>
    <row r="805">
      <c r="A805" s="59">
        <v>45779.0</v>
      </c>
      <c r="B805" s="60">
        <f t="shared" si="4"/>
        <v>159</v>
      </c>
      <c r="C805" s="61" t="s">
        <v>64</v>
      </c>
      <c r="D805" s="61" t="s">
        <v>432</v>
      </c>
      <c r="E805" s="61" t="s">
        <v>3526</v>
      </c>
      <c r="F805" s="61" t="s">
        <v>3527</v>
      </c>
      <c r="G805" s="61" t="s">
        <v>3528</v>
      </c>
      <c r="H805" s="61" t="s">
        <v>77</v>
      </c>
      <c r="I805" s="61" t="s">
        <v>468</v>
      </c>
      <c r="J805" s="61" t="s">
        <v>47</v>
      </c>
      <c r="K805" s="61" t="s">
        <v>47</v>
      </c>
      <c r="L805" s="61" t="s">
        <v>29</v>
      </c>
      <c r="M805" s="25" t="s">
        <v>6282</v>
      </c>
      <c r="N805" s="25" t="s">
        <v>6283</v>
      </c>
      <c r="O805" s="61" t="s">
        <v>32</v>
      </c>
      <c r="P805" s="61" t="s">
        <v>33</v>
      </c>
      <c r="Q805" s="67"/>
      <c r="R805" s="64"/>
      <c r="S805" s="65" t="str">
        <f t="shared" si="1"/>
        <v/>
      </c>
      <c r="T805" s="67" t="str">
        <f>IFERROR(__xludf.DUMMYFUNCTION("IF(ISBLANK(S805), """", DATE(INDEX(SPLIT(S805,""/""),3), INDEX(SPLIT(S805,""/""),2), INDEX(SPLIT(S805,""/""),1)))"),"")</f>
        <v/>
      </c>
      <c r="U805" s="67"/>
      <c r="V805" s="65"/>
      <c r="W805" s="67"/>
      <c r="X805" s="67"/>
      <c r="Y805" s="69" t="str">
        <f t="shared" si="2"/>
        <v/>
      </c>
      <c r="Z805" s="70" t="str">
        <f t="shared" si="3"/>
        <v/>
      </c>
      <c r="AA805" s="70" t="str">
        <f>IFERROR(__xludf.DUMMYFUNCTION("IF(OR(T805="""", NOT(ISDATE(T805))), """", EOMONTH(T805, -1) + 1)"),"")</f>
        <v/>
      </c>
      <c r="AB805" s="67"/>
      <c r="AC805" s="67"/>
      <c r="AD805" s="67"/>
      <c r="AE805" s="67"/>
    </row>
    <row r="806">
      <c r="A806" s="59">
        <v>45782.0</v>
      </c>
      <c r="B806" s="60">
        <f t="shared" si="4"/>
        <v>156</v>
      </c>
      <c r="C806" s="61" t="s">
        <v>22</v>
      </c>
      <c r="D806" s="61" t="s">
        <v>307</v>
      </c>
      <c r="E806" s="61" t="s">
        <v>3531</v>
      </c>
      <c r="F806" s="61" t="s">
        <v>25</v>
      </c>
      <c r="G806" s="61" t="s">
        <v>3532</v>
      </c>
      <c r="H806" s="61" t="s">
        <v>39</v>
      </c>
      <c r="I806" s="61" t="s">
        <v>256</v>
      </c>
      <c r="J806" s="61" t="s">
        <v>123</v>
      </c>
      <c r="K806" s="61" t="s">
        <v>123</v>
      </c>
      <c r="L806" s="61" t="s">
        <v>29</v>
      </c>
      <c r="M806" s="25" t="s">
        <v>6284</v>
      </c>
      <c r="N806" s="25" t="s">
        <v>6285</v>
      </c>
      <c r="O806" s="61" t="s">
        <v>32</v>
      </c>
      <c r="P806" s="61" t="s">
        <v>214</v>
      </c>
      <c r="Q806" s="67"/>
      <c r="R806" s="64"/>
      <c r="S806" s="65" t="str">
        <f t="shared" si="1"/>
        <v/>
      </c>
      <c r="T806" s="67" t="str">
        <f>IFERROR(__xludf.DUMMYFUNCTION("IF(ISBLANK(S806), """", DATE(INDEX(SPLIT(S806,""/""),3), INDEX(SPLIT(S806,""/""),2), INDEX(SPLIT(S806,""/""),1)))"),"")</f>
        <v/>
      </c>
      <c r="U806" s="67"/>
      <c r="V806" s="65"/>
      <c r="W806" s="67"/>
      <c r="X806" s="67"/>
      <c r="Y806" s="69" t="str">
        <f t="shared" si="2"/>
        <v/>
      </c>
      <c r="Z806" s="70" t="str">
        <f t="shared" si="3"/>
        <v/>
      </c>
      <c r="AA806" s="70" t="str">
        <f>IFERROR(__xludf.DUMMYFUNCTION("IF(OR(T806="""", NOT(ISDATE(T806))), """", EOMONTH(T806, -1) + 1)"),"")</f>
        <v/>
      </c>
      <c r="AB806" s="67"/>
      <c r="AC806" s="67"/>
      <c r="AD806" s="67"/>
      <c r="AE806" s="67"/>
    </row>
    <row r="807">
      <c r="A807" s="59">
        <v>45782.0</v>
      </c>
      <c r="B807" s="60">
        <f t="shared" si="4"/>
        <v>33</v>
      </c>
      <c r="C807" s="61" t="s">
        <v>22</v>
      </c>
      <c r="D807" s="61" t="s">
        <v>307</v>
      </c>
      <c r="E807" s="61" t="s">
        <v>3536</v>
      </c>
      <c r="F807" s="61" t="s">
        <v>25</v>
      </c>
      <c r="G807" s="61" t="s">
        <v>3537</v>
      </c>
      <c r="H807" s="61" t="s">
        <v>388</v>
      </c>
      <c r="I807" s="61" t="s">
        <v>40</v>
      </c>
      <c r="J807" s="61" t="s">
        <v>40</v>
      </c>
      <c r="K807" s="61" t="s">
        <v>40</v>
      </c>
      <c r="L807" s="61" t="s">
        <v>29</v>
      </c>
      <c r="M807" s="25" t="s">
        <v>6286</v>
      </c>
      <c r="N807" s="25" t="s">
        <v>6287</v>
      </c>
      <c r="O807" s="61" t="s">
        <v>32</v>
      </c>
      <c r="P807" s="61" t="s">
        <v>33</v>
      </c>
      <c r="Q807" s="67"/>
      <c r="R807" s="64"/>
      <c r="S807" s="65">
        <f t="shared" si="1"/>
        <v>45844</v>
      </c>
      <c r="T807" s="66">
        <f>IFERROR(__xludf.DUMMYFUNCTION("IF(ISBLANK(S807), """", DATE(INDEX(SPLIT(S807,""/""),3), INDEX(SPLIT(S807,""/""),2), INDEX(SPLIT(S807,""/""),1)))"),45815.0)</f>
        <v>45815</v>
      </c>
      <c r="U807" s="67"/>
      <c r="V807" s="68">
        <v>45844.0</v>
      </c>
      <c r="W807" s="67"/>
      <c r="X807" s="67"/>
      <c r="Y807" s="69" t="str">
        <f t="shared" si="2"/>
        <v>2025-06</v>
      </c>
      <c r="Z807" s="70" t="str">
        <f t="shared" si="3"/>
        <v>Jun</v>
      </c>
      <c r="AA807" s="71">
        <f>IFERROR(__xludf.DUMMYFUNCTION("IF(OR(T807="""", NOT(ISDATE(T807))), """", EOMONTH(T807, -1) + 1)"),45809.0)</f>
        <v>45809</v>
      </c>
      <c r="AB807" s="67"/>
      <c r="AC807" s="67"/>
      <c r="AD807" s="67"/>
      <c r="AE807" s="67"/>
    </row>
    <row r="808">
      <c r="A808" s="59">
        <v>45782.0</v>
      </c>
      <c r="B808" s="60">
        <f t="shared" si="4"/>
        <v>33</v>
      </c>
      <c r="C808" s="61" t="s">
        <v>64</v>
      </c>
      <c r="D808" s="61" t="s">
        <v>529</v>
      </c>
      <c r="E808" s="61" t="s">
        <v>3540</v>
      </c>
      <c r="F808" s="61" t="s">
        <v>25</v>
      </c>
      <c r="G808" s="61" t="s">
        <v>3541</v>
      </c>
      <c r="H808" s="61" t="s">
        <v>39</v>
      </c>
      <c r="I808" s="61" t="s">
        <v>78</v>
      </c>
      <c r="J808" s="61" t="s">
        <v>78</v>
      </c>
      <c r="K808" s="61" t="s">
        <v>78</v>
      </c>
      <c r="L808" s="61" t="s">
        <v>29</v>
      </c>
      <c r="M808" s="25" t="s">
        <v>6288</v>
      </c>
      <c r="N808" s="25" t="s">
        <v>6289</v>
      </c>
      <c r="O808" s="61" t="s">
        <v>32</v>
      </c>
      <c r="P808" s="61" t="s">
        <v>33</v>
      </c>
      <c r="Q808" s="61" t="s">
        <v>381</v>
      </c>
      <c r="R808" s="64"/>
      <c r="S808" s="65">
        <f t="shared" si="1"/>
        <v>45844</v>
      </c>
      <c r="T808" s="66">
        <f>IFERROR(__xludf.DUMMYFUNCTION("IF(ISBLANK(S808), """", DATE(INDEX(SPLIT(S808,""/""),3), INDEX(SPLIT(S808,""/""),2), INDEX(SPLIT(S808,""/""),1)))"),45815.0)</f>
        <v>45815</v>
      </c>
      <c r="U808" s="67"/>
      <c r="V808" s="68">
        <v>45844.0</v>
      </c>
      <c r="W808" s="67"/>
      <c r="X808" s="67"/>
      <c r="Y808" s="69" t="str">
        <f t="shared" si="2"/>
        <v>2025-06</v>
      </c>
      <c r="Z808" s="70" t="str">
        <f t="shared" si="3"/>
        <v>Jun</v>
      </c>
      <c r="AA808" s="71">
        <f>IFERROR(__xludf.DUMMYFUNCTION("IF(OR(T808="""", NOT(ISDATE(T808))), """", EOMONTH(T808, -1) + 1)"),45809.0)</f>
        <v>45809</v>
      </c>
      <c r="AB808" s="67"/>
      <c r="AC808" s="67"/>
      <c r="AD808" s="67"/>
      <c r="AE808" s="67"/>
    </row>
    <row r="809">
      <c r="A809" s="59">
        <v>45782.0</v>
      </c>
      <c r="B809" s="60">
        <f t="shared" si="4"/>
        <v>19</v>
      </c>
      <c r="C809" s="61" t="s">
        <v>64</v>
      </c>
      <c r="D809" s="61" t="s">
        <v>529</v>
      </c>
      <c r="E809" s="61" t="s">
        <v>3545</v>
      </c>
      <c r="F809" s="61" t="s">
        <v>25</v>
      </c>
      <c r="G809" s="61" t="s">
        <v>3546</v>
      </c>
      <c r="H809" s="61" t="s">
        <v>39</v>
      </c>
      <c r="I809" s="61" t="s">
        <v>220</v>
      </c>
      <c r="J809" s="61" t="s">
        <v>220</v>
      </c>
      <c r="K809" s="61" t="s">
        <v>220</v>
      </c>
      <c r="L809" s="61" t="s">
        <v>29</v>
      </c>
      <c r="M809" s="25" t="s">
        <v>6290</v>
      </c>
      <c r="N809" s="25" t="s">
        <v>6291</v>
      </c>
      <c r="O809" s="61" t="s">
        <v>32</v>
      </c>
      <c r="P809" s="61" t="s">
        <v>33</v>
      </c>
      <c r="Q809" s="61" t="s">
        <v>34</v>
      </c>
      <c r="R809" s="64"/>
      <c r="S809" s="65" t="str">
        <f t="shared" si="1"/>
        <v>24/05/2025</v>
      </c>
      <c r="T809" s="66">
        <f>IFERROR(__xludf.DUMMYFUNCTION("IF(ISBLANK(S809), """", DATE(INDEX(SPLIT(S809,""/""),3), INDEX(SPLIT(S809,""/""),2), INDEX(SPLIT(S809,""/""),1)))"),45801.0)</f>
        <v>45801</v>
      </c>
      <c r="U809" s="67"/>
      <c r="V809" s="61" t="s">
        <v>4853</v>
      </c>
      <c r="W809" s="67"/>
      <c r="X809" s="67"/>
      <c r="Y809" s="69" t="str">
        <f t="shared" si="2"/>
        <v>2025-05</v>
      </c>
      <c r="Z809" s="70" t="str">
        <f t="shared" si="3"/>
        <v>May</v>
      </c>
      <c r="AA809" s="71">
        <f>IFERROR(__xludf.DUMMYFUNCTION("IF(OR(T809="""", NOT(ISDATE(T809))), """", EOMONTH(T809, -1) + 1)"),45778.0)</f>
        <v>45778</v>
      </c>
      <c r="AB809" s="67"/>
      <c r="AC809" s="67"/>
      <c r="AD809" s="67"/>
      <c r="AE809" s="67"/>
    </row>
    <row r="810">
      <c r="A810" s="59">
        <v>45782.0</v>
      </c>
      <c r="B810" s="60">
        <f t="shared" si="4"/>
        <v>19</v>
      </c>
      <c r="C810" s="61" t="s">
        <v>64</v>
      </c>
      <c r="D810" s="61" t="s">
        <v>65</v>
      </c>
      <c r="E810" s="61" t="s">
        <v>3549</v>
      </c>
      <c r="F810" s="61" t="s">
        <v>427</v>
      </c>
      <c r="G810" s="61" t="s">
        <v>3550</v>
      </c>
      <c r="H810" s="61" t="s">
        <v>59</v>
      </c>
      <c r="I810" s="61" t="s">
        <v>459</v>
      </c>
      <c r="J810" s="61" t="s">
        <v>459</v>
      </c>
      <c r="K810" s="61" t="s">
        <v>459</v>
      </c>
      <c r="L810" s="61" t="s">
        <v>29</v>
      </c>
      <c r="M810" s="25" t="s">
        <v>6292</v>
      </c>
      <c r="N810" s="25" t="s">
        <v>6293</v>
      </c>
      <c r="O810" s="61" t="s">
        <v>32</v>
      </c>
      <c r="P810" s="61" t="s">
        <v>33</v>
      </c>
      <c r="Q810" s="61" t="s">
        <v>34</v>
      </c>
      <c r="R810" s="64"/>
      <c r="S810" s="65" t="str">
        <f t="shared" si="1"/>
        <v>24/05/2025</v>
      </c>
      <c r="T810" s="66">
        <f>IFERROR(__xludf.DUMMYFUNCTION("IF(ISBLANK(S810), """", DATE(INDEX(SPLIT(S810,""/""),3), INDEX(SPLIT(S810,""/""),2), INDEX(SPLIT(S810,""/""),1)))"),45801.0)</f>
        <v>45801</v>
      </c>
      <c r="U810" s="67"/>
      <c r="V810" s="61" t="s">
        <v>4853</v>
      </c>
      <c r="W810" s="61">
        <v>3870.0</v>
      </c>
      <c r="X810" s="61" t="s">
        <v>567</v>
      </c>
      <c r="Y810" s="69" t="str">
        <f t="shared" si="2"/>
        <v>2025-05</v>
      </c>
      <c r="Z810" s="70" t="str">
        <f t="shared" si="3"/>
        <v>May</v>
      </c>
      <c r="AA810" s="71">
        <f>IFERROR(__xludf.DUMMYFUNCTION("IF(OR(T810="""", NOT(ISDATE(T810))), """", EOMONTH(T810, -1) + 1)"),45778.0)</f>
        <v>45778</v>
      </c>
      <c r="AB810" s="67"/>
      <c r="AC810" s="67"/>
      <c r="AD810" s="67"/>
      <c r="AE810" s="67"/>
    </row>
    <row r="811">
      <c r="A811" s="59">
        <v>45782.0</v>
      </c>
      <c r="B811" s="60">
        <f t="shared" si="4"/>
        <v>33</v>
      </c>
      <c r="C811" s="61" t="s">
        <v>50</v>
      </c>
      <c r="D811" s="61" t="s">
        <v>216</v>
      </c>
      <c r="E811" s="61" t="s">
        <v>3553</v>
      </c>
      <c r="F811" s="61" t="s">
        <v>25</v>
      </c>
      <c r="G811" s="61" t="s">
        <v>3554</v>
      </c>
      <c r="H811" s="61" t="s">
        <v>68</v>
      </c>
      <c r="I811" s="61" t="s">
        <v>220</v>
      </c>
      <c r="J811" s="61" t="s">
        <v>244</v>
      </c>
      <c r="K811" s="61" t="s">
        <v>78</v>
      </c>
      <c r="L811" s="61" t="s">
        <v>29</v>
      </c>
      <c r="M811" s="25" t="s">
        <v>6294</v>
      </c>
      <c r="N811" s="25" t="s">
        <v>6295</v>
      </c>
      <c r="O811" s="61" t="s">
        <v>32</v>
      </c>
      <c r="P811" s="61" t="s">
        <v>33</v>
      </c>
      <c r="Q811" s="67"/>
      <c r="R811" s="64"/>
      <c r="S811" s="65">
        <f t="shared" si="1"/>
        <v>45844</v>
      </c>
      <c r="T811" s="66">
        <f>IFERROR(__xludf.DUMMYFUNCTION("IF(ISBLANK(S811), """", DATE(INDEX(SPLIT(S811,""/""),3), INDEX(SPLIT(S811,""/""),2), INDEX(SPLIT(S811,""/""),1)))"),45815.0)</f>
        <v>45815</v>
      </c>
      <c r="U811" s="67"/>
      <c r="V811" s="68">
        <v>45844.0</v>
      </c>
      <c r="W811" s="67"/>
      <c r="X811" s="67"/>
      <c r="Y811" s="69" t="str">
        <f t="shared" si="2"/>
        <v>2025-06</v>
      </c>
      <c r="Z811" s="70" t="str">
        <f t="shared" si="3"/>
        <v>Jun</v>
      </c>
      <c r="AA811" s="71">
        <f>IFERROR(__xludf.DUMMYFUNCTION("IF(OR(T811="""", NOT(ISDATE(T811))), """", EOMONTH(T811, -1) + 1)"),45809.0)</f>
        <v>45809</v>
      </c>
      <c r="AB811" s="67"/>
      <c r="AC811" s="67"/>
      <c r="AD811" s="67"/>
      <c r="AE811" s="67"/>
    </row>
    <row r="812">
      <c r="A812" s="59">
        <v>45782.0</v>
      </c>
      <c r="B812" s="60">
        <f t="shared" si="4"/>
        <v>5</v>
      </c>
      <c r="C812" s="61" t="s">
        <v>64</v>
      </c>
      <c r="D812" s="61" t="s">
        <v>562</v>
      </c>
      <c r="E812" s="61" t="s">
        <v>3557</v>
      </c>
      <c r="F812" s="61" t="s">
        <v>638</v>
      </c>
      <c r="G812" s="61" t="s">
        <v>3558</v>
      </c>
      <c r="H812" s="61" t="s">
        <v>77</v>
      </c>
      <c r="I812" s="61" t="s">
        <v>905</v>
      </c>
      <c r="J812" s="61" t="s">
        <v>47</v>
      </c>
      <c r="K812" s="61" t="s">
        <v>47</v>
      </c>
      <c r="L812" s="61" t="s">
        <v>29</v>
      </c>
      <c r="M812" s="25" t="s">
        <v>6296</v>
      </c>
      <c r="N812" s="25" t="s">
        <v>6297</v>
      </c>
      <c r="O812" s="61" t="s">
        <v>32</v>
      </c>
      <c r="P812" s="61" t="s">
        <v>33</v>
      </c>
      <c r="Q812" s="61" t="s">
        <v>126</v>
      </c>
      <c r="R812" s="64"/>
      <c r="S812" s="65">
        <f t="shared" si="1"/>
        <v>45935</v>
      </c>
      <c r="T812" s="66">
        <f>IFERROR(__xludf.DUMMYFUNCTION("IF(ISBLANK(S812), """", DATE(INDEX(SPLIT(S812,""/""),3), INDEX(SPLIT(S812,""/""),2), INDEX(SPLIT(S812,""/""),1)))"),45787.0)</f>
        <v>45787</v>
      </c>
      <c r="U812" s="67"/>
      <c r="V812" s="68">
        <v>45935.0</v>
      </c>
      <c r="W812" s="61">
        <v>810.0</v>
      </c>
      <c r="X812" s="61" t="s">
        <v>567</v>
      </c>
      <c r="Y812" s="69" t="str">
        <f t="shared" si="2"/>
        <v>2025-05</v>
      </c>
      <c r="Z812" s="70" t="str">
        <f t="shared" si="3"/>
        <v>May</v>
      </c>
      <c r="AA812" s="71">
        <f>IFERROR(__xludf.DUMMYFUNCTION("IF(OR(T812="""", NOT(ISDATE(T812))), """", EOMONTH(T812, -1) + 1)"),45778.0)</f>
        <v>45778</v>
      </c>
      <c r="AB812" s="67"/>
      <c r="AC812" s="67"/>
      <c r="AD812" s="67"/>
      <c r="AE812" s="67"/>
    </row>
    <row r="813">
      <c r="A813" s="59">
        <v>45782.0</v>
      </c>
      <c r="B813" s="60">
        <f t="shared" si="4"/>
        <v>26</v>
      </c>
      <c r="C813" s="61" t="s">
        <v>72</v>
      </c>
      <c r="D813" s="61" t="s">
        <v>73</v>
      </c>
      <c r="E813" s="61" t="s">
        <v>3561</v>
      </c>
      <c r="F813" s="61" t="s">
        <v>25</v>
      </c>
      <c r="G813" s="61" t="s">
        <v>3562</v>
      </c>
      <c r="H813" s="61" t="s">
        <v>39</v>
      </c>
      <c r="I813" s="61" t="s">
        <v>104</v>
      </c>
      <c r="J813" s="61" t="s">
        <v>940</v>
      </c>
      <c r="K813" s="61" t="s">
        <v>3563</v>
      </c>
      <c r="L813" s="61" t="s">
        <v>29</v>
      </c>
      <c r="M813" s="25" t="s">
        <v>6298</v>
      </c>
      <c r="N813" s="25" t="s">
        <v>6299</v>
      </c>
      <c r="O813" s="61" t="s">
        <v>32</v>
      </c>
      <c r="P813" s="61" t="s">
        <v>33</v>
      </c>
      <c r="Q813" s="61" t="s">
        <v>126</v>
      </c>
      <c r="R813" s="64"/>
      <c r="S813" s="65" t="str">
        <f t="shared" si="1"/>
        <v>31/05/2025</v>
      </c>
      <c r="T813" s="66">
        <f>IFERROR(__xludf.DUMMYFUNCTION("IF(ISBLANK(S813), """", DATE(INDEX(SPLIT(S813,""/""),3), INDEX(SPLIT(S813,""/""),2), INDEX(SPLIT(S813,""/""),1)))"),45808.0)</f>
        <v>45808</v>
      </c>
      <c r="U813" s="67"/>
      <c r="V813" s="61" t="s">
        <v>4751</v>
      </c>
      <c r="W813" s="61">
        <v>4950.0</v>
      </c>
      <c r="X813" s="61" t="s">
        <v>1331</v>
      </c>
      <c r="Y813" s="69" t="str">
        <f t="shared" si="2"/>
        <v>2025-05</v>
      </c>
      <c r="Z813" s="70" t="str">
        <f t="shared" si="3"/>
        <v>May</v>
      </c>
      <c r="AA813" s="71">
        <f>IFERROR(__xludf.DUMMYFUNCTION("IF(OR(T813="""", NOT(ISDATE(T813))), """", EOMONTH(T813, -1) + 1)"),45778.0)</f>
        <v>45778</v>
      </c>
      <c r="AB813" s="67"/>
      <c r="AC813" s="67"/>
      <c r="AD813" s="67"/>
      <c r="AE813" s="67"/>
    </row>
    <row r="814">
      <c r="A814" s="59">
        <v>45784.0</v>
      </c>
      <c r="B814" s="60">
        <f t="shared" si="4"/>
        <v>38</v>
      </c>
      <c r="C814" s="61" t="s">
        <v>72</v>
      </c>
      <c r="D814" s="61" t="s">
        <v>247</v>
      </c>
      <c r="E814" s="61" t="s">
        <v>3567</v>
      </c>
      <c r="F814" s="61" t="s">
        <v>25</v>
      </c>
      <c r="G814" s="61" t="s">
        <v>3568</v>
      </c>
      <c r="H814" s="61" t="s">
        <v>388</v>
      </c>
      <c r="I814" s="61" t="s">
        <v>78</v>
      </c>
      <c r="J814" s="61" t="s">
        <v>78</v>
      </c>
      <c r="K814" s="61" t="s">
        <v>78</v>
      </c>
      <c r="L814" s="61" t="s">
        <v>29</v>
      </c>
      <c r="M814" s="25" t="s">
        <v>6300</v>
      </c>
      <c r="N814" s="25" t="s">
        <v>6301</v>
      </c>
      <c r="O814" s="61" t="s">
        <v>32</v>
      </c>
      <c r="P814" s="61" t="s">
        <v>33</v>
      </c>
      <c r="Q814" s="61" t="s">
        <v>471</v>
      </c>
      <c r="R814" s="64"/>
      <c r="S814" s="65" t="str">
        <f t="shared" si="1"/>
        <v>14/06/2025</v>
      </c>
      <c r="T814" s="66">
        <f>IFERROR(__xludf.DUMMYFUNCTION("IF(ISBLANK(S814), """", DATE(INDEX(SPLIT(S814,""/""),3), INDEX(SPLIT(S814,""/""),2), INDEX(SPLIT(S814,""/""),1)))"),45822.0)</f>
        <v>45822</v>
      </c>
      <c r="U814" s="67"/>
      <c r="V814" s="61" t="s">
        <v>4837</v>
      </c>
      <c r="W814" s="61">
        <v>3150.0</v>
      </c>
      <c r="X814" s="61" t="s">
        <v>1331</v>
      </c>
      <c r="Y814" s="69" t="str">
        <f t="shared" si="2"/>
        <v>2025-06</v>
      </c>
      <c r="Z814" s="70" t="str">
        <f t="shared" si="3"/>
        <v>Jun</v>
      </c>
      <c r="AA814" s="71">
        <f>IFERROR(__xludf.DUMMYFUNCTION("IF(OR(T814="""", NOT(ISDATE(T814))), """", EOMONTH(T814, -1) + 1)"),45809.0)</f>
        <v>45809</v>
      </c>
      <c r="AB814" s="67"/>
      <c r="AC814" s="67"/>
      <c r="AD814" s="67"/>
      <c r="AE814" s="67"/>
    </row>
    <row r="815">
      <c r="A815" s="59">
        <v>45784.0</v>
      </c>
      <c r="B815" s="60">
        <f t="shared" si="4"/>
        <v>31</v>
      </c>
      <c r="C815" s="61" t="s">
        <v>72</v>
      </c>
      <c r="D815" s="61" t="s">
        <v>247</v>
      </c>
      <c r="E815" s="61" t="s">
        <v>3571</v>
      </c>
      <c r="F815" s="61" t="s">
        <v>25</v>
      </c>
      <c r="G815" s="61" t="s">
        <v>3572</v>
      </c>
      <c r="H815" s="61" t="s">
        <v>388</v>
      </c>
      <c r="I815" s="61" t="s">
        <v>78</v>
      </c>
      <c r="J815" s="61" t="s">
        <v>54</v>
      </c>
      <c r="K815" s="61" t="s">
        <v>54</v>
      </c>
      <c r="L815" s="61" t="s">
        <v>29</v>
      </c>
      <c r="M815" s="25" t="s">
        <v>6302</v>
      </c>
      <c r="N815" s="25" t="s">
        <v>6303</v>
      </c>
      <c r="O815" s="61" t="s">
        <v>32</v>
      </c>
      <c r="P815" s="61" t="s">
        <v>33</v>
      </c>
      <c r="Q815" s="67"/>
      <c r="R815" s="64"/>
      <c r="S815" s="65">
        <f t="shared" si="1"/>
        <v>45844</v>
      </c>
      <c r="T815" s="66">
        <f>IFERROR(__xludf.DUMMYFUNCTION("IF(ISBLANK(S815), """", DATE(INDEX(SPLIT(S815,""/""),3), INDEX(SPLIT(S815,""/""),2), INDEX(SPLIT(S815,""/""),1)))"),45815.0)</f>
        <v>45815</v>
      </c>
      <c r="U815" s="67"/>
      <c r="V815" s="68">
        <v>45844.0</v>
      </c>
      <c r="W815" s="67"/>
      <c r="X815" s="67"/>
      <c r="Y815" s="69" t="str">
        <f t="shared" si="2"/>
        <v>2025-06</v>
      </c>
      <c r="Z815" s="70" t="str">
        <f t="shared" si="3"/>
        <v>Jun</v>
      </c>
      <c r="AA815" s="71">
        <f>IFERROR(__xludf.DUMMYFUNCTION("IF(OR(T815="""", NOT(ISDATE(T815))), """", EOMONTH(T815, -1) + 1)"),45809.0)</f>
        <v>45809</v>
      </c>
      <c r="AB815" s="67"/>
      <c r="AC815" s="67"/>
      <c r="AD815" s="67"/>
      <c r="AE815" s="67"/>
    </row>
    <row r="816">
      <c r="A816" s="59">
        <v>45784.0</v>
      </c>
      <c r="B816" s="60">
        <f t="shared" si="4"/>
        <v>10</v>
      </c>
      <c r="C816" s="61" t="s">
        <v>72</v>
      </c>
      <c r="D816" s="61" t="s">
        <v>247</v>
      </c>
      <c r="E816" s="61" t="s">
        <v>3575</v>
      </c>
      <c r="F816" s="61" t="s">
        <v>25</v>
      </c>
      <c r="G816" s="61" t="s">
        <v>3576</v>
      </c>
      <c r="H816" s="61" t="s">
        <v>59</v>
      </c>
      <c r="I816" s="61" t="s">
        <v>78</v>
      </c>
      <c r="J816" s="61" t="s">
        <v>78</v>
      </c>
      <c r="K816" s="61" t="s">
        <v>78</v>
      </c>
      <c r="L816" s="61" t="s">
        <v>29</v>
      </c>
      <c r="M816" s="25" t="s">
        <v>6304</v>
      </c>
      <c r="N816" s="25" t="s">
        <v>6305</v>
      </c>
      <c r="O816" s="61" t="s">
        <v>32</v>
      </c>
      <c r="P816" s="61" t="s">
        <v>33</v>
      </c>
      <c r="Q816" s="61" t="s">
        <v>471</v>
      </c>
      <c r="R816" s="64"/>
      <c r="S816" s="65" t="str">
        <f t="shared" si="1"/>
        <v>17/05/2025</v>
      </c>
      <c r="T816" s="66">
        <f>IFERROR(__xludf.DUMMYFUNCTION("IF(ISBLANK(S816), """", DATE(INDEX(SPLIT(S816,""/""),3), INDEX(SPLIT(S816,""/""),2), INDEX(SPLIT(S816,""/""),1)))"),45794.0)</f>
        <v>45794</v>
      </c>
      <c r="U816" s="67"/>
      <c r="V816" s="61" t="s">
        <v>4812</v>
      </c>
      <c r="W816" s="61">
        <v>4950.0</v>
      </c>
      <c r="X816" s="61" t="s">
        <v>614</v>
      </c>
      <c r="Y816" s="69" t="str">
        <f t="shared" si="2"/>
        <v>2025-05</v>
      </c>
      <c r="Z816" s="70" t="str">
        <f t="shared" si="3"/>
        <v>May</v>
      </c>
      <c r="AA816" s="71">
        <f>IFERROR(__xludf.DUMMYFUNCTION("IF(OR(T816="""", NOT(ISDATE(T816))), """", EOMONTH(T816, -1) + 1)"),45778.0)</f>
        <v>45778</v>
      </c>
      <c r="AB816" s="67"/>
      <c r="AC816" s="67"/>
      <c r="AD816" s="67"/>
      <c r="AE816" s="67"/>
    </row>
    <row r="817">
      <c r="A817" s="59">
        <v>45784.0</v>
      </c>
      <c r="B817" s="60">
        <f t="shared" si="4"/>
        <v>154</v>
      </c>
      <c r="C817" s="61" t="s">
        <v>72</v>
      </c>
      <c r="D817" s="61" t="s">
        <v>247</v>
      </c>
      <c r="E817" s="61" t="s">
        <v>3579</v>
      </c>
      <c r="F817" s="61" t="s">
        <v>25</v>
      </c>
      <c r="G817" s="61" t="s">
        <v>3580</v>
      </c>
      <c r="H817" s="61" t="s">
        <v>39</v>
      </c>
      <c r="I817" s="61" t="s">
        <v>78</v>
      </c>
      <c r="J817" s="61" t="s">
        <v>136</v>
      </c>
      <c r="K817" s="61" t="s">
        <v>136</v>
      </c>
      <c r="L817" s="61" t="s">
        <v>29</v>
      </c>
      <c r="M817" s="25" t="s">
        <v>6306</v>
      </c>
      <c r="N817" s="25" t="s">
        <v>6307</v>
      </c>
      <c r="O817" s="61" t="s">
        <v>32</v>
      </c>
      <c r="P817" s="61" t="s">
        <v>214</v>
      </c>
      <c r="Q817" s="67"/>
      <c r="R817" s="64"/>
      <c r="S817" s="65" t="str">
        <f t="shared" si="1"/>
        <v/>
      </c>
      <c r="T817" s="67" t="str">
        <f>IFERROR(__xludf.DUMMYFUNCTION("IF(ISBLANK(S817), """", DATE(INDEX(SPLIT(S817,""/""),3), INDEX(SPLIT(S817,""/""),2), INDEX(SPLIT(S817,""/""),1)))"),"")</f>
        <v/>
      </c>
      <c r="U817" s="67"/>
      <c r="V817" s="65"/>
      <c r="W817" s="67"/>
      <c r="X817" s="67"/>
      <c r="Y817" s="69" t="str">
        <f t="shared" si="2"/>
        <v/>
      </c>
      <c r="Z817" s="70" t="str">
        <f t="shared" si="3"/>
        <v/>
      </c>
      <c r="AA817" s="70" t="str">
        <f>IFERROR(__xludf.DUMMYFUNCTION("IF(OR(T817="""", NOT(ISDATE(T817))), """", EOMONTH(T817, -1) + 1)"),"")</f>
        <v/>
      </c>
      <c r="AB817" s="67"/>
      <c r="AC817" s="67"/>
      <c r="AD817" s="67"/>
      <c r="AE817" s="67"/>
    </row>
    <row r="818">
      <c r="A818" s="59">
        <v>45784.0</v>
      </c>
      <c r="B818" s="60">
        <f t="shared" si="4"/>
        <v>154</v>
      </c>
      <c r="C818" s="61" t="s">
        <v>72</v>
      </c>
      <c r="D818" s="61" t="s">
        <v>247</v>
      </c>
      <c r="E818" s="61" t="s">
        <v>3583</v>
      </c>
      <c r="F818" s="61" t="s">
        <v>25</v>
      </c>
      <c r="G818" s="61" t="s">
        <v>3584</v>
      </c>
      <c r="H818" s="61" t="s">
        <v>39</v>
      </c>
      <c r="I818" s="61" t="s">
        <v>78</v>
      </c>
      <c r="J818" s="61" t="s">
        <v>78</v>
      </c>
      <c r="K818" s="61" t="s">
        <v>78</v>
      </c>
      <c r="L818" s="61" t="s">
        <v>29</v>
      </c>
      <c r="M818" s="25" t="s">
        <v>6308</v>
      </c>
      <c r="N818" s="25" t="s">
        <v>6309</v>
      </c>
      <c r="O818" s="61" t="s">
        <v>32</v>
      </c>
      <c r="P818" s="61" t="s">
        <v>214</v>
      </c>
      <c r="Q818" s="67"/>
      <c r="R818" s="64"/>
      <c r="S818" s="65" t="str">
        <f t="shared" si="1"/>
        <v/>
      </c>
      <c r="T818" s="67" t="str">
        <f>IFERROR(__xludf.DUMMYFUNCTION("IF(ISBLANK(S818), """", DATE(INDEX(SPLIT(S818,""/""),3), INDEX(SPLIT(S818,""/""),2), INDEX(SPLIT(S818,""/""),1)))"),"")</f>
        <v/>
      </c>
      <c r="U818" s="67"/>
      <c r="V818" s="65"/>
      <c r="W818" s="67"/>
      <c r="X818" s="67"/>
      <c r="Y818" s="69" t="str">
        <f t="shared" si="2"/>
        <v/>
      </c>
      <c r="Z818" s="70" t="str">
        <f t="shared" si="3"/>
        <v/>
      </c>
      <c r="AA818" s="70" t="str">
        <f>IFERROR(__xludf.DUMMYFUNCTION("IF(OR(T818="""", NOT(ISDATE(T818))), """", EOMONTH(T818, -1) + 1)"),"")</f>
        <v/>
      </c>
      <c r="AB818" s="67"/>
      <c r="AC818" s="67"/>
      <c r="AD818" s="67"/>
      <c r="AE818" s="67"/>
    </row>
    <row r="819">
      <c r="A819" s="59">
        <v>45784.0</v>
      </c>
      <c r="B819" s="60">
        <f t="shared" si="4"/>
        <v>31</v>
      </c>
      <c r="C819" s="61" t="s">
        <v>72</v>
      </c>
      <c r="D819" s="61" t="s">
        <v>247</v>
      </c>
      <c r="E819" s="61" t="s">
        <v>3587</v>
      </c>
      <c r="F819" s="61" t="s">
        <v>46</v>
      </c>
      <c r="G819" s="63" t="s">
        <v>3588</v>
      </c>
      <c r="H819" s="61" t="s">
        <v>388</v>
      </c>
      <c r="I819" s="61" t="s">
        <v>220</v>
      </c>
      <c r="J819" s="61" t="s">
        <v>220</v>
      </c>
      <c r="K819" s="61" t="s">
        <v>220</v>
      </c>
      <c r="L819" s="67"/>
      <c r="M819" s="25" t="s">
        <v>6310</v>
      </c>
      <c r="N819" s="67"/>
      <c r="O819" s="61" t="s">
        <v>32</v>
      </c>
      <c r="P819" s="61" t="s">
        <v>33</v>
      </c>
      <c r="Q819" s="61" t="s">
        <v>381</v>
      </c>
      <c r="R819" s="64"/>
      <c r="S819" s="65">
        <f t="shared" si="1"/>
        <v>45844</v>
      </c>
      <c r="T819" s="66">
        <f>IFERROR(__xludf.DUMMYFUNCTION("IF(ISBLANK(S819), """", DATE(INDEX(SPLIT(S819,""/""),3), INDEX(SPLIT(S819,""/""),2), INDEX(SPLIT(S819,""/""),1)))"),45815.0)</f>
        <v>45815</v>
      </c>
      <c r="U819" s="67"/>
      <c r="V819" s="68">
        <v>45844.0</v>
      </c>
      <c r="W819" s="61">
        <v>1350.0</v>
      </c>
      <c r="X819" s="61" t="s">
        <v>482</v>
      </c>
      <c r="Y819" s="69" t="str">
        <f t="shared" si="2"/>
        <v>2025-06</v>
      </c>
      <c r="Z819" s="70" t="str">
        <f t="shared" si="3"/>
        <v>Jun</v>
      </c>
      <c r="AA819" s="71">
        <f>IFERROR(__xludf.DUMMYFUNCTION("IF(OR(T819="""", NOT(ISDATE(T819))), """", EOMONTH(T819, -1) + 1)"),45809.0)</f>
        <v>45809</v>
      </c>
      <c r="AB819" s="67"/>
      <c r="AC819" s="67"/>
      <c r="AD819" s="67"/>
      <c r="AE819" s="67"/>
    </row>
    <row r="820">
      <c r="A820" s="59">
        <v>45784.0</v>
      </c>
      <c r="B820" s="60">
        <f t="shared" si="4"/>
        <v>31</v>
      </c>
      <c r="C820" s="61" t="s">
        <v>72</v>
      </c>
      <c r="D820" s="61" t="s">
        <v>247</v>
      </c>
      <c r="E820" s="61" t="s">
        <v>3590</v>
      </c>
      <c r="F820" s="61" t="s">
        <v>25</v>
      </c>
      <c r="G820" s="63" t="s">
        <v>3588</v>
      </c>
      <c r="H820" s="61" t="s">
        <v>388</v>
      </c>
      <c r="I820" s="61" t="s">
        <v>220</v>
      </c>
      <c r="J820" s="61" t="s">
        <v>220</v>
      </c>
      <c r="K820" s="61" t="s">
        <v>220</v>
      </c>
      <c r="L820" s="61" t="s">
        <v>29</v>
      </c>
      <c r="M820" s="25" t="s">
        <v>6311</v>
      </c>
      <c r="N820" s="25" t="s">
        <v>6312</v>
      </c>
      <c r="O820" s="61" t="s">
        <v>32</v>
      </c>
      <c r="P820" s="61" t="s">
        <v>33</v>
      </c>
      <c r="Q820" s="61" t="s">
        <v>381</v>
      </c>
      <c r="R820" s="64"/>
      <c r="S820" s="65">
        <f t="shared" si="1"/>
        <v>45844</v>
      </c>
      <c r="T820" s="66">
        <f>IFERROR(__xludf.DUMMYFUNCTION("IF(ISBLANK(S820), """", DATE(INDEX(SPLIT(S820,""/""),3), INDEX(SPLIT(S820,""/""),2), INDEX(SPLIT(S820,""/""),1)))"),45815.0)</f>
        <v>45815</v>
      </c>
      <c r="U820" s="67"/>
      <c r="V820" s="68">
        <v>45844.0</v>
      </c>
      <c r="W820" s="61">
        <v>4950.0</v>
      </c>
      <c r="X820" s="61" t="s">
        <v>691</v>
      </c>
      <c r="Y820" s="69" t="str">
        <f t="shared" si="2"/>
        <v>2025-06</v>
      </c>
      <c r="Z820" s="70" t="str">
        <f t="shared" si="3"/>
        <v>Jun</v>
      </c>
      <c r="AA820" s="71">
        <f>IFERROR(__xludf.DUMMYFUNCTION("IF(OR(T820="""", NOT(ISDATE(T820))), """", EOMONTH(T820, -1) + 1)"),45809.0)</f>
        <v>45809</v>
      </c>
      <c r="AB820" s="67"/>
      <c r="AC820" s="67"/>
      <c r="AD820" s="67"/>
      <c r="AE820" s="67"/>
    </row>
    <row r="821">
      <c r="A821" s="59">
        <v>45785.0</v>
      </c>
      <c r="B821" s="60">
        <f t="shared" si="4"/>
        <v>153</v>
      </c>
      <c r="C821" s="61" t="s">
        <v>72</v>
      </c>
      <c r="D821" s="61" t="s">
        <v>247</v>
      </c>
      <c r="E821" s="61" t="s">
        <v>3593</v>
      </c>
      <c r="F821" s="61" t="s">
        <v>25</v>
      </c>
      <c r="G821" s="63" t="s">
        <v>3594</v>
      </c>
      <c r="H821" s="61" t="s">
        <v>59</v>
      </c>
      <c r="I821" s="61" t="s">
        <v>435</v>
      </c>
      <c r="J821" s="61" t="s">
        <v>78</v>
      </c>
      <c r="K821" s="61" t="s">
        <v>78</v>
      </c>
      <c r="L821" s="61" t="s">
        <v>29</v>
      </c>
      <c r="M821" s="25" t="s">
        <v>6313</v>
      </c>
      <c r="N821" s="25" t="s">
        <v>6314</v>
      </c>
      <c r="O821" s="61" t="s">
        <v>32</v>
      </c>
      <c r="P821" s="61" t="s">
        <v>214</v>
      </c>
      <c r="Q821" s="67"/>
      <c r="R821" s="64"/>
      <c r="S821" s="65" t="str">
        <f t="shared" si="1"/>
        <v/>
      </c>
      <c r="T821" s="67" t="str">
        <f>IFERROR(__xludf.DUMMYFUNCTION("IF(ISBLANK(S821), """", DATE(INDEX(SPLIT(S821,""/""),3), INDEX(SPLIT(S821,""/""),2), INDEX(SPLIT(S821,""/""),1)))"),"")</f>
        <v/>
      </c>
      <c r="U821" s="67"/>
      <c r="V821" s="65"/>
      <c r="W821" s="67"/>
      <c r="X821" s="67"/>
      <c r="Y821" s="69" t="str">
        <f t="shared" si="2"/>
        <v/>
      </c>
      <c r="Z821" s="70" t="str">
        <f t="shared" si="3"/>
        <v/>
      </c>
      <c r="AA821" s="70" t="str">
        <f>IFERROR(__xludf.DUMMYFUNCTION("IF(OR(T821="""", NOT(ISDATE(T821))), """", EOMONTH(T821, -1) + 1)"),"")</f>
        <v/>
      </c>
      <c r="AB821" s="67"/>
      <c r="AC821" s="67"/>
      <c r="AD821" s="67"/>
      <c r="AE821" s="67"/>
    </row>
    <row r="822">
      <c r="A822" s="59">
        <v>45785.0</v>
      </c>
      <c r="B822" s="60">
        <f t="shared" si="4"/>
        <v>153</v>
      </c>
      <c r="C822" s="61" t="s">
        <v>64</v>
      </c>
      <c r="D822" s="61" t="s">
        <v>432</v>
      </c>
      <c r="E822" s="61" t="s">
        <v>3597</v>
      </c>
      <c r="F822" s="61" t="s">
        <v>25</v>
      </c>
      <c r="G822" s="61" t="s">
        <v>3598</v>
      </c>
      <c r="H822" s="61" t="s">
        <v>68</v>
      </c>
      <c r="I822" s="61" t="s">
        <v>78</v>
      </c>
      <c r="J822" s="61" t="s">
        <v>78</v>
      </c>
      <c r="K822" s="61" t="s">
        <v>78</v>
      </c>
      <c r="L822" s="61" t="s">
        <v>29</v>
      </c>
      <c r="M822" s="25" t="s">
        <v>6315</v>
      </c>
      <c r="N822" s="25" t="s">
        <v>6316</v>
      </c>
      <c r="O822" s="61" t="s">
        <v>32</v>
      </c>
      <c r="P822" s="61" t="s">
        <v>214</v>
      </c>
      <c r="Q822" s="67"/>
      <c r="R822" s="64"/>
      <c r="S822" s="65" t="str">
        <f t="shared" si="1"/>
        <v/>
      </c>
      <c r="T822" s="67" t="str">
        <f>IFERROR(__xludf.DUMMYFUNCTION("IF(ISBLANK(S822), """", DATE(INDEX(SPLIT(S822,""/""),3), INDEX(SPLIT(S822,""/""),2), INDEX(SPLIT(S822,""/""),1)))"),"")</f>
        <v/>
      </c>
      <c r="U822" s="67"/>
      <c r="V822" s="65"/>
      <c r="W822" s="67"/>
      <c r="X822" s="67"/>
      <c r="Y822" s="69" t="str">
        <f t="shared" si="2"/>
        <v/>
      </c>
      <c r="Z822" s="70" t="str">
        <f t="shared" si="3"/>
        <v/>
      </c>
      <c r="AA822" s="70" t="str">
        <f>IFERROR(__xludf.DUMMYFUNCTION("IF(OR(T822="""", NOT(ISDATE(T822))), """", EOMONTH(T822, -1) + 1)"),"")</f>
        <v/>
      </c>
      <c r="AB822" s="67"/>
      <c r="AC822" s="67"/>
      <c r="AD822" s="67"/>
      <c r="AE822" s="67"/>
    </row>
    <row r="823">
      <c r="A823" s="59">
        <v>45785.0</v>
      </c>
      <c r="B823" s="60">
        <f t="shared" si="4"/>
        <v>153</v>
      </c>
      <c r="C823" s="61" t="s">
        <v>64</v>
      </c>
      <c r="D823" s="61" t="s">
        <v>290</v>
      </c>
      <c r="E823" s="61" t="s">
        <v>3601</v>
      </c>
      <c r="F823" s="61" t="s">
        <v>25</v>
      </c>
      <c r="G823" s="61" t="s">
        <v>3602</v>
      </c>
      <c r="H823" s="61" t="s">
        <v>59</v>
      </c>
      <c r="I823" s="61" t="s">
        <v>78</v>
      </c>
      <c r="J823" s="61" t="s">
        <v>78</v>
      </c>
      <c r="K823" s="61" t="s">
        <v>78</v>
      </c>
      <c r="L823" s="61" t="s">
        <v>29</v>
      </c>
      <c r="M823" s="25" t="s">
        <v>6317</v>
      </c>
      <c r="N823" s="25" t="s">
        <v>6318</v>
      </c>
      <c r="O823" s="61" t="s">
        <v>32</v>
      </c>
      <c r="P823" s="61" t="s">
        <v>214</v>
      </c>
      <c r="Q823" s="67"/>
      <c r="R823" s="64"/>
      <c r="S823" s="65" t="str">
        <f t="shared" si="1"/>
        <v/>
      </c>
      <c r="T823" s="67" t="str">
        <f>IFERROR(__xludf.DUMMYFUNCTION("IF(ISBLANK(S823), """", DATE(INDEX(SPLIT(S823,""/""),3), INDEX(SPLIT(S823,""/""),2), INDEX(SPLIT(S823,""/""),1)))"),"")</f>
        <v/>
      </c>
      <c r="U823" s="67"/>
      <c r="V823" s="65"/>
      <c r="W823" s="67"/>
      <c r="X823" s="67"/>
      <c r="Y823" s="69" t="str">
        <f t="shared" si="2"/>
        <v/>
      </c>
      <c r="Z823" s="70" t="str">
        <f t="shared" si="3"/>
        <v/>
      </c>
      <c r="AA823" s="70" t="str">
        <f>IFERROR(__xludf.DUMMYFUNCTION("IF(OR(T823="""", NOT(ISDATE(T823))), """", EOMONTH(T823, -1) + 1)"),"")</f>
        <v/>
      </c>
      <c r="AB823" s="67"/>
      <c r="AC823" s="67"/>
      <c r="AD823" s="67"/>
      <c r="AE823" s="67"/>
    </row>
    <row r="824">
      <c r="A824" s="59">
        <v>45785.0</v>
      </c>
      <c r="B824" s="60">
        <f t="shared" si="4"/>
        <v>153</v>
      </c>
      <c r="C824" s="61" t="s">
        <v>64</v>
      </c>
      <c r="D824" s="61" t="s">
        <v>290</v>
      </c>
      <c r="E824" s="61" t="s">
        <v>3605</v>
      </c>
      <c r="F824" s="61" t="s">
        <v>25</v>
      </c>
      <c r="G824" s="63" t="s">
        <v>3606</v>
      </c>
      <c r="H824" s="61" t="s">
        <v>59</v>
      </c>
      <c r="I824" s="61" t="s">
        <v>435</v>
      </c>
      <c r="J824" s="61" t="s">
        <v>78</v>
      </c>
      <c r="K824" s="61" t="s">
        <v>78</v>
      </c>
      <c r="L824" s="61" t="s">
        <v>29</v>
      </c>
      <c r="M824" s="25" t="s">
        <v>6319</v>
      </c>
      <c r="N824" s="25" t="s">
        <v>6320</v>
      </c>
      <c r="O824" s="61" t="s">
        <v>32</v>
      </c>
      <c r="P824" s="61" t="s">
        <v>214</v>
      </c>
      <c r="Q824" s="67"/>
      <c r="R824" s="64"/>
      <c r="S824" s="65" t="str">
        <f t="shared" si="1"/>
        <v/>
      </c>
      <c r="T824" s="67" t="str">
        <f>IFERROR(__xludf.DUMMYFUNCTION("IF(ISBLANK(S824), """", DATE(INDEX(SPLIT(S824,""/""),3), INDEX(SPLIT(S824,""/""),2), INDEX(SPLIT(S824,""/""),1)))"),"")</f>
        <v/>
      </c>
      <c r="U824" s="67"/>
      <c r="V824" s="65"/>
      <c r="W824" s="67"/>
      <c r="X824" s="67"/>
      <c r="Y824" s="69" t="str">
        <f t="shared" si="2"/>
        <v/>
      </c>
      <c r="Z824" s="70" t="str">
        <f t="shared" si="3"/>
        <v/>
      </c>
      <c r="AA824" s="70" t="str">
        <f>IFERROR(__xludf.DUMMYFUNCTION("IF(OR(T824="""", NOT(ISDATE(T824))), """", EOMONTH(T824, -1) + 1)"),"")</f>
        <v/>
      </c>
      <c r="AB824" s="67"/>
      <c r="AC824" s="67"/>
      <c r="AD824" s="67"/>
      <c r="AE824" s="67"/>
    </row>
    <row r="825">
      <c r="A825" s="59">
        <v>45785.0</v>
      </c>
      <c r="B825" s="60">
        <f t="shared" si="4"/>
        <v>153</v>
      </c>
      <c r="C825" s="61" t="s">
        <v>64</v>
      </c>
      <c r="D825" s="61" t="s">
        <v>432</v>
      </c>
      <c r="E825" s="61" t="s">
        <v>3609</v>
      </c>
      <c r="F825" s="61" t="s">
        <v>25</v>
      </c>
      <c r="G825" s="61" t="s">
        <v>3610</v>
      </c>
      <c r="H825" s="61" t="s">
        <v>2731</v>
      </c>
      <c r="I825" s="61" t="s">
        <v>122</v>
      </c>
      <c r="J825" s="61" t="s">
        <v>122</v>
      </c>
      <c r="K825" s="61" t="s">
        <v>122</v>
      </c>
      <c r="L825" s="61" t="s">
        <v>29</v>
      </c>
      <c r="M825" s="25" t="s">
        <v>6321</v>
      </c>
      <c r="N825" s="25" t="s">
        <v>6322</v>
      </c>
      <c r="O825" s="61" t="s">
        <v>32</v>
      </c>
      <c r="P825" s="61" t="s">
        <v>33</v>
      </c>
      <c r="Q825" s="67"/>
      <c r="R825" s="64"/>
      <c r="S825" s="65" t="str">
        <f t="shared" si="1"/>
        <v/>
      </c>
      <c r="T825" s="67" t="str">
        <f>IFERROR(__xludf.DUMMYFUNCTION("IF(ISBLANK(S825), """", DATE(INDEX(SPLIT(S825,""/""),3), INDEX(SPLIT(S825,""/""),2), INDEX(SPLIT(S825,""/""),1)))"),"")</f>
        <v/>
      </c>
      <c r="U825" s="67"/>
      <c r="V825" s="65"/>
      <c r="W825" s="67"/>
      <c r="X825" s="67"/>
      <c r="Y825" s="69" t="str">
        <f t="shared" si="2"/>
        <v/>
      </c>
      <c r="Z825" s="70" t="str">
        <f t="shared" si="3"/>
        <v/>
      </c>
      <c r="AA825" s="70" t="str">
        <f>IFERROR(__xludf.DUMMYFUNCTION("IF(OR(T825="""", NOT(ISDATE(T825))), """", EOMONTH(T825, -1) + 1)"),"")</f>
        <v/>
      </c>
      <c r="AB825" s="67"/>
      <c r="AC825" s="67"/>
      <c r="AD825" s="67"/>
      <c r="AE825" s="67"/>
    </row>
    <row r="826">
      <c r="A826" s="59">
        <v>45785.0</v>
      </c>
      <c r="B826" s="60">
        <f t="shared" si="4"/>
        <v>153</v>
      </c>
      <c r="C826" s="61" t="s">
        <v>64</v>
      </c>
      <c r="D826" s="61" t="s">
        <v>3614</v>
      </c>
      <c r="E826" s="61" t="s">
        <v>3615</v>
      </c>
      <c r="F826" s="61" t="s">
        <v>25</v>
      </c>
      <c r="G826" s="61" t="s">
        <v>3616</v>
      </c>
      <c r="H826" s="61" t="s">
        <v>388</v>
      </c>
      <c r="I826" s="61" t="s">
        <v>220</v>
      </c>
      <c r="J826" s="61" t="s">
        <v>435</v>
      </c>
      <c r="K826" s="61" t="s">
        <v>435</v>
      </c>
      <c r="L826" s="61" t="s">
        <v>29</v>
      </c>
      <c r="M826" s="25" t="s">
        <v>6323</v>
      </c>
      <c r="N826" s="25" t="s">
        <v>6324</v>
      </c>
      <c r="O826" s="61" t="s">
        <v>32</v>
      </c>
      <c r="P826" s="61" t="s">
        <v>214</v>
      </c>
      <c r="Q826" s="67"/>
      <c r="R826" s="64"/>
      <c r="S826" s="65" t="str">
        <f t="shared" si="1"/>
        <v/>
      </c>
      <c r="T826" s="67" t="str">
        <f>IFERROR(__xludf.DUMMYFUNCTION("IF(ISBLANK(S826), """", DATE(INDEX(SPLIT(S826,""/""),3), INDEX(SPLIT(S826,""/""),2), INDEX(SPLIT(S826,""/""),1)))"),"")</f>
        <v/>
      </c>
      <c r="U826" s="67"/>
      <c r="V826" s="65"/>
      <c r="W826" s="67"/>
      <c r="X826" s="67"/>
      <c r="Y826" s="69" t="str">
        <f t="shared" si="2"/>
        <v/>
      </c>
      <c r="Z826" s="70" t="str">
        <f t="shared" si="3"/>
        <v/>
      </c>
      <c r="AA826" s="70" t="str">
        <f>IFERROR(__xludf.DUMMYFUNCTION("IF(OR(T826="""", NOT(ISDATE(T826))), """", EOMONTH(T826, -1) + 1)"),"")</f>
        <v/>
      </c>
      <c r="AB826" s="67"/>
      <c r="AC826" s="67"/>
      <c r="AD826" s="67"/>
      <c r="AE826" s="67"/>
    </row>
    <row r="827">
      <c r="A827" s="59">
        <v>45785.0</v>
      </c>
      <c r="B827" s="60">
        <f t="shared" si="4"/>
        <v>13</v>
      </c>
      <c r="C827" s="61" t="s">
        <v>64</v>
      </c>
      <c r="D827" s="61" t="s">
        <v>290</v>
      </c>
      <c r="E827" s="61" t="s">
        <v>3619</v>
      </c>
      <c r="F827" s="61" t="s">
        <v>25</v>
      </c>
      <c r="G827" s="63" t="s">
        <v>3620</v>
      </c>
      <c r="H827" s="61" t="s">
        <v>1355</v>
      </c>
      <c r="I827" s="61" t="s">
        <v>54</v>
      </c>
      <c r="J827" s="61" t="s">
        <v>78</v>
      </c>
      <c r="K827" s="61" t="s">
        <v>54</v>
      </c>
      <c r="L827" s="61" t="s">
        <v>29</v>
      </c>
      <c r="M827" s="25" t="s">
        <v>6325</v>
      </c>
      <c r="N827" s="25" t="s">
        <v>6326</v>
      </c>
      <c r="O827" s="61" t="s">
        <v>32</v>
      </c>
      <c r="P827" s="61" t="s">
        <v>33</v>
      </c>
      <c r="Q827" s="61" t="s">
        <v>471</v>
      </c>
      <c r="R827" s="79" t="s">
        <v>6327</v>
      </c>
      <c r="S827" s="65" t="str">
        <f t="shared" si="1"/>
        <v>21/05/2025</v>
      </c>
      <c r="T827" s="66">
        <f>IFERROR(__xludf.DUMMYFUNCTION("IF(ISBLANK(S827), """", DATE(INDEX(SPLIT(S827,""/""),3), INDEX(SPLIT(S827,""/""),2), INDEX(SPLIT(S827,""/""),1)))"),45798.0)</f>
        <v>45798</v>
      </c>
      <c r="U827" s="67"/>
      <c r="V827" s="61" t="s">
        <v>4853</v>
      </c>
      <c r="W827" s="61">
        <v>3870.0</v>
      </c>
      <c r="X827" s="61" t="s">
        <v>116</v>
      </c>
      <c r="Y827" s="69" t="str">
        <f t="shared" si="2"/>
        <v>2025-05</v>
      </c>
      <c r="Z827" s="70" t="str">
        <f t="shared" si="3"/>
        <v>May</v>
      </c>
      <c r="AA827" s="71">
        <f>IFERROR(__xludf.DUMMYFUNCTION("IF(OR(T827="""", NOT(ISDATE(T827))), """", EOMONTH(T827, -1) + 1)"),45778.0)</f>
        <v>45778</v>
      </c>
      <c r="AB827" s="67"/>
      <c r="AC827" s="67"/>
      <c r="AD827" s="67"/>
      <c r="AE827" s="67"/>
    </row>
    <row r="828">
      <c r="A828" s="59">
        <v>45785.0</v>
      </c>
      <c r="B828" s="60">
        <f t="shared" si="4"/>
        <v>13</v>
      </c>
      <c r="C828" s="61" t="s">
        <v>64</v>
      </c>
      <c r="D828" s="61" t="s">
        <v>290</v>
      </c>
      <c r="E828" s="61" t="s">
        <v>3623</v>
      </c>
      <c r="F828" s="61" t="s">
        <v>46</v>
      </c>
      <c r="G828" s="63" t="s">
        <v>3620</v>
      </c>
      <c r="H828" s="61" t="s">
        <v>1355</v>
      </c>
      <c r="I828" s="61" t="s">
        <v>54</v>
      </c>
      <c r="J828" s="61" t="s">
        <v>47</v>
      </c>
      <c r="K828" s="61" t="s">
        <v>47</v>
      </c>
      <c r="L828" s="61" t="s">
        <v>29</v>
      </c>
      <c r="M828" s="25" t="s">
        <v>6328</v>
      </c>
      <c r="N828" s="25" t="s">
        <v>6329</v>
      </c>
      <c r="O828" s="61" t="s">
        <v>32</v>
      </c>
      <c r="P828" s="61" t="s">
        <v>33</v>
      </c>
      <c r="Q828" s="61" t="s">
        <v>471</v>
      </c>
      <c r="R828" s="79" t="s">
        <v>6327</v>
      </c>
      <c r="S828" s="65" t="str">
        <f t="shared" si="1"/>
        <v>21/05/2025</v>
      </c>
      <c r="T828" s="66">
        <f>IFERROR(__xludf.DUMMYFUNCTION("IF(ISBLANK(S828), """", DATE(INDEX(SPLIT(S828,""/""),3), INDEX(SPLIT(S828,""/""),2), INDEX(SPLIT(S828,""/""),1)))"),45798.0)</f>
        <v>45798</v>
      </c>
      <c r="U828" s="67"/>
      <c r="V828" s="61" t="s">
        <v>4853</v>
      </c>
      <c r="W828" s="61">
        <v>1250.0</v>
      </c>
      <c r="X828" s="61" t="s">
        <v>116</v>
      </c>
      <c r="Y828" s="69" t="str">
        <f t="shared" si="2"/>
        <v>2025-05</v>
      </c>
      <c r="Z828" s="70" t="str">
        <f t="shared" si="3"/>
        <v>May</v>
      </c>
      <c r="AA828" s="71">
        <f>IFERROR(__xludf.DUMMYFUNCTION("IF(OR(T828="""", NOT(ISDATE(T828))), """", EOMONTH(T828, -1) + 1)"),45778.0)</f>
        <v>45778</v>
      </c>
      <c r="AB828" s="67"/>
      <c r="AC828" s="67"/>
      <c r="AD828" s="67"/>
      <c r="AE828" s="67"/>
    </row>
    <row r="829">
      <c r="A829" s="59">
        <v>45786.0</v>
      </c>
      <c r="B829" s="60">
        <f t="shared" si="4"/>
        <v>152</v>
      </c>
      <c r="C829" s="61" t="s">
        <v>64</v>
      </c>
      <c r="D829" s="61" t="s">
        <v>432</v>
      </c>
      <c r="E829" s="61" t="s">
        <v>3626</v>
      </c>
      <c r="F829" s="61" t="s">
        <v>25</v>
      </c>
      <c r="G829" s="61" t="s">
        <v>3627</v>
      </c>
      <c r="H829" s="61" t="s">
        <v>39</v>
      </c>
      <c r="I829" s="61" t="s">
        <v>435</v>
      </c>
      <c r="J829" s="61" t="s">
        <v>244</v>
      </c>
      <c r="K829" s="61" t="s">
        <v>435</v>
      </c>
      <c r="L829" s="61" t="s">
        <v>29</v>
      </c>
      <c r="M829" s="25" t="s">
        <v>6330</v>
      </c>
      <c r="N829" s="25" t="s">
        <v>6331</v>
      </c>
      <c r="O829" s="61" t="s">
        <v>32</v>
      </c>
      <c r="P829" s="61" t="s">
        <v>214</v>
      </c>
      <c r="Q829" s="67"/>
      <c r="R829" s="64"/>
      <c r="S829" s="65" t="str">
        <f t="shared" si="1"/>
        <v/>
      </c>
      <c r="T829" s="67" t="str">
        <f>IFERROR(__xludf.DUMMYFUNCTION("IF(ISBLANK(S829), """", DATE(INDEX(SPLIT(S829,""/""),3), INDEX(SPLIT(S829,""/""),2), INDEX(SPLIT(S829,""/""),1)))"),"")</f>
        <v/>
      </c>
      <c r="U829" s="67"/>
      <c r="V829" s="65"/>
      <c r="W829" s="67"/>
      <c r="X829" s="67"/>
      <c r="Y829" s="69" t="str">
        <f t="shared" si="2"/>
        <v/>
      </c>
      <c r="Z829" s="70" t="str">
        <f t="shared" si="3"/>
        <v/>
      </c>
      <c r="AA829" s="70" t="str">
        <f>IFERROR(__xludf.DUMMYFUNCTION("IF(OR(T829="""", NOT(ISDATE(T829))), """", EOMONTH(T829, -1) + 1)"),"")</f>
        <v/>
      </c>
      <c r="AB829" s="67"/>
      <c r="AC829" s="67"/>
      <c r="AD829" s="67"/>
      <c r="AE829" s="67"/>
    </row>
    <row r="830">
      <c r="A830" s="59">
        <v>45786.0</v>
      </c>
      <c r="B830" s="60">
        <f t="shared" si="4"/>
        <v>152</v>
      </c>
      <c r="C830" s="61" t="s">
        <v>22</v>
      </c>
      <c r="D830" s="61" t="s">
        <v>307</v>
      </c>
      <c r="E830" s="61" t="s">
        <v>3630</v>
      </c>
      <c r="F830" s="61" t="s">
        <v>25</v>
      </c>
      <c r="G830" s="61" t="s">
        <v>3631</v>
      </c>
      <c r="H830" s="61" t="s">
        <v>388</v>
      </c>
      <c r="I830" s="61" t="s">
        <v>104</v>
      </c>
      <c r="J830" s="61" t="s">
        <v>104</v>
      </c>
      <c r="K830" s="61" t="s">
        <v>104</v>
      </c>
      <c r="L830" s="61" t="s">
        <v>29</v>
      </c>
      <c r="M830" s="25" t="s">
        <v>6332</v>
      </c>
      <c r="N830" s="25" t="s">
        <v>6333</v>
      </c>
      <c r="O830" s="61" t="s">
        <v>32</v>
      </c>
      <c r="P830" s="61" t="s">
        <v>343</v>
      </c>
      <c r="Q830" s="61" t="s">
        <v>381</v>
      </c>
      <c r="R830" s="64"/>
      <c r="S830" s="65" t="str">
        <f t="shared" si="1"/>
        <v/>
      </c>
      <c r="T830" s="67" t="str">
        <f>IFERROR(__xludf.DUMMYFUNCTION("IF(ISBLANK(S830), """", DATE(INDEX(SPLIT(S830,""/""),3), INDEX(SPLIT(S830,""/""),2), INDEX(SPLIT(S830,""/""),1)))"),"")</f>
        <v/>
      </c>
      <c r="U830" s="67"/>
      <c r="V830" s="65"/>
      <c r="W830" s="67"/>
      <c r="X830" s="67"/>
      <c r="Y830" s="69" t="str">
        <f t="shared" si="2"/>
        <v/>
      </c>
      <c r="Z830" s="70" t="str">
        <f t="shared" si="3"/>
        <v/>
      </c>
      <c r="AA830" s="70" t="str">
        <f>IFERROR(__xludf.DUMMYFUNCTION("IF(OR(T830="""", NOT(ISDATE(T830))), """", EOMONTH(T830, -1) + 1)"),"")</f>
        <v/>
      </c>
      <c r="AB830" s="67"/>
      <c r="AC830" s="67"/>
      <c r="AD830" s="67"/>
      <c r="AE830" s="67"/>
    </row>
    <row r="831">
      <c r="A831" s="59">
        <v>45786.0</v>
      </c>
      <c r="B831" s="60">
        <f t="shared" si="4"/>
        <v>34</v>
      </c>
      <c r="C831" s="61" t="s">
        <v>64</v>
      </c>
      <c r="D831" s="61" t="s">
        <v>3614</v>
      </c>
      <c r="E831" s="61" t="s">
        <v>3634</v>
      </c>
      <c r="F831" s="61" t="s">
        <v>274</v>
      </c>
      <c r="G831" s="61" t="s">
        <v>3635</v>
      </c>
      <c r="H831" s="61" t="s">
        <v>77</v>
      </c>
      <c r="I831" s="61" t="s">
        <v>78</v>
      </c>
      <c r="J831" s="61" t="s">
        <v>47</v>
      </c>
      <c r="K831" s="61" t="s">
        <v>47</v>
      </c>
      <c r="L831" s="61" t="s">
        <v>29</v>
      </c>
      <c r="M831" s="25" t="s">
        <v>6334</v>
      </c>
      <c r="N831" s="25" t="s">
        <v>6335</v>
      </c>
      <c r="O831" s="61" t="s">
        <v>32</v>
      </c>
      <c r="P831" s="61" t="s">
        <v>33</v>
      </c>
      <c r="Q831" s="61" t="s">
        <v>34</v>
      </c>
      <c r="R831" s="77">
        <v>45997.0</v>
      </c>
      <c r="S831" s="65">
        <f t="shared" si="1"/>
        <v>45997</v>
      </c>
      <c r="T831" s="66">
        <f>IFERROR(__xludf.DUMMYFUNCTION("IF(ISBLANK(S831), """", DATE(INDEX(SPLIT(S831,""/""),3), INDEX(SPLIT(S831,""/""),2), INDEX(SPLIT(S831,""/""),1)))"),45820.0)</f>
        <v>45820</v>
      </c>
      <c r="U831" s="67"/>
      <c r="V831" s="65"/>
      <c r="W831" s="67"/>
      <c r="X831" s="67"/>
      <c r="Y831" s="69" t="str">
        <f t="shared" si="2"/>
        <v>2025-06</v>
      </c>
      <c r="Z831" s="70" t="str">
        <f t="shared" si="3"/>
        <v>Jun</v>
      </c>
      <c r="AA831" s="71">
        <f>IFERROR(__xludf.DUMMYFUNCTION("IF(OR(T831="""", NOT(ISDATE(T831))), """", EOMONTH(T831, -1) + 1)"),45809.0)</f>
        <v>45809</v>
      </c>
      <c r="AB831" s="67"/>
      <c r="AC831" s="67"/>
      <c r="AD831" s="67"/>
      <c r="AE831" s="67"/>
    </row>
    <row r="832">
      <c r="A832" s="59">
        <v>45786.0</v>
      </c>
      <c r="B832" s="60">
        <f t="shared" si="4"/>
        <v>152</v>
      </c>
      <c r="C832" s="61" t="s">
        <v>64</v>
      </c>
      <c r="D832" s="61" t="s">
        <v>3614</v>
      </c>
      <c r="E832" s="61" t="s">
        <v>3638</v>
      </c>
      <c r="F832" s="61" t="s">
        <v>46</v>
      </c>
      <c r="G832" s="61" t="s">
        <v>3639</v>
      </c>
      <c r="H832" s="61" t="s">
        <v>388</v>
      </c>
      <c r="I832" s="61" t="s">
        <v>78</v>
      </c>
      <c r="J832" s="61" t="s">
        <v>47</v>
      </c>
      <c r="K832" s="61" t="s">
        <v>47</v>
      </c>
      <c r="L832" s="61" t="s">
        <v>29</v>
      </c>
      <c r="M832" s="25" t="s">
        <v>6336</v>
      </c>
      <c r="N832" s="25" t="s">
        <v>6337</v>
      </c>
      <c r="O832" s="61" t="s">
        <v>32</v>
      </c>
      <c r="P832" s="61" t="s">
        <v>214</v>
      </c>
      <c r="Q832" s="67"/>
      <c r="R832" s="64"/>
      <c r="S832" s="65" t="str">
        <f t="shared" si="1"/>
        <v/>
      </c>
      <c r="T832" s="67" t="str">
        <f>IFERROR(__xludf.DUMMYFUNCTION("IF(ISBLANK(S832), """", DATE(INDEX(SPLIT(S832,""/""),3), INDEX(SPLIT(S832,""/""),2), INDEX(SPLIT(S832,""/""),1)))"),"")</f>
        <v/>
      </c>
      <c r="U832" s="67"/>
      <c r="V832" s="65"/>
      <c r="W832" s="67"/>
      <c r="X832" s="67"/>
      <c r="Y832" s="69" t="str">
        <f t="shared" si="2"/>
        <v/>
      </c>
      <c r="Z832" s="70" t="str">
        <f t="shared" si="3"/>
        <v/>
      </c>
      <c r="AA832" s="70" t="str">
        <f>IFERROR(__xludf.DUMMYFUNCTION("IF(OR(T832="""", NOT(ISDATE(T832))), """", EOMONTH(T832, -1) + 1)"),"")</f>
        <v/>
      </c>
      <c r="AB832" s="67"/>
      <c r="AC832" s="67"/>
      <c r="AD832" s="67"/>
      <c r="AE832" s="67"/>
    </row>
    <row r="833">
      <c r="A833" s="59">
        <v>45786.0</v>
      </c>
      <c r="B833" s="60">
        <f t="shared" si="4"/>
        <v>36</v>
      </c>
      <c r="C833" s="61" t="s">
        <v>64</v>
      </c>
      <c r="D833" s="61" t="s">
        <v>562</v>
      </c>
      <c r="E833" s="61" t="s">
        <v>3642</v>
      </c>
      <c r="F833" s="61" t="s">
        <v>638</v>
      </c>
      <c r="G833" s="61" t="s">
        <v>3643</v>
      </c>
      <c r="H833" s="61" t="s">
        <v>77</v>
      </c>
      <c r="I833" s="61" t="s">
        <v>78</v>
      </c>
      <c r="J833" s="61" t="s">
        <v>47</v>
      </c>
      <c r="K833" s="61" t="s">
        <v>47</v>
      </c>
      <c r="L833" s="61" t="s">
        <v>29</v>
      </c>
      <c r="M833" s="25" t="s">
        <v>6338</v>
      </c>
      <c r="N833" s="25" t="s">
        <v>6339</v>
      </c>
      <c r="O833" s="61" t="s">
        <v>32</v>
      </c>
      <c r="P833" s="61" t="s">
        <v>33</v>
      </c>
      <c r="Q833" s="67"/>
      <c r="R833" s="79" t="s">
        <v>4837</v>
      </c>
      <c r="S833" s="65" t="str">
        <f t="shared" si="1"/>
        <v>14/06/2025</v>
      </c>
      <c r="T833" s="66">
        <f>IFERROR(__xludf.DUMMYFUNCTION("IF(ISBLANK(S833), """", DATE(INDEX(SPLIT(S833,""/""),3), INDEX(SPLIT(S833,""/""),2), INDEX(SPLIT(S833,""/""),1)))"),45822.0)</f>
        <v>45822</v>
      </c>
      <c r="U833" s="67"/>
      <c r="V833" s="61" t="s">
        <v>4837</v>
      </c>
      <c r="W833" s="67"/>
      <c r="X833" s="67"/>
      <c r="Y833" s="69" t="str">
        <f t="shared" si="2"/>
        <v>2025-06</v>
      </c>
      <c r="Z833" s="70" t="str">
        <f t="shared" si="3"/>
        <v>Jun</v>
      </c>
      <c r="AA833" s="71">
        <f>IFERROR(__xludf.DUMMYFUNCTION("IF(OR(T833="""", NOT(ISDATE(T833))), """", EOMONTH(T833, -1) + 1)"),45809.0)</f>
        <v>45809</v>
      </c>
      <c r="AB833" s="67"/>
      <c r="AC833" s="67"/>
      <c r="AD833" s="67"/>
      <c r="AE833" s="67"/>
    </row>
    <row r="834">
      <c r="A834" s="59">
        <v>45786.0</v>
      </c>
      <c r="B834" s="60">
        <f t="shared" si="4"/>
        <v>152</v>
      </c>
      <c r="C834" s="61" t="s">
        <v>50</v>
      </c>
      <c r="D834" s="61" t="s">
        <v>216</v>
      </c>
      <c r="E834" s="61" t="s">
        <v>3646</v>
      </c>
      <c r="F834" s="61" t="s">
        <v>3647</v>
      </c>
      <c r="G834" s="61" t="s">
        <v>3648</v>
      </c>
      <c r="H834" s="61" t="s">
        <v>388</v>
      </c>
      <c r="I834" s="61" t="s">
        <v>3649</v>
      </c>
      <c r="J834" s="61" t="s">
        <v>256</v>
      </c>
      <c r="K834" s="61" t="s">
        <v>256</v>
      </c>
      <c r="L834" s="61" t="s">
        <v>29</v>
      </c>
      <c r="M834" s="25" t="s">
        <v>6340</v>
      </c>
      <c r="N834" s="25" t="s">
        <v>6341</v>
      </c>
      <c r="O834" s="61" t="s">
        <v>32</v>
      </c>
      <c r="P834" s="61" t="s">
        <v>214</v>
      </c>
      <c r="Q834" s="67"/>
      <c r="R834" s="64"/>
      <c r="S834" s="65" t="str">
        <f t="shared" si="1"/>
        <v/>
      </c>
      <c r="T834" s="67" t="str">
        <f>IFERROR(__xludf.DUMMYFUNCTION("IF(ISBLANK(S834), """", DATE(INDEX(SPLIT(S834,""/""),3), INDEX(SPLIT(S834,""/""),2), INDEX(SPLIT(S834,""/""),1)))"),"")</f>
        <v/>
      </c>
      <c r="U834" s="67"/>
      <c r="V834" s="65"/>
      <c r="W834" s="67"/>
      <c r="X834" s="67"/>
      <c r="Y834" s="69" t="str">
        <f t="shared" si="2"/>
        <v/>
      </c>
      <c r="Z834" s="70" t="str">
        <f t="shared" si="3"/>
        <v/>
      </c>
      <c r="AA834" s="70" t="str">
        <f>IFERROR(__xludf.DUMMYFUNCTION("IF(OR(T834="""", NOT(ISDATE(T834))), """", EOMONTH(T834, -1) + 1)"),"")</f>
        <v/>
      </c>
      <c r="AB834" s="105"/>
      <c r="AC834" s="106"/>
      <c r="AD834" s="67"/>
      <c r="AE834" s="67"/>
    </row>
    <row r="835">
      <c r="A835" s="59">
        <v>45786.0</v>
      </c>
      <c r="B835" s="60">
        <f t="shared" si="4"/>
        <v>36</v>
      </c>
      <c r="C835" s="61" t="s">
        <v>64</v>
      </c>
      <c r="D835" s="61" t="s">
        <v>562</v>
      </c>
      <c r="E835" s="61" t="s">
        <v>3652</v>
      </c>
      <c r="F835" s="61" t="s">
        <v>638</v>
      </c>
      <c r="G835" s="63" t="s">
        <v>2025</v>
      </c>
      <c r="H835" s="61" t="s">
        <v>77</v>
      </c>
      <c r="I835" s="61" t="s">
        <v>3653</v>
      </c>
      <c r="J835" s="61" t="s">
        <v>47</v>
      </c>
      <c r="K835" s="61" t="s">
        <v>47</v>
      </c>
      <c r="L835" s="61" t="s">
        <v>29</v>
      </c>
      <c r="M835" s="25" t="s">
        <v>6342</v>
      </c>
      <c r="N835" s="25" t="s">
        <v>6343</v>
      </c>
      <c r="O835" s="61" t="s">
        <v>32</v>
      </c>
      <c r="P835" s="61" t="s">
        <v>33</v>
      </c>
      <c r="Q835" s="67"/>
      <c r="R835" s="64"/>
      <c r="S835" s="65" t="str">
        <f t="shared" si="1"/>
        <v>14/06/2025</v>
      </c>
      <c r="T835" s="66">
        <f>IFERROR(__xludf.DUMMYFUNCTION("IF(ISBLANK(S835), """", DATE(INDEX(SPLIT(S835,""/""),3), INDEX(SPLIT(S835,""/""),2), INDEX(SPLIT(S835,""/""),1)))"),45822.0)</f>
        <v>45822</v>
      </c>
      <c r="U835" s="67"/>
      <c r="V835" s="61" t="s">
        <v>4837</v>
      </c>
      <c r="W835" s="67"/>
      <c r="X835" s="67"/>
      <c r="Y835" s="69" t="str">
        <f t="shared" si="2"/>
        <v>2025-06</v>
      </c>
      <c r="Z835" s="70" t="str">
        <f t="shared" si="3"/>
        <v>Jun</v>
      </c>
      <c r="AA835" s="71">
        <f>IFERROR(__xludf.DUMMYFUNCTION("IF(OR(T835="""", NOT(ISDATE(T835))), """", EOMONTH(T835, -1) + 1)"),45809.0)</f>
        <v>45809</v>
      </c>
      <c r="AB835" s="58"/>
      <c r="AC835" s="67"/>
      <c r="AD835" s="67"/>
      <c r="AE835" s="67"/>
    </row>
    <row r="836">
      <c r="A836" s="59">
        <v>45787.0</v>
      </c>
      <c r="B836" s="60">
        <f t="shared" si="4"/>
        <v>151</v>
      </c>
      <c r="C836" s="61" t="s">
        <v>22</v>
      </c>
      <c r="D836" s="61" t="s">
        <v>307</v>
      </c>
      <c r="E836" s="61" t="s">
        <v>3656</v>
      </c>
      <c r="F836" s="61" t="s">
        <v>46</v>
      </c>
      <c r="G836" s="63" t="s">
        <v>26</v>
      </c>
      <c r="H836" s="61" t="s">
        <v>68</v>
      </c>
      <c r="I836" s="61" t="s">
        <v>28</v>
      </c>
      <c r="J836" s="61" t="s">
        <v>28</v>
      </c>
      <c r="K836" s="61" t="s">
        <v>28</v>
      </c>
      <c r="L836" s="61" t="s">
        <v>29</v>
      </c>
      <c r="M836" s="25" t="s">
        <v>6344</v>
      </c>
      <c r="N836" s="25" t="s">
        <v>6345</v>
      </c>
      <c r="O836" s="61" t="s">
        <v>32</v>
      </c>
      <c r="P836" s="61" t="s">
        <v>214</v>
      </c>
      <c r="Q836" s="67"/>
      <c r="R836" s="64"/>
      <c r="S836" s="65" t="str">
        <f t="shared" si="1"/>
        <v/>
      </c>
      <c r="T836" s="67" t="str">
        <f>IFERROR(__xludf.DUMMYFUNCTION("IF(ISBLANK(S836), """", DATE(INDEX(SPLIT(S836,""/""),3), INDEX(SPLIT(S836,""/""),2), INDEX(SPLIT(S836,""/""),1)))"),"")</f>
        <v/>
      </c>
      <c r="U836" s="67"/>
      <c r="V836" s="65"/>
      <c r="W836" s="67"/>
      <c r="X836" s="67"/>
      <c r="Y836" s="69" t="str">
        <f t="shared" si="2"/>
        <v/>
      </c>
      <c r="Z836" s="70" t="str">
        <f t="shared" si="3"/>
        <v/>
      </c>
      <c r="AA836" s="70" t="str">
        <f>IFERROR(__xludf.DUMMYFUNCTION("IF(OR(T836="""", NOT(ISDATE(T836))), """", EOMONTH(T836, -1) + 1)"),"")</f>
        <v/>
      </c>
      <c r="AB836" s="67"/>
      <c r="AC836" s="67"/>
      <c r="AD836" s="67"/>
      <c r="AE836" s="67"/>
    </row>
    <row r="837">
      <c r="A837" s="59">
        <v>45787.0</v>
      </c>
      <c r="B837" s="60">
        <f t="shared" si="4"/>
        <v>151</v>
      </c>
      <c r="C837" s="61" t="s">
        <v>22</v>
      </c>
      <c r="D837" s="61" t="s">
        <v>307</v>
      </c>
      <c r="E837" s="61" t="s">
        <v>3659</v>
      </c>
      <c r="F837" s="61" t="s">
        <v>25</v>
      </c>
      <c r="G837" s="61" t="s">
        <v>3660</v>
      </c>
      <c r="H837" s="61" t="s">
        <v>39</v>
      </c>
      <c r="I837" s="61" t="s">
        <v>122</v>
      </c>
      <c r="J837" s="61" t="s">
        <v>78</v>
      </c>
      <c r="K837" s="61" t="s">
        <v>1265</v>
      </c>
      <c r="L837" s="61" t="s">
        <v>29</v>
      </c>
      <c r="M837" s="25" t="s">
        <v>6346</v>
      </c>
      <c r="N837" s="25" t="s">
        <v>6347</v>
      </c>
      <c r="O837" s="61" t="s">
        <v>32</v>
      </c>
      <c r="P837" s="61" t="s">
        <v>214</v>
      </c>
      <c r="Q837" s="67"/>
      <c r="R837" s="64"/>
      <c r="S837" s="65" t="str">
        <f t="shared" si="1"/>
        <v/>
      </c>
      <c r="T837" s="67" t="str">
        <f>IFERROR(__xludf.DUMMYFUNCTION("IF(ISBLANK(S837), """", DATE(INDEX(SPLIT(S837,""/""),3), INDEX(SPLIT(S837,""/""),2), INDEX(SPLIT(S837,""/""),1)))"),"")</f>
        <v/>
      </c>
      <c r="U837" s="67"/>
      <c r="V837" s="65"/>
      <c r="W837" s="67"/>
      <c r="X837" s="67"/>
      <c r="Y837" s="69" t="str">
        <f t="shared" si="2"/>
        <v/>
      </c>
      <c r="Z837" s="70" t="str">
        <f t="shared" si="3"/>
        <v/>
      </c>
      <c r="AA837" s="70" t="str">
        <f>IFERROR(__xludf.DUMMYFUNCTION("IF(OR(T837="""", NOT(ISDATE(T837))), """", EOMONTH(T837, -1) + 1)"),"")</f>
        <v/>
      </c>
      <c r="AB837" s="67"/>
      <c r="AC837" s="67"/>
      <c r="AD837" s="67"/>
      <c r="AE837" s="67"/>
    </row>
    <row r="838">
      <c r="A838" s="59">
        <v>45787.0</v>
      </c>
      <c r="B838" s="60">
        <f t="shared" si="4"/>
        <v>151</v>
      </c>
      <c r="C838" s="61" t="s">
        <v>22</v>
      </c>
      <c r="D838" s="61" t="s">
        <v>307</v>
      </c>
      <c r="E838" s="61" t="s">
        <v>3663</v>
      </c>
      <c r="F838" s="61" t="s">
        <v>25</v>
      </c>
      <c r="G838" s="61" t="s">
        <v>3664</v>
      </c>
      <c r="H838" s="61" t="s">
        <v>68</v>
      </c>
      <c r="I838" s="61" t="s">
        <v>54</v>
      </c>
      <c r="J838" s="61" t="s">
        <v>54</v>
      </c>
      <c r="K838" s="61" t="s">
        <v>54</v>
      </c>
      <c r="L838" s="61" t="s">
        <v>29</v>
      </c>
      <c r="M838" s="25" t="s">
        <v>6348</v>
      </c>
      <c r="N838" s="25" t="s">
        <v>6349</v>
      </c>
      <c r="O838" s="61" t="s">
        <v>32</v>
      </c>
      <c r="P838" s="61" t="s">
        <v>214</v>
      </c>
      <c r="Q838" s="67"/>
      <c r="R838" s="64"/>
      <c r="S838" s="65" t="str">
        <f t="shared" si="1"/>
        <v/>
      </c>
      <c r="T838" s="67" t="str">
        <f>IFERROR(__xludf.DUMMYFUNCTION("IF(ISBLANK(S838), """", DATE(INDEX(SPLIT(S838,""/""),3), INDEX(SPLIT(S838,""/""),2), INDEX(SPLIT(S838,""/""),1)))"),"")</f>
        <v/>
      </c>
      <c r="U838" s="67"/>
      <c r="V838" s="65"/>
      <c r="W838" s="67"/>
      <c r="X838" s="67"/>
      <c r="Y838" s="69" t="str">
        <f t="shared" si="2"/>
        <v/>
      </c>
      <c r="Z838" s="70" t="str">
        <f t="shared" si="3"/>
        <v/>
      </c>
      <c r="AA838" s="70" t="str">
        <f>IFERROR(__xludf.DUMMYFUNCTION("IF(OR(T838="""", NOT(ISDATE(T838))), """", EOMONTH(T838, -1) + 1)"),"")</f>
        <v/>
      </c>
      <c r="AB838" s="67"/>
      <c r="AC838" s="67"/>
      <c r="AD838" s="67"/>
      <c r="AE838" s="67"/>
    </row>
    <row r="839">
      <c r="A839" s="59">
        <v>45787.0</v>
      </c>
      <c r="B839" s="60">
        <f t="shared" si="4"/>
        <v>32</v>
      </c>
      <c r="C839" s="61" t="s">
        <v>22</v>
      </c>
      <c r="D839" s="61" t="s">
        <v>109</v>
      </c>
      <c r="E839" s="61" t="s">
        <v>3667</v>
      </c>
      <c r="F839" s="61" t="s">
        <v>25</v>
      </c>
      <c r="G839" s="61" t="s">
        <v>3668</v>
      </c>
      <c r="H839" s="61" t="s">
        <v>68</v>
      </c>
      <c r="I839" s="61" t="s">
        <v>78</v>
      </c>
      <c r="J839" s="61" t="s">
        <v>78</v>
      </c>
      <c r="K839" s="61" t="s">
        <v>78</v>
      </c>
      <c r="L839" s="61" t="s">
        <v>29</v>
      </c>
      <c r="M839" s="25" t="s">
        <v>6350</v>
      </c>
      <c r="N839" s="25" t="s">
        <v>6351</v>
      </c>
      <c r="O839" s="61" t="s">
        <v>32</v>
      </c>
      <c r="P839" s="61" t="s">
        <v>214</v>
      </c>
      <c r="Q839" s="67"/>
      <c r="R839" s="77">
        <v>45967.0</v>
      </c>
      <c r="S839" s="65">
        <f t="shared" si="1"/>
        <v>45967</v>
      </c>
      <c r="T839" s="66">
        <f>IFERROR(__xludf.DUMMYFUNCTION("IF(ISBLANK(S839), """", DATE(INDEX(SPLIT(S839,""/""),3), INDEX(SPLIT(S839,""/""),2), INDEX(SPLIT(S839,""/""),1)))"),45819.0)</f>
        <v>45819</v>
      </c>
      <c r="U839" s="67"/>
      <c r="V839" s="65"/>
      <c r="W839" s="67"/>
      <c r="X839" s="67"/>
      <c r="Y839" s="69" t="str">
        <f t="shared" si="2"/>
        <v>2025-06</v>
      </c>
      <c r="Z839" s="70" t="str">
        <f t="shared" si="3"/>
        <v>Jun</v>
      </c>
      <c r="AA839" s="71">
        <f>IFERROR(__xludf.DUMMYFUNCTION("IF(OR(T839="""", NOT(ISDATE(T839))), """", EOMONTH(T839, -1) + 1)"),45809.0)</f>
        <v>45809</v>
      </c>
      <c r="AB839" s="67"/>
      <c r="AC839" s="67"/>
      <c r="AD839" s="67"/>
      <c r="AE839" s="67"/>
    </row>
    <row r="840">
      <c r="A840" s="59">
        <v>45790.0</v>
      </c>
      <c r="B840" s="60">
        <f t="shared" si="4"/>
        <v>29</v>
      </c>
      <c r="C840" s="61" t="s">
        <v>72</v>
      </c>
      <c r="D840" s="61" t="s">
        <v>73</v>
      </c>
      <c r="E840" s="61" t="s">
        <v>3672</v>
      </c>
      <c r="F840" s="61" t="s">
        <v>25</v>
      </c>
      <c r="G840" s="61" t="s">
        <v>3673</v>
      </c>
      <c r="H840" s="61" t="s">
        <v>388</v>
      </c>
      <c r="I840" s="61" t="s">
        <v>105</v>
      </c>
      <c r="J840" s="61" t="s">
        <v>104</v>
      </c>
      <c r="K840" s="61" t="s">
        <v>54</v>
      </c>
      <c r="L840" s="61" t="s">
        <v>29</v>
      </c>
      <c r="M840" s="25" t="s">
        <v>6352</v>
      </c>
      <c r="N840" s="25" t="s">
        <v>6353</v>
      </c>
      <c r="O840" s="61" t="s">
        <v>32</v>
      </c>
      <c r="P840" s="61" t="s">
        <v>33</v>
      </c>
      <c r="Q840" s="61" t="s">
        <v>381</v>
      </c>
      <c r="R840" s="77">
        <v>45967.0</v>
      </c>
      <c r="S840" s="65">
        <f t="shared" si="1"/>
        <v>45967</v>
      </c>
      <c r="T840" s="66">
        <f>IFERROR(__xludf.DUMMYFUNCTION("IF(ISBLANK(S840), """", DATE(INDEX(SPLIT(S840,""/""),3), INDEX(SPLIT(S840,""/""),2), INDEX(SPLIT(S840,""/""),1)))"),45819.0)</f>
        <v>45819</v>
      </c>
      <c r="U840" s="67"/>
      <c r="V840" s="65"/>
      <c r="W840" s="67"/>
      <c r="X840" s="67"/>
      <c r="Y840" s="69" t="str">
        <f t="shared" si="2"/>
        <v>2025-06</v>
      </c>
      <c r="Z840" s="70" t="str">
        <f t="shared" si="3"/>
        <v>Jun</v>
      </c>
      <c r="AA840" s="71">
        <f>IFERROR(__xludf.DUMMYFUNCTION("IF(OR(T840="""", NOT(ISDATE(T840))), """", EOMONTH(T840, -1) + 1)"),45809.0)</f>
        <v>45809</v>
      </c>
      <c r="AB840" s="67"/>
      <c r="AC840" s="67"/>
      <c r="AD840" s="67"/>
      <c r="AE840" s="67"/>
    </row>
    <row r="841">
      <c r="A841" s="59">
        <v>45790.0</v>
      </c>
      <c r="B841" s="60">
        <f t="shared" si="4"/>
        <v>148</v>
      </c>
      <c r="C841" s="61" t="s">
        <v>64</v>
      </c>
      <c r="D841" s="61" t="s">
        <v>209</v>
      </c>
      <c r="E841" s="61" t="s">
        <v>3676</v>
      </c>
      <c r="F841" s="61" t="s">
        <v>25</v>
      </c>
      <c r="G841" s="61" t="s">
        <v>3677</v>
      </c>
      <c r="H841" s="61" t="s">
        <v>59</v>
      </c>
      <c r="I841" s="61" t="s">
        <v>78</v>
      </c>
      <c r="J841" s="61" t="s">
        <v>1265</v>
      </c>
      <c r="K841" s="61" t="s">
        <v>1265</v>
      </c>
      <c r="L841" s="61" t="s">
        <v>29</v>
      </c>
      <c r="M841" s="25" t="s">
        <v>6354</v>
      </c>
      <c r="N841" s="25" t="s">
        <v>6355</v>
      </c>
      <c r="O841" s="61" t="s">
        <v>32</v>
      </c>
      <c r="P841" s="61" t="s">
        <v>214</v>
      </c>
      <c r="Q841" s="67"/>
      <c r="R841" s="64"/>
      <c r="S841" s="65" t="str">
        <f t="shared" si="1"/>
        <v/>
      </c>
      <c r="T841" s="67" t="str">
        <f>IFERROR(__xludf.DUMMYFUNCTION("IF(ISBLANK(S841), """", DATE(INDEX(SPLIT(S841,""/""),3), INDEX(SPLIT(S841,""/""),2), INDEX(SPLIT(S841,""/""),1)))"),"")</f>
        <v/>
      </c>
      <c r="U841" s="67"/>
      <c r="V841" s="65"/>
      <c r="W841" s="67"/>
      <c r="X841" s="67"/>
      <c r="Y841" s="69" t="str">
        <f t="shared" si="2"/>
        <v/>
      </c>
      <c r="Z841" s="70" t="str">
        <f t="shared" si="3"/>
        <v/>
      </c>
      <c r="AA841" s="70" t="str">
        <f>IFERROR(__xludf.DUMMYFUNCTION("IF(OR(T841="""", NOT(ISDATE(T841))), """", EOMONTH(T841, -1) + 1)"),"")</f>
        <v/>
      </c>
      <c r="AB841" s="67"/>
      <c r="AC841" s="67"/>
      <c r="AD841" s="67"/>
      <c r="AE841" s="67"/>
    </row>
    <row r="842">
      <c r="A842" s="59">
        <v>45790.0</v>
      </c>
      <c r="B842" s="60">
        <f t="shared" si="4"/>
        <v>25</v>
      </c>
      <c r="C842" s="61" t="s">
        <v>64</v>
      </c>
      <c r="D842" s="61" t="s">
        <v>209</v>
      </c>
      <c r="E842" s="61" t="s">
        <v>3680</v>
      </c>
      <c r="F842" s="61" t="s">
        <v>25</v>
      </c>
      <c r="G842" s="61" t="s">
        <v>3681</v>
      </c>
      <c r="H842" s="61" t="s">
        <v>59</v>
      </c>
      <c r="I842" s="61" t="s">
        <v>40</v>
      </c>
      <c r="J842" s="61" t="s">
        <v>40</v>
      </c>
      <c r="K842" s="61" t="s">
        <v>40</v>
      </c>
      <c r="L842" s="61" t="s">
        <v>29</v>
      </c>
      <c r="M842" s="25" t="s">
        <v>6356</v>
      </c>
      <c r="N842" s="25" t="s">
        <v>6357</v>
      </c>
      <c r="O842" s="61" t="s">
        <v>32</v>
      </c>
      <c r="P842" s="61" t="s">
        <v>33</v>
      </c>
      <c r="Q842" s="67"/>
      <c r="R842" s="64"/>
      <c r="S842" s="65">
        <f t="shared" si="1"/>
        <v>45844</v>
      </c>
      <c r="T842" s="66">
        <f>IFERROR(__xludf.DUMMYFUNCTION("IF(ISBLANK(S842), """", DATE(INDEX(SPLIT(S842,""/""),3), INDEX(SPLIT(S842,""/""),2), INDEX(SPLIT(S842,""/""),1)))"),45815.0)</f>
        <v>45815</v>
      </c>
      <c r="U842" s="67"/>
      <c r="V842" s="68">
        <v>45844.0</v>
      </c>
      <c r="W842" s="67"/>
      <c r="X842" s="67"/>
      <c r="Y842" s="69" t="str">
        <f t="shared" si="2"/>
        <v>2025-06</v>
      </c>
      <c r="Z842" s="70" t="str">
        <f t="shared" si="3"/>
        <v>Jun</v>
      </c>
      <c r="AA842" s="71">
        <f>IFERROR(__xludf.DUMMYFUNCTION("IF(OR(T842="""", NOT(ISDATE(T842))), """", EOMONTH(T842, -1) + 1)"),45809.0)</f>
        <v>45809</v>
      </c>
      <c r="AB842" s="67"/>
      <c r="AC842" s="67"/>
      <c r="AD842" s="67"/>
      <c r="AE842" s="67"/>
    </row>
    <row r="843">
      <c r="A843" s="59">
        <v>45790.0</v>
      </c>
      <c r="B843" s="60">
        <f t="shared" si="4"/>
        <v>148</v>
      </c>
      <c r="C843" s="61" t="s">
        <v>64</v>
      </c>
      <c r="D843" s="61" t="s">
        <v>432</v>
      </c>
      <c r="E843" s="61" t="s">
        <v>3684</v>
      </c>
      <c r="F843" s="61" t="s">
        <v>46</v>
      </c>
      <c r="G843" s="61" t="s">
        <v>3685</v>
      </c>
      <c r="H843" s="61" t="s">
        <v>39</v>
      </c>
      <c r="I843" s="61" t="s">
        <v>40</v>
      </c>
      <c r="J843" s="61" t="s">
        <v>47</v>
      </c>
      <c r="K843" s="61" t="s">
        <v>47</v>
      </c>
      <c r="L843" s="61" t="s">
        <v>29</v>
      </c>
      <c r="M843" s="25" t="s">
        <v>6358</v>
      </c>
      <c r="N843" s="25" t="s">
        <v>6359</v>
      </c>
      <c r="O843" s="61" t="s">
        <v>32</v>
      </c>
      <c r="P843" s="61" t="s">
        <v>343</v>
      </c>
      <c r="Q843" s="67"/>
      <c r="R843" s="64"/>
      <c r="S843" s="65" t="str">
        <f t="shared" si="1"/>
        <v/>
      </c>
      <c r="T843" s="67" t="str">
        <f>IFERROR(__xludf.DUMMYFUNCTION("IF(ISBLANK(S843), """", DATE(INDEX(SPLIT(S843,""/""),3), INDEX(SPLIT(S843,""/""),2), INDEX(SPLIT(S843,""/""),1)))"),"")</f>
        <v/>
      </c>
      <c r="U843" s="67"/>
      <c r="V843" s="65"/>
      <c r="W843" s="67"/>
      <c r="X843" s="67"/>
      <c r="Y843" s="69" t="str">
        <f t="shared" si="2"/>
        <v/>
      </c>
      <c r="Z843" s="70" t="str">
        <f t="shared" si="3"/>
        <v/>
      </c>
      <c r="AA843" s="70" t="str">
        <f>IFERROR(__xludf.DUMMYFUNCTION("IF(OR(T843="""", NOT(ISDATE(T843))), """", EOMONTH(T843, -1) + 1)"),"")</f>
        <v/>
      </c>
      <c r="AB843" s="67"/>
      <c r="AC843" s="67"/>
      <c r="AD843" s="67"/>
      <c r="AE843" s="67"/>
    </row>
    <row r="844">
      <c r="A844" s="59">
        <v>45790.0</v>
      </c>
      <c r="B844" s="60">
        <f t="shared" si="4"/>
        <v>11</v>
      </c>
      <c r="C844" s="61" t="s">
        <v>72</v>
      </c>
      <c r="D844" s="61" t="s">
        <v>247</v>
      </c>
      <c r="E844" s="61" t="s">
        <v>3688</v>
      </c>
      <c r="F844" s="61" t="s">
        <v>274</v>
      </c>
      <c r="G844" s="61" t="s">
        <v>3689</v>
      </c>
      <c r="H844" s="61" t="s">
        <v>77</v>
      </c>
      <c r="I844" s="61" t="s">
        <v>435</v>
      </c>
      <c r="J844" s="61" t="s">
        <v>47</v>
      </c>
      <c r="K844" s="61" t="s">
        <v>47</v>
      </c>
      <c r="L844" s="61" t="s">
        <v>29</v>
      </c>
      <c r="M844" s="25" t="s">
        <v>6360</v>
      </c>
      <c r="N844" s="25" t="s">
        <v>6361</v>
      </c>
      <c r="O844" s="61" t="s">
        <v>32</v>
      </c>
      <c r="P844" s="61" t="s">
        <v>33</v>
      </c>
      <c r="Q844" s="61" t="s">
        <v>34</v>
      </c>
      <c r="R844" s="64"/>
      <c r="S844" s="65" t="str">
        <f t="shared" si="1"/>
        <v>24/05/2025</v>
      </c>
      <c r="T844" s="66">
        <f>IFERROR(__xludf.DUMMYFUNCTION("IF(ISBLANK(S844), """", DATE(INDEX(SPLIT(S844,""/""),3), INDEX(SPLIT(S844,""/""),2), INDEX(SPLIT(S844,""/""),1)))"),45801.0)</f>
        <v>45801</v>
      </c>
      <c r="U844" s="67"/>
      <c r="V844" s="61" t="s">
        <v>4853</v>
      </c>
      <c r="W844" s="61">
        <v>3600.0</v>
      </c>
      <c r="X844" s="61" t="s">
        <v>3037</v>
      </c>
      <c r="Y844" s="69" t="str">
        <f t="shared" si="2"/>
        <v>2025-05</v>
      </c>
      <c r="Z844" s="70" t="str">
        <f t="shared" si="3"/>
        <v>May</v>
      </c>
      <c r="AA844" s="71">
        <f>IFERROR(__xludf.DUMMYFUNCTION("IF(OR(T844="""", NOT(ISDATE(T844))), """", EOMONTH(T844, -1) + 1)"),45778.0)</f>
        <v>45778</v>
      </c>
      <c r="AB844" s="67"/>
      <c r="AC844" s="67"/>
      <c r="AD844" s="67"/>
      <c r="AE844" s="67"/>
    </row>
    <row r="845">
      <c r="A845" s="59">
        <v>45790.0</v>
      </c>
      <c r="B845" s="60">
        <f t="shared" si="4"/>
        <v>18</v>
      </c>
      <c r="C845" s="61" t="s">
        <v>72</v>
      </c>
      <c r="D845" s="61" t="s">
        <v>247</v>
      </c>
      <c r="E845" s="61" t="s">
        <v>3692</v>
      </c>
      <c r="F845" s="61" t="s">
        <v>274</v>
      </c>
      <c r="G845" s="61" t="s">
        <v>3693</v>
      </c>
      <c r="H845" s="61" t="s">
        <v>77</v>
      </c>
      <c r="I845" s="61" t="s">
        <v>104</v>
      </c>
      <c r="J845" s="61" t="s">
        <v>47</v>
      </c>
      <c r="K845" s="61" t="s">
        <v>47</v>
      </c>
      <c r="L845" s="61" t="s">
        <v>29</v>
      </c>
      <c r="M845" s="25" t="s">
        <v>6362</v>
      </c>
      <c r="N845" s="25" t="s">
        <v>6363</v>
      </c>
      <c r="O845" s="61" t="s">
        <v>32</v>
      </c>
      <c r="P845" s="61" t="s">
        <v>33</v>
      </c>
      <c r="Q845" s="61" t="s">
        <v>34</v>
      </c>
      <c r="R845" s="64"/>
      <c r="S845" s="65" t="str">
        <f t="shared" si="1"/>
        <v>31/05/2025</v>
      </c>
      <c r="T845" s="66">
        <f>IFERROR(__xludf.DUMMYFUNCTION("IF(ISBLANK(S845), """", DATE(INDEX(SPLIT(S845,""/""),3), INDEX(SPLIT(S845,""/""),2), INDEX(SPLIT(S845,""/""),1)))"),45808.0)</f>
        <v>45808</v>
      </c>
      <c r="U845" s="67"/>
      <c r="V845" s="61" t="s">
        <v>4751</v>
      </c>
      <c r="W845" s="61">
        <v>1800.0</v>
      </c>
      <c r="X845" s="61" t="s">
        <v>614</v>
      </c>
      <c r="Y845" s="69" t="str">
        <f t="shared" si="2"/>
        <v>2025-05</v>
      </c>
      <c r="Z845" s="70" t="str">
        <f t="shared" si="3"/>
        <v>May</v>
      </c>
      <c r="AA845" s="71">
        <f>IFERROR(__xludf.DUMMYFUNCTION("IF(OR(T845="""", NOT(ISDATE(T845))), """", EOMONTH(T845, -1) + 1)"),45778.0)</f>
        <v>45778</v>
      </c>
      <c r="AB845" s="67"/>
      <c r="AC845" s="67"/>
      <c r="AD845" s="67"/>
      <c r="AE845" s="67"/>
    </row>
    <row r="846">
      <c r="A846" s="59">
        <v>45790.0</v>
      </c>
      <c r="B846" s="60">
        <f t="shared" si="4"/>
        <v>11</v>
      </c>
      <c r="C846" s="61" t="s">
        <v>72</v>
      </c>
      <c r="D846" s="61" t="s">
        <v>247</v>
      </c>
      <c r="E846" s="61" t="s">
        <v>3696</v>
      </c>
      <c r="F846" s="61" t="s">
        <v>274</v>
      </c>
      <c r="G846" s="61" t="s">
        <v>3697</v>
      </c>
      <c r="H846" s="61" t="s">
        <v>77</v>
      </c>
      <c r="I846" s="61" t="s">
        <v>435</v>
      </c>
      <c r="J846" s="61" t="s">
        <v>47</v>
      </c>
      <c r="K846" s="61" t="s">
        <v>47</v>
      </c>
      <c r="L846" s="61" t="s">
        <v>29</v>
      </c>
      <c r="M846" s="25" t="s">
        <v>6364</v>
      </c>
      <c r="N846" s="25" t="s">
        <v>6365</v>
      </c>
      <c r="O846" s="61" t="s">
        <v>32</v>
      </c>
      <c r="P846" s="61" t="s">
        <v>33</v>
      </c>
      <c r="Q846" s="67"/>
      <c r="R846" s="64"/>
      <c r="S846" s="65" t="str">
        <f t="shared" si="1"/>
        <v>24/05/2025</v>
      </c>
      <c r="T846" s="66">
        <f>IFERROR(__xludf.DUMMYFUNCTION("IF(ISBLANK(S846), """", DATE(INDEX(SPLIT(S846,""/""),3), INDEX(SPLIT(S846,""/""),2), INDEX(SPLIT(S846,""/""),1)))"),45801.0)</f>
        <v>45801</v>
      </c>
      <c r="U846" s="67"/>
      <c r="V846" s="61" t="s">
        <v>4853</v>
      </c>
      <c r="W846" s="61">
        <v>3600.0</v>
      </c>
      <c r="X846" s="61" t="s">
        <v>3037</v>
      </c>
      <c r="Y846" s="69" t="str">
        <f t="shared" si="2"/>
        <v>2025-05</v>
      </c>
      <c r="Z846" s="70" t="str">
        <f t="shared" si="3"/>
        <v>May</v>
      </c>
      <c r="AA846" s="71">
        <f>IFERROR(__xludf.DUMMYFUNCTION("IF(OR(T846="""", NOT(ISDATE(T846))), """", EOMONTH(T846, -1) + 1)"),45778.0)</f>
        <v>45778</v>
      </c>
      <c r="AB846" s="67"/>
      <c r="AC846" s="67"/>
      <c r="AD846" s="67"/>
      <c r="AE846" s="67"/>
    </row>
    <row r="847">
      <c r="A847" s="59">
        <v>45790.0</v>
      </c>
      <c r="B847" s="60">
        <f t="shared" si="4"/>
        <v>25</v>
      </c>
      <c r="C847" s="61" t="s">
        <v>72</v>
      </c>
      <c r="D847" s="61" t="s">
        <v>247</v>
      </c>
      <c r="E847" s="61" t="s">
        <v>3700</v>
      </c>
      <c r="F847" s="61" t="s">
        <v>249</v>
      </c>
      <c r="G847" s="61" t="s">
        <v>3701</v>
      </c>
      <c r="H847" s="61" t="s">
        <v>77</v>
      </c>
      <c r="I847" s="61" t="s">
        <v>220</v>
      </c>
      <c r="J847" s="61" t="s">
        <v>47</v>
      </c>
      <c r="K847" s="61" t="s">
        <v>47</v>
      </c>
      <c r="L847" s="61" t="s">
        <v>29</v>
      </c>
      <c r="M847" s="25" t="s">
        <v>6366</v>
      </c>
      <c r="N847" s="25" t="s">
        <v>6367</v>
      </c>
      <c r="O847" s="61" t="s">
        <v>32</v>
      </c>
      <c r="P847" s="61" t="s">
        <v>33</v>
      </c>
      <c r="Q847" s="67"/>
      <c r="R847" s="64"/>
      <c r="S847" s="65">
        <f t="shared" si="1"/>
        <v>45844</v>
      </c>
      <c r="T847" s="66">
        <f>IFERROR(__xludf.DUMMYFUNCTION("IF(ISBLANK(S847), """", DATE(INDEX(SPLIT(S847,""/""),3), INDEX(SPLIT(S847,""/""),2), INDEX(SPLIT(S847,""/""),1)))"),45815.0)</f>
        <v>45815</v>
      </c>
      <c r="U847" s="67"/>
      <c r="V847" s="68">
        <v>45844.0</v>
      </c>
      <c r="W847" s="61">
        <v>2250.0</v>
      </c>
      <c r="X847" s="61" t="s">
        <v>2114</v>
      </c>
      <c r="Y847" s="69" t="str">
        <f t="shared" si="2"/>
        <v>2025-06</v>
      </c>
      <c r="Z847" s="70" t="str">
        <f t="shared" si="3"/>
        <v>Jun</v>
      </c>
      <c r="AA847" s="71">
        <f>IFERROR(__xludf.DUMMYFUNCTION("IF(OR(T847="""", NOT(ISDATE(T847))), """", EOMONTH(T847, -1) + 1)"),45809.0)</f>
        <v>45809</v>
      </c>
      <c r="AB847" s="67"/>
      <c r="AC847" s="67"/>
      <c r="AD847" s="67"/>
      <c r="AE847" s="67"/>
    </row>
    <row r="848">
      <c r="A848" s="59">
        <v>45790.0</v>
      </c>
      <c r="B848" s="60">
        <f t="shared" si="4"/>
        <v>148</v>
      </c>
      <c r="C848" s="61" t="s">
        <v>72</v>
      </c>
      <c r="D848" s="61" t="s">
        <v>73</v>
      </c>
      <c r="E848" s="61" t="s">
        <v>3704</v>
      </c>
      <c r="F848" s="61" t="s">
        <v>373</v>
      </c>
      <c r="G848" s="61" t="s">
        <v>3705</v>
      </c>
      <c r="H848" s="61" t="s">
        <v>388</v>
      </c>
      <c r="I848" s="61" t="s">
        <v>256</v>
      </c>
      <c r="J848" s="61" t="s">
        <v>104</v>
      </c>
      <c r="K848" s="61" t="s">
        <v>801</v>
      </c>
      <c r="L848" s="61" t="s">
        <v>29</v>
      </c>
      <c r="M848" s="25" t="s">
        <v>6368</v>
      </c>
      <c r="N848" s="25" t="s">
        <v>6369</v>
      </c>
      <c r="O848" s="61" t="s">
        <v>32</v>
      </c>
      <c r="P848" s="61" t="s">
        <v>214</v>
      </c>
      <c r="Q848" s="67"/>
      <c r="R848" s="64"/>
      <c r="S848" s="65" t="str">
        <f t="shared" si="1"/>
        <v/>
      </c>
      <c r="T848" s="67" t="str">
        <f>IFERROR(__xludf.DUMMYFUNCTION("IF(ISBLANK(S848), """", DATE(INDEX(SPLIT(S848,""/""),3), INDEX(SPLIT(S848,""/""),2), INDEX(SPLIT(S848,""/""),1)))"),"")</f>
        <v/>
      </c>
      <c r="U848" s="67"/>
      <c r="V848" s="65"/>
      <c r="W848" s="67"/>
      <c r="X848" s="67"/>
      <c r="Y848" s="69" t="str">
        <f t="shared" si="2"/>
        <v/>
      </c>
      <c r="Z848" s="70" t="str">
        <f t="shared" si="3"/>
        <v/>
      </c>
      <c r="AA848" s="70" t="str">
        <f>IFERROR(__xludf.DUMMYFUNCTION("IF(OR(T848="""", NOT(ISDATE(T848))), """", EOMONTH(T848, -1) + 1)"),"")</f>
        <v/>
      </c>
      <c r="AB848" s="67"/>
      <c r="AC848" s="67"/>
      <c r="AD848" s="67"/>
      <c r="AE848" s="67"/>
    </row>
    <row r="849">
      <c r="A849" s="59">
        <v>45790.0</v>
      </c>
      <c r="B849" s="60">
        <f t="shared" si="4"/>
        <v>18</v>
      </c>
      <c r="C849" s="61" t="s">
        <v>72</v>
      </c>
      <c r="D849" s="61" t="s">
        <v>73</v>
      </c>
      <c r="E849" s="61" t="s">
        <v>3708</v>
      </c>
      <c r="F849" s="61" t="s">
        <v>373</v>
      </c>
      <c r="G849" s="61" t="s">
        <v>3709</v>
      </c>
      <c r="H849" s="61" t="s">
        <v>39</v>
      </c>
      <c r="I849" s="61" t="s">
        <v>105</v>
      </c>
      <c r="J849" s="61" t="s">
        <v>220</v>
      </c>
      <c r="K849" s="61" t="s">
        <v>220</v>
      </c>
      <c r="L849" s="61" t="s">
        <v>29</v>
      </c>
      <c r="M849" s="25" t="s">
        <v>6370</v>
      </c>
      <c r="N849" s="25" t="s">
        <v>6371</v>
      </c>
      <c r="O849" s="61" t="s">
        <v>32</v>
      </c>
      <c r="P849" s="61" t="s">
        <v>33</v>
      </c>
      <c r="Q849" s="61" t="s">
        <v>471</v>
      </c>
      <c r="R849" s="64"/>
      <c r="S849" s="65" t="str">
        <f t="shared" si="1"/>
        <v>31/05/2025</v>
      </c>
      <c r="T849" s="66">
        <f>IFERROR(__xludf.DUMMYFUNCTION("IF(ISBLANK(S849), """", DATE(INDEX(SPLIT(S849,""/""),3), INDEX(SPLIT(S849,""/""),2), INDEX(SPLIT(S849,""/""),1)))"),45808.0)</f>
        <v>45808</v>
      </c>
      <c r="U849" s="67"/>
      <c r="V849" s="61" t="s">
        <v>4751</v>
      </c>
      <c r="W849" s="61">
        <v>1800.0</v>
      </c>
      <c r="X849" s="61" t="s">
        <v>1331</v>
      </c>
      <c r="Y849" s="69" t="str">
        <f t="shared" si="2"/>
        <v>2025-05</v>
      </c>
      <c r="Z849" s="70" t="str">
        <f t="shared" si="3"/>
        <v>May</v>
      </c>
      <c r="AA849" s="71">
        <f>IFERROR(__xludf.DUMMYFUNCTION("IF(OR(T849="""", NOT(ISDATE(T849))), """", EOMONTH(T849, -1) + 1)"),45778.0)</f>
        <v>45778</v>
      </c>
      <c r="AB849" s="67"/>
      <c r="AC849" s="67"/>
      <c r="AD849" s="67"/>
      <c r="AE849" s="67"/>
    </row>
    <row r="850">
      <c r="A850" s="59">
        <v>45791.0</v>
      </c>
      <c r="B850" s="60">
        <f t="shared" si="4"/>
        <v>24</v>
      </c>
      <c r="C850" s="61" t="s">
        <v>72</v>
      </c>
      <c r="D850" s="61" t="s">
        <v>73</v>
      </c>
      <c r="E850" s="61" t="s">
        <v>3713</v>
      </c>
      <c r="F850" s="61" t="s">
        <v>25</v>
      </c>
      <c r="G850" s="61" t="s">
        <v>3714</v>
      </c>
      <c r="H850" s="61" t="s">
        <v>388</v>
      </c>
      <c r="I850" s="61" t="s">
        <v>1265</v>
      </c>
      <c r="J850" s="61" t="s">
        <v>2391</v>
      </c>
      <c r="K850" s="61" t="s">
        <v>2391</v>
      </c>
      <c r="L850" s="61" t="s">
        <v>29</v>
      </c>
      <c r="M850" s="25" t="s">
        <v>6372</v>
      </c>
      <c r="N850" s="25" t="s">
        <v>6373</v>
      </c>
      <c r="O850" s="61" t="s">
        <v>32</v>
      </c>
      <c r="P850" s="61" t="s">
        <v>33</v>
      </c>
      <c r="Q850" s="67"/>
      <c r="R850" s="64"/>
      <c r="S850" s="65">
        <f t="shared" si="1"/>
        <v>45844</v>
      </c>
      <c r="T850" s="66">
        <f>IFERROR(__xludf.DUMMYFUNCTION("IF(ISBLANK(S850), """", DATE(INDEX(SPLIT(S850,""/""),3), INDEX(SPLIT(S850,""/""),2), INDEX(SPLIT(S850,""/""),1)))"),45815.0)</f>
        <v>45815</v>
      </c>
      <c r="U850" s="67"/>
      <c r="V850" s="68">
        <v>45844.0</v>
      </c>
      <c r="W850" s="67"/>
      <c r="X850" s="67"/>
      <c r="Y850" s="69" t="str">
        <f t="shared" si="2"/>
        <v>2025-06</v>
      </c>
      <c r="Z850" s="70" t="str">
        <f t="shared" si="3"/>
        <v>Jun</v>
      </c>
      <c r="AA850" s="71">
        <f>IFERROR(__xludf.DUMMYFUNCTION("IF(OR(T850="""", NOT(ISDATE(T850))), """", EOMONTH(T850, -1) + 1)"),45809.0)</f>
        <v>45809</v>
      </c>
      <c r="AB850" s="67"/>
      <c r="AC850" s="67"/>
      <c r="AD850" s="67"/>
      <c r="AE850" s="67"/>
    </row>
    <row r="851">
      <c r="A851" s="59">
        <v>45791.0</v>
      </c>
      <c r="B851" s="60">
        <f t="shared" si="4"/>
        <v>147</v>
      </c>
      <c r="C851" s="61" t="s">
        <v>72</v>
      </c>
      <c r="D851" s="61" t="s">
        <v>247</v>
      </c>
      <c r="E851" s="107" t="s">
        <v>3717</v>
      </c>
      <c r="F851" s="61" t="s">
        <v>25</v>
      </c>
      <c r="G851" s="61" t="s">
        <v>3718</v>
      </c>
      <c r="H851" s="61" t="s">
        <v>388</v>
      </c>
      <c r="I851" s="61" t="s">
        <v>78</v>
      </c>
      <c r="J851" s="61" t="s">
        <v>78</v>
      </c>
      <c r="K851" s="61" t="s">
        <v>78</v>
      </c>
      <c r="L851" s="61" t="s">
        <v>29</v>
      </c>
      <c r="M851" s="25" t="s">
        <v>6374</v>
      </c>
      <c r="N851" s="25" t="s">
        <v>6375</v>
      </c>
      <c r="O851" s="61" t="s">
        <v>32</v>
      </c>
      <c r="P851" s="61" t="s">
        <v>214</v>
      </c>
      <c r="Q851" s="67"/>
      <c r="R851" s="64"/>
      <c r="S851" s="65" t="str">
        <f t="shared" si="1"/>
        <v/>
      </c>
      <c r="T851" s="67" t="str">
        <f>IFERROR(__xludf.DUMMYFUNCTION("IF(ISBLANK(S851), """", DATE(INDEX(SPLIT(S851,""/""),3), INDEX(SPLIT(S851,""/""),2), INDEX(SPLIT(S851,""/""),1)))"),"")</f>
        <v/>
      </c>
      <c r="U851" s="67"/>
      <c r="V851" s="65"/>
      <c r="W851" s="67"/>
      <c r="X851" s="67"/>
      <c r="Y851" s="69" t="str">
        <f t="shared" si="2"/>
        <v/>
      </c>
      <c r="Z851" s="70" t="str">
        <f t="shared" si="3"/>
        <v/>
      </c>
      <c r="AA851" s="70" t="str">
        <f>IFERROR(__xludf.DUMMYFUNCTION("IF(OR(T851="""", NOT(ISDATE(T851))), """", EOMONTH(T851, -1) + 1)"),"")</f>
        <v/>
      </c>
      <c r="AB851" s="67"/>
      <c r="AC851" s="67"/>
      <c r="AD851" s="67"/>
      <c r="AE851" s="67"/>
    </row>
    <row r="852">
      <c r="A852" s="59">
        <v>45791.0</v>
      </c>
      <c r="B852" s="60">
        <f t="shared" si="4"/>
        <v>147</v>
      </c>
      <c r="C852" s="61" t="s">
        <v>72</v>
      </c>
      <c r="D852" s="61" t="s">
        <v>247</v>
      </c>
      <c r="E852" s="61" t="s">
        <v>3721</v>
      </c>
      <c r="F852" s="61" t="s">
        <v>25</v>
      </c>
      <c r="G852" s="61" t="s">
        <v>3722</v>
      </c>
      <c r="H852" s="61" t="s">
        <v>39</v>
      </c>
      <c r="I852" s="61" t="s">
        <v>54</v>
      </c>
      <c r="J852" s="61" t="s">
        <v>78</v>
      </c>
      <c r="K852" s="61" t="s">
        <v>78</v>
      </c>
      <c r="L852" s="61" t="s">
        <v>29</v>
      </c>
      <c r="M852" s="25" t="s">
        <v>6376</v>
      </c>
      <c r="N852" s="25" t="s">
        <v>6377</v>
      </c>
      <c r="O852" s="61" t="s">
        <v>32</v>
      </c>
      <c r="P852" s="61" t="s">
        <v>214</v>
      </c>
      <c r="Q852" s="67"/>
      <c r="R852" s="64"/>
      <c r="S852" s="65" t="str">
        <f t="shared" si="1"/>
        <v/>
      </c>
      <c r="T852" s="67" t="str">
        <f>IFERROR(__xludf.DUMMYFUNCTION("IF(ISBLANK(S852), """", DATE(INDEX(SPLIT(S852,""/""),3), INDEX(SPLIT(S852,""/""),2), INDEX(SPLIT(S852,""/""),1)))"),"")</f>
        <v/>
      </c>
      <c r="U852" s="67"/>
      <c r="V852" s="65"/>
      <c r="W852" s="61">
        <v>4950.0</v>
      </c>
      <c r="X852" s="61" t="s">
        <v>691</v>
      </c>
      <c r="Y852" s="69" t="str">
        <f t="shared" si="2"/>
        <v/>
      </c>
      <c r="Z852" s="70" t="str">
        <f t="shared" si="3"/>
        <v/>
      </c>
      <c r="AA852" s="70" t="str">
        <f>IFERROR(__xludf.DUMMYFUNCTION("IF(OR(T852="""", NOT(ISDATE(T852))), """", EOMONTH(T852, -1) + 1)"),"")</f>
        <v/>
      </c>
      <c r="AB852" s="67"/>
      <c r="AC852" s="67"/>
      <c r="AD852" s="67"/>
      <c r="AE852" s="67"/>
    </row>
    <row r="853">
      <c r="A853" s="59">
        <v>45791.0</v>
      </c>
      <c r="B853" s="60">
        <f t="shared" si="4"/>
        <v>6</v>
      </c>
      <c r="C853" s="61" t="s">
        <v>72</v>
      </c>
      <c r="D853" s="61" t="s">
        <v>247</v>
      </c>
      <c r="E853" s="61" t="s">
        <v>3725</v>
      </c>
      <c r="F853" s="61" t="s">
        <v>25</v>
      </c>
      <c r="G853" s="61" t="s">
        <v>3726</v>
      </c>
      <c r="H853" s="61" t="s">
        <v>59</v>
      </c>
      <c r="I853" s="61" t="s">
        <v>220</v>
      </c>
      <c r="J853" s="61" t="s">
        <v>220</v>
      </c>
      <c r="K853" s="61" t="s">
        <v>220</v>
      </c>
      <c r="L853" s="61" t="s">
        <v>29</v>
      </c>
      <c r="M853" s="25" t="s">
        <v>6378</v>
      </c>
      <c r="N853" s="25" t="s">
        <v>6379</v>
      </c>
      <c r="O853" s="61" t="s">
        <v>32</v>
      </c>
      <c r="P853" s="61" t="s">
        <v>33</v>
      </c>
      <c r="Q853" s="61" t="s">
        <v>471</v>
      </c>
      <c r="R853" s="79" t="s">
        <v>6380</v>
      </c>
      <c r="S853" s="65" t="str">
        <f t="shared" si="1"/>
        <v>20/05/2025</v>
      </c>
      <c r="T853" s="66">
        <f>IFERROR(__xludf.DUMMYFUNCTION("IF(ISBLANK(S853), """", DATE(INDEX(SPLIT(S853,""/""),3), INDEX(SPLIT(S853,""/""),2), INDEX(SPLIT(S853,""/""),1)))"),45797.0)</f>
        <v>45797</v>
      </c>
      <c r="U853" s="67"/>
      <c r="V853" s="61" t="s">
        <v>4853</v>
      </c>
      <c r="W853" s="61">
        <v>1350.0</v>
      </c>
      <c r="X853" s="61" t="s">
        <v>482</v>
      </c>
      <c r="Y853" s="69" t="str">
        <f t="shared" si="2"/>
        <v>2025-05</v>
      </c>
      <c r="Z853" s="70" t="str">
        <f t="shared" si="3"/>
        <v>May</v>
      </c>
      <c r="AA853" s="71">
        <f>IFERROR(__xludf.DUMMYFUNCTION("IF(OR(T853="""", NOT(ISDATE(T853))), """", EOMONTH(T853, -1) + 1)"),45778.0)</f>
        <v>45778</v>
      </c>
      <c r="AB853" s="67"/>
      <c r="AC853" s="67"/>
      <c r="AD853" s="67"/>
      <c r="AE853" s="67"/>
    </row>
    <row r="854">
      <c r="A854" s="59">
        <v>45791.0</v>
      </c>
      <c r="B854" s="60">
        <f t="shared" si="4"/>
        <v>10</v>
      </c>
      <c r="C854" s="61" t="s">
        <v>72</v>
      </c>
      <c r="D854" s="61" t="s">
        <v>247</v>
      </c>
      <c r="E854" s="61" t="s">
        <v>3730</v>
      </c>
      <c r="F854" s="61" t="s">
        <v>25</v>
      </c>
      <c r="G854" s="61" t="s">
        <v>3731</v>
      </c>
      <c r="H854" s="61" t="s">
        <v>59</v>
      </c>
      <c r="I854" s="61" t="s">
        <v>54</v>
      </c>
      <c r="J854" s="61" t="s">
        <v>54</v>
      </c>
      <c r="K854" s="61" t="s">
        <v>54</v>
      </c>
      <c r="L854" s="61" t="s">
        <v>29</v>
      </c>
      <c r="M854" s="25" t="s">
        <v>6381</v>
      </c>
      <c r="N854" s="25" t="s">
        <v>6382</v>
      </c>
      <c r="O854" s="61" t="s">
        <v>32</v>
      </c>
      <c r="P854" s="61" t="s">
        <v>33</v>
      </c>
      <c r="Q854" s="61" t="s">
        <v>519</v>
      </c>
      <c r="R854" s="64"/>
      <c r="S854" s="65" t="str">
        <f t="shared" si="1"/>
        <v>24/05/2025</v>
      </c>
      <c r="T854" s="66">
        <f>IFERROR(__xludf.DUMMYFUNCTION("IF(ISBLANK(S854), """", DATE(INDEX(SPLIT(S854,""/""),3), INDEX(SPLIT(S854,""/""),2), INDEX(SPLIT(S854,""/""),1)))"),45801.0)</f>
        <v>45801</v>
      </c>
      <c r="U854" s="67"/>
      <c r="V854" s="61" t="s">
        <v>4853</v>
      </c>
      <c r="W854" s="61">
        <v>4950.0</v>
      </c>
      <c r="X854" s="61" t="s">
        <v>1331</v>
      </c>
      <c r="Y854" s="69" t="str">
        <f t="shared" si="2"/>
        <v>2025-05</v>
      </c>
      <c r="Z854" s="70" t="str">
        <f t="shared" si="3"/>
        <v>May</v>
      </c>
      <c r="AA854" s="71">
        <f>IFERROR(__xludf.DUMMYFUNCTION("IF(OR(T854="""", NOT(ISDATE(T854))), """", EOMONTH(T854, -1) + 1)"),45778.0)</f>
        <v>45778</v>
      </c>
      <c r="AB854" s="67"/>
      <c r="AC854" s="67"/>
      <c r="AD854" s="67"/>
      <c r="AE854" s="67"/>
    </row>
    <row r="855">
      <c r="A855" s="59">
        <v>45791.0</v>
      </c>
      <c r="B855" s="60">
        <f t="shared" si="4"/>
        <v>31</v>
      </c>
      <c r="C855" s="61" t="s">
        <v>72</v>
      </c>
      <c r="D855" s="61" t="s">
        <v>247</v>
      </c>
      <c r="E855" s="61" t="s">
        <v>3734</v>
      </c>
      <c r="F855" s="61" t="s">
        <v>25</v>
      </c>
      <c r="G855" s="61" t="s">
        <v>3735</v>
      </c>
      <c r="H855" s="61" t="s">
        <v>39</v>
      </c>
      <c r="I855" s="61" t="s">
        <v>78</v>
      </c>
      <c r="J855" s="61" t="s">
        <v>78</v>
      </c>
      <c r="K855" s="61" t="s">
        <v>78</v>
      </c>
      <c r="L855" s="61" t="s">
        <v>29</v>
      </c>
      <c r="M855" s="25" t="s">
        <v>6383</v>
      </c>
      <c r="N855" s="25" t="s">
        <v>6384</v>
      </c>
      <c r="O855" s="61" t="s">
        <v>32</v>
      </c>
      <c r="P855" s="61" t="s">
        <v>33</v>
      </c>
      <c r="Q855" s="61" t="s">
        <v>471</v>
      </c>
      <c r="R855" s="64"/>
      <c r="S855" s="65" t="str">
        <f t="shared" si="1"/>
        <v>14/06/2025</v>
      </c>
      <c r="T855" s="66">
        <f>IFERROR(__xludf.DUMMYFUNCTION("IF(ISBLANK(S855), """", DATE(INDEX(SPLIT(S855,""/""),3), INDEX(SPLIT(S855,""/""),2), INDEX(SPLIT(S855,""/""),1)))"),45822.0)</f>
        <v>45822</v>
      </c>
      <c r="U855" s="67"/>
      <c r="V855" s="61" t="s">
        <v>4837</v>
      </c>
      <c r="W855" s="61">
        <v>3150.0</v>
      </c>
      <c r="X855" s="61" t="s">
        <v>1331</v>
      </c>
      <c r="Y855" s="69" t="str">
        <f t="shared" si="2"/>
        <v>2025-06</v>
      </c>
      <c r="Z855" s="70" t="str">
        <f t="shared" si="3"/>
        <v>Jun</v>
      </c>
      <c r="AA855" s="71">
        <f>IFERROR(__xludf.DUMMYFUNCTION("IF(OR(T855="""", NOT(ISDATE(T855))), """", EOMONTH(T855, -1) + 1)"),45809.0)</f>
        <v>45809</v>
      </c>
      <c r="AB855" s="67"/>
      <c r="AC855" s="67"/>
      <c r="AD855" s="67"/>
      <c r="AE855" s="67"/>
    </row>
    <row r="856">
      <c r="A856" s="59">
        <v>45791.0</v>
      </c>
      <c r="B856" s="60">
        <f t="shared" si="4"/>
        <v>17</v>
      </c>
      <c r="C856" s="61" t="s">
        <v>72</v>
      </c>
      <c r="D856" s="61" t="s">
        <v>247</v>
      </c>
      <c r="E856" s="61" t="s">
        <v>3738</v>
      </c>
      <c r="F856" s="61" t="s">
        <v>25</v>
      </c>
      <c r="G856" s="61" t="s">
        <v>3739</v>
      </c>
      <c r="H856" s="61" t="s">
        <v>59</v>
      </c>
      <c r="I856" s="61" t="s">
        <v>78</v>
      </c>
      <c r="J856" s="61" t="s">
        <v>78</v>
      </c>
      <c r="K856" s="61" t="s">
        <v>78</v>
      </c>
      <c r="L856" s="61" t="s">
        <v>29</v>
      </c>
      <c r="M856" s="25" t="s">
        <v>6385</v>
      </c>
      <c r="N856" s="25" t="s">
        <v>6386</v>
      </c>
      <c r="O856" s="61" t="s">
        <v>32</v>
      </c>
      <c r="P856" s="61" t="s">
        <v>33</v>
      </c>
      <c r="Q856" s="61" t="s">
        <v>126</v>
      </c>
      <c r="R856" s="64"/>
      <c r="S856" s="65" t="str">
        <f t="shared" si="1"/>
        <v>31/05/2025</v>
      </c>
      <c r="T856" s="66">
        <f>IFERROR(__xludf.DUMMYFUNCTION("IF(ISBLANK(S856), """", DATE(INDEX(SPLIT(S856,""/""),3), INDEX(SPLIT(S856,""/""),2), INDEX(SPLIT(S856,""/""),1)))"),45808.0)</f>
        <v>45808</v>
      </c>
      <c r="U856" s="67"/>
      <c r="V856" s="61" t="s">
        <v>4751</v>
      </c>
      <c r="W856" s="61">
        <v>4950.0</v>
      </c>
      <c r="X856" s="61" t="s">
        <v>1039</v>
      </c>
      <c r="Y856" s="69" t="str">
        <f t="shared" si="2"/>
        <v>2025-05</v>
      </c>
      <c r="Z856" s="70" t="str">
        <f t="shared" si="3"/>
        <v>May</v>
      </c>
      <c r="AA856" s="71">
        <f>IFERROR(__xludf.DUMMYFUNCTION("IF(OR(T856="""", NOT(ISDATE(T856))), """", EOMONTH(T856, -1) + 1)"),45778.0)</f>
        <v>45778</v>
      </c>
      <c r="AB856" s="67"/>
      <c r="AC856" s="67"/>
      <c r="AD856" s="67"/>
      <c r="AE856" s="67"/>
    </row>
    <row r="857">
      <c r="A857" s="59">
        <v>45791.0</v>
      </c>
      <c r="B857" s="60">
        <f t="shared" si="4"/>
        <v>10</v>
      </c>
      <c r="C857" s="61" t="s">
        <v>72</v>
      </c>
      <c r="D857" s="61" t="s">
        <v>247</v>
      </c>
      <c r="E857" s="61" t="s">
        <v>3742</v>
      </c>
      <c r="F857" s="61" t="s">
        <v>25</v>
      </c>
      <c r="G857" s="61" t="s">
        <v>3743</v>
      </c>
      <c r="H857" s="61" t="s">
        <v>39</v>
      </c>
      <c r="I857" s="61" t="s">
        <v>220</v>
      </c>
      <c r="J857" s="61" t="s">
        <v>220</v>
      </c>
      <c r="K857" s="61" t="s">
        <v>220</v>
      </c>
      <c r="L857" s="61" t="s">
        <v>29</v>
      </c>
      <c r="M857" s="25" t="s">
        <v>6387</v>
      </c>
      <c r="N857" s="25" t="s">
        <v>6388</v>
      </c>
      <c r="O857" s="61" t="s">
        <v>32</v>
      </c>
      <c r="P857" s="61" t="s">
        <v>33</v>
      </c>
      <c r="Q857" s="61" t="s">
        <v>34</v>
      </c>
      <c r="R857" s="64"/>
      <c r="S857" s="65" t="str">
        <f t="shared" si="1"/>
        <v>24/05/2025</v>
      </c>
      <c r="T857" s="66">
        <f>IFERROR(__xludf.DUMMYFUNCTION("IF(ISBLANK(S857), """", DATE(INDEX(SPLIT(S857,""/""),3), INDEX(SPLIT(S857,""/""),2), INDEX(SPLIT(S857,""/""),1)))"),45801.0)</f>
        <v>45801</v>
      </c>
      <c r="U857" s="67"/>
      <c r="V857" s="61" t="s">
        <v>4853</v>
      </c>
      <c r="W857" s="61">
        <v>4950.0</v>
      </c>
      <c r="X857" s="61" t="s">
        <v>691</v>
      </c>
      <c r="Y857" s="69" t="str">
        <f t="shared" si="2"/>
        <v>2025-05</v>
      </c>
      <c r="Z857" s="70" t="str">
        <f t="shared" si="3"/>
        <v>May</v>
      </c>
      <c r="AA857" s="71">
        <f>IFERROR(__xludf.DUMMYFUNCTION("IF(OR(T857="""", NOT(ISDATE(T857))), """", EOMONTH(T857, -1) + 1)"),45778.0)</f>
        <v>45778</v>
      </c>
      <c r="AB857" s="67"/>
      <c r="AC857" s="67"/>
      <c r="AD857" s="67"/>
      <c r="AE857" s="67"/>
    </row>
    <row r="858">
      <c r="A858" s="59">
        <v>45791.0</v>
      </c>
      <c r="B858" s="60">
        <f t="shared" si="4"/>
        <v>31</v>
      </c>
      <c r="C858" s="61" t="s">
        <v>72</v>
      </c>
      <c r="D858" s="61" t="s">
        <v>247</v>
      </c>
      <c r="E858" s="61" t="s">
        <v>3746</v>
      </c>
      <c r="F858" s="61" t="s">
        <v>25</v>
      </c>
      <c r="G858" s="61" t="s">
        <v>3747</v>
      </c>
      <c r="H858" s="61" t="s">
        <v>68</v>
      </c>
      <c r="I858" s="61" t="s">
        <v>78</v>
      </c>
      <c r="J858" s="61" t="s">
        <v>78</v>
      </c>
      <c r="K858" s="61" t="s">
        <v>78</v>
      </c>
      <c r="L858" s="61" t="s">
        <v>29</v>
      </c>
      <c r="M858" s="25" t="s">
        <v>6389</v>
      </c>
      <c r="N858" s="25" t="s">
        <v>6390</v>
      </c>
      <c r="O858" s="61" t="s">
        <v>32</v>
      </c>
      <c r="P858" s="61" t="s">
        <v>33</v>
      </c>
      <c r="Q858" s="61" t="s">
        <v>34</v>
      </c>
      <c r="R858" s="64"/>
      <c r="S858" s="65" t="str">
        <f t="shared" si="1"/>
        <v>14/06/2025</v>
      </c>
      <c r="T858" s="66">
        <f>IFERROR(__xludf.DUMMYFUNCTION("IF(ISBLANK(S858), """", DATE(INDEX(SPLIT(S858,""/""),3), INDEX(SPLIT(S858,""/""),2), INDEX(SPLIT(S858,""/""),1)))"),45822.0)</f>
        <v>45822</v>
      </c>
      <c r="U858" s="67"/>
      <c r="V858" s="61" t="s">
        <v>4837</v>
      </c>
      <c r="W858" s="67"/>
      <c r="X858" s="67"/>
      <c r="Y858" s="69" t="str">
        <f t="shared" si="2"/>
        <v>2025-06</v>
      </c>
      <c r="Z858" s="70" t="str">
        <f t="shared" si="3"/>
        <v>Jun</v>
      </c>
      <c r="AA858" s="71">
        <f>IFERROR(__xludf.DUMMYFUNCTION("IF(OR(T858="""", NOT(ISDATE(T858))), """", EOMONTH(T858, -1) + 1)"),45809.0)</f>
        <v>45809</v>
      </c>
      <c r="AB858" s="67"/>
      <c r="AC858" s="67"/>
      <c r="AD858" s="67"/>
      <c r="AE858" s="67"/>
    </row>
    <row r="859">
      <c r="A859" s="59">
        <v>45791.0</v>
      </c>
      <c r="B859" s="60">
        <f t="shared" si="4"/>
        <v>8</v>
      </c>
      <c r="C859" s="61" t="s">
        <v>72</v>
      </c>
      <c r="D859" s="61" t="s">
        <v>247</v>
      </c>
      <c r="E859" s="61" t="s">
        <v>3750</v>
      </c>
      <c r="F859" s="61" t="s">
        <v>25</v>
      </c>
      <c r="G859" s="61" t="s">
        <v>3751</v>
      </c>
      <c r="H859" s="61" t="s">
        <v>59</v>
      </c>
      <c r="I859" s="61" t="s">
        <v>104</v>
      </c>
      <c r="J859" s="61" t="s">
        <v>104</v>
      </c>
      <c r="K859" s="61" t="s">
        <v>104</v>
      </c>
      <c r="L859" s="61" t="s">
        <v>29</v>
      </c>
      <c r="M859" s="25" t="s">
        <v>6391</v>
      </c>
      <c r="N859" s="25" t="s">
        <v>6392</v>
      </c>
      <c r="O859" s="61" t="s">
        <v>32</v>
      </c>
      <c r="P859" s="61" t="s">
        <v>33</v>
      </c>
      <c r="Q859" s="61" t="s">
        <v>471</v>
      </c>
      <c r="R859" s="79" t="s">
        <v>6393</v>
      </c>
      <c r="S859" s="65" t="str">
        <f t="shared" si="1"/>
        <v>22/05/2025</v>
      </c>
      <c r="T859" s="66">
        <f>IFERROR(__xludf.DUMMYFUNCTION("IF(ISBLANK(S859), """", DATE(INDEX(SPLIT(S859,""/""),3), INDEX(SPLIT(S859,""/""),2), INDEX(SPLIT(S859,""/""),1)))"),45799.0)</f>
        <v>45799</v>
      </c>
      <c r="U859" s="67"/>
      <c r="V859" s="61" t="s">
        <v>4853</v>
      </c>
      <c r="W859" s="61">
        <v>4950.0</v>
      </c>
      <c r="X859" s="61" t="s">
        <v>691</v>
      </c>
      <c r="Y859" s="69" t="str">
        <f t="shared" si="2"/>
        <v>2025-05</v>
      </c>
      <c r="Z859" s="70" t="str">
        <f t="shared" si="3"/>
        <v>May</v>
      </c>
      <c r="AA859" s="71">
        <f>IFERROR(__xludf.DUMMYFUNCTION("IF(OR(T859="""", NOT(ISDATE(T859))), """", EOMONTH(T859, -1) + 1)"),45778.0)</f>
        <v>45778</v>
      </c>
      <c r="AB859" s="67"/>
      <c r="AC859" s="67"/>
      <c r="AD859" s="67"/>
      <c r="AE859" s="67"/>
    </row>
    <row r="860">
      <c r="A860" s="59">
        <v>45791.0</v>
      </c>
      <c r="B860" s="60">
        <f t="shared" si="4"/>
        <v>147</v>
      </c>
      <c r="C860" s="61" t="s">
        <v>72</v>
      </c>
      <c r="D860" s="61" t="s">
        <v>73</v>
      </c>
      <c r="E860" s="61" t="s">
        <v>3754</v>
      </c>
      <c r="F860" s="61" t="s">
        <v>46</v>
      </c>
      <c r="G860" s="61" t="s">
        <v>3755</v>
      </c>
      <c r="H860" s="61" t="s">
        <v>59</v>
      </c>
      <c r="I860" s="61" t="s">
        <v>122</v>
      </c>
      <c r="J860" s="61" t="s">
        <v>47</v>
      </c>
      <c r="K860" s="61" t="s">
        <v>47</v>
      </c>
      <c r="L860" s="61" t="s">
        <v>29</v>
      </c>
      <c r="M860" s="25" t="s">
        <v>6394</v>
      </c>
      <c r="N860" s="25" t="s">
        <v>6395</v>
      </c>
      <c r="O860" s="61" t="s">
        <v>32</v>
      </c>
      <c r="P860" s="61" t="s">
        <v>214</v>
      </c>
      <c r="Q860" s="67"/>
      <c r="R860" s="64"/>
      <c r="S860" s="65" t="str">
        <f t="shared" si="1"/>
        <v/>
      </c>
      <c r="T860" s="67" t="str">
        <f>IFERROR(__xludf.DUMMYFUNCTION("IF(ISBLANK(S860), """", DATE(INDEX(SPLIT(S860,""/""),3), INDEX(SPLIT(S860,""/""),2), INDEX(SPLIT(S860,""/""),1)))"),"")</f>
        <v/>
      </c>
      <c r="U860" s="67"/>
      <c r="V860" s="65"/>
      <c r="W860" s="67"/>
      <c r="X860" s="67"/>
      <c r="Y860" s="69" t="str">
        <f t="shared" si="2"/>
        <v/>
      </c>
      <c r="Z860" s="70" t="str">
        <f t="shared" si="3"/>
        <v/>
      </c>
      <c r="AA860" s="70" t="str">
        <f>IFERROR(__xludf.DUMMYFUNCTION("IF(OR(T860="""", NOT(ISDATE(T860))), """", EOMONTH(T860, -1) + 1)"),"")</f>
        <v/>
      </c>
      <c r="AB860" s="67"/>
      <c r="AC860" s="67"/>
      <c r="AD860" s="67"/>
      <c r="AE860" s="67"/>
    </row>
    <row r="861">
      <c r="A861" s="59">
        <v>45791.0</v>
      </c>
      <c r="B861" s="60">
        <f t="shared" si="4"/>
        <v>147</v>
      </c>
      <c r="C861" s="61" t="s">
        <v>72</v>
      </c>
      <c r="D861" s="61" t="s">
        <v>247</v>
      </c>
      <c r="E861" s="61" t="s">
        <v>3758</v>
      </c>
      <c r="F861" s="61" t="s">
        <v>25</v>
      </c>
      <c r="G861" s="61" t="s">
        <v>3759</v>
      </c>
      <c r="H861" s="61" t="s">
        <v>388</v>
      </c>
      <c r="I861" s="61" t="s">
        <v>78</v>
      </c>
      <c r="J861" s="61" t="s">
        <v>78</v>
      </c>
      <c r="K861" s="61" t="s">
        <v>78</v>
      </c>
      <c r="L861" s="61" t="s">
        <v>29</v>
      </c>
      <c r="M861" s="25" t="s">
        <v>6396</v>
      </c>
      <c r="N861" s="25" t="s">
        <v>6397</v>
      </c>
      <c r="O861" s="61" t="s">
        <v>32</v>
      </c>
      <c r="P861" s="61" t="s">
        <v>214</v>
      </c>
      <c r="Q861" s="67"/>
      <c r="R861" s="64"/>
      <c r="S861" s="65" t="str">
        <f t="shared" si="1"/>
        <v/>
      </c>
      <c r="T861" s="67" t="str">
        <f>IFERROR(__xludf.DUMMYFUNCTION("IF(ISBLANK(S861), """", DATE(INDEX(SPLIT(S861,""/""),3), INDEX(SPLIT(S861,""/""),2), INDEX(SPLIT(S861,""/""),1)))"),"")</f>
        <v/>
      </c>
      <c r="U861" s="67"/>
      <c r="V861" s="65"/>
      <c r="W861" s="67"/>
      <c r="X861" s="67"/>
      <c r="Y861" s="69" t="str">
        <f t="shared" si="2"/>
        <v/>
      </c>
      <c r="Z861" s="70" t="str">
        <f t="shared" si="3"/>
        <v/>
      </c>
      <c r="AA861" s="70" t="str">
        <f>IFERROR(__xludf.DUMMYFUNCTION("IF(OR(T861="""", NOT(ISDATE(T861))), """", EOMONTH(T861, -1) + 1)"),"")</f>
        <v/>
      </c>
      <c r="AB861" s="67"/>
      <c r="AC861" s="67"/>
      <c r="AD861" s="67"/>
      <c r="AE861" s="67"/>
    </row>
    <row r="862">
      <c r="A862" s="59">
        <v>45791.0</v>
      </c>
      <c r="B862" s="60">
        <f t="shared" si="4"/>
        <v>10</v>
      </c>
      <c r="C862" s="61" t="s">
        <v>64</v>
      </c>
      <c r="D862" s="61" t="s">
        <v>697</v>
      </c>
      <c r="E862" s="61" t="s">
        <v>3762</v>
      </c>
      <c r="F862" s="61" t="s">
        <v>25</v>
      </c>
      <c r="G862" s="63" t="s">
        <v>3763</v>
      </c>
      <c r="H862" s="61" t="s">
        <v>68</v>
      </c>
      <c r="I862" s="61" t="s">
        <v>220</v>
      </c>
      <c r="J862" s="61" t="s">
        <v>220</v>
      </c>
      <c r="K862" s="61" t="s">
        <v>220</v>
      </c>
      <c r="L862" s="61" t="s">
        <v>29</v>
      </c>
      <c r="M862" s="25" t="s">
        <v>6398</v>
      </c>
      <c r="N862" s="25" t="s">
        <v>6399</v>
      </c>
      <c r="O862" s="61" t="s">
        <v>32</v>
      </c>
      <c r="P862" s="61" t="s">
        <v>33</v>
      </c>
      <c r="Q862" s="61" t="s">
        <v>34</v>
      </c>
      <c r="R862" s="64"/>
      <c r="S862" s="65" t="str">
        <f t="shared" si="1"/>
        <v>24/05/2025</v>
      </c>
      <c r="T862" s="66">
        <f>IFERROR(__xludf.DUMMYFUNCTION("IF(ISBLANK(S862), """", DATE(INDEX(SPLIT(S862,""/""),3), INDEX(SPLIT(S862,""/""),2), INDEX(SPLIT(S862,""/""),1)))"),45801.0)</f>
        <v>45801</v>
      </c>
      <c r="U862" s="67"/>
      <c r="V862" s="61" t="s">
        <v>4853</v>
      </c>
      <c r="W862" s="67"/>
      <c r="X862" s="67"/>
      <c r="Y862" s="69" t="str">
        <f t="shared" si="2"/>
        <v>2025-05</v>
      </c>
      <c r="Z862" s="70" t="str">
        <f t="shared" si="3"/>
        <v>May</v>
      </c>
      <c r="AA862" s="71">
        <f>IFERROR(__xludf.DUMMYFUNCTION("IF(OR(T862="""", NOT(ISDATE(T862))), """", EOMONTH(T862, -1) + 1)"),45778.0)</f>
        <v>45778</v>
      </c>
      <c r="AB862" s="67"/>
      <c r="AC862" s="67"/>
      <c r="AD862" s="67"/>
      <c r="AE862" s="67"/>
    </row>
    <row r="863">
      <c r="A863" s="59">
        <v>45791.0</v>
      </c>
      <c r="B863" s="60">
        <f t="shared" si="4"/>
        <v>10</v>
      </c>
      <c r="C863" s="61" t="s">
        <v>64</v>
      </c>
      <c r="D863" s="61" t="s">
        <v>697</v>
      </c>
      <c r="E863" s="61" t="s">
        <v>3766</v>
      </c>
      <c r="F863" s="61" t="s">
        <v>46</v>
      </c>
      <c r="G863" s="63" t="s">
        <v>3763</v>
      </c>
      <c r="H863" s="61" t="s">
        <v>68</v>
      </c>
      <c r="I863" s="61" t="s">
        <v>220</v>
      </c>
      <c r="J863" s="61" t="s">
        <v>47</v>
      </c>
      <c r="K863" s="61" t="s">
        <v>47</v>
      </c>
      <c r="L863" s="61" t="s">
        <v>29</v>
      </c>
      <c r="M863" s="25" t="s">
        <v>6400</v>
      </c>
      <c r="N863" s="25" t="s">
        <v>6401</v>
      </c>
      <c r="O863" s="61" t="s">
        <v>32</v>
      </c>
      <c r="P863" s="61" t="s">
        <v>33</v>
      </c>
      <c r="Q863" s="61" t="s">
        <v>34</v>
      </c>
      <c r="R863" s="64"/>
      <c r="S863" s="65" t="str">
        <f t="shared" si="1"/>
        <v>24/05/2025</v>
      </c>
      <c r="T863" s="66">
        <f>IFERROR(__xludf.DUMMYFUNCTION("IF(ISBLANK(S863), """", DATE(INDEX(SPLIT(S863,""/""),3), INDEX(SPLIT(S863,""/""),2), INDEX(SPLIT(S863,""/""),1)))"),45801.0)</f>
        <v>45801</v>
      </c>
      <c r="U863" s="67"/>
      <c r="V863" s="61" t="s">
        <v>4853</v>
      </c>
      <c r="W863" s="67"/>
      <c r="X863" s="67"/>
      <c r="Y863" s="69" t="str">
        <f t="shared" si="2"/>
        <v>2025-05</v>
      </c>
      <c r="Z863" s="70" t="str">
        <f t="shared" si="3"/>
        <v>May</v>
      </c>
      <c r="AA863" s="71">
        <f>IFERROR(__xludf.DUMMYFUNCTION("IF(OR(T863="""", NOT(ISDATE(T863))), """", EOMONTH(T863, -1) + 1)"),45778.0)</f>
        <v>45778</v>
      </c>
      <c r="AB863" s="67"/>
      <c r="AC863" s="67"/>
      <c r="AD863" s="67"/>
      <c r="AE863" s="67"/>
    </row>
    <row r="864">
      <c r="A864" s="59">
        <v>45791.0</v>
      </c>
      <c r="B864" s="60">
        <f t="shared" si="4"/>
        <v>24</v>
      </c>
      <c r="C864" s="61" t="s">
        <v>64</v>
      </c>
      <c r="D864" s="61" t="s">
        <v>95</v>
      </c>
      <c r="E864" s="61" t="s">
        <v>3769</v>
      </c>
      <c r="F864" s="61" t="s">
        <v>25</v>
      </c>
      <c r="G864" s="61" t="s">
        <v>3770</v>
      </c>
      <c r="H864" s="61" t="s">
        <v>39</v>
      </c>
      <c r="I864" s="61" t="s">
        <v>220</v>
      </c>
      <c r="J864" s="61" t="s">
        <v>220</v>
      </c>
      <c r="K864" s="61" t="s">
        <v>220</v>
      </c>
      <c r="L864" s="61" t="s">
        <v>29</v>
      </c>
      <c r="M864" s="25" t="s">
        <v>6402</v>
      </c>
      <c r="N864" s="25" t="s">
        <v>6403</v>
      </c>
      <c r="O864" s="61" t="s">
        <v>32</v>
      </c>
      <c r="P864" s="61" t="s">
        <v>33</v>
      </c>
      <c r="Q864" s="67"/>
      <c r="R864" s="64"/>
      <c r="S864" s="65">
        <f t="shared" si="1"/>
        <v>45844</v>
      </c>
      <c r="T864" s="66">
        <f>IFERROR(__xludf.DUMMYFUNCTION("IF(ISBLANK(S864), """", DATE(INDEX(SPLIT(S864,""/""),3), INDEX(SPLIT(S864,""/""),2), INDEX(SPLIT(S864,""/""),1)))"),45815.0)</f>
        <v>45815</v>
      </c>
      <c r="U864" s="67"/>
      <c r="V864" s="68">
        <v>45844.0</v>
      </c>
      <c r="W864" s="67"/>
      <c r="X864" s="67"/>
      <c r="Y864" s="69" t="str">
        <f t="shared" si="2"/>
        <v>2025-06</v>
      </c>
      <c r="Z864" s="70" t="str">
        <f t="shared" si="3"/>
        <v>Jun</v>
      </c>
      <c r="AA864" s="71">
        <f>IFERROR(__xludf.DUMMYFUNCTION("IF(OR(T864="""", NOT(ISDATE(T864))), """", EOMONTH(T864, -1) + 1)"),45809.0)</f>
        <v>45809</v>
      </c>
      <c r="AB864" s="67"/>
      <c r="AC864" s="67"/>
      <c r="AD864" s="67"/>
      <c r="AE864" s="67"/>
    </row>
    <row r="865">
      <c r="A865" s="59">
        <v>45791.0</v>
      </c>
      <c r="B865" s="60">
        <f t="shared" si="4"/>
        <v>147</v>
      </c>
      <c r="C865" s="61" t="s">
        <v>50</v>
      </c>
      <c r="D865" s="61" t="s">
        <v>216</v>
      </c>
      <c r="E865" s="61" t="s">
        <v>3773</v>
      </c>
      <c r="F865" s="61" t="s">
        <v>25</v>
      </c>
      <c r="G865" s="61" t="s">
        <v>3774</v>
      </c>
      <c r="H865" s="61" t="s">
        <v>39</v>
      </c>
      <c r="I865" s="61" t="s">
        <v>256</v>
      </c>
      <c r="J865" s="61" t="s">
        <v>40</v>
      </c>
      <c r="K865" s="61" t="s">
        <v>40</v>
      </c>
      <c r="L865" s="61" t="s">
        <v>29</v>
      </c>
      <c r="M865" s="25" t="s">
        <v>6404</v>
      </c>
      <c r="N865" s="25" t="s">
        <v>6405</v>
      </c>
      <c r="O865" s="61" t="s">
        <v>32</v>
      </c>
      <c r="P865" s="61" t="s">
        <v>214</v>
      </c>
      <c r="Q865" s="67"/>
      <c r="R865" s="64"/>
      <c r="S865" s="65" t="str">
        <f t="shared" si="1"/>
        <v/>
      </c>
      <c r="T865" s="67" t="str">
        <f>IFERROR(__xludf.DUMMYFUNCTION("IF(ISBLANK(S865), """", DATE(INDEX(SPLIT(S865,""/""),3), INDEX(SPLIT(S865,""/""),2), INDEX(SPLIT(S865,""/""),1)))"),"")</f>
        <v/>
      </c>
      <c r="U865" s="67"/>
      <c r="V865" s="65"/>
      <c r="W865" s="67"/>
      <c r="X865" s="67"/>
      <c r="Y865" s="69" t="str">
        <f t="shared" si="2"/>
        <v/>
      </c>
      <c r="Z865" s="70" t="str">
        <f t="shared" si="3"/>
        <v/>
      </c>
      <c r="AA865" s="70" t="str">
        <f>IFERROR(__xludf.DUMMYFUNCTION("IF(OR(T865="""", NOT(ISDATE(T865))), """", EOMONTH(T865, -1) + 1)"),"")</f>
        <v/>
      </c>
      <c r="AB865" s="67"/>
      <c r="AC865" s="67"/>
      <c r="AD865" s="67"/>
      <c r="AE865" s="67"/>
    </row>
    <row r="866">
      <c r="A866" s="59">
        <v>45791.0</v>
      </c>
      <c r="B866" s="60">
        <f t="shared" si="4"/>
        <v>147</v>
      </c>
      <c r="C866" s="61" t="s">
        <v>50</v>
      </c>
      <c r="D866" s="61" t="s">
        <v>216</v>
      </c>
      <c r="E866" s="61" t="s">
        <v>3777</v>
      </c>
      <c r="F866" s="61" t="s">
        <v>25</v>
      </c>
      <c r="G866" s="61" t="s">
        <v>3778</v>
      </c>
      <c r="H866" s="61" t="s">
        <v>39</v>
      </c>
      <c r="I866" s="61" t="s">
        <v>435</v>
      </c>
      <c r="J866" s="61" t="s">
        <v>404</v>
      </c>
      <c r="K866" s="61" t="s">
        <v>404</v>
      </c>
      <c r="L866" s="61" t="s">
        <v>29</v>
      </c>
      <c r="M866" s="25" t="s">
        <v>6406</v>
      </c>
      <c r="N866" s="25" t="s">
        <v>6407</v>
      </c>
      <c r="O866" s="61" t="s">
        <v>32</v>
      </c>
      <c r="P866" s="61" t="s">
        <v>214</v>
      </c>
      <c r="Q866" s="67"/>
      <c r="R866" s="64"/>
      <c r="S866" s="65" t="str">
        <f t="shared" si="1"/>
        <v/>
      </c>
      <c r="T866" s="67" t="str">
        <f>IFERROR(__xludf.DUMMYFUNCTION("IF(ISBLANK(S866), """", DATE(INDEX(SPLIT(S866,""/""),3), INDEX(SPLIT(S866,""/""),2), INDEX(SPLIT(S866,""/""),1)))"),"")</f>
        <v/>
      </c>
      <c r="U866" s="67"/>
      <c r="V866" s="65"/>
      <c r="W866" s="67"/>
      <c r="X866" s="67"/>
      <c r="Y866" s="69" t="str">
        <f t="shared" si="2"/>
        <v/>
      </c>
      <c r="Z866" s="70" t="str">
        <f t="shared" si="3"/>
        <v/>
      </c>
      <c r="AA866" s="70" t="str">
        <f>IFERROR(__xludf.DUMMYFUNCTION("IF(OR(T866="""", NOT(ISDATE(T866))), """", EOMONTH(T866, -1) + 1)"),"")</f>
        <v/>
      </c>
      <c r="AB866" s="67"/>
      <c r="AC866" s="67"/>
      <c r="AD866" s="67"/>
      <c r="AE866" s="67"/>
    </row>
    <row r="867">
      <c r="A867" s="59">
        <v>45791.0</v>
      </c>
      <c r="B867" s="60">
        <f t="shared" si="4"/>
        <v>147</v>
      </c>
      <c r="C867" s="61" t="s">
        <v>50</v>
      </c>
      <c r="D867" s="61" t="s">
        <v>216</v>
      </c>
      <c r="E867" s="61" t="s">
        <v>3781</v>
      </c>
      <c r="F867" s="61" t="s">
        <v>25</v>
      </c>
      <c r="G867" s="63" t="s">
        <v>3782</v>
      </c>
      <c r="H867" s="61" t="s">
        <v>39</v>
      </c>
      <c r="I867" s="61" t="s">
        <v>256</v>
      </c>
      <c r="J867" s="61" t="s">
        <v>142</v>
      </c>
      <c r="K867" s="61" t="s">
        <v>136</v>
      </c>
      <c r="L867" s="61" t="s">
        <v>29</v>
      </c>
      <c r="M867" s="25" t="s">
        <v>6408</v>
      </c>
      <c r="N867" s="25" t="s">
        <v>6409</v>
      </c>
      <c r="O867" s="61" t="s">
        <v>32</v>
      </c>
      <c r="P867" s="61" t="s">
        <v>214</v>
      </c>
      <c r="Q867" s="67"/>
      <c r="R867" s="64"/>
      <c r="S867" s="65" t="str">
        <f t="shared" si="1"/>
        <v/>
      </c>
      <c r="T867" s="67" t="str">
        <f>IFERROR(__xludf.DUMMYFUNCTION("IF(ISBLANK(S867), """", DATE(INDEX(SPLIT(S867,""/""),3), INDEX(SPLIT(S867,""/""),2), INDEX(SPLIT(S867,""/""),1)))"),"")</f>
        <v/>
      </c>
      <c r="U867" s="67"/>
      <c r="V867" s="65"/>
      <c r="W867" s="67"/>
      <c r="X867" s="67"/>
      <c r="Y867" s="69" t="str">
        <f t="shared" si="2"/>
        <v/>
      </c>
      <c r="Z867" s="70" t="str">
        <f t="shared" si="3"/>
        <v/>
      </c>
      <c r="AA867" s="70" t="str">
        <f>IFERROR(__xludf.DUMMYFUNCTION("IF(OR(T867="""", NOT(ISDATE(T867))), """", EOMONTH(T867, -1) + 1)"),"")</f>
        <v/>
      </c>
      <c r="AB867" s="67"/>
      <c r="AC867" s="67"/>
      <c r="AD867" s="67"/>
      <c r="AE867" s="67"/>
    </row>
    <row r="868">
      <c r="A868" s="59">
        <v>45791.0</v>
      </c>
      <c r="B868" s="60">
        <f t="shared" si="4"/>
        <v>147</v>
      </c>
      <c r="C868" s="61" t="s">
        <v>50</v>
      </c>
      <c r="D868" s="61" t="s">
        <v>216</v>
      </c>
      <c r="E868" s="61" t="s">
        <v>3785</v>
      </c>
      <c r="F868" s="61" t="s">
        <v>46</v>
      </c>
      <c r="G868" s="63" t="s">
        <v>3782</v>
      </c>
      <c r="H868" s="61" t="s">
        <v>39</v>
      </c>
      <c r="I868" s="61" t="s">
        <v>256</v>
      </c>
      <c r="J868" s="61" t="s">
        <v>47</v>
      </c>
      <c r="K868" s="61" t="s">
        <v>47</v>
      </c>
      <c r="L868" s="61" t="s">
        <v>29</v>
      </c>
      <c r="M868" s="25" t="s">
        <v>6410</v>
      </c>
      <c r="N868" s="25" t="s">
        <v>6411</v>
      </c>
      <c r="O868" s="61" t="s">
        <v>32</v>
      </c>
      <c r="P868" s="61" t="s">
        <v>214</v>
      </c>
      <c r="Q868" s="67"/>
      <c r="R868" s="64"/>
      <c r="S868" s="65" t="str">
        <f t="shared" si="1"/>
        <v/>
      </c>
      <c r="T868" s="67" t="str">
        <f>IFERROR(__xludf.DUMMYFUNCTION("IF(ISBLANK(S868), """", DATE(INDEX(SPLIT(S868,""/""),3), INDEX(SPLIT(S868,""/""),2), INDEX(SPLIT(S868,""/""),1)))"),"")</f>
        <v/>
      </c>
      <c r="U868" s="67"/>
      <c r="V868" s="65"/>
      <c r="W868" s="67"/>
      <c r="X868" s="67"/>
      <c r="Y868" s="69" t="str">
        <f t="shared" si="2"/>
        <v/>
      </c>
      <c r="Z868" s="70" t="str">
        <f t="shared" si="3"/>
        <v/>
      </c>
      <c r="AA868" s="70" t="str">
        <f>IFERROR(__xludf.DUMMYFUNCTION("IF(OR(T868="""", NOT(ISDATE(T868))), """", EOMONTH(T868, -1) + 1)"),"")</f>
        <v/>
      </c>
      <c r="AB868" s="67"/>
      <c r="AC868" s="67"/>
      <c r="AD868" s="67"/>
      <c r="AE868" s="67"/>
    </row>
    <row r="869">
      <c r="A869" s="59">
        <v>45791.0</v>
      </c>
      <c r="B869" s="60">
        <f t="shared" si="4"/>
        <v>24</v>
      </c>
      <c r="C869" s="61" t="s">
        <v>72</v>
      </c>
      <c r="D869" s="61" t="s">
        <v>247</v>
      </c>
      <c r="E869" s="61" t="s">
        <v>3788</v>
      </c>
      <c r="F869" s="61" t="s">
        <v>274</v>
      </c>
      <c r="G869" s="61" t="s">
        <v>3789</v>
      </c>
      <c r="H869" s="61" t="s">
        <v>77</v>
      </c>
      <c r="I869" s="61" t="s">
        <v>78</v>
      </c>
      <c r="J869" s="61" t="s">
        <v>47</v>
      </c>
      <c r="K869" s="61" t="s">
        <v>47</v>
      </c>
      <c r="L869" s="61" t="s">
        <v>29</v>
      </c>
      <c r="M869" s="25" t="s">
        <v>6412</v>
      </c>
      <c r="N869" s="25" t="s">
        <v>6413</v>
      </c>
      <c r="O869" s="61" t="s">
        <v>32</v>
      </c>
      <c r="P869" s="61" t="s">
        <v>33</v>
      </c>
      <c r="Q869" s="67"/>
      <c r="R869" s="64"/>
      <c r="S869" s="65">
        <f t="shared" si="1"/>
        <v>45844</v>
      </c>
      <c r="T869" s="66">
        <f>IFERROR(__xludf.DUMMYFUNCTION("IF(ISBLANK(S869), """", DATE(INDEX(SPLIT(S869,""/""),3), INDEX(SPLIT(S869,""/""),2), INDEX(SPLIT(S869,""/""),1)))"),45815.0)</f>
        <v>45815</v>
      </c>
      <c r="U869" s="67"/>
      <c r="V869" s="68">
        <v>45844.0</v>
      </c>
      <c r="W869" s="61">
        <v>1800.0</v>
      </c>
      <c r="X869" s="61" t="s">
        <v>482</v>
      </c>
      <c r="Y869" s="69" t="str">
        <f t="shared" si="2"/>
        <v>2025-06</v>
      </c>
      <c r="Z869" s="70" t="str">
        <f t="shared" si="3"/>
        <v>Jun</v>
      </c>
      <c r="AA869" s="71">
        <f>IFERROR(__xludf.DUMMYFUNCTION("IF(OR(T869="""", NOT(ISDATE(T869))), """", EOMONTH(T869, -1) + 1)"),45809.0)</f>
        <v>45809</v>
      </c>
      <c r="AB869" s="67"/>
      <c r="AC869" s="67"/>
      <c r="AD869" s="67"/>
      <c r="AE869" s="67"/>
    </row>
    <row r="870">
      <c r="A870" s="59">
        <v>45791.0</v>
      </c>
      <c r="B870" s="60">
        <f t="shared" si="4"/>
        <v>10</v>
      </c>
      <c r="C870" s="61" t="s">
        <v>72</v>
      </c>
      <c r="D870" s="61" t="s">
        <v>247</v>
      </c>
      <c r="E870" s="61" t="s">
        <v>3792</v>
      </c>
      <c r="F870" s="61" t="s">
        <v>274</v>
      </c>
      <c r="G870" s="61" t="s">
        <v>3793</v>
      </c>
      <c r="H870" s="61" t="s">
        <v>77</v>
      </c>
      <c r="I870" s="61" t="s">
        <v>801</v>
      </c>
      <c r="J870" s="61" t="s">
        <v>47</v>
      </c>
      <c r="K870" s="61" t="s">
        <v>47</v>
      </c>
      <c r="L870" s="61" t="s">
        <v>29</v>
      </c>
      <c r="M870" s="25" t="s">
        <v>6414</v>
      </c>
      <c r="N870" s="25" t="s">
        <v>6415</v>
      </c>
      <c r="O870" s="61" t="s">
        <v>32</v>
      </c>
      <c r="P870" s="61" t="s">
        <v>33</v>
      </c>
      <c r="Q870" s="61" t="s">
        <v>34</v>
      </c>
      <c r="R870" s="64"/>
      <c r="S870" s="65" t="str">
        <f t="shared" si="1"/>
        <v>24/05/2025</v>
      </c>
      <c r="T870" s="66">
        <f>IFERROR(__xludf.DUMMYFUNCTION("IF(ISBLANK(S870), """", DATE(INDEX(SPLIT(S870,""/""),3), INDEX(SPLIT(S870,""/""),2), INDEX(SPLIT(S870,""/""),1)))"),45801.0)</f>
        <v>45801</v>
      </c>
      <c r="U870" s="67"/>
      <c r="V870" s="61" t="s">
        <v>4853</v>
      </c>
      <c r="W870" s="61">
        <v>1800.0</v>
      </c>
      <c r="X870" s="61" t="s">
        <v>691</v>
      </c>
      <c r="Y870" s="69" t="str">
        <f t="shared" si="2"/>
        <v>2025-05</v>
      </c>
      <c r="Z870" s="70" t="str">
        <f t="shared" si="3"/>
        <v>May</v>
      </c>
      <c r="AA870" s="71">
        <f>IFERROR(__xludf.DUMMYFUNCTION("IF(OR(T870="""", NOT(ISDATE(T870))), """", EOMONTH(T870, -1) + 1)"),45778.0)</f>
        <v>45778</v>
      </c>
      <c r="AB870" s="67"/>
      <c r="AC870" s="67"/>
      <c r="AD870" s="67"/>
      <c r="AE870" s="67"/>
    </row>
    <row r="871">
      <c r="A871" s="59">
        <v>45791.0</v>
      </c>
      <c r="B871" s="60">
        <f t="shared" si="4"/>
        <v>24</v>
      </c>
      <c r="C871" s="61" t="s">
        <v>50</v>
      </c>
      <c r="D871" s="61" t="s">
        <v>51</v>
      </c>
      <c r="E871" s="61" t="s">
        <v>3796</v>
      </c>
      <c r="F871" s="61" t="s">
        <v>274</v>
      </c>
      <c r="G871" s="61" t="s">
        <v>3797</v>
      </c>
      <c r="H871" s="61" t="s">
        <v>77</v>
      </c>
      <c r="I871" s="61" t="s">
        <v>105</v>
      </c>
      <c r="J871" s="61" t="s">
        <v>47</v>
      </c>
      <c r="K871" s="61" t="s">
        <v>47</v>
      </c>
      <c r="L871" s="61" t="s">
        <v>29</v>
      </c>
      <c r="M871" s="25" t="s">
        <v>6416</v>
      </c>
      <c r="N871" s="25" t="s">
        <v>6417</v>
      </c>
      <c r="O871" s="61" t="s">
        <v>32</v>
      </c>
      <c r="P871" s="61" t="s">
        <v>33</v>
      </c>
      <c r="Q871" s="61" t="s">
        <v>34</v>
      </c>
      <c r="R871" s="64"/>
      <c r="S871" s="65">
        <f t="shared" si="1"/>
        <v>45844</v>
      </c>
      <c r="T871" s="66">
        <f>IFERROR(__xludf.DUMMYFUNCTION("IF(ISBLANK(S871), """", DATE(INDEX(SPLIT(S871,""/""),3), INDEX(SPLIT(S871,""/""),2), INDEX(SPLIT(S871,""/""),1)))"),45815.0)</f>
        <v>45815</v>
      </c>
      <c r="U871" s="67"/>
      <c r="V871" s="68">
        <v>45844.0</v>
      </c>
      <c r="W871" s="67"/>
      <c r="X871" s="67"/>
      <c r="Y871" s="69" t="str">
        <f t="shared" si="2"/>
        <v>2025-06</v>
      </c>
      <c r="Z871" s="70" t="str">
        <f t="shared" si="3"/>
        <v>Jun</v>
      </c>
      <c r="AA871" s="71">
        <f>IFERROR(__xludf.DUMMYFUNCTION("IF(OR(T871="""", NOT(ISDATE(T871))), """", EOMONTH(T871, -1) + 1)"),45809.0)</f>
        <v>45809</v>
      </c>
      <c r="AB871" s="67"/>
      <c r="AC871" s="67"/>
      <c r="AD871" s="67"/>
      <c r="AE871" s="67"/>
    </row>
    <row r="872">
      <c r="A872" s="59">
        <v>45792.0</v>
      </c>
      <c r="B872" s="60">
        <f t="shared" si="4"/>
        <v>146</v>
      </c>
      <c r="C872" s="61" t="s">
        <v>64</v>
      </c>
      <c r="D872" s="61" t="s">
        <v>529</v>
      </c>
      <c r="E872" s="61" t="s">
        <v>3801</v>
      </c>
      <c r="F872" s="61" t="s">
        <v>25</v>
      </c>
      <c r="G872" s="61" t="s">
        <v>3802</v>
      </c>
      <c r="H872" s="61" t="s">
        <v>388</v>
      </c>
      <c r="I872" s="61" t="s">
        <v>122</v>
      </c>
      <c r="J872" s="61" t="s">
        <v>122</v>
      </c>
      <c r="K872" s="61" t="s">
        <v>122</v>
      </c>
      <c r="L872" s="61" t="s">
        <v>29</v>
      </c>
      <c r="M872" s="25" t="s">
        <v>6418</v>
      </c>
      <c r="N872" s="25" t="s">
        <v>6419</v>
      </c>
      <c r="O872" s="61" t="s">
        <v>32</v>
      </c>
      <c r="P872" s="61" t="s">
        <v>214</v>
      </c>
      <c r="Q872" s="67"/>
      <c r="R872" s="64"/>
      <c r="S872" s="65" t="str">
        <f t="shared" si="1"/>
        <v/>
      </c>
      <c r="T872" s="67" t="str">
        <f>IFERROR(__xludf.DUMMYFUNCTION("IF(ISBLANK(S872), """", DATE(INDEX(SPLIT(S872,""/""),3), INDEX(SPLIT(S872,""/""),2), INDEX(SPLIT(S872,""/""),1)))"),"")</f>
        <v/>
      </c>
      <c r="U872" s="67"/>
      <c r="V872" s="65"/>
      <c r="W872" s="67"/>
      <c r="X872" s="67"/>
      <c r="Y872" s="69" t="str">
        <f t="shared" si="2"/>
        <v/>
      </c>
      <c r="Z872" s="70" t="str">
        <f t="shared" si="3"/>
        <v/>
      </c>
      <c r="AA872" s="70" t="str">
        <f>IFERROR(__xludf.DUMMYFUNCTION("IF(OR(T872="""", NOT(ISDATE(T872))), """", EOMONTH(T872, -1) + 1)"),"")</f>
        <v/>
      </c>
      <c r="AB872" s="67"/>
      <c r="AC872" s="67"/>
      <c r="AD872" s="67"/>
      <c r="AE872" s="67"/>
    </row>
    <row r="873">
      <c r="A873" s="59">
        <v>45792.0</v>
      </c>
      <c r="B873" s="60">
        <f t="shared" si="4"/>
        <v>146</v>
      </c>
      <c r="C873" s="61" t="s">
        <v>64</v>
      </c>
      <c r="D873" s="61" t="s">
        <v>529</v>
      </c>
      <c r="E873" s="61" t="s">
        <v>3805</v>
      </c>
      <c r="F873" s="61" t="s">
        <v>25</v>
      </c>
      <c r="G873" s="61" t="s">
        <v>3806</v>
      </c>
      <c r="H873" s="61" t="s">
        <v>388</v>
      </c>
      <c r="I873" s="61" t="s">
        <v>182</v>
      </c>
      <c r="J873" s="61" t="s">
        <v>148</v>
      </c>
      <c r="K873" s="61" t="s">
        <v>148</v>
      </c>
      <c r="L873" s="61" t="s">
        <v>29</v>
      </c>
      <c r="M873" s="25" t="s">
        <v>6420</v>
      </c>
      <c r="N873" s="25" t="s">
        <v>6421</v>
      </c>
      <c r="O873" s="61" t="s">
        <v>32</v>
      </c>
      <c r="P873" s="61" t="s">
        <v>214</v>
      </c>
      <c r="Q873" s="67"/>
      <c r="R873" s="64"/>
      <c r="S873" s="65" t="str">
        <f t="shared" si="1"/>
        <v/>
      </c>
      <c r="T873" s="67" t="str">
        <f>IFERROR(__xludf.DUMMYFUNCTION("IF(ISBLANK(S873), """", DATE(INDEX(SPLIT(S873,""/""),3), INDEX(SPLIT(S873,""/""),2), INDEX(SPLIT(S873,""/""),1)))"),"")</f>
        <v/>
      </c>
      <c r="U873" s="67"/>
      <c r="V873" s="65"/>
      <c r="W873" s="67"/>
      <c r="X873" s="67"/>
      <c r="Y873" s="69" t="str">
        <f t="shared" si="2"/>
        <v/>
      </c>
      <c r="Z873" s="70" t="str">
        <f t="shared" si="3"/>
        <v/>
      </c>
      <c r="AA873" s="70" t="str">
        <f>IFERROR(__xludf.DUMMYFUNCTION("IF(OR(T873="""", NOT(ISDATE(T873))), """", EOMONTH(T873, -1) + 1)"),"")</f>
        <v/>
      </c>
      <c r="AB873" s="67"/>
      <c r="AC873" s="67"/>
      <c r="AD873" s="67"/>
      <c r="AE873" s="67"/>
    </row>
    <row r="874">
      <c r="A874" s="59">
        <v>45792.0</v>
      </c>
      <c r="B874" s="60">
        <f t="shared" si="4"/>
        <v>23</v>
      </c>
      <c r="C874" s="61" t="s">
        <v>64</v>
      </c>
      <c r="D874" s="61" t="s">
        <v>529</v>
      </c>
      <c r="E874" s="61" t="s">
        <v>3809</v>
      </c>
      <c r="F874" s="61" t="s">
        <v>25</v>
      </c>
      <c r="G874" s="61" t="s">
        <v>3810</v>
      </c>
      <c r="H874" s="61" t="s">
        <v>39</v>
      </c>
      <c r="I874" s="61" t="s">
        <v>40</v>
      </c>
      <c r="J874" s="61" t="s">
        <v>104</v>
      </c>
      <c r="K874" s="61" t="s">
        <v>256</v>
      </c>
      <c r="L874" s="61" t="s">
        <v>29</v>
      </c>
      <c r="M874" s="25" t="s">
        <v>6422</v>
      </c>
      <c r="N874" s="25" t="s">
        <v>6423</v>
      </c>
      <c r="O874" s="61" t="s">
        <v>32</v>
      </c>
      <c r="P874" s="61" t="s">
        <v>33</v>
      </c>
      <c r="Q874" s="61" t="s">
        <v>471</v>
      </c>
      <c r="R874" s="64"/>
      <c r="S874" s="65">
        <f t="shared" si="1"/>
        <v>45844</v>
      </c>
      <c r="T874" s="66">
        <f>IFERROR(__xludf.DUMMYFUNCTION("IF(ISBLANK(S874), """", DATE(INDEX(SPLIT(S874,""/""),3), INDEX(SPLIT(S874,""/""),2), INDEX(SPLIT(S874,""/""),1)))"),45815.0)</f>
        <v>45815</v>
      </c>
      <c r="U874" s="67"/>
      <c r="V874" s="68">
        <v>45844.0</v>
      </c>
      <c r="W874" s="67"/>
      <c r="X874" s="67"/>
      <c r="Y874" s="69" t="str">
        <f t="shared" si="2"/>
        <v>2025-06</v>
      </c>
      <c r="Z874" s="70" t="str">
        <f t="shared" si="3"/>
        <v>Jun</v>
      </c>
      <c r="AA874" s="71">
        <f>IFERROR(__xludf.DUMMYFUNCTION("IF(OR(T874="""", NOT(ISDATE(T874))), """", EOMONTH(T874, -1) + 1)"),45809.0)</f>
        <v>45809</v>
      </c>
      <c r="AB874" s="67"/>
      <c r="AC874" s="67"/>
      <c r="AD874" s="67"/>
      <c r="AE874" s="67"/>
    </row>
    <row r="875">
      <c r="A875" s="59">
        <v>45792.0</v>
      </c>
      <c r="B875" s="60">
        <f t="shared" si="4"/>
        <v>146</v>
      </c>
      <c r="C875" s="61" t="s">
        <v>64</v>
      </c>
      <c r="D875" s="61" t="s">
        <v>529</v>
      </c>
      <c r="E875" s="61" t="s">
        <v>3813</v>
      </c>
      <c r="F875" s="61" t="s">
        <v>25</v>
      </c>
      <c r="G875" s="61" t="s">
        <v>3814</v>
      </c>
      <c r="H875" s="61" t="s">
        <v>388</v>
      </c>
      <c r="I875" s="61" t="s">
        <v>905</v>
      </c>
      <c r="J875" s="61" t="s">
        <v>54</v>
      </c>
      <c r="K875" s="61" t="s">
        <v>54</v>
      </c>
      <c r="L875" s="61" t="s">
        <v>29</v>
      </c>
      <c r="M875" s="25" t="s">
        <v>6424</v>
      </c>
      <c r="N875" s="25" t="s">
        <v>6425</v>
      </c>
      <c r="O875" s="61" t="s">
        <v>32</v>
      </c>
      <c r="P875" s="61" t="s">
        <v>214</v>
      </c>
      <c r="Q875" s="67"/>
      <c r="R875" s="64"/>
      <c r="S875" s="65" t="str">
        <f t="shared" si="1"/>
        <v/>
      </c>
      <c r="T875" s="67" t="str">
        <f>IFERROR(__xludf.DUMMYFUNCTION("IF(ISBLANK(S875), """", DATE(INDEX(SPLIT(S875,""/""),3), INDEX(SPLIT(S875,""/""),2), INDEX(SPLIT(S875,""/""),1)))"),"")</f>
        <v/>
      </c>
      <c r="U875" s="67"/>
      <c r="V875" s="65"/>
      <c r="W875" s="67"/>
      <c r="X875" s="67"/>
      <c r="Y875" s="69" t="str">
        <f t="shared" si="2"/>
        <v/>
      </c>
      <c r="Z875" s="70" t="str">
        <f t="shared" si="3"/>
        <v/>
      </c>
      <c r="AA875" s="70" t="str">
        <f>IFERROR(__xludf.DUMMYFUNCTION("IF(OR(T875="""", NOT(ISDATE(T875))), """", EOMONTH(T875, -1) + 1)"),"")</f>
        <v/>
      </c>
      <c r="AB875" s="67"/>
      <c r="AC875" s="67"/>
      <c r="AD875" s="67"/>
      <c r="AE875" s="67"/>
    </row>
    <row r="876">
      <c r="A876" s="59">
        <v>45792.0</v>
      </c>
      <c r="B876" s="60">
        <f t="shared" si="4"/>
        <v>23</v>
      </c>
      <c r="C876" s="61" t="s">
        <v>72</v>
      </c>
      <c r="D876" s="61" t="s">
        <v>247</v>
      </c>
      <c r="E876" s="61" t="s">
        <v>3817</v>
      </c>
      <c r="F876" s="61" t="s">
        <v>25</v>
      </c>
      <c r="G876" s="61" t="s">
        <v>3818</v>
      </c>
      <c r="H876" s="61" t="s">
        <v>388</v>
      </c>
      <c r="I876" s="61" t="s">
        <v>104</v>
      </c>
      <c r="J876" s="61" t="s">
        <v>104</v>
      </c>
      <c r="K876" s="61" t="s">
        <v>104</v>
      </c>
      <c r="L876" s="61" t="s">
        <v>29</v>
      </c>
      <c r="M876" s="25" t="s">
        <v>6426</v>
      </c>
      <c r="N876" s="25" t="s">
        <v>6427</v>
      </c>
      <c r="O876" s="61" t="s">
        <v>32</v>
      </c>
      <c r="P876" s="61" t="s">
        <v>33</v>
      </c>
      <c r="Q876" s="67"/>
      <c r="R876" s="64"/>
      <c r="S876" s="65">
        <f t="shared" si="1"/>
        <v>45844</v>
      </c>
      <c r="T876" s="66">
        <f>IFERROR(__xludf.DUMMYFUNCTION("IF(ISBLANK(S876), """", DATE(INDEX(SPLIT(S876,""/""),3), INDEX(SPLIT(S876,""/""),2), INDEX(SPLIT(S876,""/""),1)))"),45815.0)</f>
        <v>45815</v>
      </c>
      <c r="U876" s="67"/>
      <c r="V876" s="68">
        <v>45844.0</v>
      </c>
      <c r="W876" s="67"/>
      <c r="X876" s="67"/>
      <c r="Y876" s="69" t="str">
        <f t="shared" si="2"/>
        <v>2025-06</v>
      </c>
      <c r="Z876" s="70" t="str">
        <f t="shared" si="3"/>
        <v>Jun</v>
      </c>
      <c r="AA876" s="71">
        <f>IFERROR(__xludf.DUMMYFUNCTION("IF(OR(T876="""", NOT(ISDATE(T876))), """", EOMONTH(T876, -1) + 1)"),45809.0)</f>
        <v>45809</v>
      </c>
      <c r="AB876" s="67"/>
      <c r="AC876" s="67"/>
      <c r="AD876" s="67"/>
      <c r="AE876" s="67"/>
    </row>
    <row r="877">
      <c r="A877" s="59">
        <v>45792.0</v>
      </c>
      <c r="B877" s="60">
        <f t="shared" si="4"/>
        <v>146</v>
      </c>
      <c r="C877" s="61" t="s">
        <v>72</v>
      </c>
      <c r="D877" s="61" t="s">
        <v>247</v>
      </c>
      <c r="E877" s="61" t="s">
        <v>3821</v>
      </c>
      <c r="F877" s="61" t="s">
        <v>25</v>
      </c>
      <c r="G877" s="61" t="s">
        <v>3822</v>
      </c>
      <c r="H877" s="61" t="s">
        <v>68</v>
      </c>
      <c r="I877" s="61" t="s">
        <v>435</v>
      </c>
      <c r="J877" s="61" t="s">
        <v>220</v>
      </c>
      <c r="K877" s="61" t="s">
        <v>220</v>
      </c>
      <c r="L877" s="61" t="s">
        <v>29</v>
      </c>
      <c r="M877" s="25" t="s">
        <v>6428</v>
      </c>
      <c r="N877" s="25" t="s">
        <v>6429</v>
      </c>
      <c r="O877" s="61" t="s">
        <v>32</v>
      </c>
      <c r="P877" s="61" t="s">
        <v>33</v>
      </c>
      <c r="Q877" s="61" t="s">
        <v>519</v>
      </c>
      <c r="R877" s="64"/>
      <c r="S877" s="65" t="str">
        <f t="shared" si="1"/>
        <v/>
      </c>
      <c r="T877" s="67" t="str">
        <f>IFERROR(__xludf.DUMMYFUNCTION("IF(ISBLANK(S877), """", DATE(INDEX(SPLIT(S877,""/""),3), INDEX(SPLIT(S877,""/""),2), INDEX(SPLIT(S877,""/""),1)))"),"")</f>
        <v/>
      </c>
      <c r="U877" s="67"/>
      <c r="V877" s="65"/>
      <c r="W877" s="61">
        <v>4500.0</v>
      </c>
      <c r="X877" s="61" t="s">
        <v>1331</v>
      </c>
      <c r="Y877" s="69" t="str">
        <f t="shared" si="2"/>
        <v/>
      </c>
      <c r="Z877" s="70" t="str">
        <f t="shared" si="3"/>
        <v/>
      </c>
      <c r="AA877" s="70" t="str">
        <f>IFERROR(__xludf.DUMMYFUNCTION("IF(OR(T877="""", NOT(ISDATE(T877))), """", EOMONTH(T877, -1) + 1)"),"")</f>
        <v/>
      </c>
      <c r="AB877" s="67"/>
      <c r="AC877" s="67"/>
      <c r="AD877" s="67"/>
      <c r="AE877" s="67"/>
    </row>
    <row r="878">
      <c r="A878" s="59">
        <v>45792.0</v>
      </c>
      <c r="B878" s="60">
        <f t="shared" si="4"/>
        <v>146</v>
      </c>
      <c r="C878" s="61" t="s">
        <v>64</v>
      </c>
      <c r="D878" s="61" t="s">
        <v>65</v>
      </c>
      <c r="E878" s="61" t="s">
        <v>3826</v>
      </c>
      <c r="F878" s="61" t="s">
        <v>25</v>
      </c>
      <c r="G878" s="61" t="s">
        <v>3827</v>
      </c>
      <c r="H878" s="61" t="s">
        <v>59</v>
      </c>
      <c r="I878" s="61" t="s">
        <v>122</v>
      </c>
      <c r="J878" s="61" t="s">
        <v>122</v>
      </c>
      <c r="K878" s="61" t="s">
        <v>122</v>
      </c>
      <c r="L878" s="61" t="s">
        <v>29</v>
      </c>
      <c r="M878" s="25" t="s">
        <v>6430</v>
      </c>
      <c r="N878" s="25" t="s">
        <v>6431</v>
      </c>
      <c r="O878" s="61" t="s">
        <v>32</v>
      </c>
      <c r="P878" s="61" t="s">
        <v>214</v>
      </c>
      <c r="Q878" s="67"/>
      <c r="R878" s="64"/>
      <c r="S878" s="65" t="str">
        <f t="shared" si="1"/>
        <v/>
      </c>
      <c r="T878" s="67" t="str">
        <f>IFERROR(__xludf.DUMMYFUNCTION("IF(ISBLANK(S878), """", DATE(INDEX(SPLIT(S878,""/""),3), INDEX(SPLIT(S878,""/""),2), INDEX(SPLIT(S878,""/""),1)))"),"")</f>
        <v/>
      </c>
      <c r="U878" s="67"/>
      <c r="V878" s="65"/>
      <c r="W878" s="67"/>
      <c r="X878" s="67"/>
      <c r="Y878" s="69" t="str">
        <f t="shared" si="2"/>
        <v/>
      </c>
      <c r="Z878" s="70" t="str">
        <f t="shared" si="3"/>
        <v/>
      </c>
      <c r="AA878" s="70" t="str">
        <f>IFERROR(__xludf.DUMMYFUNCTION("IF(OR(T878="""", NOT(ISDATE(T878))), """", EOMONTH(T878, -1) + 1)"),"")</f>
        <v/>
      </c>
      <c r="AB878" s="67"/>
      <c r="AC878" s="67"/>
      <c r="AD878" s="67"/>
      <c r="AE878" s="67"/>
    </row>
    <row r="879">
      <c r="A879" s="59">
        <v>45793.0</v>
      </c>
      <c r="B879" s="60">
        <f t="shared" si="4"/>
        <v>7</v>
      </c>
      <c r="C879" s="61" t="s">
        <v>72</v>
      </c>
      <c r="D879" s="61" t="s">
        <v>73</v>
      </c>
      <c r="E879" s="61" t="s">
        <v>3831</v>
      </c>
      <c r="F879" s="61" t="s">
        <v>373</v>
      </c>
      <c r="G879" s="61" t="s">
        <v>3832</v>
      </c>
      <c r="H879" s="61" t="s">
        <v>39</v>
      </c>
      <c r="I879" s="61" t="s">
        <v>123</v>
      </c>
      <c r="J879" s="61" t="s">
        <v>256</v>
      </c>
      <c r="K879" s="61" t="s">
        <v>256</v>
      </c>
      <c r="L879" s="61" t="s">
        <v>29</v>
      </c>
      <c r="M879" s="25" t="s">
        <v>6432</v>
      </c>
      <c r="N879" s="25" t="s">
        <v>6433</v>
      </c>
      <c r="O879" s="61" t="s">
        <v>32</v>
      </c>
      <c r="P879" s="61" t="s">
        <v>33</v>
      </c>
      <c r="Q879" s="61" t="s">
        <v>471</v>
      </c>
      <c r="R879" s="79" t="s">
        <v>6434</v>
      </c>
      <c r="S879" s="65" t="str">
        <f t="shared" si="1"/>
        <v>23/05/2025</v>
      </c>
      <c r="T879" s="66">
        <f>IFERROR(__xludf.DUMMYFUNCTION("IF(ISBLANK(S879), """", DATE(INDEX(SPLIT(S879,""/""),3), INDEX(SPLIT(S879,""/""),2), INDEX(SPLIT(S879,""/""),1)))"),45800.0)</f>
        <v>45800</v>
      </c>
      <c r="U879" s="67"/>
      <c r="V879" s="68">
        <v>45844.0</v>
      </c>
      <c r="W879" s="67"/>
      <c r="X879" s="67"/>
      <c r="Y879" s="69" t="str">
        <f t="shared" si="2"/>
        <v>2025-05</v>
      </c>
      <c r="Z879" s="70" t="str">
        <f t="shared" si="3"/>
        <v>May</v>
      </c>
      <c r="AA879" s="71">
        <f>IFERROR(__xludf.DUMMYFUNCTION("IF(OR(T879="""", NOT(ISDATE(T879))), """", EOMONTH(T879, -1) + 1)"),45778.0)</f>
        <v>45778</v>
      </c>
      <c r="AB879" s="67"/>
      <c r="AC879" s="67"/>
      <c r="AD879" s="67"/>
      <c r="AE879" s="67"/>
    </row>
    <row r="880">
      <c r="A880" s="59">
        <v>45793.0</v>
      </c>
      <c r="B880" s="60">
        <f t="shared" si="4"/>
        <v>145</v>
      </c>
      <c r="C880" s="61" t="s">
        <v>72</v>
      </c>
      <c r="D880" s="61" t="s">
        <v>73</v>
      </c>
      <c r="E880" s="61" t="s">
        <v>3836</v>
      </c>
      <c r="F880" s="61" t="s">
        <v>46</v>
      </c>
      <c r="G880" s="63" t="s">
        <v>3594</v>
      </c>
      <c r="H880" s="61" t="s">
        <v>59</v>
      </c>
      <c r="I880" s="61" t="s">
        <v>435</v>
      </c>
      <c r="J880" s="61" t="s">
        <v>78</v>
      </c>
      <c r="K880" s="61" t="s">
        <v>78</v>
      </c>
      <c r="L880" s="61" t="s">
        <v>29</v>
      </c>
      <c r="M880" s="25" t="s">
        <v>6435</v>
      </c>
      <c r="N880" s="25" t="s">
        <v>6436</v>
      </c>
      <c r="O880" s="61" t="s">
        <v>32</v>
      </c>
      <c r="P880" s="61" t="s">
        <v>214</v>
      </c>
      <c r="Q880" s="67"/>
      <c r="R880" s="64"/>
      <c r="S880" s="65" t="str">
        <f t="shared" si="1"/>
        <v/>
      </c>
      <c r="T880" s="67" t="str">
        <f>IFERROR(__xludf.DUMMYFUNCTION("IF(ISBLANK(S880), """", DATE(INDEX(SPLIT(S880,""/""),3), INDEX(SPLIT(S880,""/""),2), INDEX(SPLIT(S880,""/""),1)))"),"")</f>
        <v/>
      </c>
      <c r="U880" s="67"/>
      <c r="V880" s="65"/>
      <c r="W880" s="67"/>
      <c r="X880" s="67"/>
      <c r="Y880" s="69" t="str">
        <f t="shared" si="2"/>
        <v/>
      </c>
      <c r="Z880" s="70" t="str">
        <f t="shared" si="3"/>
        <v/>
      </c>
      <c r="AA880" s="70" t="str">
        <f>IFERROR(__xludf.DUMMYFUNCTION("IF(OR(T880="""", NOT(ISDATE(T880))), """", EOMONTH(T880, -1) + 1)"),"")</f>
        <v/>
      </c>
      <c r="AB880" s="67"/>
      <c r="AC880" s="67"/>
      <c r="AD880" s="67"/>
      <c r="AE880" s="67"/>
    </row>
    <row r="881">
      <c r="A881" s="59">
        <v>45793.0</v>
      </c>
      <c r="B881" s="60">
        <f t="shared" si="4"/>
        <v>145</v>
      </c>
      <c r="C881" s="61" t="s">
        <v>72</v>
      </c>
      <c r="D881" s="61" t="s">
        <v>73</v>
      </c>
      <c r="E881" s="61" t="s">
        <v>3839</v>
      </c>
      <c r="F881" s="61" t="s">
        <v>25</v>
      </c>
      <c r="G881" s="61" t="s">
        <v>3840</v>
      </c>
      <c r="H881" s="61" t="s">
        <v>388</v>
      </c>
      <c r="I881" s="61" t="s">
        <v>435</v>
      </c>
      <c r="J881" s="61" t="s">
        <v>905</v>
      </c>
      <c r="K881" s="61" t="s">
        <v>905</v>
      </c>
      <c r="L881" s="61" t="s">
        <v>29</v>
      </c>
      <c r="M881" s="25" t="s">
        <v>6437</v>
      </c>
      <c r="N881" s="25" t="s">
        <v>6438</v>
      </c>
      <c r="O881" s="61" t="s">
        <v>32</v>
      </c>
      <c r="P881" s="61" t="s">
        <v>214</v>
      </c>
      <c r="Q881" s="67"/>
      <c r="R881" s="64"/>
      <c r="S881" s="65" t="str">
        <f t="shared" si="1"/>
        <v/>
      </c>
      <c r="T881" s="67" t="str">
        <f>IFERROR(__xludf.DUMMYFUNCTION("IF(ISBLANK(S881), """", DATE(INDEX(SPLIT(S881,""/""),3), INDEX(SPLIT(S881,""/""),2), INDEX(SPLIT(S881,""/""),1)))"),"")</f>
        <v/>
      </c>
      <c r="U881" s="67"/>
      <c r="V881" s="65"/>
      <c r="W881" s="67"/>
      <c r="X881" s="67"/>
      <c r="Y881" s="69" t="str">
        <f t="shared" si="2"/>
        <v/>
      </c>
      <c r="Z881" s="70" t="str">
        <f t="shared" si="3"/>
        <v/>
      </c>
      <c r="AA881" s="70" t="str">
        <f>IFERROR(__xludf.DUMMYFUNCTION("IF(OR(T881="""", NOT(ISDATE(T881))), """", EOMONTH(T881, -1) + 1)"),"")</f>
        <v/>
      </c>
      <c r="AB881" s="67"/>
      <c r="AC881" s="67"/>
      <c r="AD881" s="67"/>
      <c r="AE881" s="67"/>
    </row>
    <row r="882">
      <c r="A882" s="59">
        <v>45793.0</v>
      </c>
      <c r="B882" s="60">
        <f t="shared" si="4"/>
        <v>145</v>
      </c>
      <c r="C882" s="61" t="s">
        <v>72</v>
      </c>
      <c r="D882" s="61" t="s">
        <v>73</v>
      </c>
      <c r="E882" s="61" t="s">
        <v>3843</v>
      </c>
      <c r="F882" s="61" t="s">
        <v>25</v>
      </c>
      <c r="G882" s="61" t="s">
        <v>3844</v>
      </c>
      <c r="H882" s="61" t="s">
        <v>68</v>
      </c>
      <c r="I882" s="61" t="s">
        <v>801</v>
      </c>
      <c r="J882" s="61" t="s">
        <v>404</v>
      </c>
      <c r="K882" s="61" t="s">
        <v>404</v>
      </c>
      <c r="L882" s="61" t="s">
        <v>29</v>
      </c>
      <c r="M882" s="25" t="s">
        <v>6439</v>
      </c>
      <c r="N882" s="25" t="s">
        <v>6440</v>
      </c>
      <c r="O882" s="61" t="s">
        <v>32</v>
      </c>
      <c r="P882" s="61" t="s">
        <v>214</v>
      </c>
      <c r="Q882" s="67"/>
      <c r="R882" s="64"/>
      <c r="S882" s="65" t="str">
        <f t="shared" si="1"/>
        <v/>
      </c>
      <c r="T882" s="67" t="str">
        <f>IFERROR(__xludf.DUMMYFUNCTION("IF(ISBLANK(S882), """", DATE(INDEX(SPLIT(S882,""/""),3), INDEX(SPLIT(S882,""/""),2), INDEX(SPLIT(S882,""/""),1)))"),"")</f>
        <v/>
      </c>
      <c r="U882" s="67"/>
      <c r="V882" s="65"/>
      <c r="W882" s="67"/>
      <c r="X882" s="67"/>
      <c r="Y882" s="69" t="str">
        <f t="shared" si="2"/>
        <v/>
      </c>
      <c r="Z882" s="70" t="str">
        <f t="shared" si="3"/>
        <v/>
      </c>
      <c r="AA882" s="70" t="str">
        <f>IFERROR(__xludf.DUMMYFUNCTION("IF(OR(T882="""", NOT(ISDATE(T882))), """", EOMONTH(T882, -1) + 1)"),"")</f>
        <v/>
      </c>
      <c r="AB882" s="67"/>
      <c r="AC882" s="67"/>
      <c r="AD882" s="67"/>
      <c r="AE882" s="67"/>
    </row>
    <row r="883">
      <c r="A883" s="59">
        <v>45793.0</v>
      </c>
      <c r="B883" s="60">
        <f t="shared" si="4"/>
        <v>8</v>
      </c>
      <c r="C883" s="61" t="s">
        <v>72</v>
      </c>
      <c r="D883" s="61" t="s">
        <v>73</v>
      </c>
      <c r="E883" s="61" t="s">
        <v>3847</v>
      </c>
      <c r="F883" s="61" t="s">
        <v>25</v>
      </c>
      <c r="G883" s="61" t="s">
        <v>3848</v>
      </c>
      <c r="H883" s="61" t="s">
        <v>59</v>
      </c>
      <c r="I883" s="61" t="s">
        <v>801</v>
      </c>
      <c r="J883" s="61" t="s">
        <v>801</v>
      </c>
      <c r="K883" s="61" t="s">
        <v>801</v>
      </c>
      <c r="L883" s="61" t="s">
        <v>29</v>
      </c>
      <c r="M883" s="25" t="s">
        <v>6441</v>
      </c>
      <c r="N883" s="25" t="s">
        <v>6442</v>
      </c>
      <c r="O883" s="61" t="s">
        <v>32</v>
      </c>
      <c r="P883" s="61" t="s">
        <v>33</v>
      </c>
      <c r="Q883" s="61" t="s">
        <v>34</v>
      </c>
      <c r="R883" s="64"/>
      <c r="S883" s="65" t="str">
        <f t="shared" si="1"/>
        <v>24/05/2025</v>
      </c>
      <c r="T883" s="66">
        <f>IFERROR(__xludf.DUMMYFUNCTION("IF(ISBLANK(S883), """", DATE(INDEX(SPLIT(S883,""/""),3), INDEX(SPLIT(S883,""/""),2), INDEX(SPLIT(S883,""/""),1)))"),45801.0)</f>
        <v>45801</v>
      </c>
      <c r="U883" s="67"/>
      <c r="V883" s="61" t="s">
        <v>4853</v>
      </c>
      <c r="W883" s="67"/>
      <c r="X883" s="67"/>
      <c r="Y883" s="69" t="str">
        <f t="shared" si="2"/>
        <v>2025-05</v>
      </c>
      <c r="Z883" s="70" t="str">
        <f t="shared" si="3"/>
        <v>May</v>
      </c>
      <c r="AA883" s="71">
        <f>IFERROR(__xludf.DUMMYFUNCTION("IF(OR(T883="""", NOT(ISDATE(T883))), """", EOMONTH(T883, -1) + 1)"),45778.0)</f>
        <v>45778</v>
      </c>
      <c r="AB883" s="67"/>
      <c r="AC883" s="67"/>
      <c r="AD883" s="67"/>
      <c r="AE883" s="67"/>
    </row>
    <row r="884">
      <c r="A884" s="59">
        <v>45793.0</v>
      </c>
      <c r="B884" s="60">
        <f t="shared" si="4"/>
        <v>145</v>
      </c>
      <c r="C884" s="61" t="s">
        <v>22</v>
      </c>
      <c r="D884" s="61" t="s">
        <v>307</v>
      </c>
      <c r="E884" s="61" t="s">
        <v>3851</v>
      </c>
      <c r="F884" s="61" t="s">
        <v>46</v>
      </c>
      <c r="G884" s="63" t="s">
        <v>2749</v>
      </c>
      <c r="H884" s="61" t="s">
        <v>68</v>
      </c>
      <c r="I884" s="61" t="s">
        <v>40</v>
      </c>
      <c r="J884" s="61" t="s">
        <v>47</v>
      </c>
      <c r="K884" s="61" t="s">
        <v>47</v>
      </c>
      <c r="L884" s="61" t="s">
        <v>29</v>
      </c>
      <c r="M884" s="25" t="s">
        <v>6443</v>
      </c>
      <c r="N884" s="25" t="s">
        <v>6444</v>
      </c>
      <c r="O884" s="61" t="s">
        <v>32</v>
      </c>
      <c r="P884" s="61" t="s">
        <v>214</v>
      </c>
      <c r="Q884" s="67"/>
      <c r="R884" s="64"/>
      <c r="S884" s="65" t="str">
        <f t="shared" si="1"/>
        <v/>
      </c>
      <c r="T884" s="67" t="str">
        <f>IFERROR(__xludf.DUMMYFUNCTION("IF(ISBLANK(S884), """", DATE(INDEX(SPLIT(S884,""/""),3), INDEX(SPLIT(S884,""/""),2), INDEX(SPLIT(S884,""/""),1)))"),"")</f>
        <v/>
      </c>
      <c r="U884" s="67"/>
      <c r="V884" s="65"/>
      <c r="W884" s="67"/>
      <c r="X884" s="67"/>
      <c r="Y884" s="69" t="str">
        <f t="shared" si="2"/>
        <v/>
      </c>
      <c r="Z884" s="70" t="str">
        <f t="shared" si="3"/>
        <v/>
      </c>
      <c r="AA884" s="70" t="str">
        <f>IFERROR(__xludf.DUMMYFUNCTION("IF(OR(T884="""", NOT(ISDATE(T884))), """", EOMONTH(T884, -1) + 1)"),"")</f>
        <v/>
      </c>
      <c r="AB884" s="67"/>
      <c r="AC884" s="67"/>
      <c r="AD884" s="67"/>
      <c r="AE884" s="67"/>
    </row>
    <row r="885">
      <c r="A885" s="59">
        <v>45793.0</v>
      </c>
      <c r="B885" s="60">
        <f t="shared" si="4"/>
        <v>8</v>
      </c>
      <c r="C885" s="61" t="s">
        <v>72</v>
      </c>
      <c r="D885" s="61" t="s">
        <v>247</v>
      </c>
      <c r="E885" s="61" t="s">
        <v>3854</v>
      </c>
      <c r="F885" s="61" t="s">
        <v>274</v>
      </c>
      <c r="G885" s="61" t="s">
        <v>3855</v>
      </c>
      <c r="H885" s="61" t="s">
        <v>77</v>
      </c>
      <c r="I885" s="61" t="s">
        <v>54</v>
      </c>
      <c r="J885" s="61" t="s">
        <v>47</v>
      </c>
      <c r="K885" s="61" t="s">
        <v>47</v>
      </c>
      <c r="L885" s="61" t="s">
        <v>29</v>
      </c>
      <c r="M885" s="25" t="s">
        <v>6445</v>
      </c>
      <c r="N885" s="25" t="s">
        <v>6446</v>
      </c>
      <c r="O885" s="61" t="s">
        <v>32</v>
      </c>
      <c r="P885" s="61" t="s">
        <v>33</v>
      </c>
      <c r="Q885" s="61" t="s">
        <v>126</v>
      </c>
      <c r="R885" s="64"/>
      <c r="S885" s="65" t="str">
        <f t="shared" si="1"/>
        <v>24/05/2025</v>
      </c>
      <c r="T885" s="66">
        <f>IFERROR(__xludf.DUMMYFUNCTION("IF(ISBLANK(S885), """", DATE(INDEX(SPLIT(S885,""/""),3), INDEX(SPLIT(S885,""/""),2), INDEX(SPLIT(S885,""/""),1)))"),45801.0)</f>
        <v>45801</v>
      </c>
      <c r="U885" s="67"/>
      <c r="V885" s="61" t="s">
        <v>4853</v>
      </c>
      <c r="W885" s="61">
        <v>3600.0</v>
      </c>
      <c r="X885" s="61" t="s">
        <v>614</v>
      </c>
      <c r="Y885" s="69" t="str">
        <f t="shared" si="2"/>
        <v>2025-05</v>
      </c>
      <c r="Z885" s="70" t="str">
        <f t="shared" si="3"/>
        <v>May</v>
      </c>
      <c r="AA885" s="71">
        <f>IFERROR(__xludf.DUMMYFUNCTION("IF(OR(T885="""", NOT(ISDATE(T885))), """", EOMONTH(T885, -1) + 1)"),45778.0)</f>
        <v>45778</v>
      </c>
      <c r="AB885" s="67"/>
      <c r="AC885" s="67"/>
      <c r="AD885" s="67"/>
      <c r="AE885" s="67"/>
    </row>
    <row r="886">
      <c r="A886" s="59">
        <v>45793.0</v>
      </c>
      <c r="B886" s="60">
        <f t="shared" si="4"/>
        <v>8</v>
      </c>
      <c r="C886" s="61" t="s">
        <v>72</v>
      </c>
      <c r="D886" s="61" t="s">
        <v>247</v>
      </c>
      <c r="E886" s="61" t="s">
        <v>3858</v>
      </c>
      <c r="F886" s="61" t="s">
        <v>274</v>
      </c>
      <c r="G886" s="61" t="s">
        <v>3859</v>
      </c>
      <c r="H886" s="61" t="s">
        <v>77</v>
      </c>
      <c r="I886" s="61" t="s">
        <v>3860</v>
      </c>
      <c r="J886" s="61" t="s">
        <v>47</v>
      </c>
      <c r="K886" s="61" t="s">
        <v>47</v>
      </c>
      <c r="L886" s="61" t="s">
        <v>29</v>
      </c>
      <c r="M886" s="25" t="s">
        <v>6447</v>
      </c>
      <c r="N886" s="25" t="s">
        <v>6448</v>
      </c>
      <c r="O886" s="61" t="s">
        <v>32</v>
      </c>
      <c r="P886" s="61" t="s">
        <v>33</v>
      </c>
      <c r="Q886" s="61" t="s">
        <v>34</v>
      </c>
      <c r="R886" s="64"/>
      <c r="S886" s="65" t="str">
        <f t="shared" si="1"/>
        <v>24/05/2025</v>
      </c>
      <c r="T886" s="66">
        <f>IFERROR(__xludf.DUMMYFUNCTION("IF(ISBLANK(S886), """", DATE(INDEX(SPLIT(S886,""/""),3), INDEX(SPLIT(S886,""/""),2), INDEX(SPLIT(S886,""/""),1)))"),45801.0)</f>
        <v>45801</v>
      </c>
      <c r="U886" s="67"/>
      <c r="V886" s="61" t="s">
        <v>4853</v>
      </c>
      <c r="W886" s="61">
        <v>1800.0</v>
      </c>
      <c r="X886" s="61" t="s">
        <v>268</v>
      </c>
      <c r="Y886" s="69" t="str">
        <f t="shared" si="2"/>
        <v>2025-05</v>
      </c>
      <c r="Z886" s="70" t="str">
        <f t="shared" si="3"/>
        <v>May</v>
      </c>
      <c r="AA886" s="71">
        <f>IFERROR(__xludf.DUMMYFUNCTION("IF(OR(T886="""", NOT(ISDATE(T886))), """", EOMONTH(T886, -1) + 1)"),45778.0)</f>
        <v>45778</v>
      </c>
      <c r="AB886" s="67"/>
      <c r="AC886" s="67"/>
      <c r="AD886" s="67"/>
      <c r="AE886" s="67"/>
    </row>
    <row r="887">
      <c r="A887" s="59">
        <v>45793.0</v>
      </c>
      <c r="B887" s="60">
        <f t="shared" si="4"/>
        <v>22</v>
      </c>
      <c r="C887" s="61" t="s">
        <v>72</v>
      </c>
      <c r="D887" s="61" t="s">
        <v>247</v>
      </c>
      <c r="E887" s="61" t="s">
        <v>3863</v>
      </c>
      <c r="F887" s="61" t="s">
        <v>274</v>
      </c>
      <c r="G887" s="61" t="s">
        <v>3864</v>
      </c>
      <c r="H887" s="61" t="s">
        <v>77</v>
      </c>
      <c r="I887" s="61" t="s">
        <v>105</v>
      </c>
      <c r="J887" s="61" t="s">
        <v>47</v>
      </c>
      <c r="K887" s="61" t="s">
        <v>47</v>
      </c>
      <c r="L887" s="61" t="s">
        <v>29</v>
      </c>
      <c r="M887" s="25" t="s">
        <v>6449</v>
      </c>
      <c r="N887" s="25" t="s">
        <v>6450</v>
      </c>
      <c r="O887" s="61" t="s">
        <v>32</v>
      </c>
      <c r="P887" s="61" t="s">
        <v>33</v>
      </c>
      <c r="Q887" s="67"/>
      <c r="R887" s="64"/>
      <c r="S887" s="65">
        <f t="shared" si="1"/>
        <v>45844</v>
      </c>
      <c r="T887" s="66">
        <f>IFERROR(__xludf.DUMMYFUNCTION("IF(ISBLANK(S887), """", DATE(INDEX(SPLIT(S887,""/""),3), INDEX(SPLIT(S887,""/""),2), INDEX(SPLIT(S887,""/""),1)))"),45815.0)</f>
        <v>45815</v>
      </c>
      <c r="U887" s="67"/>
      <c r="V887" s="68">
        <v>45844.0</v>
      </c>
      <c r="W887" s="61">
        <v>1800.0</v>
      </c>
      <c r="X887" s="61" t="s">
        <v>482</v>
      </c>
      <c r="Y887" s="69" t="str">
        <f t="shared" si="2"/>
        <v>2025-06</v>
      </c>
      <c r="Z887" s="70" t="str">
        <f t="shared" si="3"/>
        <v>Jun</v>
      </c>
      <c r="AA887" s="71">
        <f>IFERROR(__xludf.DUMMYFUNCTION("IF(OR(T887="""", NOT(ISDATE(T887))), """", EOMONTH(T887, -1) + 1)"),45809.0)</f>
        <v>45809</v>
      </c>
      <c r="AB887" s="67"/>
      <c r="AC887" s="67"/>
      <c r="AD887" s="67"/>
      <c r="AE887" s="67"/>
    </row>
    <row r="888">
      <c r="A888" s="59">
        <v>45793.0</v>
      </c>
      <c r="B888" s="60">
        <f t="shared" si="4"/>
        <v>145</v>
      </c>
      <c r="C888" s="61" t="s">
        <v>22</v>
      </c>
      <c r="D888" s="61" t="s">
        <v>307</v>
      </c>
      <c r="E888" s="61" t="s">
        <v>3867</v>
      </c>
      <c r="F888" s="61" t="s">
        <v>25</v>
      </c>
      <c r="G888" s="61" t="s">
        <v>3868</v>
      </c>
      <c r="H888" s="61" t="s">
        <v>68</v>
      </c>
      <c r="I888" s="61" t="s">
        <v>40</v>
      </c>
      <c r="J888" s="61" t="s">
        <v>40</v>
      </c>
      <c r="K888" s="61" t="s">
        <v>40</v>
      </c>
      <c r="L888" s="61" t="s">
        <v>29</v>
      </c>
      <c r="M888" s="25" t="s">
        <v>6451</v>
      </c>
      <c r="N888" s="25" t="s">
        <v>6452</v>
      </c>
      <c r="O888" s="61" t="s">
        <v>32</v>
      </c>
      <c r="P888" s="61" t="s">
        <v>214</v>
      </c>
      <c r="Q888" s="67"/>
      <c r="R888" s="64"/>
      <c r="S888" s="65" t="str">
        <f t="shared" si="1"/>
        <v/>
      </c>
      <c r="T888" s="67" t="str">
        <f>IFERROR(__xludf.DUMMYFUNCTION("IF(ISBLANK(S888), """", DATE(INDEX(SPLIT(S888,""/""),3), INDEX(SPLIT(S888,""/""),2), INDEX(SPLIT(S888,""/""),1)))"),"")</f>
        <v/>
      </c>
      <c r="U888" s="67"/>
      <c r="V888" s="65"/>
      <c r="W888" s="67"/>
      <c r="X888" s="67"/>
      <c r="Y888" s="69" t="str">
        <f t="shared" si="2"/>
        <v/>
      </c>
      <c r="Z888" s="70" t="str">
        <f t="shared" si="3"/>
        <v/>
      </c>
      <c r="AA888" s="70" t="str">
        <f>IFERROR(__xludf.DUMMYFUNCTION("IF(OR(T888="""", NOT(ISDATE(T888))), """", EOMONTH(T888, -1) + 1)"),"")</f>
        <v/>
      </c>
      <c r="AB888" s="67"/>
      <c r="AC888" s="67"/>
      <c r="AD888" s="67"/>
      <c r="AE888" s="67"/>
    </row>
    <row r="889">
      <c r="A889" s="59">
        <v>45794.0</v>
      </c>
      <c r="B889" s="60">
        <f t="shared" si="4"/>
        <v>9</v>
      </c>
      <c r="C889" s="61" t="s">
        <v>72</v>
      </c>
      <c r="D889" s="61" t="s">
        <v>73</v>
      </c>
      <c r="E889" s="61" t="s">
        <v>3872</v>
      </c>
      <c r="F889" s="61" t="s">
        <v>25</v>
      </c>
      <c r="G889" s="61" t="s">
        <v>3873</v>
      </c>
      <c r="H889" s="61" t="s">
        <v>39</v>
      </c>
      <c r="I889" s="61" t="s">
        <v>801</v>
      </c>
      <c r="J889" s="61" t="s">
        <v>801</v>
      </c>
      <c r="K889" s="61" t="s">
        <v>791</v>
      </c>
      <c r="L889" s="61" t="s">
        <v>29</v>
      </c>
      <c r="M889" s="25" t="s">
        <v>6453</v>
      </c>
      <c r="N889" s="25" t="s">
        <v>6454</v>
      </c>
      <c r="O889" s="61" t="s">
        <v>32</v>
      </c>
      <c r="P889" s="61" t="s">
        <v>33</v>
      </c>
      <c r="Q889" s="61" t="s">
        <v>471</v>
      </c>
      <c r="R889" s="79" t="s">
        <v>6455</v>
      </c>
      <c r="S889" s="65" t="str">
        <f t="shared" si="1"/>
        <v>26/05/2025</v>
      </c>
      <c r="T889" s="66">
        <f>IFERROR(__xludf.DUMMYFUNCTION("IF(ISBLANK(S889), """", DATE(INDEX(SPLIT(S889,""/""),3), INDEX(SPLIT(S889,""/""),2), INDEX(SPLIT(S889,""/""),1)))"),45803.0)</f>
        <v>45803</v>
      </c>
      <c r="U889" s="67"/>
      <c r="V889" s="61" t="s">
        <v>4751</v>
      </c>
      <c r="W889" s="67"/>
      <c r="X889" s="67"/>
      <c r="Y889" s="69" t="str">
        <f t="shared" si="2"/>
        <v>2025-05</v>
      </c>
      <c r="Z889" s="70" t="str">
        <f t="shared" si="3"/>
        <v>May</v>
      </c>
      <c r="AA889" s="71">
        <f>IFERROR(__xludf.DUMMYFUNCTION("IF(OR(T889="""", NOT(ISDATE(T889))), """", EOMONTH(T889, -1) + 1)"),45778.0)</f>
        <v>45778</v>
      </c>
      <c r="AB889" s="67"/>
      <c r="AC889" s="67"/>
      <c r="AD889" s="67"/>
      <c r="AE889" s="67"/>
    </row>
    <row r="890">
      <c r="A890" s="59">
        <v>45794.0</v>
      </c>
      <c r="B890" s="60">
        <f t="shared" si="4"/>
        <v>144</v>
      </c>
      <c r="C890" s="61" t="s">
        <v>72</v>
      </c>
      <c r="D890" s="61" t="s">
        <v>247</v>
      </c>
      <c r="E890" s="61" t="s">
        <v>3876</v>
      </c>
      <c r="F890" s="61" t="s">
        <v>25</v>
      </c>
      <c r="G890" s="61" t="s">
        <v>3877</v>
      </c>
      <c r="H890" s="61" t="s">
        <v>59</v>
      </c>
      <c r="I890" s="61" t="s">
        <v>78</v>
      </c>
      <c r="J890" s="61" t="s">
        <v>78</v>
      </c>
      <c r="K890" s="61" t="s">
        <v>78</v>
      </c>
      <c r="L890" s="61" t="s">
        <v>29</v>
      </c>
      <c r="M890" s="25" t="s">
        <v>6456</v>
      </c>
      <c r="N890" s="25" t="s">
        <v>6457</v>
      </c>
      <c r="O890" s="61" t="s">
        <v>32</v>
      </c>
      <c r="P890" s="61" t="s">
        <v>214</v>
      </c>
      <c r="Q890" s="67"/>
      <c r="R890" s="64"/>
      <c r="S890" s="65" t="str">
        <f t="shared" si="1"/>
        <v/>
      </c>
      <c r="T890" s="67" t="str">
        <f>IFERROR(__xludf.DUMMYFUNCTION("IF(ISBLANK(S890), """", DATE(INDEX(SPLIT(S890,""/""),3), INDEX(SPLIT(S890,""/""),2), INDEX(SPLIT(S890,""/""),1)))"),"")</f>
        <v/>
      </c>
      <c r="U890" s="67"/>
      <c r="V890" s="65"/>
      <c r="W890" s="67"/>
      <c r="X890" s="67"/>
      <c r="Y890" s="69" t="str">
        <f t="shared" si="2"/>
        <v/>
      </c>
      <c r="Z890" s="70" t="str">
        <f t="shared" si="3"/>
        <v/>
      </c>
      <c r="AA890" s="70" t="str">
        <f>IFERROR(__xludf.DUMMYFUNCTION("IF(OR(T890="""", NOT(ISDATE(T890))), """", EOMONTH(T890, -1) + 1)"),"")</f>
        <v/>
      </c>
      <c r="AB890" s="67"/>
      <c r="AC890" s="67"/>
      <c r="AD890" s="67"/>
      <c r="AE890" s="67"/>
    </row>
    <row r="891">
      <c r="A891" s="59">
        <v>45794.0</v>
      </c>
      <c r="B891" s="60">
        <f t="shared" si="4"/>
        <v>144</v>
      </c>
      <c r="C891" s="61" t="s">
        <v>72</v>
      </c>
      <c r="D891" s="61" t="s">
        <v>247</v>
      </c>
      <c r="E891" s="61" t="s">
        <v>3880</v>
      </c>
      <c r="F891" s="61" t="s">
        <v>25</v>
      </c>
      <c r="G891" s="61" t="s">
        <v>3881</v>
      </c>
      <c r="H891" s="61" t="s">
        <v>39</v>
      </c>
      <c r="I891" s="61" t="s">
        <v>78</v>
      </c>
      <c r="J891" s="61" t="s">
        <v>78</v>
      </c>
      <c r="K891" s="61" t="s">
        <v>78</v>
      </c>
      <c r="L891" s="61" t="s">
        <v>29</v>
      </c>
      <c r="M891" s="25" t="s">
        <v>6458</v>
      </c>
      <c r="N891" s="25" t="s">
        <v>6459</v>
      </c>
      <c r="O891" s="61" t="s">
        <v>32</v>
      </c>
      <c r="P891" s="61" t="s">
        <v>214</v>
      </c>
      <c r="Q891" s="67"/>
      <c r="R891" s="64"/>
      <c r="S891" s="65" t="str">
        <f t="shared" si="1"/>
        <v/>
      </c>
      <c r="T891" s="67" t="str">
        <f>IFERROR(__xludf.DUMMYFUNCTION("IF(ISBLANK(S891), """", DATE(INDEX(SPLIT(S891,""/""),3), INDEX(SPLIT(S891,""/""),2), INDEX(SPLIT(S891,""/""),1)))"),"")</f>
        <v/>
      </c>
      <c r="U891" s="67"/>
      <c r="V891" s="65"/>
      <c r="W891" s="67"/>
      <c r="X891" s="67"/>
      <c r="Y891" s="69" t="str">
        <f t="shared" si="2"/>
        <v/>
      </c>
      <c r="Z891" s="70" t="str">
        <f t="shared" si="3"/>
        <v/>
      </c>
      <c r="AA891" s="70" t="str">
        <f>IFERROR(__xludf.DUMMYFUNCTION("IF(OR(T891="""", NOT(ISDATE(T891))), """", EOMONTH(T891, -1) + 1)"),"")</f>
        <v/>
      </c>
      <c r="AB891" s="67"/>
      <c r="AC891" s="67"/>
      <c r="AD891" s="67"/>
      <c r="AE891" s="67"/>
    </row>
    <row r="892">
      <c r="A892" s="59">
        <v>45794.0</v>
      </c>
      <c r="B892" s="60">
        <f t="shared" si="4"/>
        <v>21</v>
      </c>
      <c r="C892" s="61" t="s">
        <v>72</v>
      </c>
      <c r="D892" s="61" t="s">
        <v>247</v>
      </c>
      <c r="E892" s="61" t="s">
        <v>3884</v>
      </c>
      <c r="F892" s="61" t="s">
        <v>25</v>
      </c>
      <c r="G892" s="61" t="s">
        <v>3885</v>
      </c>
      <c r="H892" s="61" t="s">
        <v>59</v>
      </c>
      <c r="I892" s="61" t="s">
        <v>78</v>
      </c>
      <c r="J892" s="61" t="s">
        <v>78</v>
      </c>
      <c r="K892" s="61" t="s">
        <v>78</v>
      </c>
      <c r="L892" s="61" t="s">
        <v>29</v>
      </c>
      <c r="M892" s="25" t="s">
        <v>6460</v>
      </c>
      <c r="N892" s="25" t="s">
        <v>6461</v>
      </c>
      <c r="O892" s="61" t="s">
        <v>32</v>
      </c>
      <c r="P892" s="61" t="s">
        <v>33</v>
      </c>
      <c r="Q892" s="61" t="s">
        <v>519</v>
      </c>
      <c r="R892" s="77">
        <v>45844.0</v>
      </c>
      <c r="S892" s="65">
        <f t="shared" si="1"/>
        <v>45844</v>
      </c>
      <c r="T892" s="66">
        <f>IFERROR(__xludf.DUMMYFUNCTION("IF(ISBLANK(S892), """", DATE(INDEX(SPLIT(S892,""/""),3), INDEX(SPLIT(S892,""/""),2), INDEX(SPLIT(S892,""/""),1)))"),45815.0)</f>
        <v>45815</v>
      </c>
      <c r="U892" s="67"/>
      <c r="V892" s="68">
        <v>45844.0</v>
      </c>
      <c r="W892" s="61">
        <v>4950.0</v>
      </c>
      <c r="X892" s="61" t="s">
        <v>1331</v>
      </c>
      <c r="Y892" s="69" t="str">
        <f t="shared" si="2"/>
        <v>2025-06</v>
      </c>
      <c r="Z892" s="70" t="str">
        <f t="shared" si="3"/>
        <v>Jun</v>
      </c>
      <c r="AA892" s="71">
        <f>IFERROR(__xludf.DUMMYFUNCTION("IF(OR(T892="""", NOT(ISDATE(T892))), """", EOMONTH(T892, -1) + 1)"),45809.0)</f>
        <v>45809</v>
      </c>
      <c r="AB892" s="67"/>
      <c r="AC892" s="67"/>
      <c r="AD892" s="67"/>
      <c r="AE892" s="67"/>
    </row>
    <row r="893">
      <c r="A893" s="59">
        <v>45794.0</v>
      </c>
      <c r="B893" s="60">
        <f t="shared" si="4"/>
        <v>144</v>
      </c>
      <c r="C893" s="61" t="s">
        <v>72</v>
      </c>
      <c r="D893" s="61" t="s">
        <v>247</v>
      </c>
      <c r="E893" s="61" t="s">
        <v>3888</v>
      </c>
      <c r="F893" s="61" t="s">
        <v>25</v>
      </c>
      <c r="G893" s="61" t="s">
        <v>3889</v>
      </c>
      <c r="H893" s="61" t="s">
        <v>68</v>
      </c>
      <c r="I893" s="61" t="s">
        <v>256</v>
      </c>
      <c r="J893" s="61" t="s">
        <v>256</v>
      </c>
      <c r="K893" s="61" t="s">
        <v>256</v>
      </c>
      <c r="L893" s="61" t="s">
        <v>29</v>
      </c>
      <c r="M893" s="25" t="s">
        <v>6462</v>
      </c>
      <c r="N893" s="25" t="s">
        <v>6463</v>
      </c>
      <c r="O893" s="61" t="s">
        <v>32</v>
      </c>
      <c r="P893" s="61" t="s">
        <v>214</v>
      </c>
      <c r="Q893" s="67"/>
      <c r="R893" s="64"/>
      <c r="S893" s="65" t="str">
        <f t="shared" si="1"/>
        <v/>
      </c>
      <c r="T893" s="67" t="str">
        <f>IFERROR(__xludf.DUMMYFUNCTION("IF(ISBLANK(S893), """", DATE(INDEX(SPLIT(S893,""/""),3), INDEX(SPLIT(S893,""/""),2), INDEX(SPLIT(S893,""/""),1)))"),"")</f>
        <v/>
      </c>
      <c r="U893" s="67"/>
      <c r="V893" s="65"/>
      <c r="W893" s="67"/>
      <c r="X893" s="67"/>
      <c r="Y893" s="69" t="str">
        <f t="shared" si="2"/>
        <v/>
      </c>
      <c r="Z893" s="70" t="str">
        <f t="shared" si="3"/>
        <v/>
      </c>
      <c r="AA893" s="70" t="str">
        <f>IFERROR(__xludf.DUMMYFUNCTION("IF(OR(T893="""", NOT(ISDATE(T893))), """", EOMONTH(T893, -1) + 1)"),"")</f>
        <v/>
      </c>
      <c r="AB893" s="67"/>
      <c r="AC893" s="67"/>
      <c r="AD893" s="67"/>
      <c r="AE893" s="67"/>
    </row>
    <row r="894">
      <c r="A894" s="59">
        <v>45794.0</v>
      </c>
      <c r="B894" s="60">
        <f t="shared" si="4"/>
        <v>14</v>
      </c>
      <c r="C894" s="61" t="s">
        <v>72</v>
      </c>
      <c r="D894" s="61" t="s">
        <v>247</v>
      </c>
      <c r="E894" s="61" t="s">
        <v>3893</v>
      </c>
      <c r="F894" s="61" t="s">
        <v>25</v>
      </c>
      <c r="G894" s="61" t="s">
        <v>3894</v>
      </c>
      <c r="H894" s="61" t="s">
        <v>59</v>
      </c>
      <c r="I894" s="61" t="s">
        <v>54</v>
      </c>
      <c r="J894" s="61" t="s">
        <v>54</v>
      </c>
      <c r="K894" s="61" t="s">
        <v>54</v>
      </c>
      <c r="L894" s="61" t="s">
        <v>29</v>
      </c>
      <c r="M894" s="25" t="s">
        <v>6464</v>
      </c>
      <c r="N894" s="25" t="s">
        <v>6465</v>
      </c>
      <c r="O894" s="61" t="s">
        <v>32</v>
      </c>
      <c r="P894" s="61" t="s">
        <v>33</v>
      </c>
      <c r="Q894" s="61" t="s">
        <v>34</v>
      </c>
      <c r="R894" s="64"/>
      <c r="S894" s="65" t="str">
        <f t="shared" si="1"/>
        <v>31/05/2025</v>
      </c>
      <c r="T894" s="66">
        <f>IFERROR(__xludf.DUMMYFUNCTION("IF(ISBLANK(S894), """", DATE(INDEX(SPLIT(S894,""/""),3), INDEX(SPLIT(S894,""/""),2), INDEX(SPLIT(S894,""/""),1)))"),45808.0)</f>
        <v>45808</v>
      </c>
      <c r="U894" s="67"/>
      <c r="V894" s="61" t="s">
        <v>4751</v>
      </c>
      <c r="W894" s="61">
        <v>4950.0</v>
      </c>
      <c r="X894" s="61" t="s">
        <v>1331</v>
      </c>
      <c r="Y894" s="69" t="str">
        <f t="shared" si="2"/>
        <v>2025-05</v>
      </c>
      <c r="Z894" s="70" t="str">
        <f t="shared" si="3"/>
        <v>May</v>
      </c>
      <c r="AA894" s="71">
        <f>IFERROR(__xludf.DUMMYFUNCTION("IF(OR(T894="""", NOT(ISDATE(T894))), """", EOMONTH(T894, -1) + 1)"),45778.0)</f>
        <v>45778</v>
      </c>
      <c r="AB894" s="67"/>
      <c r="AC894" s="67"/>
      <c r="AD894" s="67"/>
      <c r="AE894" s="67"/>
    </row>
    <row r="895">
      <c r="A895" s="59">
        <v>45794.0</v>
      </c>
      <c r="B895" s="60">
        <f t="shared" si="4"/>
        <v>144</v>
      </c>
      <c r="C895" s="61" t="s">
        <v>72</v>
      </c>
      <c r="D895" s="61" t="s">
        <v>247</v>
      </c>
      <c r="E895" s="61" t="s">
        <v>3897</v>
      </c>
      <c r="F895" s="61" t="s">
        <v>25</v>
      </c>
      <c r="G895" s="61" t="s">
        <v>3898</v>
      </c>
      <c r="H895" s="61" t="s">
        <v>59</v>
      </c>
      <c r="I895" s="61" t="s">
        <v>122</v>
      </c>
      <c r="J895" s="61" t="s">
        <v>122</v>
      </c>
      <c r="K895" s="61" t="s">
        <v>122</v>
      </c>
      <c r="L895" s="61" t="s">
        <v>29</v>
      </c>
      <c r="M895" s="25" t="s">
        <v>6466</v>
      </c>
      <c r="N895" s="25" t="s">
        <v>6467</v>
      </c>
      <c r="O895" s="61" t="s">
        <v>32</v>
      </c>
      <c r="P895" s="61" t="s">
        <v>214</v>
      </c>
      <c r="Q895" s="67"/>
      <c r="R895" s="64"/>
      <c r="S895" s="65" t="str">
        <f t="shared" si="1"/>
        <v/>
      </c>
      <c r="T895" s="67" t="str">
        <f>IFERROR(__xludf.DUMMYFUNCTION("IF(ISBLANK(S895), """", DATE(INDEX(SPLIT(S895,""/""),3), INDEX(SPLIT(S895,""/""),2), INDEX(SPLIT(S895,""/""),1)))"),"")</f>
        <v/>
      </c>
      <c r="U895" s="67"/>
      <c r="V895" s="65"/>
      <c r="W895" s="67"/>
      <c r="X895" s="67"/>
      <c r="Y895" s="69" t="str">
        <f t="shared" si="2"/>
        <v/>
      </c>
      <c r="Z895" s="70" t="str">
        <f t="shared" si="3"/>
        <v/>
      </c>
      <c r="AA895" s="70" t="str">
        <f>IFERROR(__xludf.DUMMYFUNCTION("IF(OR(T895="""", NOT(ISDATE(T895))), """", EOMONTH(T895, -1) + 1)"),"")</f>
        <v/>
      </c>
      <c r="AB895" s="67"/>
      <c r="AC895" s="67"/>
      <c r="AD895" s="67"/>
      <c r="AE895" s="67"/>
    </row>
    <row r="896">
      <c r="A896" s="59">
        <v>45794.0</v>
      </c>
      <c r="B896" s="60">
        <f t="shared" si="4"/>
        <v>144</v>
      </c>
      <c r="C896" s="61" t="s">
        <v>72</v>
      </c>
      <c r="D896" s="61" t="s">
        <v>247</v>
      </c>
      <c r="E896" s="61" t="s">
        <v>3901</v>
      </c>
      <c r="F896" s="61" t="s">
        <v>25</v>
      </c>
      <c r="G896" s="61" t="s">
        <v>3902</v>
      </c>
      <c r="H896" s="61" t="s">
        <v>39</v>
      </c>
      <c r="I896" s="61" t="s">
        <v>468</v>
      </c>
      <c r="J896" s="61" t="s">
        <v>220</v>
      </c>
      <c r="K896" s="61" t="s">
        <v>220</v>
      </c>
      <c r="L896" s="61" t="s">
        <v>29</v>
      </c>
      <c r="M896" s="25" t="s">
        <v>6468</v>
      </c>
      <c r="N896" s="25" t="s">
        <v>6469</v>
      </c>
      <c r="O896" s="61" t="s">
        <v>32</v>
      </c>
      <c r="P896" s="61" t="s">
        <v>214</v>
      </c>
      <c r="Q896" s="67"/>
      <c r="R896" s="64"/>
      <c r="S896" s="65" t="str">
        <f t="shared" si="1"/>
        <v/>
      </c>
      <c r="T896" s="67" t="str">
        <f>IFERROR(__xludf.DUMMYFUNCTION("IF(ISBLANK(S896), """", DATE(INDEX(SPLIT(S896,""/""),3), INDEX(SPLIT(S896,""/""),2), INDEX(SPLIT(S896,""/""),1)))"),"")</f>
        <v/>
      </c>
      <c r="U896" s="67"/>
      <c r="V896" s="65"/>
      <c r="W896" s="67"/>
      <c r="X896" s="67"/>
      <c r="Y896" s="69" t="str">
        <f t="shared" si="2"/>
        <v/>
      </c>
      <c r="Z896" s="70" t="str">
        <f t="shared" si="3"/>
        <v/>
      </c>
      <c r="AA896" s="70" t="str">
        <f>IFERROR(__xludf.DUMMYFUNCTION("IF(OR(T896="""", NOT(ISDATE(T896))), """", EOMONTH(T896, -1) + 1)"),"")</f>
        <v/>
      </c>
      <c r="AB896" s="67"/>
      <c r="AC896" s="67"/>
      <c r="AD896" s="67"/>
      <c r="AE896" s="67"/>
    </row>
    <row r="897">
      <c r="A897" s="59">
        <v>45794.0</v>
      </c>
      <c r="B897" s="60">
        <f t="shared" si="4"/>
        <v>144</v>
      </c>
      <c r="C897" s="61" t="s">
        <v>72</v>
      </c>
      <c r="D897" s="61" t="s">
        <v>73</v>
      </c>
      <c r="E897" s="61" t="s">
        <v>3905</v>
      </c>
      <c r="F897" s="61" t="s">
        <v>25</v>
      </c>
      <c r="G897" s="61" t="s">
        <v>3906</v>
      </c>
      <c r="H897" s="61" t="s">
        <v>39</v>
      </c>
      <c r="I897" s="61" t="s">
        <v>28</v>
      </c>
      <c r="J897" s="61" t="s">
        <v>28</v>
      </c>
      <c r="K897" s="61" t="s">
        <v>28</v>
      </c>
      <c r="L897" s="61" t="s">
        <v>29</v>
      </c>
      <c r="M897" s="25" t="s">
        <v>6470</v>
      </c>
      <c r="N897" s="25" t="s">
        <v>6471</v>
      </c>
      <c r="O897" s="61" t="s">
        <v>32</v>
      </c>
      <c r="P897" s="61" t="s">
        <v>214</v>
      </c>
      <c r="Q897" s="67"/>
      <c r="R897" s="64"/>
      <c r="S897" s="65" t="str">
        <f t="shared" si="1"/>
        <v/>
      </c>
      <c r="T897" s="67" t="str">
        <f>IFERROR(__xludf.DUMMYFUNCTION("IF(ISBLANK(S897), """", DATE(INDEX(SPLIT(S897,""/""),3), INDEX(SPLIT(S897,""/""),2), INDEX(SPLIT(S897,""/""),1)))"),"")</f>
        <v/>
      </c>
      <c r="U897" s="67"/>
      <c r="V897" s="65"/>
      <c r="W897" s="67"/>
      <c r="X897" s="67"/>
      <c r="Y897" s="69" t="str">
        <f t="shared" si="2"/>
        <v/>
      </c>
      <c r="Z897" s="70" t="str">
        <f t="shared" si="3"/>
        <v/>
      </c>
      <c r="AA897" s="70" t="str">
        <f>IFERROR(__xludf.DUMMYFUNCTION("IF(OR(T897="""", NOT(ISDATE(T897))), """", EOMONTH(T897, -1) + 1)"),"")</f>
        <v/>
      </c>
      <c r="AB897" s="67"/>
      <c r="AC897" s="67"/>
      <c r="AD897" s="67"/>
      <c r="AE897" s="67"/>
    </row>
    <row r="898">
      <c r="A898" s="59">
        <v>45794.0</v>
      </c>
      <c r="B898" s="60">
        <f t="shared" si="4"/>
        <v>21</v>
      </c>
      <c r="C898" s="61" t="s">
        <v>72</v>
      </c>
      <c r="D898" s="61" t="s">
        <v>73</v>
      </c>
      <c r="E898" s="61" t="s">
        <v>3909</v>
      </c>
      <c r="F898" s="61" t="s">
        <v>25</v>
      </c>
      <c r="G898" s="61" t="s">
        <v>3910</v>
      </c>
      <c r="H898" s="61" t="s">
        <v>449</v>
      </c>
      <c r="I898" s="61" t="s">
        <v>28</v>
      </c>
      <c r="J898" s="61" t="s">
        <v>28</v>
      </c>
      <c r="K898" s="61" t="s">
        <v>28</v>
      </c>
      <c r="L898" s="61" t="s">
        <v>29</v>
      </c>
      <c r="M898" s="25" t="s">
        <v>6472</v>
      </c>
      <c r="N898" s="25" t="s">
        <v>6473</v>
      </c>
      <c r="O898" s="61" t="s">
        <v>32</v>
      </c>
      <c r="P898" s="61" t="s">
        <v>33</v>
      </c>
      <c r="Q898" s="67"/>
      <c r="R898" s="64"/>
      <c r="S898" s="65">
        <f t="shared" si="1"/>
        <v>45844</v>
      </c>
      <c r="T898" s="66">
        <f>IFERROR(__xludf.DUMMYFUNCTION("IF(ISBLANK(S898), """", DATE(INDEX(SPLIT(S898,""/""),3), INDEX(SPLIT(S898,""/""),2), INDEX(SPLIT(S898,""/""),1)))"),45815.0)</f>
        <v>45815</v>
      </c>
      <c r="U898" s="67"/>
      <c r="V898" s="68">
        <v>45844.0</v>
      </c>
      <c r="W898" s="67"/>
      <c r="X898" s="67"/>
      <c r="Y898" s="69" t="str">
        <f t="shared" si="2"/>
        <v>2025-06</v>
      </c>
      <c r="Z898" s="70" t="str">
        <f t="shared" si="3"/>
        <v>Jun</v>
      </c>
      <c r="AA898" s="71">
        <f>IFERROR(__xludf.DUMMYFUNCTION("IF(OR(T898="""", NOT(ISDATE(T898))), """", EOMONTH(T898, -1) + 1)"),45809.0)</f>
        <v>45809</v>
      </c>
      <c r="AB898" s="67"/>
      <c r="AC898" s="67"/>
      <c r="AD898" s="67"/>
      <c r="AE898" s="67"/>
    </row>
    <row r="899">
      <c r="A899" s="59">
        <v>45794.0</v>
      </c>
      <c r="B899" s="60">
        <f t="shared" si="4"/>
        <v>21</v>
      </c>
      <c r="C899" s="61" t="s">
        <v>72</v>
      </c>
      <c r="D899" s="61" t="s">
        <v>73</v>
      </c>
      <c r="E899" s="61" t="s">
        <v>3913</v>
      </c>
      <c r="F899" s="61" t="s">
        <v>46</v>
      </c>
      <c r="G899" s="63" t="s">
        <v>2708</v>
      </c>
      <c r="H899" s="61" t="s">
        <v>68</v>
      </c>
      <c r="I899" s="61" t="s">
        <v>801</v>
      </c>
      <c r="J899" s="61" t="s">
        <v>47</v>
      </c>
      <c r="K899" s="61" t="s">
        <v>47</v>
      </c>
      <c r="L899" s="61" t="s">
        <v>29</v>
      </c>
      <c r="M899" s="25" t="s">
        <v>6474</v>
      </c>
      <c r="N899" s="25" t="s">
        <v>6475</v>
      </c>
      <c r="O899" s="61" t="s">
        <v>32</v>
      </c>
      <c r="P899" s="61" t="s">
        <v>33</v>
      </c>
      <c r="Q899" s="61" t="s">
        <v>471</v>
      </c>
      <c r="R899" s="64"/>
      <c r="S899" s="65">
        <f t="shared" si="1"/>
        <v>45844</v>
      </c>
      <c r="T899" s="66">
        <f>IFERROR(__xludf.DUMMYFUNCTION("IF(ISBLANK(S899), """", DATE(INDEX(SPLIT(S899,""/""),3), INDEX(SPLIT(S899,""/""),2), INDEX(SPLIT(S899,""/""),1)))"),45815.0)</f>
        <v>45815</v>
      </c>
      <c r="U899" s="67"/>
      <c r="V899" s="68">
        <v>45844.0</v>
      </c>
      <c r="W899" s="67"/>
      <c r="X899" s="67"/>
      <c r="Y899" s="69" t="str">
        <f t="shared" si="2"/>
        <v>2025-06</v>
      </c>
      <c r="Z899" s="70" t="str">
        <f t="shared" si="3"/>
        <v>Jun</v>
      </c>
      <c r="AA899" s="71">
        <f>IFERROR(__xludf.DUMMYFUNCTION("IF(OR(T899="""", NOT(ISDATE(T899))), """", EOMONTH(T899, -1) + 1)"),45809.0)</f>
        <v>45809</v>
      </c>
      <c r="AB899" s="67"/>
      <c r="AC899" s="67"/>
      <c r="AD899" s="67"/>
      <c r="AE899" s="67"/>
    </row>
    <row r="900">
      <c r="A900" s="59">
        <v>45794.0</v>
      </c>
      <c r="B900" s="60">
        <f t="shared" si="4"/>
        <v>3</v>
      </c>
      <c r="C900" s="61" t="s">
        <v>72</v>
      </c>
      <c r="D900" s="61" t="s">
        <v>247</v>
      </c>
      <c r="E900" s="61" t="s">
        <v>3916</v>
      </c>
      <c r="F900" s="61" t="s">
        <v>25</v>
      </c>
      <c r="G900" s="61" t="s">
        <v>3917</v>
      </c>
      <c r="H900" s="61" t="s">
        <v>1355</v>
      </c>
      <c r="I900" s="61" t="s">
        <v>104</v>
      </c>
      <c r="J900" s="61" t="s">
        <v>104</v>
      </c>
      <c r="K900" s="61" t="s">
        <v>104</v>
      </c>
      <c r="L900" s="61" t="s">
        <v>29</v>
      </c>
      <c r="M900" s="25" t="s">
        <v>6476</v>
      </c>
      <c r="N900" s="25" t="s">
        <v>6477</v>
      </c>
      <c r="O900" s="61" t="s">
        <v>32</v>
      </c>
      <c r="P900" s="61" t="s">
        <v>33</v>
      </c>
      <c r="Q900" s="61" t="s">
        <v>471</v>
      </c>
      <c r="R900" s="79" t="s">
        <v>6380</v>
      </c>
      <c r="S900" s="65" t="str">
        <f t="shared" si="1"/>
        <v>20/05/2025</v>
      </c>
      <c r="T900" s="66">
        <f>IFERROR(__xludf.DUMMYFUNCTION("IF(ISBLANK(S900), """", DATE(INDEX(SPLIT(S900,""/""),3), INDEX(SPLIT(S900,""/""),2), INDEX(SPLIT(S900,""/""),1)))"),45797.0)</f>
        <v>45797</v>
      </c>
      <c r="U900" s="67"/>
      <c r="V900" s="61" t="s">
        <v>4853</v>
      </c>
      <c r="W900" s="61">
        <v>4950.0</v>
      </c>
      <c r="X900" s="61" t="s">
        <v>1039</v>
      </c>
      <c r="Y900" s="69" t="str">
        <f t="shared" si="2"/>
        <v>2025-05</v>
      </c>
      <c r="Z900" s="70" t="str">
        <f t="shared" si="3"/>
        <v>May</v>
      </c>
      <c r="AA900" s="71">
        <f>IFERROR(__xludf.DUMMYFUNCTION("IF(OR(T900="""", NOT(ISDATE(T900))), """", EOMONTH(T900, -1) + 1)"),45778.0)</f>
        <v>45778</v>
      </c>
      <c r="AB900" s="67"/>
      <c r="AC900" s="67"/>
      <c r="AD900" s="67"/>
      <c r="AE900" s="67"/>
    </row>
    <row r="901">
      <c r="A901" s="59">
        <v>45794.0</v>
      </c>
      <c r="B901" s="60">
        <f t="shared" si="4"/>
        <v>9</v>
      </c>
      <c r="C901" s="61" t="s">
        <v>72</v>
      </c>
      <c r="D901" s="61" t="s">
        <v>73</v>
      </c>
      <c r="E901" s="61" t="s">
        <v>3920</v>
      </c>
      <c r="F901" s="61" t="s">
        <v>25</v>
      </c>
      <c r="G901" s="61" t="s">
        <v>3921</v>
      </c>
      <c r="H901" s="61" t="s">
        <v>39</v>
      </c>
      <c r="I901" s="61" t="s">
        <v>28</v>
      </c>
      <c r="J901" s="61" t="s">
        <v>791</v>
      </c>
      <c r="K901" s="61" t="s">
        <v>791</v>
      </c>
      <c r="L901" s="61" t="s">
        <v>29</v>
      </c>
      <c r="M901" s="25" t="s">
        <v>6478</v>
      </c>
      <c r="N901" s="25" t="s">
        <v>6479</v>
      </c>
      <c r="O901" s="61" t="s">
        <v>32</v>
      </c>
      <c r="P901" s="61" t="s">
        <v>33</v>
      </c>
      <c r="Q901" s="61" t="s">
        <v>471</v>
      </c>
      <c r="R901" s="79" t="s">
        <v>6455</v>
      </c>
      <c r="S901" s="65" t="str">
        <f t="shared" si="1"/>
        <v>26/05/2025</v>
      </c>
      <c r="T901" s="66">
        <f>IFERROR(__xludf.DUMMYFUNCTION("IF(ISBLANK(S901), """", DATE(INDEX(SPLIT(S901,""/""),3), INDEX(SPLIT(S901,""/""),2), INDEX(SPLIT(S901,""/""),1)))"),45803.0)</f>
        <v>45803</v>
      </c>
      <c r="U901" s="67"/>
      <c r="V901" s="61" t="s">
        <v>4751</v>
      </c>
      <c r="W901" s="67"/>
      <c r="X901" s="67"/>
      <c r="Y901" s="69" t="str">
        <f t="shared" si="2"/>
        <v>2025-05</v>
      </c>
      <c r="Z901" s="70" t="str">
        <f t="shared" si="3"/>
        <v>May</v>
      </c>
      <c r="AA901" s="71">
        <f>IFERROR(__xludf.DUMMYFUNCTION("IF(OR(T901="""", NOT(ISDATE(T901))), """", EOMONTH(T901, -1) + 1)"),45778.0)</f>
        <v>45778</v>
      </c>
      <c r="AB901" s="67"/>
      <c r="AC901" s="67"/>
      <c r="AD901" s="67"/>
      <c r="AE901" s="67"/>
    </row>
    <row r="902">
      <c r="A902" s="59">
        <v>45796.0</v>
      </c>
      <c r="B902" s="60">
        <f t="shared" si="4"/>
        <v>142</v>
      </c>
      <c r="C902" s="61" t="s">
        <v>22</v>
      </c>
      <c r="D902" s="61" t="s">
        <v>307</v>
      </c>
      <c r="E902" s="61" t="s">
        <v>3925</v>
      </c>
      <c r="F902" s="61" t="s">
        <v>1184</v>
      </c>
      <c r="G902" s="61" t="s">
        <v>3926</v>
      </c>
      <c r="H902" s="61" t="s">
        <v>77</v>
      </c>
      <c r="I902" s="61" t="s">
        <v>78</v>
      </c>
      <c r="J902" s="61" t="s">
        <v>47</v>
      </c>
      <c r="K902" s="61" t="s">
        <v>47</v>
      </c>
      <c r="L902" s="61" t="s">
        <v>29</v>
      </c>
      <c r="M902" s="25" t="s">
        <v>6480</v>
      </c>
      <c r="N902" s="25" t="s">
        <v>6481</v>
      </c>
      <c r="O902" s="61" t="s">
        <v>32</v>
      </c>
      <c r="P902" s="61" t="s">
        <v>214</v>
      </c>
      <c r="Q902" s="67"/>
      <c r="R902" s="64"/>
      <c r="S902" s="65" t="str">
        <f t="shared" si="1"/>
        <v/>
      </c>
      <c r="T902" s="67" t="str">
        <f>IFERROR(__xludf.DUMMYFUNCTION("IF(ISBLANK(S902), """", DATE(INDEX(SPLIT(S902,""/""),3), INDEX(SPLIT(S902,""/""),2), INDEX(SPLIT(S902,""/""),1)))"),"")</f>
        <v/>
      </c>
      <c r="U902" s="67"/>
      <c r="V902" s="65"/>
      <c r="W902" s="67"/>
      <c r="X902" s="67"/>
      <c r="Y902" s="69" t="str">
        <f t="shared" si="2"/>
        <v/>
      </c>
      <c r="Z902" s="70" t="str">
        <f t="shared" si="3"/>
        <v/>
      </c>
      <c r="AA902" s="70" t="str">
        <f>IFERROR(__xludf.DUMMYFUNCTION("IF(OR(T902="""", NOT(ISDATE(T902))), """", EOMONTH(T902, -1) + 1)"),"")</f>
        <v/>
      </c>
      <c r="AB902" s="67"/>
      <c r="AC902" s="67"/>
      <c r="AD902" s="67"/>
      <c r="AE902" s="67"/>
    </row>
    <row r="903">
      <c r="A903" s="59">
        <v>45797.0</v>
      </c>
      <c r="B903" s="60">
        <f t="shared" si="4"/>
        <v>18</v>
      </c>
      <c r="C903" s="61" t="s">
        <v>72</v>
      </c>
      <c r="D903" s="61" t="s">
        <v>247</v>
      </c>
      <c r="E903" s="61" t="s">
        <v>3930</v>
      </c>
      <c r="F903" s="61" t="s">
        <v>274</v>
      </c>
      <c r="G903" s="61" t="s">
        <v>3931</v>
      </c>
      <c r="H903" s="61" t="s">
        <v>77</v>
      </c>
      <c r="I903" s="61" t="s">
        <v>220</v>
      </c>
      <c r="J903" s="61" t="s">
        <v>47</v>
      </c>
      <c r="K903" s="61" t="s">
        <v>47</v>
      </c>
      <c r="L903" s="61" t="s">
        <v>29</v>
      </c>
      <c r="M903" s="25" t="s">
        <v>6482</v>
      </c>
      <c r="N903" s="25" t="s">
        <v>6483</v>
      </c>
      <c r="O903" s="61" t="s">
        <v>32</v>
      </c>
      <c r="P903" s="61" t="s">
        <v>33</v>
      </c>
      <c r="Q903" s="67"/>
      <c r="R903" s="64"/>
      <c r="S903" s="65">
        <f t="shared" si="1"/>
        <v>45844</v>
      </c>
      <c r="T903" s="66">
        <f>IFERROR(__xludf.DUMMYFUNCTION("IF(ISBLANK(S903), """", DATE(INDEX(SPLIT(S903,""/""),3), INDEX(SPLIT(S903,""/""),2), INDEX(SPLIT(S903,""/""),1)))"),45815.0)</f>
        <v>45815</v>
      </c>
      <c r="U903" s="67"/>
      <c r="V903" s="68">
        <v>45844.0</v>
      </c>
      <c r="W903" s="61">
        <v>1800.0</v>
      </c>
      <c r="X903" s="61" t="s">
        <v>482</v>
      </c>
      <c r="Y903" s="69" t="str">
        <f t="shared" si="2"/>
        <v>2025-06</v>
      </c>
      <c r="Z903" s="70" t="str">
        <f t="shared" si="3"/>
        <v>Jun</v>
      </c>
      <c r="AA903" s="71">
        <f>IFERROR(__xludf.DUMMYFUNCTION("IF(OR(T903="""", NOT(ISDATE(T903))), """", EOMONTH(T903, -1) + 1)"),45809.0)</f>
        <v>45809</v>
      </c>
      <c r="AB903" s="67"/>
      <c r="AC903" s="67"/>
      <c r="AD903" s="67"/>
      <c r="AE903" s="67"/>
    </row>
    <row r="904">
      <c r="A904" s="59">
        <v>45797.0</v>
      </c>
      <c r="B904" s="60">
        <f t="shared" si="4"/>
        <v>11</v>
      </c>
      <c r="C904" s="61" t="s">
        <v>22</v>
      </c>
      <c r="D904" s="61" t="s">
        <v>109</v>
      </c>
      <c r="E904" s="72" t="s">
        <v>3934</v>
      </c>
      <c r="F904" s="61" t="s">
        <v>25</v>
      </c>
      <c r="G904" s="61" t="s">
        <v>3935</v>
      </c>
      <c r="H904" s="61" t="s">
        <v>39</v>
      </c>
      <c r="I904" s="61" t="s">
        <v>78</v>
      </c>
      <c r="J904" s="61" t="s">
        <v>78</v>
      </c>
      <c r="K904" s="61" t="s">
        <v>78</v>
      </c>
      <c r="L904" s="61" t="s">
        <v>29</v>
      </c>
      <c r="M904" s="25" t="s">
        <v>6484</v>
      </c>
      <c r="N904" s="25" t="s">
        <v>6485</v>
      </c>
      <c r="O904" s="61" t="s">
        <v>32</v>
      </c>
      <c r="P904" s="61" t="s">
        <v>33</v>
      </c>
      <c r="Q904" s="67"/>
      <c r="R904" s="64"/>
      <c r="S904" s="65" t="str">
        <f t="shared" si="1"/>
        <v>31/05/2025</v>
      </c>
      <c r="T904" s="66">
        <f>IFERROR(__xludf.DUMMYFUNCTION("IF(ISBLANK(S904), """", DATE(INDEX(SPLIT(S904,""/""),3), INDEX(SPLIT(S904,""/""),2), INDEX(SPLIT(S904,""/""),1)))"),45808.0)</f>
        <v>45808</v>
      </c>
      <c r="U904" s="67"/>
      <c r="V904" s="61" t="s">
        <v>4751</v>
      </c>
      <c r="W904" s="61">
        <v>4050.0</v>
      </c>
      <c r="X904" s="61" t="s">
        <v>3405</v>
      </c>
      <c r="Y904" s="69" t="str">
        <f t="shared" si="2"/>
        <v>2025-05</v>
      </c>
      <c r="Z904" s="70" t="str">
        <f t="shared" si="3"/>
        <v>May</v>
      </c>
      <c r="AA904" s="71">
        <f>IFERROR(__xludf.DUMMYFUNCTION("IF(OR(T904="""", NOT(ISDATE(T904))), """", EOMONTH(T904, -1) + 1)"),45778.0)</f>
        <v>45778</v>
      </c>
      <c r="AB904" s="67"/>
      <c r="AC904" s="67"/>
      <c r="AD904" s="67"/>
      <c r="AE904" s="67"/>
    </row>
    <row r="905">
      <c r="A905" s="59">
        <v>45797.0</v>
      </c>
      <c r="B905" s="60">
        <f t="shared" si="4"/>
        <v>141</v>
      </c>
      <c r="C905" s="61" t="s">
        <v>64</v>
      </c>
      <c r="D905" s="61" t="s">
        <v>65</v>
      </c>
      <c r="E905" s="61" t="s">
        <v>3938</v>
      </c>
      <c r="F905" s="61" t="s">
        <v>25</v>
      </c>
      <c r="G905" s="61" t="s">
        <v>3939</v>
      </c>
      <c r="H905" s="61" t="s">
        <v>39</v>
      </c>
      <c r="I905" s="61" t="s">
        <v>104</v>
      </c>
      <c r="J905" s="61" t="s">
        <v>122</v>
      </c>
      <c r="K905" s="61" t="s">
        <v>122</v>
      </c>
      <c r="L905" s="61" t="s">
        <v>29</v>
      </c>
      <c r="M905" s="25" t="s">
        <v>6486</v>
      </c>
      <c r="N905" s="25" t="s">
        <v>6487</v>
      </c>
      <c r="O905" s="61" t="s">
        <v>32</v>
      </c>
      <c r="P905" s="61" t="s">
        <v>214</v>
      </c>
      <c r="Q905" s="67"/>
      <c r="R905" s="64"/>
      <c r="S905" s="65" t="str">
        <f t="shared" si="1"/>
        <v/>
      </c>
      <c r="T905" s="67" t="str">
        <f>IFERROR(__xludf.DUMMYFUNCTION("IF(ISBLANK(S905), """", DATE(INDEX(SPLIT(S905,""/""),3), INDEX(SPLIT(S905,""/""),2), INDEX(SPLIT(S905,""/""),1)))"),"")</f>
        <v/>
      </c>
      <c r="U905" s="67"/>
      <c r="V905" s="65"/>
      <c r="W905" s="67"/>
      <c r="X905" s="67"/>
      <c r="Y905" s="69" t="str">
        <f t="shared" si="2"/>
        <v/>
      </c>
      <c r="Z905" s="70" t="str">
        <f t="shared" si="3"/>
        <v/>
      </c>
      <c r="AA905" s="70" t="str">
        <f>IFERROR(__xludf.DUMMYFUNCTION("IF(OR(T905="""", NOT(ISDATE(T905))), """", EOMONTH(T905, -1) + 1)"),"")</f>
        <v/>
      </c>
      <c r="AB905" s="67"/>
      <c r="AC905" s="67"/>
      <c r="AD905" s="67"/>
      <c r="AE905" s="67"/>
    </row>
    <row r="906">
      <c r="A906" s="59">
        <v>45797.0</v>
      </c>
      <c r="B906" s="60">
        <f t="shared" si="4"/>
        <v>11</v>
      </c>
      <c r="C906" s="61" t="s">
        <v>64</v>
      </c>
      <c r="D906" s="61" t="s">
        <v>290</v>
      </c>
      <c r="E906" s="61" t="s">
        <v>3942</v>
      </c>
      <c r="F906" s="61" t="s">
        <v>25</v>
      </c>
      <c r="G906" s="61" t="s">
        <v>3943</v>
      </c>
      <c r="H906" s="61" t="s">
        <v>39</v>
      </c>
      <c r="I906" s="61" t="s">
        <v>104</v>
      </c>
      <c r="J906" s="61" t="s">
        <v>104</v>
      </c>
      <c r="K906" s="61" t="s">
        <v>104</v>
      </c>
      <c r="L906" s="61" t="s">
        <v>29</v>
      </c>
      <c r="M906" s="25" t="s">
        <v>6488</v>
      </c>
      <c r="N906" s="25" t="s">
        <v>6489</v>
      </c>
      <c r="O906" s="61" t="s">
        <v>32</v>
      </c>
      <c r="P906" s="61" t="s">
        <v>33</v>
      </c>
      <c r="Q906" s="61" t="s">
        <v>471</v>
      </c>
      <c r="R906" s="79" t="s">
        <v>4751</v>
      </c>
      <c r="S906" s="65" t="str">
        <f t="shared" si="1"/>
        <v>31/05/2025</v>
      </c>
      <c r="T906" s="66">
        <f>IFERROR(__xludf.DUMMYFUNCTION("IF(ISBLANK(S906), """", DATE(INDEX(SPLIT(S906,""/""),3), INDEX(SPLIT(S906,""/""),2), INDEX(SPLIT(S906,""/""),1)))"),45808.0)</f>
        <v>45808</v>
      </c>
      <c r="U906" s="67"/>
      <c r="V906" s="61" t="s">
        <v>4751</v>
      </c>
      <c r="W906" s="67"/>
      <c r="X906" s="67"/>
      <c r="Y906" s="69" t="str">
        <f t="shared" si="2"/>
        <v>2025-05</v>
      </c>
      <c r="Z906" s="70" t="str">
        <f t="shared" si="3"/>
        <v>May</v>
      </c>
      <c r="AA906" s="71">
        <f>IFERROR(__xludf.DUMMYFUNCTION("IF(OR(T906="""", NOT(ISDATE(T906))), """", EOMONTH(T906, -1) + 1)"),45778.0)</f>
        <v>45778</v>
      </c>
      <c r="AB906" s="67"/>
      <c r="AC906" s="67"/>
      <c r="AD906" s="67"/>
      <c r="AE906" s="67"/>
    </row>
    <row r="907">
      <c r="A907" s="59">
        <v>45797.0</v>
      </c>
      <c r="B907" s="60">
        <f t="shared" si="4"/>
        <v>141</v>
      </c>
      <c r="C907" s="61" t="s">
        <v>64</v>
      </c>
      <c r="D907" s="61" t="s">
        <v>290</v>
      </c>
      <c r="E907" s="61" t="s">
        <v>3946</v>
      </c>
      <c r="F907" s="61" t="s">
        <v>25</v>
      </c>
      <c r="G907" s="61" t="s">
        <v>3947</v>
      </c>
      <c r="H907" s="61" t="s">
        <v>59</v>
      </c>
      <c r="I907" s="61" t="s">
        <v>459</v>
      </c>
      <c r="J907" s="61" t="s">
        <v>244</v>
      </c>
      <c r="K907" s="61" t="s">
        <v>40</v>
      </c>
      <c r="L907" s="61" t="s">
        <v>29</v>
      </c>
      <c r="M907" s="25" t="s">
        <v>6490</v>
      </c>
      <c r="N907" s="25" t="s">
        <v>6491</v>
      </c>
      <c r="O907" s="61" t="s">
        <v>32</v>
      </c>
      <c r="P907" s="61" t="s">
        <v>343</v>
      </c>
      <c r="Q907" s="67"/>
      <c r="R907" s="64"/>
      <c r="S907" s="65" t="str">
        <f t="shared" si="1"/>
        <v/>
      </c>
      <c r="T907" s="67" t="str">
        <f>IFERROR(__xludf.DUMMYFUNCTION("IF(ISBLANK(S907), """", DATE(INDEX(SPLIT(S907,""/""),3), INDEX(SPLIT(S907,""/""),2), INDEX(SPLIT(S907,""/""),1)))"),"")</f>
        <v/>
      </c>
      <c r="U907" s="67"/>
      <c r="V907" s="65"/>
      <c r="W907" s="67"/>
      <c r="X907" s="67"/>
      <c r="Y907" s="69" t="str">
        <f t="shared" si="2"/>
        <v/>
      </c>
      <c r="Z907" s="70" t="str">
        <f t="shared" si="3"/>
        <v/>
      </c>
      <c r="AA907" s="70" t="str">
        <f>IFERROR(__xludf.DUMMYFUNCTION("IF(OR(T907="""", NOT(ISDATE(T907))), """", EOMONTH(T907, -1) + 1)"),"")</f>
        <v/>
      </c>
      <c r="AB907" s="67"/>
      <c r="AC907" s="67"/>
      <c r="AD907" s="67"/>
      <c r="AE907" s="67"/>
    </row>
    <row r="908">
      <c r="A908" s="59">
        <v>45798.0</v>
      </c>
      <c r="B908" s="60">
        <f t="shared" si="4"/>
        <v>17</v>
      </c>
      <c r="C908" s="61" t="s">
        <v>72</v>
      </c>
      <c r="D908" s="61" t="s">
        <v>247</v>
      </c>
      <c r="E908" s="61" t="s">
        <v>3951</v>
      </c>
      <c r="F908" s="61" t="s">
        <v>249</v>
      </c>
      <c r="G908" s="61" t="s">
        <v>3952</v>
      </c>
      <c r="H908" s="61" t="s">
        <v>77</v>
      </c>
      <c r="I908" s="61" t="s">
        <v>54</v>
      </c>
      <c r="J908" s="61" t="s">
        <v>47</v>
      </c>
      <c r="K908" s="61" t="s">
        <v>47</v>
      </c>
      <c r="L908" s="61" t="s">
        <v>29</v>
      </c>
      <c r="M908" s="25" t="s">
        <v>6492</v>
      </c>
      <c r="N908" s="25" t="s">
        <v>6493</v>
      </c>
      <c r="O908" s="61" t="s">
        <v>32</v>
      </c>
      <c r="P908" s="61" t="s">
        <v>33</v>
      </c>
      <c r="Q908" s="67"/>
      <c r="R908" s="64"/>
      <c r="S908" s="65">
        <f t="shared" si="1"/>
        <v>45844</v>
      </c>
      <c r="T908" s="66">
        <f>IFERROR(__xludf.DUMMYFUNCTION("IF(ISBLANK(S908), """", DATE(INDEX(SPLIT(S908,""/""),3), INDEX(SPLIT(S908,""/""),2), INDEX(SPLIT(S908,""/""),1)))"),45815.0)</f>
        <v>45815</v>
      </c>
      <c r="U908" s="67"/>
      <c r="V908" s="68">
        <v>45844.0</v>
      </c>
      <c r="W908" s="61">
        <v>2250.0</v>
      </c>
      <c r="X908" s="61" t="s">
        <v>482</v>
      </c>
      <c r="Y908" s="69" t="str">
        <f t="shared" si="2"/>
        <v>2025-06</v>
      </c>
      <c r="Z908" s="70" t="str">
        <f t="shared" si="3"/>
        <v>Jun</v>
      </c>
      <c r="AA908" s="71">
        <f>IFERROR(__xludf.DUMMYFUNCTION("IF(OR(T908="""", NOT(ISDATE(T908))), """", EOMONTH(T908, -1) + 1)"),45809.0)</f>
        <v>45809</v>
      </c>
      <c r="AB908" s="67"/>
      <c r="AC908" s="67"/>
      <c r="AD908" s="67"/>
      <c r="AE908" s="67"/>
    </row>
    <row r="909">
      <c r="A909" s="59">
        <v>45798.0</v>
      </c>
      <c r="B909" s="60">
        <f t="shared" si="4"/>
        <v>24</v>
      </c>
      <c r="C909" s="61" t="s">
        <v>72</v>
      </c>
      <c r="D909" s="61" t="s">
        <v>247</v>
      </c>
      <c r="E909" s="61" t="s">
        <v>3955</v>
      </c>
      <c r="F909" s="61" t="s">
        <v>249</v>
      </c>
      <c r="G909" s="61" t="s">
        <v>3956</v>
      </c>
      <c r="H909" s="61" t="s">
        <v>77</v>
      </c>
      <c r="I909" s="61" t="s">
        <v>122</v>
      </c>
      <c r="J909" s="61" t="s">
        <v>47</v>
      </c>
      <c r="K909" s="61" t="s">
        <v>47</v>
      </c>
      <c r="L909" s="61" t="s">
        <v>29</v>
      </c>
      <c r="M909" s="25" t="s">
        <v>6494</v>
      </c>
      <c r="N909" s="25" t="s">
        <v>6495</v>
      </c>
      <c r="O909" s="61" t="s">
        <v>32</v>
      </c>
      <c r="P909" s="61" t="s">
        <v>33</v>
      </c>
      <c r="Q909" s="67"/>
      <c r="R909" s="64"/>
      <c r="S909" s="65" t="str">
        <f t="shared" si="1"/>
        <v>14/06/2025</v>
      </c>
      <c r="T909" s="66">
        <f>IFERROR(__xludf.DUMMYFUNCTION("IF(ISBLANK(S909), """", DATE(INDEX(SPLIT(S909,""/""),3), INDEX(SPLIT(S909,""/""),2), INDEX(SPLIT(S909,""/""),1)))"),45822.0)</f>
        <v>45822</v>
      </c>
      <c r="U909" s="67"/>
      <c r="V909" s="61" t="s">
        <v>4837</v>
      </c>
      <c r="W909" s="67"/>
      <c r="X909" s="67"/>
      <c r="Y909" s="69" t="str">
        <f t="shared" si="2"/>
        <v>2025-06</v>
      </c>
      <c r="Z909" s="70" t="str">
        <f t="shared" si="3"/>
        <v>Jun</v>
      </c>
      <c r="AA909" s="71">
        <f>IFERROR(__xludf.DUMMYFUNCTION("IF(OR(T909="""", NOT(ISDATE(T909))), """", EOMONTH(T909, -1) + 1)"),45809.0)</f>
        <v>45809</v>
      </c>
      <c r="AB909" s="67"/>
      <c r="AC909" s="67"/>
      <c r="AD909" s="67"/>
      <c r="AE909" s="67"/>
    </row>
    <row r="910">
      <c r="A910" s="59">
        <v>45798.0</v>
      </c>
      <c r="B910" s="60">
        <f t="shared" si="4"/>
        <v>10</v>
      </c>
      <c r="C910" s="61" t="s">
        <v>72</v>
      </c>
      <c r="D910" s="61" t="s">
        <v>247</v>
      </c>
      <c r="E910" s="61" t="s">
        <v>3959</v>
      </c>
      <c r="F910" s="61" t="s">
        <v>274</v>
      </c>
      <c r="G910" s="61" t="s">
        <v>3960</v>
      </c>
      <c r="H910" s="61" t="s">
        <v>77</v>
      </c>
      <c r="I910" s="61" t="s">
        <v>435</v>
      </c>
      <c r="J910" s="61" t="s">
        <v>47</v>
      </c>
      <c r="K910" s="61" t="s">
        <v>47</v>
      </c>
      <c r="L910" s="61" t="s">
        <v>29</v>
      </c>
      <c r="M910" s="25" t="s">
        <v>6496</v>
      </c>
      <c r="N910" s="25" t="s">
        <v>6497</v>
      </c>
      <c r="O910" s="61" t="s">
        <v>32</v>
      </c>
      <c r="P910" s="61" t="s">
        <v>33</v>
      </c>
      <c r="Q910" s="67"/>
      <c r="R910" s="64"/>
      <c r="S910" s="65" t="str">
        <f t="shared" si="1"/>
        <v>31/05/2025</v>
      </c>
      <c r="T910" s="66">
        <f>IFERROR(__xludf.DUMMYFUNCTION("IF(ISBLANK(S910), """", DATE(INDEX(SPLIT(S910,""/""),3), INDEX(SPLIT(S910,""/""),2), INDEX(SPLIT(S910,""/""),1)))"),45808.0)</f>
        <v>45808</v>
      </c>
      <c r="U910" s="67"/>
      <c r="V910" s="61" t="s">
        <v>4751</v>
      </c>
      <c r="W910" s="61">
        <v>1800.0</v>
      </c>
      <c r="X910" s="61" t="s">
        <v>691</v>
      </c>
      <c r="Y910" s="69" t="str">
        <f t="shared" si="2"/>
        <v>2025-05</v>
      </c>
      <c r="Z910" s="70" t="str">
        <f t="shared" si="3"/>
        <v>May</v>
      </c>
      <c r="AA910" s="71">
        <f>IFERROR(__xludf.DUMMYFUNCTION("IF(OR(T910="""", NOT(ISDATE(T910))), """", EOMONTH(T910, -1) + 1)"),45778.0)</f>
        <v>45778</v>
      </c>
      <c r="AB910" s="67"/>
      <c r="AC910" s="67"/>
      <c r="AD910" s="67"/>
      <c r="AE910" s="67"/>
    </row>
    <row r="911">
      <c r="A911" s="59">
        <v>45798.0</v>
      </c>
      <c r="B911" s="60">
        <f t="shared" si="4"/>
        <v>140</v>
      </c>
      <c r="C911" s="61" t="s">
        <v>64</v>
      </c>
      <c r="D911" s="61" t="s">
        <v>562</v>
      </c>
      <c r="E911" s="61" t="s">
        <v>3963</v>
      </c>
      <c r="F911" s="61" t="s">
        <v>638</v>
      </c>
      <c r="G911" s="61" t="s">
        <v>3964</v>
      </c>
      <c r="H911" s="61" t="s">
        <v>77</v>
      </c>
      <c r="I911" s="61" t="s">
        <v>105</v>
      </c>
      <c r="J911" s="61" t="s">
        <v>47</v>
      </c>
      <c r="K911" s="61" t="s">
        <v>47</v>
      </c>
      <c r="L911" s="67"/>
      <c r="M911" s="25" t="s">
        <v>6498</v>
      </c>
      <c r="N911" s="67"/>
      <c r="O911" s="61" t="s">
        <v>32</v>
      </c>
      <c r="P911" s="61" t="s">
        <v>214</v>
      </c>
      <c r="Q911" s="67"/>
      <c r="R911" s="64"/>
      <c r="S911" s="65" t="str">
        <f t="shared" si="1"/>
        <v/>
      </c>
      <c r="T911" s="67" t="str">
        <f>IFERROR(__xludf.DUMMYFUNCTION("IF(ISBLANK(S911), """", DATE(INDEX(SPLIT(S911,""/""),3), INDEX(SPLIT(S911,""/""),2), INDEX(SPLIT(S911,""/""),1)))"),"")</f>
        <v/>
      </c>
      <c r="U911" s="67"/>
      <c r="V911" s="65"/>
      <c r="W911" s="67"/>
      <c r="X911" s="67"/>
      <c r="Y911" s="69" t="str">
        <f t="shared" si="2"/>
        <v/>
      </c>
      <c r="Z911" s="70" t="str">
        <f t="shared" si="3"/>
        <v/>
      </c>
      <c r="AA911" s="70" t="str">
        <f>IFERROR(__xludf.DUMMYFUNCTION("IF(OR(T911="""", NOT(ISDATE(T911))), """", EOMONTH(T911, -1) + 1)"),"")</f>
        <v/>
      </c>
      <c r="AB911" s="67"/>
      <c r="AC911" s="67"/>
      <c r="AD911" s="67"/>
      <c r="AE911" s="67"/>
    </row>
    <row r="912">
      <c r="A912" s="59">
        <v>45799.0</v>
      </c>
      <c r="B912" s="60">
        <f t="shared" si="4"/>
        <v>139</v>
      </c>
      <c r="C912" s="61" t="s">
        <v>72</v>
      </c>
      <c r="D912" s="61" t="s">
        <v>73</v>
      </c>
      <c r="E912" s="61" t="s">
        <v>3967</v>
      </c>
      <c r="F912" s="61" t="s">
        <v>25</v>
      </c>
      <c r="G912" s="63" t="s">
        <v>3968</v>
      </c>
      <c r="H912" s="61" t="s">
        <v>388</v>
      </c>
      <c r="I912" s="61" t="s">
        <v>122</v>
      </c>
      <c r="J912" s="61" t="s">
        <v>122</v>
      </c>
      <c r="K912" s="61" t="s">
        <v>122</v>
      </c>
      <c r="L912" s="61" t="s">
        <v>29</v>
      </c>
      <c r="M912" s="25" t="s">
        <v>6499</v>
      </c>
      <c r="N912" s="25" t="s">
        <v>6500</v>
      </c>
      <c r="O912" s="61" t="s">
        <v>32</v>
      </c>
      <c r="P912" s="61" t="s">
        <v>214</v>
      </c>
      <c r="Q912" s="67"/>
      <c r="R912" s="64"/>
      <c r="S912" s="65" t="str">
        <f t="shared" si="1"/>
        <v/>
      </c>
      <c r="T912" s="67" t="str">
        <f>IFERROR(__xludf.DUMMYFUNCTION("IF(ISBLANK(S912), """", DATE(INDEX(SPLIT(S912,""/""),3), INDEX(SPLIT(S912,""/""),2), INDEX(SPLIT(S912,""/""),1)))"),"")</f>
        <v/>
      </c>
      <c r="U912" s="67"/>
      <c r="V912" s="65"/>
      <c r="W912" s="67"/>
      <c r="X912" s="67"/>
      <c r="Y912" s="69" t="str">
        <f t="shared" si="2"/>
        <v/>
      </c>
      <c r="Z912" s="70" t="str">
        <f t="shared" si="3"/>
        <v/>
      </c>
      <c r="AA912" s="70" t="str">
        <f>IFERROR(__xludf.DUMMYFUNCTION("IF(OR(T912="""", NOT(ISDATE(T912))), """", EOMONTH(T912, -1) + 1)"),"")</f>
        <v/>
      </c>
      <c r="AB912" s="67"/>
      <c r="AC912" s="67"/>
      <c r="AD912" s="67"/>
      <c r="AE912" s="67"/>
    </row>
    <row r="913">
      <c r="A913" s="59">
        <v>45799.0</v>
      </c>
      <c r="B913" s="60">
        <f t="shared" si="4"/>
        <v>23</v>
      </c>
      <c r="C913" s="61" t="s">
        <v>72</v>
      </c>
      <c r="D913" s="61" t="s">
        <v>73</v>
      </c>
      <c r="E913" s="61" t="s">
        <v>3971</v>
      </c>
      <c r="F913" s="61" t="s">
        <v>25</v>
      </c>
      <c r="G913" s="61" t="s">
        <v>3972</v>
      </c>
      <c r="H913" s="61" t="s">
        <v>68</v>
      </c>
      <c r="I913" s="61" t="s">
        <v>2391</v>
      </c>
      <c r="J913" s="61" t="s">
        <v>2391</v>
      </c>
      <c r="K913" s="61" t="s">
        <v>28</v>
      </c>
      <c r="L913" s="61" t="s">
        <v>29</v>
      </c>
      <c r="M913" s="25" t="s">
        <v>6501</v>
      </c>
      <c r="N913" s="25" t="s">
        <v>6502</v>
      </c>
      <c r="O913" s="61" t="s">
        <v>32</v>
      </c>
      <c r="P913" s="61" t="s">
        <v>33</v>
      </c>
      <c r="Q913" s="67"/>
      <c r="R913" s="64"/>
      <c r="S913" s="65" t="str">
        <f t="shared" si="1"/>
        <v>14/06/2025</v>
      </c>
      <c r="T913" s="66">
        <f>IFERROR(__xludf.DUMMYFUNCTION("IF(ISBLANK(S913), """", DATE(INDEX(SPLIT(S913,""/""),3), INDEX(SPLIT(S913,""/""),2), INDEX(SPLIT(S913,""/""),1)))"),45822.0)</f>
        <v>45822</v>
      </c>
      <c r="U913" s="67"/>
      <c r="V913" s="61" t="s">
        <v>4837</v>
      </c>
      <c r="W913" s="67"/>
      <c r="X913" s="67"/>
      <c r="Y913" s="69" t="str">
        <f t="shared" si="2"/>
        <v>2025-06</v>
      </c>
      <c r="Z913" s="70" t="str">
        <f t="shared" si="3"/>
        <v>Jun</v>
      </c>
      <c r="AA913" s="71">
        <f>IFERROR(__xludf.DUMMYFUNCTION("IF(OR(T913="""", NOT(ISDATE(T913))), """", EOMONTH(T913, -1) + 1)"),45809.0)</f>
        <v>45809</v>
      </c>
      <c r="AB913" s="67"/>
      <c r="AC913" s="67"/>
      <c r="AD913" s="67"/>
      <c r="AE913" s="67"/>
    </row>
    <row r="914">
      <c r="A914" s="59">
        <v>45799.0</v>
      </c>
      <c r="B914" s="60">
        <f t="shared" si="4"/>
        <v>139</v>
      </c>
      <c r="C914" s="61" t="s">
        <v>72</v>
      </c>
      <c r="D914" s="61" t="s">
        <v>73</v>
      </c>
      <c r="E914" s="61" t="s">
        <v>3975</v>
      </c>
      <c r="F914" s="61" t="s">
        <v>46</v>
      </c>
      <c r="G914" s="63" t="s">
        <v>3968</v>
      </c>
      <c r="H914" s="61" t="s">
        <v>388</v>
      </c>
      <c r="I914" s="61" t="s">
        <v>122</v>
      </c>
      <c r="J914" s="61" t="s">
        <v>47</v>
      </c>
      <c r="K914" s="61" t="s">
        <v>47</v>
      </c>
      <c r="L914" s="61" t="s">
        <v>29</v>
      </c>
      <c r="M914" s="25" t="s">
        <v>6503</v>
      </c>
      <c r="N914" s="25" t="s">
        <v>6504</v>
      </c>
      <c r="O914" s="61" t="s">
        <v>32</v>
      </c>
      <c r="P914" s="61" t="s">
        <v>214</v>
      </c>
      <c r="Q914" s="67"/>
      <c r="R914" s="64"/>
      <c r="S914" s="65" t="str">
        <f t="shared" si="1"/>
        <v/>
      </c>
      <c r="T914" s="67" t="str">
        <f>IFERROR(__xludf.DUMMYFUNCTION("IF(ISBLANK(S914), """", DATE(INDEX(SPLIT(S914,""/""),3), INDEX(SPLIT(S914,""/""),2), INDEX(SPLIT(S914,""/""),1)))"),"")</f>
        <v/>
      </c>
      <c r="U914" s="67"/>
      <c r="V914" s="65"/>
      <c r="W914" s="67"/>
      <c r="X914" s="67"/>
      <c r="Y914" s="69" t="str">
        <f t="shared" si="2"/>
        <v/>
      </c>
      <c r="Z914" s="70" t="str">
        <f t="shared" si="3"/>
        <v/>
      </c>
      <c r="AA914" s="70" t="str">
        <f>IFERROR(__xludf.DUMMYFUNCTION("IF(OR(T914="""", NOT(ISDATE(T914))), """", EOMONTH(T914, -1) + 1)"),"")</f>
        <v/>
      </c>
      <c r="AB914" s="67"/>
      <c r="AC914" s="67"/>
      <c r="AD914" s="67"/>
      <c r="AE914" s="67"/>
    </row>
    <row r="915">
      <c r="A915" s="59">
        <v>45799.0</v>
      </c>
      <c r="B915" s="60">
        <f t="shared" si="4"/>
        <v>9</v>
      </c>
      <c r="C915" s="61" t="s">
        <v>72</v>
      </c>
      <c r="D915" s="61" t="s">
        <v>247</v>
      </c>
      <c r="E915" s="61" t="s">
        <v>3978</v>
      </c>
      <c r="F915" s="61" t="s">
        <v>25</v>
      </c>
      <c r="G915" s="61" t="s">
        <v>3979</v>
      </c>
      <c r="H915" s="61" t="s">
        <v>59</v>
      </c>
      <c r="I915" s="61" t="s">
        <v>122</v>
      </c>
      <c r="J915" s="61" t="s">
        <v>122</v>
      </c>
      <c r="K915" s="61" t="s">
        <v>122</v>
      </c>
      <c r="L915" s="61" t="s">
        <v>29</v>
      </c>
      <c r="M915" s="25" t="s">
        <v>6505</v>
      </c>
      <c r="N915" s="25" t="s">
        <v>6506</v>
      </c>
      <c r="O915" s="61" t="s">
        <v>32</v>
      </c>
      <c r="P915" s="61" t="s">
        <v>33</v>
      </c>
      <c r="Q915" s="61" t="s">
        <v>471</v>
      </c>
      <c r="R915" s="64"/>
      <c r="S915" s="65" t="str">
        <f t="shared" si="1"/>
        <v>31/05/2025</v>
      </c>
      <c r="T915" s="66">
        <f>IFERROR(__xludf.DUMMYFUNCTION("IF(ISBLANK(S915), """", DATE(INDEX(SPLIT(S915,""/""),3), INDEX(SPLIT(S915,""/""),2), INDEX(SPLIT(S915,""/""),1)))"),45808.0)</f>
        <v>45808</v>
      </c>
      <c r="U915" s="67"/>
      <c r="V915" s="61" t="s">
        <v>4751</v>
      </c>
      <c r="W915" s="61">
        <v>4950.0</v>
      </c>
      <c r="X915" s="61" t="s">
        <v>1331</v>
      </c>
      <c r="Y915" s="69" t="str">
        <f t="shared" si="2"/>
        <v>2025-05</v>
      </c>
      <c r="Z915" s="70" t="str">
        <f t="shared" si="3"/>
        <v>May</v>
      </c>
      <c r="AA915" s="71">
        <f>IFERROR(__xludf.DUMMYFUNCTION("IF(OR(T915="""", NOT(ISDATE(T915))), """", EOMONTH(T915, -1) + 1)"),45778.0)</f>
        <v>45778</v>
      </c>
      <c r="AB915" s="67"/>
      <c r="AC915" s="67"/>
      <c r="AD915" s="67"/>
      <c r="AE915" s="67"/>
    </row>
    <row r="916">
      <c r="A916" s="59">
        <v>45799.0</v>
      </c>
      <c r="B916" s="60">
        <f t="shared" si="4"/>
        <v>23</v>
      </c>
      <c r="C916" s="61" t="s">
        <v>72</v>
      </c>
      <c r="D916" s="61" t="s">
        <v>247</v>
      </c>
      <c r="E916" s="61" t="s">
        <v>3982</v>
      </c>
      <c r="F916" s="61" t="s">
        <v>25</v>
      </c>
      <c r="G916" s="61" t="s">
        <v>3983</v>
      </c>
      <c r="H916" s="61" t="s">
        <v>388</v>
      </c>
      <c r="I916" s="61" t="s">
        <v>122</v>
      </c>
      <c r="J916" s="61" t="s">
        <v>122</v>
      </c>
      <c r="K916" s="61" t="s">
        <v>122</v>
      </c>
      <c r="L916" s="61" t="s">
        <v>29</v>
      </c>
      <c r="M916" s="25" t="s">
        <v>6507</v>
      </c>
      <c r="N916" s="25" t="s">
        <v>6508</v>
      </c>
      <c r="O916" s="61" t="s">
        <v>32</v>
      </c>
      <c r="P916" s="61" t="s">
        <v>33</v>
      </c>
      <c r="Q916" s="61" t="s">
        <v>519</v>
      </c>
      <c r="R916" s="64"/>
      <c r="S916" s="65" t="str">
        <f t="shared" si="1"/>
        <v>14/06/2025</v>
      </c>
      <c r="T916" s="66">
        <f>IFERROR(__xludf.DUMMYFUNCTION("IF(ISBLANK(S916), """", DATE(INDEX(SPLIT(S916,""/""),3), INDEX(SPLIT(S916,""/""),2), INDEX(SPLIT(S916,""/""),1)))"),45822.0)</f>
        <v>45822</v>
      </c>
      <c r="U916" s="67"/>
      <c r="V916" s="61" t="s">
        <v>4837</v>
      </c>
      <c r="W916" s="61">
        <v>4950.0</v>
      </c>
      <c r="X916" s="61" t="s">
        <v>1331</v>
      </c>
      <c r="Y916" s="69" t="str">
        <f t="shared" si="2"/>
        <v>2025-06</v>
      </c>
      <c r="Z916" s="70" t="str">
        <f t="shared" si="3"/>
        <v>Jun</v>
      </c>
      <c r="AA916" s="71">
        <f>IFERROR(__xludf.DUMMYFUNCTION("IF(OR(T916="""", NOT(ISDATE(T916))), """", EOMONTH(T916, -1) + 1)"),45809.0)</f>
        <v>45809</v>
      </c>
      <c r="AB916" s="67"/>
      <c r="AC916" s="67"/>
      <c r="AD916" s="67"/>
      <c r="AE916" s="67"/>
    </row>
    <row r="917">
      <c r="A917" s="59">
        <v>45799.0</v>
      </c>
      <c r="B917" s="60">
        <f t="shared" si="4"/>
        <v>19</v>
      </c>
      <c r="C917" s="61" t="s">
        <v>72</v>
      </c>
      <c r="D917" s="61" t="s">
        <v>247</v>
      </c>
      <c r="E917" s="61" t="s">
        <v>3986</v>
      </c>
      <c r="F917" s="61" t="s">
        <v>25</v>
      </c>
      <c r="G917" s="61" t="s">
        <v>3987</v>
      </c>
      <c r="H917" s="61" t="s">
        <v>59</v>
      </c>
      <c r="I917" s="61" t="s">
        <v>122</v>
      </c>
      <c r="J917" s="61" t="s">
        <v>122</v>
      </c>
      <c r="K917" s="61" t="s">
        <v>122</v>
      </c>
      <c r="L917" s="61" t="s">
        <v>29</v>
      </c>
      <c r="M917" s="25" t="s">
        <v>6509</v>
      </c>
      <c r="N917" s="25" t="s">
        <v>6510</v>
      </c>
      <c r="O917" s="61" t="s">
        <v>32</v>
      </c>
      <c r="P917" s="61" t="s">
        <v>33</v>
      </c>
      <c r="Q917" s="61" t="s">
        <v>519</v>
      </c>
      <c r="R917" s="77">
        <v>45936.0</v>
      </c>
      <c r="S917" s="65">
        <f t="shared" si="1"/>
        <v>45936</v>
      </c>
      <c r="T917" s="66">
        <f>IFERROR(__xludf.DUMMYFUNCTION("IF(ISBLANK(S917), """", DATE(INDEX(SPLIT(S917,""/""),3), INDEX(SPLIT(S917,""/""),2), INDEX(SPLIT(S917,""/""),1)))"),45818.0)</f>
        <v>45818</v>
      </c>
      <c r="U917" s="67"/>
      <c r="V917" s="61" t="s">
        <v>4837</v>
      </c>
      <c r="W917" s="61">
        <v>4500.0</v>
      </c>
      <c r="X917" s="61" t="s">
        <v>1331</v>
      </c>
      <c r="Y917" s="69" t="str">
        <f t="shared" si="2"/>
        <v>2025-06</v>
      </c>
      <c r="Z917" s="70" t="str">
        <f t="shared" si="3"/>
        <v>Jun</v>
      </c>
      <c r="AA917" s="71">
        <f>IFERROR(__xludf.DUMMYFUNCTION("IF(OR(T917="""", NOT(ISDATE(T917))), """", EOMONTH(T917, -1) + 1)"),45809.0)</f>
        <v>45809</v>
      </c>
      <c r="AB917" s="67"/>
      <c r="AC917" s="67"/>
      <c r="AD917" s="67"/>
      <c r="AE917" s="67"/>
    </row>
    <row r="918">
      <c r="A918" s="59">
        <v>45799.0</v>
      </c>
      <c r="B918" s="60">
        <f t="shared" si="4"/>
        <v>23</v>
      </c>
      <c r="C918" s="61" t="s">
        <v>72</v>
      </c>
      <c r="D918" s="61" t="s">
        <v>247</v>
      </c>
      <c r="E918" s="61" t="s">
        <v>3990</v>
      </c>
      <c r="F918" s="61" t="s">
        <v>25</v>
      </c>
      <c r="G918" s="61" t="s">
        <v>3991</v>
      </c>
      <c r="H918" s="61" t="s">
        <v>59</v>
      </c>
      <c r="I918" s="61" t="s">
        <v>122</v>
      </c>
      <c r="J918" s="61" t="s">
        <v>122</v>
      </c>
      <c r="K918" s="61" t="s">
        <v>122</v>
      </c>
      <c r="L918" s="61" t="s">
        <v>29</v>
      </c>
      <c r="M918" s="25" t="s">
        <v>6511</v>
      </c>
      <c r="N918" s="25" t="s">
        <v>6512</v>
      </c>
      <c r="O918" s="61" t="s">
        <v>32</v>
      </c>
      <c r="P918" s="61" t="s">
        <v>33</v>
      </c>
      <c r="Q918" s="61" t="s">
        <v>471</v>
      </c>
      <c r="R918" s="64"/>
      <c r="S918" s="65" t="str">
        <f t="shared" si="1"/>
        <v>14/06/2025</v>
      </c>
      <c r="T918" s="66">
        <f>IFERROR(__xludf.DUMMYFUNCTION("IF(ISBLANK(S918), """", DATE(INDEX(SPLIT(S918,""/""),3), INDEX(SPLIT(S918,""/""),2), INDEX(SPLIT(S918,""/""),1)))"),45822.0)</f>
        <v>45822</v>
      </c>
      <c r="U918" s="67"/>
      <c r="V918" s="61" t="s">
        <v>4837</v>
      </c>
      <c r="W918" s="61">
        <v>4950.0</v>
      </c>
      <c r="X918" s="61" t="s">
        <v>1331</v>
      </c>
      <c r="Y918" s="69" t="str">
        <f t="shared" si="2"/>
        <v>2025-06</v>
      </c>
      <c r="Z918" s="70" t="str">
        <f t="shared" si="3"/>
        <v>Jun</v>
      </c>
      <c r="AA918" s="71">
        <f>IFERROR(__xludf.DUMMYFUNCTION("IF(OR(T918="""", NOT(ISDATE(T918))), """", EOMONTH(T918, -1) + 1)"),45809.0)</f>
        <v>45809</v>
      </c>
      <c r="AB918" s="67"/>
      <c r="AC918" s="67"/>
      <c r="AD918" s="67"/>
      <c r="AE918" s="67"/>
    </row>
    <row r="919">
      <c r="A919" s="59">
        <v>45799.0</v>
      </c>
      <c r="B919" s="60">
        <f t="shared" si="4"/>
        <v>139</v>
      </c>
      <c r="C919" s="61" t="s">
        <v>72</v>
      </c>
      <c r="D919" s="61" t="s">
        <v>247</v>
      </c>
      <c r="E919" s="61" t="s">
        <v>3994</v>
      </c>
      <c r="F919" s="61" t="s">
        <v>25</v>
      </c>
      <c r="G919" s="61" t="s">
        <v>3995</v>
      </c>
      <c r="H919" s="61" t="s">
        <v>388</v>
      </c>
      <c r="I919" s="61" t="s">
        <v>78</v>
      </c>
      <c r="J919" s="61" t="s">
        <v>122</v>
      </c>
      <c r="K919" s="61" t="s">
        <v>122</v>
      </c>
      <c r="L919" s="61" t="s">
        <v>29</v>
      </c>
      <c r="M919" s="25" t="s">
        <v>6513</v>
      </c>
      <c r="N919" s="25" t="s">
        <v>6514</v>
      </c>
      <c r="O919" s="61" t="s">
        <v>32</v>
      </c>
      <c r="P919" s="61" t="s">
        <v>33</v>
      </c>
      <c r="Q919" s="61" t="s">
        <v>519</v>
      </c>
      <c r="R919" s="64"/>
      <c r="S919" s="65" t="str">
        <f t="shared" si="1"/>
        <v/>
      </c>
      <c r="T919" s="67" t="str">
        <f>IFERROR(__xludf.DUMMYFUNCTION("IF(ISBLANK(S919), """", DATE(INDEX(SPLIT(S919,""/""),3), INDEX(SPLIT(S919,""/""),2), INDEX(SPLIT(S919,""/""),1)))"),"")</f>
        <v/>
      </c>
      <c r="U919" s="67"/>
      <c r="V919" s="65"/>
      <c r="W919" s="61">
        <v>4950.0</v>
      </c>
      <c r="X919" s="61" t="s">
        <v>1331</v>
      </c>
      <c r="Y919" s="69" t="str">
        <f t="shared" si="2"/>
        <v/>
      </c>
      <c r="Z919" s="70" t="str">
        <f t="shared" si="3"/>
        <v/>
      </c>
      <c r="AA919" s="70" t="str">
        <f>IFERROR(__xludf.DUMMYFUNCTION("IF(OR(T919="""", NOT(ISDATE(T919))), """", EOMONTH(T919, -1) + 1)"),"")</f>
        <v/>
      </c>
      <c r="AB919" s="67"/>
      <c r="AC919" s="67"/>
      <c r="AD919" s="67"/>
      <c r="AE919" s="67"/>
    </row>
    <row r="920">
      <c r="A920" s="59">
        <v>45799.0</v>
      </c>
      <c r="B920" s="60">
        <f t="shared" si="4"/>
        <v>9</v>
      </c>
      <c r="C920" s="61" t="s">
        <v>72</v>
      </c>
      <c r="D920" s="61" t="s">
        <v>247</v>
      </c>
      <c r="E920" s="61" t="s">
        <v>3998</v>
      </c>
      <c r="F920" s="61" t="s">
        <v>25</v>
      </c>
      <c r="G920" s="61" t="s">
        <v>3999</v>
      </c>
      <c r="H920" s="61" t="s">
        <v>388</v>
      </c>
      <c r="I920" s="61" t="s">
        <v>122</v>
      </c>
      <c r="J920" s="61" t="s">
        <v>122</v>
      </c>
      <c r="K920" s="61" t="s">
        <v>122</v>
      </c>
      <c r="L920" s="61" t="s">
        <v>29</v>
      </c>
      <c r="M920" s="25" t="s">
        <v>6515</v>
      </c>
      <c r="N920" s="25" t="s">
        <v>6516</v>
      </c>
      <c r="O920" s="61" t="s">
        <v>32</v>
      </c>
      <c r="P920" s="61" t="s">
        <v>33</v>
      </c>
      <c r="Q920" s="61" t="s">
        <v>519</v>
      </c>
      <c r="R920" s="64"/>
      <c r="S920" s="65" t="str">
        <f t="shared" si="1"/>
        <v>31/05/2025</v>
      </c>
      <c r="T920" s="66">
        <f>IFERROR(__xludf.DUMMYFUNCTION("IF(ISBLANK(S920), """", DATE(INDEX(SPLIT(S920,""/""),3), INDEX(SPLIT(S920,""/""),2), INDEX(SPLIT(S920,""/""),1)))"),45808.0)</f>
        <v>45808</v>
      </c>
      <c r="U920" s="67"/>
      <c r="V920" s="61" t="s">
        <v>4751</v>
      </c>
      <c r="W920" s="61">
        <v>4950.0</v>
      </c>
      <c r="X920" s="61" t="s">
        <v>691</v>
      </c>
      <c r="Y920" s="69" t="str">
        <f t="shared" si="2"/>
        <v>2025-05</v>
      </c>
      <c r="Z920" s="70" t="str">
        <f t="shared" si="3"/>
        <v>May</v>
      </c>
      <c r="AA920" s="71">
        <f>IFERROR(__xludf.DUMMYFUNCTION("IF(OR(T920="""", NOT(ISDATE(T920))), """", EOMONTH(T920, -1) + 1)"),45778.0)</f>
        <v>45778</v>
      </c>
      <c r="AB920" s="67"/>
      <c r="AC920" s="67"/>
      <c r="AD920" s="67"/>
      <c r="AE920" s="67"/>
    </row>
    <row r="921">
      <c r="A921" s="59">
        <v>45799.0</v>
      </c>
      <c r="B921" s="60">
        <f t="shared" si="4"/>
        <v>23</v>
      </c>
      <c r="C921" s="61" t="s">
        <v>72</v>
      </c>
      <c r="D921" s="61" t="s">
        <v>247</v>
      </c>
      <c r="E921" s="61" t="s">
        <v>4002</v>
      </c>
      <c r="F921" s="61" t="s">
        <v>46</v>
      </c>
      <c r="G921" s="63" t="s">
        <v>1049</v>
      </c>
      <c r="H921" s="61" t="s">
        <v>388</v>
      </c>
      <c r="I921" s="61" t="s">
        <v>122</v>
      </c>
      <c r="J921" s="61" t="s">
        <v>122</v>
      </c>
      <c r="K921" s="61" t="s">
        <v>122</v>
      </c>
      <c r="L921" s="61" t="s">
        <v>29</v>
      </c>
      <c r="M921" s="25" t="s">
        <v>6517</v>
      </c>
      <c r="N921" s="25" t="s">
        <v>6518</v>
      </c>
      <c r="O921" s="61" t="s">
        <v>32</v>
      </c>
      <c r="P921" s="61" t="s">
        <v>33</v>
      </c>
      <c r="Q921" s="61" t="s">
        <v>34</v>
      </c>
      <c r="R921" s="64"/>
      <c r="S921" s="65" t="str">
        <f t="shared" si="1"/>
        <v>14/06/2025</v>
      </c>
      <c r="T921" s="66">
        <f>IFERROR(__xludf.DUMMYFUNCTION("IF(ISBLANK(S921), """", DATE(INDEX(SPLIT(S921,""/""),3), INDEX(SPLIT(S921,""/""),2), INDEX(SPLIT(S921,""/""),1)))"),45822.0)</f>
        <v>45822</v>
      </c>
      <c r="U921" s="67"/>
      <c r="V921" s="61" t="s">
        <v>4837</v>
      </c>
      <c r="W921" s="61">
        <v>1350.0</v>
      </c>
      <c r="X921" s="61" t="s">
        <v>1331</v>
      </c>
      <c r="Y921" s="69" t="str">
        <f t="shared" si="2"/>
        <v>2025-06</v>
      </c>
      <c r="Z921" s="70" t="str">
        <f t="shared" si="3"/>
        <v>Jun</v>
      </c>
      <c r="AA921" s="71">
        <f>IFERROR(__xludf.DUMMYFUNCTION("IF(OR(T921="""", NOT(ISDATE(T921))), """", EOMONTH(T921, -1) + 1)"),45809.0)</f>
        <v>45809</v>
      </c>
      <c r="AB921" s="67"/>
      <c r="AC921" s="67"/>
      <c r="AD921" s="67"/>
      <c r="AE921" s="67"/>
    </row>
    <row r="922">
      <c r="A922" s="59">
        <v>45800.0</v>
      </c>
      <c r="B922" s="60">
        <f t="shared" si="4"/>
        <v>15</v>
      </c>
      <c r="C922" s="61" t="s">
        <v>64</v>
      </c>
      <c r="D922" s="61" t="s">
        <v>209</v>
      </c>
      <c r="E922" s="61" t="s">
        <v>4006</v>
      </c>
      <c r="F922" s="61" t="s">
        <v>25</v>
      </c>
      <c r="G922" s="61" t="s">
        <v>4007</v>
      </c>
      <c r="H922" s="61" t="s">
        <v>388</v>
      </c>
      <c r="I922" s="61" t="s">
        <v>459</v>
      </c>
      <c r="J922" s="61" t="s">
        <v>459</v>
      </c>
      <c r="K922" s="61" t="s">
        <v>459</v>
      </c>
      <c r="L922" s="61" t="s">
        <v>29</v>
      </c>
      <c r="M922" s="25" t="s">
        <v>6519</v>
      </c>
      <c r="N922" s="25" t="s">
        <v>6520</v>
      </c>
      <c r="O922" s="61" t="s">
        <v>32</v>
      </c>
      <c r="P922" s="61" t="s">
        <v>33</v>
      </c>
      <c r="Q922" s="67"/>
      <c r="R922" s="64"/>
      <c r="S922" s="65">
        <f t="shared" si="1"/>
        <v>45844</v>
      </c>
      <c r="T922" s="66">
        <f>IFERROR(__xludf.DUMMYFUNCTION("IF(ISBLANK(S922), """", DATE(INDEX(SPLIT(S922,""/""),3), INDEX(SPLIT(S922,""/""),2), INDEX(SPLIT(S922,""/""),1)))"),45815.0)</f>
        <v>45815</v>
      </c>
      <c r="U922" s="67"/>
      <c r="V922" s="68">
        <v>45844.0</v>
      </c>
      <c r="W922" s="67"/>
      <c r="X922" s="67"/>
      <c r="Y922" s="69" t="str">
        <f t="shared" si="2"/>
        <v>2025-06</v>
      </c>
      <c r="Z922" s="70" t="str">
        <f t="shared" si="3"/>
        <v>Jun</v>
      </c>
      <c r="AA922" s="71">
        <f>IFERROR(__xludf.DUMMYFUNCTION("IF(OR(T922="""", NOT(ISDATE(T922))), """", EOMONTH(T922, -1) + 1)"),45809.0)</f>
        <v>45809</v>
      </c>
      <c r="AB922" s="67"/>
      <c r="AC922" s="67"/>
      <c r="AD922" s="67"/>
      <c r="AE922" s="67"/>
    </row>
    <row r="923">
      <c r="A923" s="59">
        <v>45800.0</v>
      </c>
      <c r="B923" s="60">
        <f t="shared" si="4"/>
        <v>138</v>
      </c>
      <c r="C923" s="61" t="s">
        <v>64</v>
      </c>
      <c r="D923" s="61" t="s">
        <v>209</v>
      </c>
      <c r="E923" s="61" t="s">
        <v>4010</v>
      </c>
      <c r="F923" s="61" t="s">
        <v>25</v>
      </c>
      <c r="G923" s="61" t="s">
        <v>4011</v>
      </c>
      <c r="H923" s="61" t="s">
        <v>388</v>
      </c>
      <c r="I923" s="61" t="s">
        <v>459</v>
      </c>
      <c r="J923" s="61" t="s">
        <v>40</v>
      </c>
      <c r="K923" s="61" t="s">
        <v>40</v>
      </c>
      <c r="L923" s="61" t="s">
        <v>29</v>
      </c>
      <c r="M923" s="25" t="s">
        <v>6521</v>
      </c>
      <c r="N923" s="25" t="s">
        <v>6522</v>
      </c>
      <c r="O923" s="61" t="s">
        <v>32</v>
      </c>
      <c r="P923" s="61" t="s">
        <v>343</v>
      </c>
      <c r="Q923" s="61" t="s">
        <v>519</v>
      </c>
      <c r="R923" s="64"/>
      <c r="S923" s="65" t="str">
        <f t="shared" si="1"/>
        <v/>
      </c>
      <c r="T923" s="67" t="str">
        <f>IFERROR(__xludf.DUMMYFUNCTION("IF(ISBLANK(S923), """", DATE(INDEX(SPLIT(S923,""/""),3), INDEX(SPLIT(S923,""/""),2), INDEX(SPLIT(S923,""/""),1)))"),"")</f>
        <v/>
      </c>
      <c r="U923" s="67"/>
      <c r="V923" s="68">
        <v>45844.0</v>
      </c>
      <c r="W923" s="67"/>
      <c r="X923" s="67"/>
      <c r="Y923" s="69" t="str">
        <f t="shared" si="2"/>
        <v/>
      </c>
      <c r="Z923" s="70" t="str">
        <f t="shared" si="3"/>
        <v/>
      </c>
      <c r="AA923" s="70" t="str">
        <f>IFERROR(__xludf.DUMMYFUNCTION("IF(OR(T923="""", NOT(ISDATE(T923))), """", EOMONTH(T923, -1) + 1)"),"")</f>
        <v/>
      </c>
      <c r="AB923" s="67"/>
      <c r="AC923" s="67"/>
      <c r="AD923" s="67"/>
      <c r="AE923" s="67"/>
    </row>
    <row r="924">
      <c r="A924" s="59">
        <v>45800.0</v>
      </c>
      <c r="B924" s="60">
        <f t="shared" si="4"/>
        <v>8</v>
      </c>
      <c r="C924" s="61" t="s">
        <v>72</v>
      </c>
      <c r="D924" s="61" t="s">
        <v>247</v>
      </c>
      <c r="E924" s="61" t="s">
        <v>4014</v>
      </c>
      <c r="F924" s="61" t="s">
        <v>274</v>
      </c>
      <c r="G924" s="61" t="s">
        <v>4015</v>
      </c>
      <c r="H924" s="61" t="s">
        <v>77</v>
      </c>
      <c r="I924" s="61" t="s">
        <v>104</v>
      </c>
      <c r="J924" s="61" t="s">
        <v>47</v>
      </c>
      <c r="K924" s="61" t="s">
        <v>47</v>
      </c>
      <c r="L924" s="61" t="s">
        <v>29</v>
      </c>
      <c r="M924" s="25" t="s">
        <v>6523</v>
      </c>
      <c r="N924" s="25" t="s">
        <v>6524</v>
      </c>
      <c r="O924" s="61" t="s">
        <v>32</v>
      </c>
      <c r="P924" s="61" t="s">
        <v>33</v>
      </c>
      <c r="Q924" s="67"/>
      <c r="R924" s="64"/>
      <c r="S924" s="65" t="str">
        <f t="shared" si="1"/>
        <v>31/05/2025</v>
      </c>
      <c r="T924" s="66">
        <f>IFERROR(__xludf.DUMMYFUNCTION("IF(ISBLANK(S924), """", DATE(INDEX(SPLIT(S924,""/""),3), INDEX(SPLIT(S924,""/""),2), INDEX(SPLIT(S924,""/""),1)))"),45808.0)</f>
        <v>45808</v>
      </c>
      <c r="U924" s="67"/>
      <c r="V924" s="61" t="s">
        <v>4751</v>
      </c>
      <c r="W924" s="61">
        <v>1800.0</v>
      </c>
      <c r="X924" s="61" t="s">
        <v>691</v>
      </c>
      <c r="Y924" s="69" t="str">
        <f t="shared" si="2"/>
        <v>2025-05</v>
      </c>
      <c r="Z924" s="70" t="str">
        <f t="shared" si="3"/>
        <v>May</v>
      </c>
      <c r="AA924" s="71">
        <f>IFERROR(__xludf.DUMMYFUNCTION("IF(OR(T924="""", NOT(ISDATE(T924))), """", EOMONTH(T924, -1) + 1)"),45778.0)</f>
        <v>45778</v>
      </c>
      <c r="AB924" s="67"/>
      <c r="AC924" s="67"/>
      <c r="AD924" s="67"/>
      <c r="AE924" s="67"/>
    </row>
    <row r="925">
      <c r="A925" s="59">
        <v>45800.0</v>
      </c>
      <c r="B925" s="60">
        <f t="shared" si="4"/>
        <v>138</v>
      </c>
      <c r="C925" s="61" t="s">
        <v>64</v>
      </c>
      <c r="D925" s="61" t="s">
        <v>209</v>
      </c>
      <c r="E925" s="61" t="s">
        <v>4018</v>
      </c>
      <c r="F925" s="61" t="s">
        <v>25</v>
      </c>
      <c r="G925" s="61" t="s">
        <v>4019</v>
      </c>
      <c r="H925" s="61" t="s">
        <v>59</v>
      </c>
      <c r="I925" s="61" t="s">
        <v>40</v>
      </c>
      <c r="J925" s="61" t="s">
        <v>40</v>
      </c>
      <c r="K925" s="61" t="s">
        <v>40</v>
      </c>
      <c r="L925" s="61" t="s">
        <v>29</v>
      </c>
      <c r="M925" s="25" t="s">
        <v>6525</v>
      </c>
      <c r="N925" s="25" t="s">
        <v>6526</v>
      </c>
      <c r="O925" s="61" t="s">
        <v>32</v>
      </c>
      <c r="P925" s="61" t="s">
        <v>343</v>
      </c>
      <c r="Q925" s="67"/>
      <c r="R925" s="64"/>
      <c r="S925" s="65" t="str">
        <f t="shared" si="1"/>
        <v/>
      </c>
      <c r="T925" s="67" t="str">
        <f>IFERROR(__xludf.DUMMYFUNCTION("IF(ISBLANK(S925), """", DATE(INDEX(SPLIT(S925,""/""),3), INDEX(SPLIT(S925,""/""),2), INDEX(SPLIT(S925,""/""),1)))"),"")</f>
        <v/>
      </c>
      <c r="U925" s="67"/>
      <c r="V925" s="65"/>
      <c r="W925" s="67"/>
      <c r="X925" s="67"/>
      <c r="Y925" s="69" t="str">
        <f t="shared" si="2"/>
        <v/>
      </c>
      <c r="Z925" s="70" t="str">
        <f t="shared" si="3"/>
        <v/>
      </c>
      <c r="AA925" s="70" t="str">
        <f>IFERROR(__xludf.DUMMYFUNCTION("IF(OR(T925="""", NOT(ISDATE(T925))), """", EOMONTH(T925, -1) + 1)"),"")</f>
        <v/>
      </c>
      <c r="AB925" s="67"/>
      <c r="AC925" s="67"/>
      <c r="AD925" s="67"/>
      <c r="AE925" s="67"/>
    </row>
    <row r="926">
      <c r="A926" s="59">
        <v>45800.0</v>
      </c>
      <c r="B926" s="60">
        <f t="shared" si="4"/>
        <v>138</v>
      </c>
      <c r="C926" s="61" t="s">
        <v>64</v>
      </c>
      <c r="D926" s="61" t="s">
        <v>697</v>
      </c>
      <c r="E926" s="61" t="s">
        <v>4023</v>
      </c>
      <c r="F926" s="61" t="s">
        <v>25</v>
      </c>
      <c r="G926" s="61" t="s">
        <v>4024</v>
      </c>
      <c r="H926" s="61" t="s">
        <v>388</v>
      </c>
      <c r="I926" s="61" t="s">
        <v>78</v>
      </c>
      <c r="J926" s="61" t="s">
        <v>78</v>
      </c>
      <c r="K926" s="61" t="s">
        <v>78</v>
      </c>
      <c r="L926" s="61" t="s">
        <v>29</v>
      </c>
      <c r="M926" s="25" t="s">
        <v>6527</v>
      </c>
      <c r="N926" s="25" t="s">
        <v>6528</v>
      </c>
      <c r="O926" s="61" t="s">
        <v>32</v>
      </c>
      <c r="P926" s="61" t="s">
        <v>214</v>
      </c>
      <c r="Q926" s="67"/>
      <c r="R926" s="64"/>
      <c r="S926" s="65" t="str">
        <f t="shared" si="1"/>
        <v/>
      </c>
      <c r="T926" s="67" t="str">
        <f>IFERROR(__xludf.DUMMYFUNCTION("IF(ISBLANK(S926), """", DATE(INDEX(SPLIT(S926,""/""),3), INDEX(SPLIT(S926,""/""),2), INDEX(SPLIT(S926,""/""),1)))"),"")</f>
        <v/>
      </c>
      <c r="U926" s="67"/>
      <c r="V926" s="65"/>
      <c r="W926" s="67"/>
      <c r="X926" s="67"/>
      <c r="Y926" s="69" t="str">
        <f t="shared" si="2"/>
        <v/>
      </c>
      <c r="Z926" s="70" t="str">
        <f t="shared" si="3"/>
        <v/>
      </c>
      <c r="AA926" s="70" t="str">
        <f>IFERROR(__xludf.DUMMYFUNCTION("IF(OR(T926="""", NOT(ISDATE(T926))), """", EOMONTH(T926, -1) + 1)"),"")</f>
        <v/>
      </c>
      <c r="AB926" s="67"/>
      <c r="AC926" s="67"/>
      <c r="AD926" s="67"/>
      <c r="AE926" s="67"/>
    </row>
    <row r="927">
      <c r="A927" s="59">
        <v>45800.0</v>
      </c>
      <c r="B927" s="60">
        <f t="shared" si="4"/>
        <v>138</v>
      </c>
      <c r="C927" s="61" t="s">
        <v>64</v>
      </c>
      <c r="D927" s="61" t="s">
        <v>432</v>
      </c>
      <c r="E927" s="61" t="s">
        <v>4027</v>
      </c>
      <c r="F927" s="61" t="s">
        <v>25</v>
      </c>
      <c r="G927" s="61" t="s">
        <v>4028</v>
      </c>
      <c r="H927" s="61" t="s">
        <v>2731</v>
      </c>
      <c r="I927" s="61" t="s">
        <v>435</v>
      </c>
      <c r="J927" s="61" t="s">
        <v>435</v>
      </c>
      <c r="K927" s="61" t="s">
        <v>435</v>
      </c>
      <c r="L927" s="61" t="s">
        <v>29</v>
      </c>
      <c r="M927" s="25" t="s">
        <v>6529</v>
      </c>
      <c r="N927" s="25" t="s">
        <v>6530</v>
      </c>
      <c r="O927" s="61" t="s">
        <v>32</v>
      </c>
      <c r="P927" s="61" t="s">
        <v>214</v>
      </c>
      <c r="Q927" s="67"/>
      <c r="R927" s="64"/>
      <c r="S927" s="65" t="str">
        <f t="shared" si="1"/>
        <v/>
      </c>
      <c r="T927" s="67" t="str">
        <f>IFERROR(__xludf.DUMMYFUNCTION("IF(ISBLANK(S927), """", DATE(INDEX(SPLIT(S927,""/""),3), INDEX(SPLIT(S927,""/""),2), INDEX(SPLIT(S927,""/""),1)))"),"")</f>
        <v/>
      </c>
      <c r="U927" s="67"/>
      <c r="V927" s="65"/>
      <c r="W927" s="67"/>
      <c r="X927" s="67"/>
      <c r="Y927" s="69" t="str">
        <f t="shared" si="2"/>
        <v/>
      </c>
      <c r="Z927" s="70" t="str">
        <f t="shared" si="3"/>
        <v/>
      </c>
      <c r="AA927" s="70" t="str">
        <f>IFERROR(__xludf.DUMMYFUNCTION("IF(OR(T927="""", NOT(ISDATE(T927))), """", EOMONTH(T927, -1) + 1)"),"")</f>
        <v/>
      </c>
      <c r="AB927" s="67"/>
      <c r="AC927" s="67"/>
      <c r="AD927" s="67"/>
      <c r="AE927" s="67"/>
    </row>
    <row r="928">
      <c r="A928" s="59">
        <v>45802.0</v>
      </c>
      <c r="B928" s="60">
        <f t="shared" si="4"/>
        <v>136</v>
      </c>
      <c r="C928" s="61" t="s">
        <v>22</v>
      </c>
      <c r="D928" s="61" t="s">
        <v>307</v>
      </c>
      <c r="E928" s="61" t="s">
        <v>4032</v>
      </c>
      <c r="F928" s="61" t="s">
        <v>25</v>
      </c>
      <c r="G928" s="63" t="s">
        <v>4033</v>
      </c>
      <c r="H928" s="61" t="s">
        <v>59</v>
      </c>
      <c r="I928" s="61" t="s">
        <v>105</v>
      </c>
      <c r="J928" s="61" t="s">
        <v>78</v>
      </c>
      <c r="K928" s="61" t="s">
        <v>78</v>
      </c>
      <c r="L928" s="61" t="s">
        <v>29</v>
      </c>
      <c r="M928" s="25" t="s">
        <v>6531</v>
      </c>
      <c r="N928" s="25" t="s">
        <v>6532</v>
      </c>
      <c r="O928" s="61" t="s">
        <v>32</v>
      </c>
      <c r="P928" s="61" t="s">
        <v>214</v>
      </c>
      <c r="Q928" s="67"/>
      <c r="R928" s="64"/>
      <c r="S928" s="65" t="str">
        <f t="shared" si="1"/>
        <v/>
      </c>
      <c r="T928" s="67" t="str">
        <f>IFERROR(__xludf.DUMMYFUNCTION("IF(ISBLANK(S928), """", DATE(INDEX(SPLIT(S928,""/""),3), INDEX(SPLIT(S928,""/""),2), INDEX(SPLIT(S928,""/""),1)))"),"")</f>
        <v/>
      </c>
      <c r="U928" s="67"/>
      <c r="V928" s="65"/>
      <c r="W928" s="67"/>
      <c r="X928" s="67"/>
      <c r="Y928" s="69" t="str">
        <f t="shared" si="2"/>
        <v/>
      </c>
      <c r="Z928" s="70" t="str">
        <f t="shared" si="3"/>
        <v/>
      </c>
      <c r="AA928" s="70" t="str">
        <f>IFERROR(__xludf.DUMMYFUNCTION("IF(OR(T928="""", NOT(ISDATE(T928))), """", EOMONTH(T928, -1) + 1)"),"")</f>
        <v/>
      </c>
      <c r="AB928" s="67"/>
      <c r="AC928" s="67"/>
      <c r="AD928" s="67"/>
      <c r="AE928" s="67"/>
    </row>
    <row r="929">
      <c r="A929" s="59">
        <v>45803.0</v>
      </c>
      <c r="B929" s="60">
        <f t="shared" si="4"/>
        <v>135</v>
      </c>
      <c r="C929" s="61" t="s">
        <v>22</v>
      </c>
      <c r="D929" s="61" t="s">
        <v>307</v>
      </c>
      <c r="E929" s="61" t="s">
        <v>4037</v>
      </c>
      <c r="F929" s="61" t="s">
        <v>25</v>
      </c>
      <c r="G929" s="61" t="s">
        <v>4038</v>
      </c>
      <c r="H929" s="61" t="s">
        <v>59</v>
      </c>
      <c r="I929" s="61" t="s">
        <v>78</v>
      </c>
      <c r="J929" s="61" t="s">
        <v>78</v>
      </c>
      <c r="K929" s="61" t="s">
        <v>78</v>
      </c>
      <c r="L929" s="61" t="s">
        <v>29</v>
      </c>
      <c r="M929" s="25" t="s">
        <v>6533</v>
      </c>
      <c r="N929" s="25" t="s">
        <v>6534</v>
      </c>
      <c r="O929" s="61" t="s">
        <v>32</v>
      </c>
      <c r="P929" s="61" t="s">
        <v>343</v>
      </c>
      <c r="Q929" s="67"/>
      <c r="R929" s="64"/>
      <c r="S929" s="65" t="str">
        <f t="shared" si="1"/>
        <v/>
      </c>
      <c r="T929" s="67" t="str">
        <f>IFERROR(__xludf.DUMMYFUNCTION("IF(ISBLANK(S929), """", DATE(INDEX(SPLIT(S929,""/""),3), INDEX(SPLIT(S929,""/""),2), INDEX(SPLIT(S929,""/""),1)))"),"")</f>
        <v/>
      </c>
      <c r="U929" s="67"/>
      <c r="V929" s="65"/>
      <c r="W929" s="67"/>
      <c r="X929" s="67"/>
      <c r="Y929" s="69" t="str">
        <f t="shared" si="2"/>
        <v/>
      </c>
      <c r="Z929" s="70" t="str">
        <f t="shared" si="3"/>
        <v/>
      </c>
      <c r="AA929" s="70" t="str">
        <f>IFERROR(__xludf.DUMMYFUNCTION("IF(OR(T929="""", NOT(ISDATE(T929))), """", EOMONTH(T929, -1) + 1)"),"")</f>
        <v/>
      </c>
      <c r="AB929" s="67"/>
      <c r="AC929" s="67"/>
      <c r="AD929" s="67"/>
      <c r="AE929" s="67"/>
    </row>
    <row r="930">
      <c r="A930" s="59">
        <v>45803.0</v>
      </c>
      <c r="B930" s="60">
        <f t="shared" si="4"/>
        <v>135</v>
      </c>
      <c r="C930" s="61" t="s">
        <v>22</v>
      </c>
      <c r="D930" s="61" t="s">
        <v>307</v>
      </c>
      <c r="E930" s="61" t="s">
        <v>4041</v>
      </c>
      <c r="F930" s="61" t="s">
        <v>25</v>
      </c>
      <c r="G930" s="61" t="s">
        <v>4042</v>
      </c>
      <c r="H930" s="61" t="s">
        <v>59</v>
      </c>
      <c r="I930" s="61" t="s">
        <v>435</v>
      </c>
      <c r="J930" s="61" t="s">
        <v>435</v>
      </c>
      <c r="K930" s="61" t="s">
        <v>435</v>
      </c>
      <c r="L930" s="61" t="s">
        <v>29</v>
      </c>
      <c r="M930" s="25" t="s">
        <v>6535</v>
      </c>
      <c r="N930" s="25" t="s">
        <v>6536</v>
      </c>
      <c r="O930" s="61" t="s">
        <v>32</v>
      </c>
      <c r="P930" s="61" t="s">
        <v>343</v>
      </c>
      <c r="Q930" s="67"/>
      <c r="R930" s="64"/>
      <c r="S930" s="65" t="str">
        <f t="shared" si="1"/>
        <v/>
      </c>
      <c r="T930" s="67" t="str">
        <f>IFERROR(__xludf.DUMMYFUNCTION("IF(ISBLANK(S930), """", DATE(INDEX(SPLIT(S930,""/""),3), INDEX(SPLIT(S930,""/""),2), INDEX(SPLIT(S930,""/""),1)))"),"")</f>
        <v/>
      </c>
      <c r="U930" s="67"/>
      <c r="V930" s="65"/>
      <c r="W930" s="67"/>
      <c r="X930" s="67"/>
      <c r="Y930" s="69" t="str">
        <f t="shared" si="2"/>
        <v/>
      </c>
      <c r="Z930" s="70" t="str">
        <f t="shared" si="3"/>
        <v/>
      </c>
      <c r="AA930" s="70" t="str">
        <f>IFERROR(__xludf.DUMMYFUNCTION("IF(OR(T930="""", NOT(ISDATE(T930))), """", EOMONTH(T930, -1) + 1)"),"")</f>
        <v/>
      </c>
      <c r="AB930" s="67"/>
      <c r="AC930" s="67"/>
      <c r="AD930" s="67"/>
      <c r="AE930" s="67"/>
    </row>
    <row r="931">
      <c r="A931" s="59">
        <v>45803.0</v>
      </c>
      <c r="B931" s="60">
        <f t="shared" si="4"/>
        <v>19</v>
      </c>
      <c r="C931" s="61" t="s">
        <v>72</v>
      </c>
      <c r="D931" s="61" t="s">
        <v>247</v>
      </c>
      <c r="E931" s="61" t="s">
        <v>4045</v>
      </c>
      <c r="F931" s="61" t="s">
        <v>274</v>
      </c>
      <c r="G931" s="61" t="s">
        <v>4046</v>
      </c>
      <c r="H931" s="61" t="s">
        <v>77</v>
      </c>
      <c r="I931" s="61" t="s">
        <v>468</v>
      </c>
      <c r="J931" s="61" t="s">
        <v>47</v>
      </c>
      <c r="K931" s="61" t="s">
        <v>47</v>
      </c>
      <c r="L931" s="61" t="s">
        <v>29</v>
      </c>
      <c r="M931" s="25" t="s">
        <v>6537</v>
      </c>
      <c r="N931" s="25" t="s">
        <v>6538</v>
      </c>
      <c r="O931" s="61" t="s">
        <v>32</v>
      </c>
      <c r="P931" s="61" t="s">
        <v>33</v>
      </c>
      <c r="Q931" s="61" t="s">
        <v>126</v>
      </c>
      <c r="R931" s="64"/>
      <c r="S931" s="65" t="str">
        <f t="shared" si="1"/>
        <v>14/06/2025</v>
      </c>
      <c r="T931" s="66">
        <f>IFERROR(__xludf.DUMMYFUNCTION("IF(ISBLANK(S931), """", DATE(INDEX(SPLIT(S931,""/""),3), INDEX(SPLIT(S931,""/""),2), INDEX(SPLIT(S931,""/""),1)))"),45822.0)</f>
        <v>45822</v>
      </c>
      <c r="U931" s="67"/>
      <c r="V931" s="61" t="s">
        <v>4837</v>
      </c>
      <c r="W931" s="61">
        <v>1800.0</v>
      </c>
      <c r="X931" s="61" t="s">
        <v>691</v>
      </c>
      <c r="Y931" s="69" t="str">
        <f t="shared" si="2"/>
        <v>2025-06</v>
      </c>
      <c r="Z931" s="70" t="str">
        <f t="shared" si="3"/>
        <v>Jun</v>
      </c>
      <c r="AA931" s="71">
        <f>IFERROR(__xludf.DUMMYFUNCTION("IF(OR(T931="""", NOT(ISDATE(T931))), """", EOMONTH(T931, -1) + 1)"),45809.0)</f>
        <v>45809</v>
      </c>
      <c r="AB931" s="67"/>
      <c r="AC931" s="67"/>
      <c r="AD931" s="67"/>
      <c r="AE931" s="67"/>
    </row>
    <row r="932">
      <c r="A932" s="59">
        <v>45803.0</v>
      </c>
      <c r="B932" s="60">
        <f t="shared" si="4"/>
        <v>135</v>
      </c>
      <c r="C932" s="61" t="s">
        <v>50</v>
      </c>
      <c r="D932" s="61" t="s">
        <v>51</v>
      </c>
      <c r="E932" s="61" t="s">
        <v>4049</v>
      </c>
      <c r="F932" s="61" t="s">
        <v>25</v>
      </c>
      <c r="G932" s="61" t="s">
        <v>4050</v>
      </c>
      <c r="H932" s="61" t="s">
        <v>59</v>
      </c>
      <c r="I932" s="61" t="s">
        <v>104</v>
      </c>
      <c r="J932" s="61" t="s">
        <v>459</v>
      </c>
      <c r="K932" s="61" t="s">
        <v>459</v>
      </c>
      <c r="L932" s="61" t="s">
        <v>29</v>
      </c>
      <c r="M932" s="25" t="s">
        <v>6539</v>
      </c>
      <c r="N932" s="25" t="s">
        <v>6540</v>
      </c>
      <c r="O932" s="61" t="s">
        <v>32</v>
      </c>
      <c r="P932" s="61" t="s">
        <v>214</v>
      </c>
      <c r="Q932" s="67"/>
      <c r="R932" s="64"/>
      <c r="S932" s="65" t="str">
        <f t="shared" si="1"/>
        <v/>
      </c>
      <c r="T932" s="67" t="str">
        <f>IFERROR(__xludf.DUMMYFUNCTION("IF(ISBLANK(S932), """", DATE(INDEX(SPLIT(S932,""/""),3), INDEX(SPLIT(S932,""/""),2), INDEX(SPLIT(S932,""/""),1)))"),"")</f>
        <v/>
      </c>
      <c r="U932" s="67"/>
      <c r="V932" s="65"/>
      <c r="W932" s="67"/>
      <c r="X932" s="67"/>
      <c r="Y932" s="69" t="str">
        <f t="shared" si="2"/>
        <v/>
      </c>
      <c r="Z932" s="70" t="str">
        <f t="shared" si="3"/>
        <v/>
      </c>
      <c r="AA932" s="70" t="str">
        <f>IFERROR(__xludf.DUMMYFUNCTION("IF(OR(T932="""", NOT(ISDATE(T932))), """", EOMONTH(T932, -1) + 1)"),"")</f>
        <v/>
      </c>
      <c r="AB932" s="67"/>
      <c r="AC932" s="67"/>
      <c r="AD932" s="67"/>
      <c r="AE932" s="67"/>
    </row>
    <row r="933">
      <c r="A933" s="59">
        <v>45803.0</v>
      </c>
      <c r="B933" s="60">
        <f t="shared" si="4"/>
        <v>5</v>
      </c>
      <c r="C933" s="61" t="s">
        <v>64</v>
      </c>
      <c r="D933" s="61" t="s">
        <v>562</v>
      </c>
      <c r="E933" s="61" t="s">
        <v>4053</v>
      </c>
      <c r="F933" s="61" t="s">
        <v>25</v>
      </c>
      <c r="G933" s="61" t="s">
        <v>4054</v>
      </c>
      <c r="H933" s="61" t="s">
        <v>388</v>
      </c>
      <c r="I933" s="61" t="s">
        <v>220</v>
      </c>
      <c r="J933" s="61" t="s">
        <v>220</v>
      </c>
      <c r="K933" s="61" t="s">
        <v>220</v>
      </c>
      <c r="L933" s="61" t="s">
        <v>29</v>
      </c>
      <c r="M933" s="25" t="s">
        <v>6541</v>
      </c>
      <c r="N933" s="25" t="s">
        <v>6542</v>
      </c>
      <c r="O933" s="61" t="s">
        <v>32</v>
      </c>
      <c r="P933" s="61" t="s">
        <v>33</v>
      </c>
      <c r="Q933" s="61" t="s">
        <v>471</v>
      </c>
      <c r="R933" s="64"/>
      <c r="S933" s="65" t="str">
        <f t="shared" si="1"/>
        <v>31/05/2025</v>
      </c>
      <c r="T933" s="66">
        <f>IFERROR(__xludf.DUMMYFUNCTION("IF(ISBLANK(S933), """", DATE(INDEX(SPLIT(S933,""/""),3), INDEX(SPLIT(S933,""/""),2), INDEX(SPLIT(S933,""/""),1)))"),45808.0)</f>
        <v>45808</v>
      </c>
      <c r="U933" s="67"/>
      <c r="V933" s="61" t="s">
        <v>4751</v>
      </c>
      <c r="W933" s="61">
        <v>4860.0</v>
      </c>
      <c r="X933" s="61" t="s">
        <v>567</v>
      </c>
      <c r="Y933" s="69" t="str">
        <f t="shared" si="2"/>
        <v>2025-05</v>
      </c>
      <c r="Z933" s="70" t="str">
        <f t="shared" si="3"/>
        <v>May</v>
      </c>
      <c r="AA933" s="71">
        <f>IFERROR(__xludf.DUMMYFUNCTION("IF(OR(T933="""", NOT(ISDATE(T933))), """", EOMONTH(T933, -1) + 1)"),45778.0)</f>
        <v>45778</v>
      </c>
      <c r="AB933" s="67"/>
      <c r="AC933" s="67"/>
      <c r="AD933" s="67"/>
      <c r="AE933" s="67"/>
    </row>
    <row r="934">
      <c r="A934" s="59">
        <v>45803.0</v>
      </c>
      <c r="B934" s="60">
        <f t="shared" si="4"/>
        <v>135</v>
      </c>
      <c r="C934" s="61" t="s">
        <v>64</v>
      </c>
      <c r="D934" s="61" t="s">
        <v>432</v>
      </c>
      <c r="E934" s="61" t="s">
        <v>4057</v>
      </c>
      <c r="F934" s="61" t="s">
        <v>25</v>
      </c>
      <c r="G934" s="61" t="s">
        <v>4058</v>
      </c>
      <c r="H934" s="61" t="s">
        <v>388</v>
      </c>
      <c r="I934" s="61" t="s">
        <v>78</v>
      </c>
      <c r="J934" s="61" t="s">
        <v>78</v>
      </c>
      <c r="K934" s="61" t="s">
        <v>78</v>
      </c>
      <c r="L934" s="61" t="s">
        <v>29</v>
      </c>
      <c r="M934" s="25" t="s">
        <v>6543</v>
      </c>
      <c r="N934" s="25" t="s">
        <v>6544</v>
      </c>
      <c r="O934" s="61" t="s">
        <v>32</v>
      </c>
      <c r="P934" s="61" t="s">
        <v>214</v>
      </c>
      <c r="Q934" s="67"/>
      <c r="R934" s="64"/>
      <c r="S934" s="65" t="str">
        <f t="shared" si="1"/>
        <v/>
      </c>
      <c r="T934" s="67" t="str">
        <f>IFERROR(__xludf.DUMMYFUNCTION("IF(ISBLANK(S934), """", DATE(INDEX(SPLIT(S934,""/""),3), INDEX(SPLIT(S934,""/""),2), INDEX(SPLIT(S934,""/""),1)))"),"")</f>
        <v/>
      </c>
      <c r="U934" s="67"/>
      <c r="V934" s="65"/>
      <c r="W934" s="67"/>
      <c r="X934" s="67"/>
      <c r="Y934" s="69" t="str">
        <f t="shared" si="2"/>
        <v/>
      </c>
      <c r="Z934" s="70" t="str">
        <f t="shared" si="3"/>
        <v/>
      </c>
      <c r="AA934" s="70" t="str">
        <f>IFERROR(__xludf.DUMMYFUNCTION("IF(OR(T934="""", NOT(ISDATE(T934))), """", EOMONTH(T934, -1) + 1)"),"")</f>
        <v/>
      </c>
      <c r="AB934" s="67"/>
      <c r="AC934" s="67"/>
      <c r="AD934" s="67"/>
      <c r="AE934" s="67"/>
    </row>
    <row r="935">
      <c r="A935" s="59">
        <v>45804.0</v>
      </c>
      <c r="B935" s="60">
        <f t="shared" si="4"/>
        <v>11</v>
      </c>
      <c r="C935" s="61" t="s">
        <v>72</v>
      </c>
      <c r="D935" s="61" t="s">
        <v>247</v>
      </c>
      <c r="E935" s="72" t="s">
        <v>4062</v>
      </c>
      <c r="F935" s="61" t="s">
        <v>274</v>
      </c>
      <c r="G935" s="61" t="s">
        <v>4063</v>
      </c>
      <c r="H935" s="61" t="s">
        <v>77</v>
      </c>
      <c r="I935" s="61" t="s">
        <v>78</v>
      </c>
      <c r="J935" s="61" t="s">
        <v>47</v>
      </c>
      <c r="K935" s="61" t="s">
        <v>47</v>
      </c>
      <c r="L935" s="61" t="s">
        <v>29</v>
      </c>
      <c r="M935" s="25" t="s">
        <v>6545</v>
      </c>
      <c r="N935" s="25" t="s">
        <v>6546</v>
      </c>
      <c r="O935" s="61" t="s">
        <v>32</v>
      </c>
      <c r="P935" s="61" t="s">
        <v>33</v>
      </c>
      <c r="Q935" s="61" t="s">
        <v>34</v>
      </c>
      <c r="R935" s="64"/>
      <c r="S935" s="65">
        <f t="shared" si="1"/>
        <v>45844</v>
      </c>
      <c r="T935" s="66">
        <f>IFERROR(__xludf.DUMMYFUNCTION("IF(ISBLANK(S935), """", DATE(INDEX(SPLIT(S935,""/""),3), INDEX(SPLIT(S935,""/""),2), INDEX(SPLIT(S935,""/""),1)))"),45815.0)</f>
        <v>45815</v>
      </c>
      <c r="U935" s="67"/>
      <c r="V935" s="68">
        <v>45844.0</v>
      </c>
      <c r="W935" s="61">
        <v>1800.0</v>
      </c>
      <c r="X935" s="61" t="s">
        <v>1679</v>
      </c>
      <c r="Y935" s="69" t="str">
        <f t="shared" si="2"/>
        <v>2025-06</v>
      </c>
      <c r="Z935" s="70" t="str">
        <f t="shared" si="3"/>
        <v>Jun</v>
      </c>
      <c r="AA935" s="71">
        <f>IFERROR(__xludf.DUMMYFUNCTION("IF(OR(T935="""", NOT(ISDATE(T935))), """", EOMONTH(T935, -1) + 1)"),45809.0)</f>
        <v>45809</v>
      </c>
      <c r="AB935" s="67"/>
      <c r="AC935" s="67"/>
      <c r="AD935" s="67"/>
      <c r="AE935" s="67"/>
    </row>
    <row r="936">
      <c r="A936" s="59">
        <v>45804.0</v>
      </c>
      <c r="B936" s="60">
        <f t="shared" si="4"/>
        <v>18</v>
      </c>
      <c r="C936" s="61" t="s">
        <v>72</v>
      </c>
      <c r="D936" s="61" t="s">
        <v>247</v>
      </c>
      <c r="E936" s="72" t="s">
        <v>4066</v>
      </c>
      <c r="F936" s="61" t="s">
        <v>274</v>
      </c>
      <c r="G936" s="61" t="s">
        <v>4067</v>
      </c>
      <c r="H936" s="61" t="s">
        <v>77</v>
      </c>
      <c r="I936" s="61" t="s">
        <v>468</v>
      </c>
      <c r="J936" s="61" t="s">
        <v>47</v>
      </c>
      <c r="K936" s="61" t="s">
        <v>47</v>
      </c>
      <c r="L936" s="61" t="s">
        <v>29</v>
      </c>
      <c r="M936" s="25" t="s">
        <v>6547</v>
      </c>
      <c r="N936" s="25" t="s">
        <v>6548</v>
      </c>
      <c r="O936" s="61" t="s">
        <v>32</v>
      </c>
      <c r="P936" s="61" t="s">
        <v>33</v>
      </c>
      <c r="Q936" s="67"/>
      <c r="R936" s="64"/>
      <c r="S936" s="65" t="str">
        <f t="shared" si="1"/>
        <v>14/06/2025</v>
      </c>
      <c r="T936" s="66">
        <f>IFERROR(__xludf.DUMMYFUNCTION("IF(ISBLANK(S936), """", DATE(INDEX(SPLIT(S936,""/""),3), INDEX(SPLIT(S936,""/""),2), INDEX(SPLIT(S936,""/""),1)))"),45822.0)</f>
        <v>45822</v>
      </c>
      <c r="U936" s="67"/>
      <c r="V936" s="61" t="s">
        <v>4837</v>
      </c>
      <c r="W936" s="61">
        <v>1800.0</v>
      </c>
      <c r="X936" s="61" t="s">
        <v>2114</v>
      </c>
      <c r="Y936" s="69" t="str">
        <f t="shared" si="2"/>
        <v>2025-06</v>
      </c>
      <c r="Z936" s="70" t="str">
        <f t="shared" si="3"/>
        <v>Jun</v>
      </c>
      <c r="AA936" s="71">
        <f>IFERROR(__xludf.DUMMYFUNCTION("IF(OR(T936="""", NOT(ISDATE(T936))), """", EOMONTH(T936, -1) + 1)"),45809.0)</f>
        <v>45809</v>
      </c>
      <c r="AB936" s="67"/>
      <c r="AC936" s="67"/>
      <c r="AD936" s="67"/>
      <c r="AE936" s="67"/>
    </row>
    <row r="937">
      <c r="A937" s="59">
        <v>45804.0</v>
      </c>
      <c r="B937" s="60">
        <f t="shared" si="4"/>
        <v>18</v>
      </c>
      <c r="C937" s="61" t="s">
        <v>64</v>
      </c>
      <c r="D937" s="61" t="s">
        <v>562</v>
      </c>
      <c r="E937" s="61" t="s">
        <v>4070</v>
      </c>
      <c r="F937" s="61" t="s">
        <v>274</v>
      </c>
      <c r="G937" s="61" t="s">
        <v>4071</v>
      </c>
      <c r="H937" s="61" t="s">
        <v>77</v>
      </c>
      <c r="I937" s="61" t="s">
        <v>105</v>
      </c>
      <c r="J937" s="61" t="s">
        <v>47</v>
      </c>
      <c r="K937" s="61" t="s">
        <v>47</v>
      </c>
      <c r="L937" s="61" t="s">
        <v>29</v>
      </c>
      <c r="M937" s="25" t="s">
        <v>6549</v>
      </c>
      <c r="N937" s="25" t="s">
        <v>6550</v>
      </c>
      <c r="O937" s="61" t="s">
        <v>32</v>
      </c>
      <c r="P937" s="61" t="s">
        <v>33</v>
      </c>
      <c r="Q937" s="61" t="s">
        <v>34</v>
      </c>
      <c r="R937" s="79" t="s">
        <v>4837</v>
      </c>
      <c r="S937" s="65" t="str">
        <f t="shared" si="1"/>
        <v>14/06/2025</v>
      </c>
      <c r="T937" s="66">
        <f>IFERROR(__xludf.DUMMYFUNCTION("IF(ISBLANK(S937), """", DATE(INDEX(SPLIT(S937,""/""),3), INDEX(SPLIT(S937,""/""),2), INDEX(SPLIT(S937,""/""),1)))"),45822.0)</f>
        <v>45822</v>
      </c>
      <c r="U937" s="67"/>
      <c r="V937" s="65"/>
      <c r="W937" s="67"/>
      <c r="X937" s="67"/>
      <c r="Y937" s="69" t="str">
        <f t="shared" si="2"/>
        <v>2025-06</v>
      </c>
      <c r="Z937" s="70" t="str">
        <f t="shared" si="3"/>
        <v>Jun</v>
      </c>
      <c r="AA937" s="71">
        <f>IFERROR(__xludf.DUMMYFUNCTION("IF(OR(T937="""", NOT(ISDATE(T937))), """", EOMONTH(T937, -1) + 1)"),45809.0)</f>
        <v>45809</v>
      </c>
      <c r="AB937" s="67"/>
      <c r="AC937" s="67"/>
      <c r="AD937" s="67"/>
      <c r="AE937" s="67"/>
    </row>
    <row r="938">
      <c r="A938" s="59">
        <v>45804.0</v>
      </c>
      <c r="B938" s="60">
        <f t="shared" si="4"/>
        <v>134</v>
      </c>
      <c r="C938" s="61" t="s">
        <v>72</v>
      </c>
      <c r="D938" s="61" t="s">
        <v>247</v>
      </c>
      <c r="E938" s="61" t="s">
        <v>4074</v>
      </c>
      <c r="F938" s="61" t="s">
        <v>25</v>
      </c>
      <c r="G938" s="61" t="s">
        <v>4075</v>
      </c>
      <c r="H938" s="61" t="s">
        <v>388</v>
      </c>
      <c r="I938" s="61" t="s">
        <v>122</v>
      </c>
      <c r="J938" s="61" t="s">
        <v>122</v>
      </c>
      <c r="K938" s="61" t="s">
        <v>122</v>
      </c>
      <c r="L938" s="61" t="s">
        <v>29</v>
      </c>
      <c r="M938" s="25" t="s">
        <v>6551</v>
      </c>
      <c r="N938" s="25" t="s">
        <v>6552</v>
      </c>
      <c r="O938" s="61" t="s">
        <v>32</v>
      </c>
      <c r="P938" s="61" t="s">
        <v>214</v>
      </c>
      <c r="Q938" s="67"/>
      <c r="R938" s="64"/>
      <c r="S938" s="65" t="str">
        <f t="shared" si="1"/>
        <v/>
      </c>
      <c r="T938" s="67" t="str">
        <f>IFERROR(__xludf.DUMMYFUNCTION("IF(ISBLANK(S938), """", DATE(INDEX(SPLIT(S938,""/""),3), INDEX(SPLIT(S938,""/""),2), INDEX(SPLIT(S938,""/""),1)))"),"")</f>
        <v/>
      </c>
      <c r="U938" s="67"/>
      <c r="V938" s="65"/>
      <c r="W938" s="67"/>
      <c r="X938" s="67"/>
      <c r="Y938" s="69" t="str">
        <f t="shared" si="2"/>
        <v/>
      </c>
      <c r="Z938" s="70" t="str">
        <f t="shared" si="3"/>
        <v/>
      </c>
      <c r="AA938" s="70" t="str">
        <f>IFERROR(__xludf.DUMMYFUNCTION("IF(OR(T938="""", NOT(ISDATE(T938))), """", EOMONTH(T938, -1) + 1)"),"")</f>
        <v/>
      </c>
      <c r="AB938" s="67"/>
      <c r="AC938" s="67"/>
      <c r="AD938" s="67"/>
      <c r="AE938" s="67"/>
    </row>
    <row r="939">
      <c r="A939" s="59">
        <v>45806.0</v>
      </c>
      <c r="B939" s="60">
        <f t="shared" si="4"/>
        <v>132</v>
      </c>
      <c r="C939" s="61" t="s">
        <v>64</v>
      </c>
      <c r="D939" s="61" t="s">
        <v>4079</v>
      </c>
      <c r="E939" s="61" t="s">
        <v>4080</v>
      </c>
      <c r="F939" s="61" t="s">
        <v>46</v>
      </c>
      <c r="G939" s="61" t="s">
        <v>4081</v>
      </c>
      <c r="H939" s="61" t="s">
        <v>388</v>
      </c>
      <c r="I939" s="61" t="s">
        <v>78</v>
      </c>
      <c r="J939" s="61" t="s">
        <v>244</v>
      </c>
      <c r="K939" s="61" t="s">
        <v>244</v>
      </c>
      <c r="L939" s="61" t="s">
        <v>29</v>
      </c>
      <c r="M939" s="25" t="s">
        <v>6553</v>
      </c>
      <c r="N939" s="25" t="s">
        <v>6554</v>
      </c>
      <c r="O939" s="61" t="s">
        <v>32</v>
      </c>
      <c r="P939" s="61" t="s">
        <v>214</v>
      </c>
      <c r="Q939" s="67"/>
      <c r="R939" s="64"/>
      <c r="S939" s="65" t="str">
        <f t="shared" si="1"/>
        <v/>
      </c>
      <c r="T939" s="67" t="str">
        <f>IFERROR(__xludf.DUMMYFUNCTION("IF(ISBLANK(S939), """", DATE(INDEX(SPLIT(S939,""/""),3), INDEX(SPLIT(S939,""/""),2), INDEX(SPLIT(S939,""/""),1)))"),"")</f>
        <v/>
      </c>
      <c r="U939" s="67"/>
      <c r="V939" s="65"/>
      <c r="W939" s="67"/>
      <c r="X939" s="67"/>
      <c r="Y939" s="69" t="str">
        <f t="shared" si="2"/>
        <v/>
      </c>
      <c r="Z939" s="70" t="str">
        <f t="shared" si="3"/>
        <v/>
      </c>
      <c r="AA939" s="70" t="str">
        <f>IFERROR(__xludf.DUMMYFUNCTION("IF(OR(T939="""", NOT(ISDATE(T939))), """", EOMONTH(T939, -1) + 1)"),"")</f>
        <v/>
      </c>
      <c r="AB939" s="67"/>
      <c r="AC939" s="67"/>
      <c r="AD939" s="67"/>
      <c r="AE939" s="67"/>
    </row>
    <row r="940">
      <c r="A940" s="59">
        <v>45806.0</v>
      </c>
      <c r="B940" s="60">
        <f t="shared" si="4"/>
        <v>132</v>
      </c>
      <c r="C940" s="61" t="s">
        <v>64</v>
      </c>
      <c r="D940" s="61" t="s">
        <v>562</v>
      </c>
      <c r="E940" s="61" t="s">
        <v>4084</v>
      </c>
      <c r="F940" s="61" t="s">
        <v>25</v>
      </c>
      <c r="G940" s="61" t="s">
        <v>4085</v>
      </c>
      <c r="H940" s="61" t="s">
        <v>59</v>
      </c>
      <c r="I940" s="61" t="s">
        <v>328</v>
      </c>
      <c r="J940" s="61" t="s">
        <v>328</v>
      </c>
      <c r="K940" s="61" t="s">
        <v>328</v>
      </c>
      <c r="L940" s="61" t="s">
        <v>29</v>
      </c>
      <c r="M940" s="25" t="s">
        <v>6555</v>
      </c>
      <c r="N940" s="25" t="s">
        <v>6556</v>
      </c>
      <c r="O940" s="61" t="s">
        <v>32</v>
      </c>
      <c r="P940" s="61" t="s">
        <v>214</v>
      </c>
      <c r="Q940" s="67"/>
      <c r="R940" s="64"/>
      <c r="S940" s="65" t="str">
        <f t="shared" si="1"/>
        <v/>
      </c>
      <c r="T940" s="67" t="str">
        <f>IFERROR(__xludf.DUMMYFUNCTION("IF(ISBLANK(S940), """", DATE(INDEX(SPLIT(S940,""/""),3), INDEX(SPLIT(S940,""/""),2), INDEX(SPLIT(S940,""/""),1)))"),"")</f>
        <v/>
      </c>
      <c r="U940" s="67"/>
      <c r="V940" s="65"/>
      <c r="W940" s="67"/>
      <c r="X940" s="67"/>
      <c r="Y940" s="69" t="str">
        <f t="shared" si="2"/>
        <v/>
      </c>
      <c r="Z940" s="70" t="str">
        <f t="shared" si="3"/>
        <v/>
      </c>
      <c r="AA940" s="70" t="str">
        <f>IFERROR(__xludf.DUMMYFUNCTION("IF(OR(T940="""", NOT(ISDATE(T940))), """", EOMONTH(T940, -1) + 1)"),"")</f>
        <v/>
      </c>
      <c r="AB940" s="67"/>
      <c r="AC940" s="67"/>
      <c r="AD940" s="67"/>
      <c r="AE940" s="67"/>
    </row>
    <row r="941">
      <c r="A941" s="59">
        <v>45806.0</v>
      </c>
      <c r="B941" s="60">
        <f t="shared" si="4"/>
        <v>132</v>
      </c>
      <c r="C941" s="61" t="s">
        <v>64</v>
      </c>
      <c r="D941" s="61" t="s">
        <v>562</v>
      </c>
      <c r="E941" s="61" t="s">
        <v>4088</v>
      </c>
      <c r="F941" s="61" t="s">
        <v>25</v>
      </c>
      <c r="G941" s="61" t="s">
        <v>4089</v>
      </c>
      <c r="H941" s="61" t="s">
        <v>39</v>
      </c>
      <c r="I941" s="61" t="s">
        <v>220</v>
      </c>
      <c r="J941" s="61" t="s">
        <v>220</v>
      </c>
      <c r="K941" s="61" t="s">
        <v>220</v>
      </c>
      <c r="L941" s="61" t="s">
        <v>29</v>
      </c>
      <c r="M941" s="25" t="s">
        <v>6557</v>
      </c>
      <c r="N941" s="25" t="s">
        <v>6558</v>
      </c>
      <c r="O941" s="61" t="s">
        <v>32</v>
      </c>
      <c r="P941" s="61" t="s">
        <v>214</v>
      </c>
      <c r="Q941" s="67"/>
      <c r="R941" s="64"/>
      <c r="S941" s="65" t="str">
        <f t="shared" si="1"/>
        <v/>
      </c>
      <c r="T941" s="67" t="str">
        <f>IFERROR(__xludf.DUMMYFUNCTION("IF(ISBLANK(S941), """", DATE(INDEX(SPLIT(S941,""/""),3), INDEX(SPLIT(S941,""/""),2), INDEX(SPLIT(S941,""/""),1)))"),"")</f>
        <v/>
      </c>
      <c r="U941" s="61" t="s">
        <v>4092</v>
      </c>
      <c r="V941" s="65"/>
      <c r="W941" s="67"/>
      <c r="X941" s="67"/>
      <c r="Y941" s="69" t="str">
        <f t="shared" si="2"/>
        <v/>
      </c>
      <c r="Z941" s="70" t="str">
        <f t="shared" si="3"/>
        <v/>
      </c>
      <c r="AA941" s="70" t="str">
        <f>IFERROR(__xludf.DUMMYFUNCTION("IF(OR(T941="""", NOT(ISDATE(T941))), """", EOMONTH(T941, -1) + 1)"),"")</f>
        <v/>
      </c>
      <c r="AB941" s="67"/>
      <c r="AC941" s="67"/>
      <c r="AD941" s="67"/>
      <c r="AE941" s="67"/>
    </row>
    <row r="942">
      <c r="A942" s="59">
        <v>45806.0</v>
      </c>
      <c r="B942" s="60">
        <f t="shared" si="4"/>
        <v>132</v>
      </c>
      <c r="C942" s="61" t="s">
        <v>72</v>
      </c>
      <c r="D942" s="61" t="s">
        <v>247</v>
      </c>
      <c r="E942" s="61" t="s">
        <v>4093</v>
      </c>
      <c r="F942" s="61" t="s">
        <v>249</v>
      </c>
      <c r="G942" s="61" t="s">
        <v>4094</v>
      </c>
      <c r="H942" s="61" t="s">
        <v>77</v>
      </c>
      <c r="I942" s="61" t="s">
        <v>54</v>
      </c>
      <c r="J942" s="61" t="s">
        <v>47</v>
      </c>
      <c r="K942" s="61" t="s">
        <v>47</v>
      </c>
      <c r="L942" s="61" t="s">
        <v>29</v>
      </c>
      <c r="M942" s="25" t="s">
        <v>6559</v>
      </c>
      <c r="N942" s="25" t="s">
        <v>6560</v>
      </c>
      <c r="O942" s="61" t="s">
        <v>32</v>
      </c>
      <c r="P942" s="61" t="s">
        <v>33</v>
      </c>
      <c r="Q942" s="61" t="s">
        <v>34</v>
      </c>
      <c r="R942" s="64"/>
      <c r="S942" s="65" t="str">
        <f t="shared" si="1"/>
        <v/>
      </c>
      <c r="T942" s="67" t="str">
        <f>IFERROR(__xludf.DUMMYFUNCTION("IF(ISBLANK(S942), """", DATE(INDEX(SPLIT(S942,""/""),3), INDEX(SPLIT(S942,""/""),2), INDEX(SPLIT(S942,""/""),1)))"),"")</f>
        <v/>
      </c>
      <c r="U942" s="67"/>
      <c r="V942" s="65"/>
      <c r="W942" s="67"/>
      <c r="X942" s="67"/>
      <c r="Y942" s="69" t="str">
        <f t="shared" si="2"/>
        <v/>
      </c>
      <c r="Z942" s="70" t="str">
        <f t="shared" si="3"/>
        <v/>
      </c>
      <c r="AA942" s="70" t="str">
        <f>IFERROR(__xludf.DUMMYFUNCTION("IF(OR(T942="""", NOT(ISDATE(T942))), """", EOMONTH(T942, -1) + 1)"),"")</f>
        <v/>
      </c>
      <c r="AB942" s="67"/>
      <c r="AC942" s="67"/>
      <c r="AD942" s="67"/>
      <c r="AE942" s="67"/>
    </row>
    <row r="943">
      <c r="A943" s="59">
        <v>45806.0</v>
      </c>
      <c r="B943" s="60">
        <f t="shared" si="4"/>
        <v>132</v>
      </c>
      <c r="C943" s="61" t="s">
        <v>64</v>
      </c>
      <c r="D943" s="61" t="s">
        <v>290</v>
      </c>
      <c r="E943" s="61" t="s">
        <v>4097</v>
      </c>
      <c r="F943" s="61" t="s">
        <v>274</v>
      </c>
      <c r="G943" s="61" t="s">
        <v>4098</v>
      </c>
      <c r="H943" s="61" t="s">
        <v>77</v>
      </c>
      <c r="I943" s="61" t="s">
        <v>40</v>
      </c>
      <c r="J943" s="61" t="s">
        <v>47</v>
      </c>
      <c r="K943" s="61" t="s">
        <v>47</v>
      </c>
      <c r="L943" s="61" t="s">
        <v>29</v>
      </c>
      <c r="M943" s="25" t="s">
        <v>6561</v>
      </c>
      <c r="N943" s="25" t="s">
        <v>6562</v>
      </c>
      <c r="O943" s="61" t="s">
        <v>32</v>
      </c>
      <c r="P943" s="61" t="s">
        <v>33</v>
      </c>
      <c r="Q943" s="67"/>
      <c r="R943" s="64"/>
      <c r="S943" s="65" t="str">
        <f t="shared" si="1"/>
        <v/>
      </c>
      <c r="T943" s="67" t="str">
        <f>IFERROR(__xludf.DUMMYFUNCTION("IF(ISBLANK(S943), """", DATE(INDEX(SPLIT(S943,""/""),3), INDEX(SPLIT(S943,""/""),2), INDEX(SPLIT(S943,""/""),1)))"),"")</f>
        <v/>
      </c>
      <c r="U943" s="67"/>
      <c r="V943" s="65"/>
      <c r="W943" s="67"/>
      <c r="X943" s="67"/>
      <c r="Y943" s="69" t="str">
        <f t="shared" si="2"/>
        <v/>
      </c>
      <c r="Z943" s="70" t="str">
        <f t="shared" si="3"/>
        <v/>
      </c>
      <c r="AA943" s="70" t="str">
        <f>IFERROR(__xludf.DUMMYFUNCTION("IF(OR(T943="""", NOT(ISDATE(T943))), """", EOMONTH(T943, -1) + 1)"),"")</f>
        <v/>
      </c>
      <c r="AB943" s="67"/>
      <c r="AC943" s="67"/>
      <c r="AD943" s="67"/>
      <c r="AE943" s="67"/>
    </row>
    <row r="944">
      <c r="A944" s="59">
        <v>45806.0</v>
      </c>
      <c r="B944" s="60">
        <f t="shared" si="4"/>
        <v>9</v>
      </c>
      <c r="C944" s="61" t="s">
        <v>72</v>
      </c>
      <c r="D944" s="61" t="s">
        <v>247</v>
      </c>
      <c r="E944" s="61" t="s">
        <v>4101</v>
      </c>
      <c r="F944" s="61" t="s">
        <v>274</v>
      </c>
      <c r="G944" s="61" t="s">
        <v>4102</v>
      </c>
      <c r="H944" s="61" t="s">
        <v>77</v>
      </c>
      <c r="I944" s="61" t="s">
        <v>78</v>
      </c>
      <c r="J944" s="61" t="s">
        <v>47</v>
      </c>
      <c r="K944" s="61" t="s">
        <v>47</v>
      </c>
      <c r="L944" s="61" t="s">
        <v>29</v>
      </c>
      <c r="M944" s="25" t="s">
        <v>6563</v>
      </c>
      <c r="N944" s="25" t="s">
        <v>6564</v>
      </c>
      <c r="O944" s="61" t="s">
        <v>32</v>
      </c>
      <c r="P944" s="61" t="s">
        <v>33</v>
      </c>
      <c r="Q944" s="67"/>
      <c r="R944" s="64"/>
      <c r="S944" s="65">
        <f t="shared" si="1"/>
        <v>45844</v>
      </c>
      <c r="T944" s="66">
        <f>IFERROR(__xludf.DUMMYFUNCTION("IF(ISBLANK(S944), """", DATE(INDEX(SPLIT(S944,""/""),3), INDEX(SPLIT(S944,""/""),2), INDEX(SPLIT(S944,""/""),1)))"),45815.0)</f>
        <v>45815</v>
      </c>
      <c r="U944" s="67"/>
      <c r="V944" s="68">
        <v>45844.0</v>
      </c>
      <c r="W944" s="61">
        <v>1800.0</v>
      </c>
      <c r="X944" s="61" t="s">
        <v>2114</v>
      </c>
      <c r="Y944" s="69" t="str">
        <f t="shared" si="2"/>
        <v>2025-06</v>
      </c>
      <c r="Z944" s="70" t="str">
        <f t="shared" si="3"/>
        <v>Jun</v>
      </c>
      <c r="AA944" s="71">
        <f>IFERROR(__xludf.DUMMYFUNCTION("IF(OR(T944="""", NOT(ISDATE(T944))), """", EOMONTH(T944, -1) + 1)"),45809.0)</f>
        <v>45809</v>
      </c>
      <c r="AB944" s="67"/>
      <c r="AC944" s="67"/>
      <c r="AD944" s="67"/>
      <c r="AE944" s="67"/>
    </row>
    <row r="945">
      <c r="A945" s="59">
        <v>45806.0</v>
      </c>
      <c r="B945" s="60">
        <f t="shared" si="4"/>
        <v>14</v>
      </c>
      <c r="C945" s="61" t="s">
        <v>64</v>
      </c>
      <c r="D945" s="61" t="s">
        <v>290</v>
      </c>
      <c r="E945" s="61" t="s">
        <v>4105</v>
      </c>
      <c r="F945" s="61" t="s">
        <v>274</v>
      </c>
      <c r="G945" s="61" t="s">
        <v>4106</v>
      </c>
      <c r="H945" s="61" t="s">
        <v>77</v>
      </c>
      <c r="I945" s="61" t="s">
        <v>78</v>
      </c>
      <c r="J945" s="61" t="s">
        <v>47</v>
      </c>
      <c r="K945" s="61" t="s">
        <v>47</v>
      </c>
      <c r="L945" s="61" t="s">
        <v>29</v>
      </c>
      <c r="M945" s="25" t="s">
        <v>6565</v>
      </c>
      <c r="N945" s="25" t="s">
        <v>6566</v>
      </c>
      <c r="O945" s="61" t="s">
        <v>32</v>
      </c>
      <c r="P945" s="61" t="s">
        <v>33</v>
      </c>
      <c r="Q945" s="61" t="s">
        <v>381</v>
      </c>
      <c r="R945" s="77">
        <v>45997.0</v>
      </c>
      <c r="S945" s="65">
        <f t="shared" si="1"/>
        <v>45997</v>
      </c>
      <c r="T945" s="66">
        <f>IFERROR(__xludf.DUMMYFUNCTION("IF(ISBLANK(S945), """", DATE(INDEX(SPLIT(S945,""/""),3), INDEX(SPLIT(S945,""/""),2), INDEX(SPLIT(S945,""/""),1)))"),45820.0)</f>
        <v>45820</v>
      </c>
      <c r="U945" s="67"/>
      <c r="V945" s="65"/>
      <c r="W945" s="67"/>
      <c r="X945" s="67"/>
      <c r="Y945" s="69" t="str">
        <f t="shared" si="2"/>
        <v>2025-06</v>
      </c>
      <c r="Z945" s="70" t="str">
        <f t="shared" si="3"/>
        <v>Jun</v>
      </c>
      <c r="AA945" s="71">
        <f>IFERROR(__xludf.DUMMYFUNCTION("IF(OR(T945="""", NOT(ISDATE(T945))), """", EOMONTH(T945, -1) + 1)"),45809.0)</f>
        <v>45809</v>
      </c>
      <c r="AB945" s="67"/>
      <c r="AC945" s="67"/>
      <c r="AD945" s="67"/>
      <c r="AE945" s="67"/>
    </row>
    <row r="946">
      <c r="A946" s="59">
        <v>45806.0</v>
      </c>
      <c r="B946" s="60">
        <f t="shared" si="4"/>
        <v>16</v>
      </c>
      <c r="C946" s="61" t="s">
        <v>72</v>
      </c>
      <c r="D946" s="61" t="s">
        <v>247</v>
      </c>
      <c r="E946" s="61" t="s">
        <v>4109</v>
      </c>
      <c r="F946" s="61" t="s">
        <v>274</v>
      </c>
      <c r="G946" s="61" t="s">
        <v>4110</v>
      </c>
      <c r="H946" s="61" t="s">
        <v>77</v>
      </c>
      <c r="I946" s="61" t="s">
        <v>28</v>
      </c>
      <c r="J946" s="61" t="s">
        <v>47</v>
      </c>
      <c r="K946" s="61" t="s">
        <v>47</v>
      </c>
      <c r="L946" s="61" t="s">
        <v>29</v>
      </c>
      <c r="M946" s="25" t="s">
        <v>6567</v>
      </c>
      <c r="N946" s="25" t="s">
        <v>6568</v>
      </c>
      <c r="O946" s="61" t="s">
        <v>32</v>
      </c>
      <c r="P946" s="61" t="s">
        <v>33</v>
      </c>
      <c r="Q946" s="67"/>
      <c r="R946" s="64"/>
      <c r="S946" s="65" t="str">
        <f t="shared" si="1"/>
        <v>14/06/2025</v>
      </c>
      <c r="T946" s="66">
        <f>IFERROR(__xludf.DUMMYFUNCTION("IF(ISBLANK(S946), """", DATE(INDEX(SPLIT(S946,""/""),3), INDEX(SPLIT(S946,""/""),2), INDEX(SPLIT(S946,""/""),1)))"),45822.0)</f>
        <v>45822</v>
      </c>
      <c r="U946" s="67"/>
      <c r="V946" s="61" t="s">
        <v>4837</v>
      </c>
      <c r="W946" s="61">
        <v>1800.0</v>
      </c>
      <c r="X946" s="61" t="s">
        <v>1679</v>
      </c>
      <c r="Y946" s="69" t="str">
        <f t="shared" si="2"/>
        <v>2025-06</v>
      </c>
      <c r="Z946" s="70" t="str">
        <f t="shared" si="3"/>
        <v>Jun</v>
      </c>
      <c r="AA946" s="71">
        <f>IFERROR(__xludf.DUMMYFUNCTION("IF(OR(T946="""", NOT(ISDATE(T946))), """", EOMONTH(T946, -1) + 1)"),45809.0)</f>
        <v>45809</v>
      </c>
      <c r="AB946" s="67"/>
      <c r="AC946" s="67"/>
      <c r="AD946" s="67"/>
      <c r="AE946" s="67"/>
    </row>
    <row r="947">
      <c r="A947" s="59">
        <v>45806.0</v>
      </c>
      <c r="B947" s="60">
        <f t="shared" si="4"/>
        <v>9</v>
      </c>
      <c r="C947" s="61" t="s">
        <v>72</v>
      </c>
      <c r="D947" s="61" t="s">
        <v>247</v>
      </c>
      <c r="E947" s="61" t="s">
        <v>4113</v>
      </c>
      <c r="F947" s="61" t="s">
        <v>274</v>
      </c>
      <c r="G947" s="61" t="s">
        <v>4114</v>
      </c>
      <c r="H947" s="61" t="s">
        <v>77</v>
      </c>
      <c r="I947" s="61" t="s">
        <v>104</v>
      </c>
      <c r="J947" s="61" t="s">
        <v>47</v>
      </c>
      <c r="K947" s="61" t="s">
        <v>47</v>
      </c>
      <c r="L947" s="61" t="s">
        <v>29</v>
      </c>
      <c r="M947" s="25" t="s">
        <v>6569</v>
      </c>
      <c r="N947" s="25" t="s">
        <v>6570</v>
      </c>
      <c r="O947" s="61" t="s">
        <v>32</v>
      </c>
      <c r="P947" s="61" t="s">
        <v>33</v>
      </c>
      <c r="Q947" s="67"/>
      <c r="R947" s="64"/>
      <c r="S947" s="65">
        <f t="shared" si="1"/>
        <v>45844</v>
      </c>
      <c r="T947" s="66">
        <f>IFERROR(__xludf.DUMMYFUNCTION("IF(ISBLANK(S947), """", DATE(INDEX(SPLIT(S947,""/""),3), INDEX(SPLIT(S947,""/""),2), INDEX(SPLIT(S947,""/""),1)))"),45815.0)</f>
        <v>45815</v>
      </c>
      <c r="U947" s="67"/>
      <c r="V947" s="68">
        <v>45844.0</v>
      </c>
      <c r="W947" s="61">
        <v>1800.0</v>
      </c>
      <c r="X947" s="61" t="s">
        <v>1679</v>
      </c>
      <c r="Y947" s="69" t="str">
        <f t="shared" si="2"/>
        <v>2025-06</v>
      </c>
      <c r="Z947" s="70" t="str">
        <f t="shared" si="3"/>
        <v>Jun</v>
      </c>
      <c r="AA947" s="71">
        <f>IFERROR(__xludf.DUMMYFUNCTION("IF(OR(T947="""", NOT(ISDATE(T947))), """", EOMONTH(T947, -1) + 1)"),45809.0)</f>
        <v>45809</v>
      </c>
      <c r="AB947" s="67"/>
      <c r="AC947" s="67"/>
      <c r="AD947" s="67"/>
      <c r="AE947" s="67"/>
    </row>
    <row r="948">
      <c r="A948" s="59">
        <v>45806.0</v>
      </c>
      <c r="B948" s="60">
        <f t="shared" si="4"/>
        <v>132</v>
      </c>
      <c r="C948" s="61" t="s">
        <v>72</v>
      </c>
      <c r="D948" s="61" t="s">
        <v>247</v>
      </c>
      <c r="E948" s="61" t="s">
        <v>4117</v>
      </c>
      <c r="F948" s="61" t="s">
        <v>274</v>
      </c>
      <c r="G948" s="61" t="s">
        <v>4118</v>
      </c>
      <c r="H948" s="61" t="s">
        <v>77</v>
      </c>
      <c r="I948" s="61" t="s">
        <v>1265</v>
      </c>
      <c r="J948" s="61" t="s">
        <v>47</v>
      </c>
      <c r="K948" s="61" t="s">
        <v>47</v>
      </c>
      <c r="L948" s="61" t="s">
        <v>29</v>
      </c>
      <c r="M948" s="25" t="s">
        <v>6571</v>
      </c>
      <c r="N948" s="25" t="s">
        <v>6572</v>
      </c>
      <c r="O948" s="61" t="s">
        <v>32</v>
      </c>
      <c r="P948" s="61" t="s">
        <v>33</v>
      </c>
      <c r="Q948" s="67"/>
      <c r="R948" s="64"/>
      <c r="S948" s="65" t="str">
        <f t="shared" si="1"/>
        <v/>
      </c>
      <c r="T948" s="67" t="str">
        <f>IFERROR(__xludf.DUMMYFUNCTION("IF(ISBLANK(S948), """", DATE(INDEX(SPLIT(S948,""/""),3), INDEX(SPLIT(S948,""/""),2), INDEX(SPLIT(S948,""/""),1)))"),"")</f>
        <v/>
      </c>
      <c r="U948" s="67"/>
      <c r="V948" s="65"/>
      <c r="W948" s="67"/>
      <c r="X948" s="67"/>
      <c r="Y948" s="69" t="str">
        <f t="shared" si="2"/>
        <v/>
      </c>
      <c r="Z948" s="70" t="str">
        <f t="shared" si="3"/>
        <v/>
      </c>
      <c r="AA948" s="70" t="str">
        <f>IFERROR(__xludf.DUMMYFUNCTION("IF(OR(T948="""", NOT(ISDATE(T948))), """", EOMONTH(T948, -1) + 1)"),"")</f>
        <v/>
      </c>
      <c r="AB948" s="67"/>
      <c r="AC948" s="67"/>
      <c r="AD948" s="67"/>
      <c r="AE948" s="67"/>
    </row>
    <row r="949">
      <c r="A949" s="59">
        <v>45806.0</v>
      </c>
      <c r="B949" s="60">
        <f t="shared" si="4"/>
        <v>132</v>
      </c>
      <c r="C949" s="61" t="s">
        <v>72</v>
      </c>
      <c r="D949" s="61" t="s">
        <v>247</v>
      </c>
      <c r="E949" s="61" t="s">
        <v>4121</v>
      </c>
      <c r="F949" s="61" t="s">
        <v>25</v>
      </c>
      <c r="G949" s="61" t="s">
        <v>4122</v>
      </c>
      <c r="H949" s="61" t="s">
        <v>1355</v>
      </c>
      <c r="I949" s="61" t="s">
        <v>123</v>
      </c>
      <c r="J949" s="61" t="s">
        <v>123</v>
      </c>
      <c r="K949" s="61" t="s">
        <v>123</v>
      </c>
      <c r="L949" s="61" t="s">
        <v>29</v>
      </c>
      <c r="M949" s="25" t="s">
        <v>6573</v>
      </c>
      <c r="N949" s="25" t="s">
        <v>6574</v>
      </c>
      <c r="O949" s="61" t="s">
        <v>32</v>
      </c>
      <c r="P949" s="61" t="s">
        <v>214</v>
      </c>
      <c r="Q949" s="67"/>
      <c r="R949" s="64"/>
      <c r="S949" s="65" t="str">
        <f t="shared" si="1"/>
        <v/>
      </c>
      <c r="T949" s="67" t="str">
        <f>IFERROR(__xludf.DUMMYFUNCTION("IF(ISBLANK(S949), """", DATE(INDEX(SPLIT(S949,""/""),3), INDEX(SPLIT(S949,""/""),2), INDEX(SPLIT(S949,""/""),1)))"),"")</f>
        <v/>
      </c>
      <c r="U949" s="67"/>
      <c r="V949" s="65"/>
      <c r="W949" s="67"/>
      <c r="X949" s="67"/>
      <c r="Y949" s="69" t="str">
        <f t="shared" si="2"/>
        <v/>
      </c>
      <c r="Z949" s="70" t="str">
        <f t="shared" si="3"/>
        <v/>
      </c>
      <c r="AA949" s="70" t="str">
        <f>IFERROR(__xludf.DUMMYFUNCTION("IF(OR(T949="""", NOT(ISDATE(T949))), """", EOMONTH(T949, -1) + 1)"),"")</f>
        <v/>
      </c>
      <c r="AB949" s="67"/>
      <c r="AC949" s="67"/>
      <c r="AD949" s="67"/>
      <c r="AE949" s="67"/>
    </row>
    <row r="950">
      <c r="A950" s="59">
        <v>45806.0</v>
      </c>
      <c r="B950" s="60">
        <f t="shared" si="4"/>
        <v>132</v>
      </c>
      <c r="C950" s="61" t="s">
        <v>64</v>
      </c>
      <c r="D950" s="61" t="s">
        <v>562</v>
      </c>
      <c r="E950" s="61" t="s">
        <v>4125</v>
      </c>
      <c r="F950" s="61" t="s">
        <v>25</v>
      </c>
      <c r="G950" s="61" t="s">
        <v>4126</v>
      </c>
      <c r="H950" s="61" t="s">
        <v>59</v>
      </c>
      <c r="I950" s="61" t="s">
        <v>328</v>
      </c>
      <c r="J950" s="61" t="s">
        <v>40</v>
      </c>
      <c r="K950" s="61" t="s">
        <v>40</v>
      </c>
      <c r="L950" s="61" t="s">
        <v>29</v>
      </c>
      <c r="M950" s="25" t="s">
        <v>6575</v>
      </c>
      <c r="N950" s="25" t="s">
        <v>6576</v>
      </c>
      <c r="O950" s="61" t="s">
        <v>32</v>
      </c>
      <c r="P950" s="61" t="s">
        <v>33</v>
      </c>
      <c r="Q950" s="61" t="s">
        <v>519</v>
      </c>
      <c r="R950" s="64"/>
      <c r="S950" s="65" t="str">
        <f t="shared" si="1"/>
        <v/>
      </c>
      <c r="T950" s="67" t="str">
        <f>IFERROR(__xludf.DUMMYFUNCTION("IF(ISBLANK(S950), """", DATE(INDEX(SPLIT(S950,""/""),3), INDEX(SPLIT(S950,""/""),2), INDEX(SPLIT(S950,""/""),1)))"),"")</f>
        <v/>
      </c>
      <c r="U950" s="67"/>
      <c r="V950" s="65"/>
      <c r="W950" s="67"/>
      <c r="X950" s="67"/>
      <c r="Y950" s="69" t="str">
        <f t="shared" si="2"/>
        <v/>
      </c>
      <c r="Z950" s="70" t="str">
        <f t="shared" si="3"/>
        <v/>
      </c>
      <c r="AA950" s="70" t="str">
        <f>IFERROR(__xludf.DUMMYFUNCTION("IF(OR(T950="""", NOT(ISDATE(T950))), """", EOMONTH(T950, -1) + 1)"),"")</f>
        <v/>
      </c>
      <c r="AB950" s="67"/>
      <c r="AC950" s="67"/>
      <c r="AD950" s="67"/>
      <c r="AE950" s="67"/>
    </row>
    <row r="951">
      <c r="A951" s="59">
        <v>45806.0</v>
      </c>
      <c r="B951" s="60">
        <f t="shared" si="4"/>
        <v>8</v>
      </c>
      <c r="C951" s="61" t="s">
        <v>50</v>
      </c>
      <c r="D951" s="61" t="s">
        <v>216</v>
      </c>
      <c r="E951" s="61" t="s">
        <v>4129</v>
      </c>
      <c r="F951" s="61" t="s">
        <v>25</v>
      </c>
      <c r="G951" s="61" t="s">
        <v>4130</v>
      </c>
      <c r="H951" s="61" t="s">
        <v>388</v>
      </c>
      <c r="I951" s="61" t="s">
        <v>78</v>
      </c>
      <c r="J951" s="61" t="s">
        <v>104</v>
      </c>
      <c r="K951" s="61" t="s">
        <v>78</v>
      </c>
      <c r="L951" s="61" t="s">
        <v>29</v>
      </c>
      <c r="M951" s="25" t="s">
        <v>6577</v>
      </c>
      <c r="N951" s="25" t="s">
        <v>6578</v>
      </c>
      <c r="O951" s="61" t="s">
        <v>32</v>
      </c>
      <c r="P951" s="61" t="s">
        <v>33</v>
      </c>
      <c r="Q951" s="61" t="s">
        <v>519</v>
      </c>
      <c r="R951" s="77">
        <v>45814.0</v>
      </c>
      <c r="S951" s="65">
        <f t="shared" si="1"/>
        <v>45814</v>
      </c>
      <c r="T951" s="66">
        <f>IFERROR(__xludf.DUMMYFUNCTION("IF(ISBLANK(S951), """", DATE(INDEX(SPLIT(S951,""/""),3), INDEX(SPLIT(S951,""/""),2), INDEX(SPLIT(S951,""/""),1)))"),45814.0)</f>
        <v>45814</v>
      </c>
      <c r="U951" s="67"/>
      <c r="V951" s="68">
        <v>45844.0</v>
      </c>
      <c r="W951" s="67"/>
      <c r="X951" s="67"/>
      <c r="Y951" s="69" t="str">
        <f t="shared" si="2"/>
        <v>2025-06</v>
      </c>
      <c r="Z951" s="70" t="str">
        <f t="shared" si="3"/>
        <v>Jun</v>
      </c>
      <c r="AA951" s="71">
        <f>IFERROR(__xludf.DUMMYFUNCTION("IF(OR(T951="""", NOT(ISDATE(T951))), """", EOMONTH(T951, -1) + 1)"),45809.0)</f>
        <v>45809</v>
      </c>
      <c r="AB951" s="67"/>
      <c r="AC951" s="67"/>
      <c r="AD951" s="67"/>
      <c r="AE951" s="67"/>
    </row>
    <row r="952">
      <c r="A952" s="59">
        <v>45806.0</v>
      </c>
      <c r="B952" s="60">
        <f t="shared" si="4"/>
        <v>132</v>
      </c>
      <c r="C952" s="61" t="s">
        <v>50</v>
      </c>
      <c r="D952" s="61" t="s">
        <v>216</v>
      </c>
      <c r="E952" s="61" t="s">
        <v>4133</v>
      </c>
      <c r="F952" s="61" t="s">
        <v>25</v>
      </c>
      <c r="G952" s="61" t="s">
        <v>4134</v>
      </c>
      <c r="H952" s="61" t="s">
        <v>68</v>
      </c>
      <c r="I952" s="61" t="s">
        <v>78</v>
      </c>
      <c r="J952" s="61" t="s">
        <v>220</v>
      </c>
      <c r="K952" s="61" t="s">
        <v>220</v>
      </c>
      <c r="L952" s="61" t="s">
        <v>29</v>
      </c>
      <c r="M952" s="25" t="s">
        <v>6579</v>
      </c>
      <c r="N952" s="25" t="s">
        <v>6580</v>
      </c>
      <c r="O952" s="61" t="s">
        <v>32</v>
      </c>
      <c r="P952" s="61" t="s">
        <v>33</v>
      </c>
      <c r="Q952" s="61" t="s">
        <v>519</v>
      </c>
      <c r="R952" s="64"/>
      <c r="S952" s="65" t="str">
        <f t="shared" si="1"/>
        <v/>
      </c>
      <c r="T952" s="67" t="str">
        <f>IFERROR(__xludf.DUMMYFUNCTION("IF(ISBLANK(S952), """", DATE(INDEX(SPLIT(S952,""/""),3), INDEX(SPLIT(S952,""/""),2), INDEX(SPLIT(S952,""/""),1)))"),"")</f>
        <v/>
      </c>
      <c r="U952" s="67"/>
      <c r="V952" s="65"/>
      <c r="W952" s="67"/>
      <c r="X952" s="67"/>
      <c r="Y952" s="69" t="str">
        <f t="shared" si="2"/>
        <v/>
      </c>
      <c r="Z952" s="70" t="str">
        <f t="shared" si="3"/>
        <v/>
      </c>
      <c r="AA952" s="70" t="str">
        <f>IFERROR(__xludf.DUMMYFUNCTION("IF(OR(T952="""", NOT(ISDATE(T952))), """", EOMONTH(T952, -1) + 1)"),"")</f>
        <v/>
      </c>
      <c r="AB952" s="67"/>
      <c r="AC952" s="67"/>
      <c r="AD952" s="67"/>
      <c r="AE952" s="67"/>
    </row>
    <row r="953">
      <c r="A953" s="59">
        <v>45807.0</v>
      </c>
      <c r="B953" s="60">
        <f t="shared" si="4"/>
        <v>131</v>
      </c>
      <c r="C953" s="61" t="s">
        <v>64</v>
      </c>
      <c r="D953" s="61" t="s">
        <v>290</v>
      </c>
      <c r="E953" s="61" t="s">
        <v>4138</v>
      </c>
      <c r="F953" s="61" t="s">
        <v>46</v>
      </c>
      <c r="G953" s="63" t="s">
        <v>3606</v>
      </c>
      <c r="H953" s="61" t="s">
        <v>59</v>
      </c>
      <c r="I953" s="61" t="s">
        <v>78</v>
      </c>
      <c r="J953" s="61" t="s">
        <v>47</v>
      </c>
      <c r="K953" s="61" t="s">
        <v>47</v>
      </c>
      <c r="L953" s="61" t="s">
        <v>29</v>
      </c>
      <c r="M953" s="25" t="s">
        <v>6581</v>
      </c>
      <c r="N953" s="25" t="s">
        <v>6582</v>
      </c>
      <c r="O953" s="61" t="s">
        <v>32</v>
      </c>
      <c r="P953" s="61" t="s">
        <v>214</v>
      </c>
      <c r="Q953" s="67"/>
      <c r="R953" s="64"/>
      <c r="S953" s="65" t="str">
        <f t="shared" si="1"/>
        <v/>
      </c>
      <c r="T953" s="67" t="str">
        <f>IFERROR(__xludf.DUMMYFUNCTION("IF(ISBLANK(S953), """", DATE(INDEX(SPLIT(S953,""/""),3), INDEX(SPLIT(S953,""/""),2), INDEX(SPLIT(S953,""/""),1)))"),"")</f>
        <v/>
      </c>
      <c r="U953" s="67"/>
      <c r="V953" s="65"/>
      <c r="W953" s="67"/>
      <c r="X953" s="67"/>
      <c r="Y953" s="69" t="str">
        <f t="shared" si="2"/>
        <v/>
      </c>
      <c r="Z953" s="70" t="str">
        <f t="shared" si="3"/>
        <v/>
      </c>
      <c r="AA953" s="70" t="str">
        <f>IFERROR(__xludf.DUMMYFUNCTION("IF(OR(T953="""", NOT(ISDATE(T953))), """", EOMONTH(T953, -1) + 1)"),"")</f>
        <v/>
      </c>
      <c r="AB953" s="67"/>
      <c r="AC953" s="67"/>
      <c r="AD953" s="67"/>
      <c r="AE953" s="67"/>
    </row>
    <row r="954">
      <c r="A954" s="59">
        <v>45807.0</v>
      </c>
      <c r="B954" s="60">
        <f t="shared" si="4"/>
        <v>8</v>
      </c>
      <c r="C954" s="61" t="s">
        <v>50</v>
      </c>
      <c r="D954" s="61" t="s">
        <v>216</v>
      </c>
      <c r="E954" s="61" t="s">
        <v>4141</v>
      </c>
      <c r="F954" s="61" t="s">
        <v>25</v>
      </c>
      <c r="G954" s="61" t="s">
        <v>4142</v>
      </c>
      <c r="H954" s="61" t="s">
        <v>388</v>
      </c>
      <c r="I954" s="61" t="s">
        <v>104</v>
      </c>
      <c r="J954" s="61" t="s">
        <v>40</v>
      </c>
      <c r="K954" s="61" t="s">
        <v>40</v>
      </c>
      <c r="L954" s="61" t="s">
        <v>29</v>
      </c>
      <c r="M954" s="25" t="s">
        <v>6583</v>
      </c>
      <c r="N954" s="25" t="s">
        <v>6584</v>
      </c>
      <c r="O954" s="61" t="s">
        <v>32</v>
      </c>
      <c r="P954" s="61" t="s">
        <v>33</v>
      </c>
      <c r="Q954" s="67"/>
      <c r="R954" s="64"/>
      <c r="S954" s="65">
        <f t="shared" si="1"/>
        <v>45844</v>
      </c>
      <c r="T954" s="66">
        <f>IFERROR(__xludf.DUMMYFUNCTION("IF(ISBLANK(S954), """", DATE(INDEX(SPLIT(S954,""/""),3), INDEX(SPLIT(S954,""/""),2), INDEX(SPLIT(S954,""/""),1)))"),45815.0)</f>
        <v>45815</v>
      </c>
      <c r="U954" s="67"/>
      <c r="V954" s="68">
        <v>45844.0</v>
      </c>
      <c r="W954" s="67"/>
      <c r="X954" s="67"/>
      <c r="Y954" s="69" t="str">
        <f t="shared" si="2"/>
        <v>2025-06</v>
      </c>
      <c r="Z954" s="70" t="str">
        <f t="shared" si="3"/>
        <v>Jun</v>
      </c>
      <c r="AA954" s="71">
        <f>IFERROR(__xludf.DUMMYFUNCTION("IF(OR(T954="""", NOT(ISDATE(T954))), """", EOMONTH(T954, -1) + 1)"),45809.0)</f>
        <v>45809</v>
      </c>
      <c r="AB954" s="67"/>
      <c r="AC954" s="67"/>
      <c r="AD954" s="67"/>
      <c r="AE954" s="67"/>
    </row>
    <row r="955">
      <c r="A955" s="59">
        <v>45808.0</v>
      </c>
      <c r="B955" s="60">
        <f t="shared" si="4"/>
        <v>130</v>
      </c>
      <c r="C955" s="61" t="s">
        <v>64</v>
      </c>
      <c r="D955" s="61" t="s">
        <v>290</v>
      </c>
      <c r="E955" s="61" t="s">
        <v>4146</v>
      </c>
      <c r="F955" s="61" t="s">
        <v>3527</v>
      </c>
      <c r="G955" s="61" t="s">
        <v>4147</v>
      </c>
      <c r="H955" s="61" t="s">
        <v>77</v>
      </c>
      <c r="I955" s="61" t="s">
        <v>105</v>
      </c>
      <c r="J955" s="61" t="s">
        <v>47</v>
      </c>
      <c r="K955" s="61" t="s">
        <v>47</v>
      </c>
      <c r="L955" s="61" t="s">
        <v>29</v>
      </c>
      <c r="M955" s="25" t="s">
        <v>6585</v>
      </c>
      <c r="N955" s="25" t="s">
        <v>6586</v>
      </c>
      <c r="O955" s="61" t="s">
        <v>32</v>
      </c>
      <c r="P955" s="61" t="s">
        <v>214</v>
      </c>
      <c r="Q955" s="67"/>
      <c r="R955" s="64"/>
      <c r="S955" s="65" t="str">
        <f t="shared" si="1"/>
        <v/>
      </c>
      <c r="T955" s="67" t="str">
        <f>IFERROR(__xludf.DUMMYFUNCTION("IF(ISBLANK(S955), """", DATE(INDEX(SPLIT(S955,""/""),3), INDEX(SPLIT(S955,""/""),2), INDEX(SPLIT(S955,""/""),1)))"),"")</f>
        <v/>
      </c>
      <c r="U955" s="67"/>
      <c r="V955" s="65"/>
      <c r="W955" s="67"/>
      <c r="X955" s="67"/>
      <c r="Y955" s="69" t="str">
        <f t="shared" si="2"/>
        <v/>
      </c>
      <c r="Z955" s="70" t="str">
        <f t="shared" si="3"/>
        <v/>
      </c>
      <c r="AA955" s="70" t="str">
        <f>IFERROR(__xludf.DUMMYFUNCTION("IF(OR(T955="""", NOT(ISDATE(T955))), """", EOMONTH(T955, -1) + 1)"),"")</f>
        <v/>
      </c>
      <c r="AB955" s="67"/>
      <c r="AC955" s="67"/>
      <c r="AD955" s="67"/>
      <c r="AE955" s="67"/>
    </row>
    <row r="956">
      <c r="A956" s="59">
        <v>45808.0</v>
      </c>
      <c r="B956" s="60">
        <f t="shared" si="4"/>
        <v>130</v>
      </c>
      <c r="C956" s="61" t="s">
        <v>50</v>
      </c>
      <c r="D956" s="61" t="s">
        <v>216</v>
      </c>
      <c r="E956" s="61" t="s">
        <v>4150</v>
      </c>
      <c r="F956" s="61" t="s">
        <v>25</v>
      </c>
      <c r="G956" s="61" t="s">
        <v>4151</v>
      </c>
      <c r="H956" s="61" t="s">
        <v>39</v>
      </c>
      <c r="I956" s="61" t="s">
        <v>40</v>
      </c>
      <c r="J956" s="61" t="s">
        <v>40</v>
      </c>
      <c r="K956" s="61" t="s">
        <v>40</v>
      </c>
      <c r="L956" s="61" t="s">
        <v>29</v>
      </c>
      <c r="M956" s="25" t="s">
        <v>6587</v>
      </c>
      <c r="N956" s="25" t="s">
        <v>6588</v>
      </c>
      <c r="O956" s="61" t="s">
        <v>32</v>
      </c>
      <c r="P956" s="61" t="s">
        <v>214</v>
      </c>
      <c r="Q956" s="67"/>
      <c r="R956" s="64"/>
      <c r="S956" s="65" t="str">
        <f t="shared" si="1"/>
        <v/>
      </c>
      <c r="T956" s="67" t="str">
        <f>IFERROR(__xludf.DUMMYFUNCTION("IF(ISBLANK(S956), """", DATE(INDEX(SPLIT(S956,""/""),3), INDEX(SPLIT(S956,""/""),2), INDEX(SPLIT(S956,""/""),1)))"),"")</f>
        <v/>
      </c>
      <c r="U956" s="67"/>
      <c r="V956" s="65"/>
      <c r="W956" s="67"/>
      <c r="X956" s="67"/>
      <c r="Y956" s="69" t="str">
        <f t="shared" si="2"/>
        <v/>
      </c>
      <c r="Z956" s="70" t="str">
        <f t="shared" si="3"/>
        <v/>
      </c>
      <c r="AA956" s="70" t="str">
        <f>IFERROR(__xludf.DUMMYFUNCTION("IF(OR(T956="""", NOT(ISDATE(T956))), """", EOMONTH(T956, -1) + 1)"),"")</f>
        <v/>
      </c>
      <c r="AB956" s="67"/>
      <c r="AC956" s="67"/>
      <c r="AD956" s="67"/>
      <c r="AE956" s="67"/>
    </row>
    <row r="957">
      <c r="A957" s="59">
        <v>45808.0</v>
      </c>
      <c r="B957" s="60">
        <f t="shared" si="4"/>
        <v>130</v>
      </c>
      <c r="C957" s="61" t="s">
        <v>72</v>
      </c>
      <c r="D957" s="61" t="s">
        <v>247</v>
      </c>
      <c r="E957" s="61" t="s">
        <v>4154</v>
      </c>
      <c r="F957" s="61" t="s">
        <v>274</v>
      </c>
      <c r="G957" s="61" t="s">
        <v>4155</v>
      </c>
      <c r="H957" s="61" t="s">
        <v>77</v>
      </c>
      <c r="I957" s="61" t="s">
        <v>78</v>
      </c>
      <c r="J957" s="61" t="s">
        <v>47</v>
      </c>
      <c r="K957" s="61" t="s">
        <v>47</v>
      </c>
      <c r="L957" s="61" t="s">
        <v>29</v>
      </c>
      <c r="M957" s="25" t="s">
        <v>6589</v>
      </c>
      <c r="N957" s="25" t="s">
        <v>6590</v>
      </c>
      <c r="O957" s="61" t="s">
        <v>32</v>
      </c>
      <c r="P957" s="61" t="s">
        <v>33</v>
      </c>
      <c r="Q957" s="67"/>
      <c r="R957" s="64"/>
      <c r="S957" s="65" t="str">
        <f t="shared" si="1"/>
        <v/>
      </c>
      <c r="T957" s="67" t="str">
        <f>IFERROR(__xludf.DUMMYFUNCTION("IF(ISBLANK(S957), """", DATE(INDEX(SPLIT(S957,""/""),3), INDEX(SPLIT(S957,""/""),2), INDEX(SPLIT(S957,""/""),1)))"),"")</f>
        <v/>
      </c>
      <c r="U957" s="67"/>
      <c r="V957" s="65"/>
      <c r="W957" s="61">
        <v>3600.0</v>
      </c>
      <c r="X957" s="61" t="s">
        <v>1617</v>
      </c>
      <c r="Y957" s="69" t="str">
        <f t="shared" si="2"/>
        <v/>
      </c>
      <c r="Z957" s="70" t="str">
        <f t="shared" si="3"/>
        <v/>
      </c>
      <c r="AA957" s="70" t="str">
        <f>IFERROR(__xludf.DUMMYFUNCTION("IF(OR(T957="""", NOT(ISDATE(T957))), """", EOMONTH(T957, -1) + 1)"),"")</f>
        <v/>
      </c>
      <c r="AB957" s="67"/>
      <c r="AC957" s="67"/>
      <c r="AD957" s="67"/>
      <c r="AE957" s="67"/>
    </row>
    <row r="958">
      <c r="A958" s="59">
        <v>45810.0</v>
      </c>
      <c r="B958" s="60">
        <f t="shared" si="4"/>
        <v>128</v>
      </c>
      <c r="C958" s="61" t="s">
        <v>64</v>
      </c>
      <c r="D958" s="61" t="s">
        <v>432</v>
      </c>
      <c r="E958" s="61" t="s">
        <v>4158</v>
      </c>
      <c r="F958" s="61" t="s">
        <v>25</v>
      </c>
      <c r="G958" s="61" t="s">
        <v>4159</v>
      </c>
      <c r="H958" s="61" t="s">
        <v>59</v>
      </c>
      <c r="I958" s="61" t="s">
        <v>122</v>
      </c>
      <c r="J958" s="61" t="s">
        <v>459</v>
      </c>
      <c r="K958" s="61" t="s">
        <v>459</v>
      </c>
      <c r="L958" s="61" t="s">
        <v>29</v>
      </c>
      <c r="M958" s="25" t="s">
        <v>6591</v>
      </c>
      <c r="N958" s="25" t="s">
        <v>6592</v>
      </c>
      <c r="O958" s="61" t="s">
        <v>32</v>
      </c>
      <c r="P958" s="61" t="s">
        <v>214</v>
      </c>
      <c r="Q958" s="67"/>
      <c r="R958" s="64"/>
      <c r="S958" s="65" t="str">
        <f t="shared" si="1"/>
        <v/>
      </c>
      <c r="T958" s="67" t="str">
        <f>IFERROR(__xludf.DUMMYFUNCTION("IF(ISBLANK(S958), """", DATE(INDEX(SPLIT(S958,""/""),3), INDEX(SPLIT(S958,""/""),2), INDEX(SPLIT(S958,""/""),1)))"),"")</f>
        <v/>
      </c>
      <c r="U958" s="67"/>
      <c r="V958" s="65"/>
      <c r="W958" s="67"/>
      <c r="X958" s="67"/>
      <c r="Y958" s="69" t="str">
        <f t="shared" si="2"/>
        <v/>
      </c>
      <c r="Z958" s="70" t="str">
        <f t="shared" si="3"/>
        <v/>
      </c>
      <c r="AA958" s="70" t="str">
        <f>IFERROR(__xludf.DUMMYFUNCTION("IF(OR(T958="""", NOT(ISDATE(T958))), """", EOMONTH(T958, -1) + 1)"),"")</f>
        <v/>
      </c>
      <c r="AB958" s="67"/>
      <c r="AC958" s="67"/>
      <c r="AD958" s="67"/>
      <c r="AE958" s="67"/>
    </row>
    <row r="959">
      <c r="A959" s="59">
        <v>45810.0</v>
      </c>
      <c r="B959" s="60">
        <f t="shared" si="4"/>
        <v>8</v>
      </c>
      <c r="C959" s="61" t="s">
        <v>72</v>
      </c>
      <c r="D959" s="61" t="s">
        <v>247</v>
      </c>
      <c r="E959" s="61" t="s">
        <v>4162</v>
      </c>
      <c r="F959" s="61" t="s">
        <v>274</v>
      </c>
      <c r="G959" s="61" t="s">
        <v>4163</v>
      </c>
      <c r="H959" s="61" t="s">
        <v>77</v>
      </c>
      <c r="I959" s="61" t="s">
        <v>28</v>
      </c>
      <c r="J959" s="61" t="s">
        <v>47</v>
      </c>
      <c r="K959" s="61" t="s">
        <v>47</v>
      </c>
      <c r="L959" s="61" t="s">
        <v>29</v>
      </c>
      <c r="M959" s="25" t="s">
        <v>6593</v>
      </c>
      <c r="N959" s="25" t="s">
        <v>6594</v>
      </c>
      <c r="O959" s="61" t="s">
        <v>32</v>
      </c>
      <c r="P959" s="61" t="s">
        <v>33</v>
      </c>
      <c r="Q959" s="61" t="s">
        <v>34</v>
      </c>
      <c r="R959" s="77">
        <v>45936.0</v>
      </c>
      <c r="S959" s="65">
        <f t="shared" si="1"/>
        <v>45936</v>
      </c>
      <c r="T959" s="66">
        <f>IFERROR(__xludf.DUMMYFUNCTION("IF(ISBLANK(S959), """", DATE(INDEX(SPLIT(S959,""/""),3), INDEX(SPLIT(S959,""/""),2), INDEX(SPLIT(S959,""/""),1)))"),45818.0)</f>
        <v>45818</v>
      </c>
      <c r="U959" s="67"/>
      <c r="V959" s="61" t="s">
        <v>4837</v>
      </c>
      <c r="W959" s="61">
        <v>1800.0</v>
      </c>
      <c r="X959" s="61" t="s">
        <v>2114</v>
      </c>
      <c r="Y959" s="69" t="str">
        <f t="shared" si="2"/>
        <v>2025-06</v>
      </c>
      <c r="Z959" s="70" t="str">
        <f t="shared" si="3"/>
        <v>Jun</v>
      </c>
      <c r="AA959" s="71">
        <f>IFERROR(__xludf.DUMMYFUNCTION("IF(OR(T959="""", NOT(ISDATE(T959))), """", EOMONTH(T959, -1) + 1)"),45809.0)</f>
        <v>45809</v>
      </c>
      <c r="AB959" s="67"/>
      <c r="AC959" s="67"/>
      <c r="AD959" s="67"/>
      <c r="AE959" s="67"/>
    </row>
    <row r="960">
      <c r="A960" s="59">
        <v>45811.0</v>
      </c>
      <c r="B960" s="60">
        <f t="shared" si="4"/>
        <v>127</v>
      </c>
      <c r="C960" s="61" t="s">
        <v>64</v>
      </c>
      <c r="D960" s="61" t="s">
        <v>432</v>
      </c>
      <c r="E960" s="61" t="s">
        <v>4166</v>
      </c>
      <c r="F960" s="61" t="s">
        <v>25</v>
      </c>
      <c r="G960" s="61" t="s">
        <v>4167</v>
      </c>
      <c r="H960" s="61" t="s">
        <v>68</v>
      </c>
      <c r="I960" s="61" t="s">
        <v>801</v>
      </c>
      <c r="J960" s="61" t="s">
        <v>801</v>
      </c>
      <c r="K960" s="61" t="s">
        <v>791</v>
      </c>
      <c r="L960" s="61" t="s">
        <v>29</v>
      </c>
      <c r="M960" s="25" t="s">
        <v>6595</v>
      </c>
      <c r="N960" s="25" t="s">
        <v>6596</v>
      </c>
      <c r="O960" s="61" t="s">
        <v>32</v>
      </c>
      <c r="P960" s="61" t="s">
        <v>214</v>
      </c>
      <c r="Q960" s="67"/>
      <c r="R960" s="64"/>
      <c r="S960" s="65" t="str">
        <f t="shared" si="1"/>
        <v/>
      </c>
      <c r="T960" s="67" t="str">
        <f>IFERROR(__xludf.DUMMYFUNCTION("IF(ISBLANK(S960), """", DATE(INDEX(SPLIT(S960,""/""),3), INDEX(SPLIT(S960,""/""),2), INDEX(SPLIT(S960,""/""),1)))"),"")</f>
        <v/>
      </c>
      <c r="U960" s="67"/>
      <c r="V960" s="65"/>
      <c r="W960" s="67"/>
      <c r="X960" s="67"/>
      <c r="Y960" s="69" t="str">
        <f t="shared" si="2"/>
        <v/>
      </c>
      <c r="Z960" s="70" t="str">
        <f t="shared" si="3"/>
        <v/>
      </c>
      <c r="AA960" s="70" t="str">
        <f>IFERROR(__xludf.DUMMYFUNCTION("IF(OR(T960="""", NOT(ISDATE(T960))), """", EOMONTH(T960, -1) + 1)"),"")</f>
        <v/>
      </c>
      <c r="AB960" s="67"/>
      <c r="AC960" s="67"/>
      <c r="AD960" s="67"/>
      <c r="AE960" s="67"/>
    </row>
    <row r="961">
      <c r="A961" s="59">
        <v>45811.0</v>
      </c>
      <c r="B961" s="60">
        <f t="shared" si="4"/>
        <v>127</v>
      </c>
      <c r="C961" s="61" t="s">
        <v>22</v>
      </c>
      <c r="D961" s="61" t="s">
        <v>307</v>
      </c>
      <c r="E961" s="61" t="s">
        <v>4170</v>
      </c>
      <c r="F961" s="61" t="s">
        <v>25</v>
      </c>
      <c r="G961" s="61" t="s">
        <v>4171</v>
      </c>
      <c r="H961" s="61" t="s">
        <v>59</v>
      </c>
      <c r="I961" s="61" t="s">
        <v>104</v>
      </c>
      <c r="J961" s="61" t="s">
        <v>105</v>
      </c>
      <c r="K961" s="61" t="s">
        <v>104</v>
      </c>
      <c r="L961" s="61" t="s">
        <v>29</v>
      </c>
      <c r="M961" s="25" t="s">
        <v>6597</v>
      </c>
      <c r="N961" s="25" t="s">
        <v>6598</v>
      </c>
      <c r="O961" s="61" t="s">
        <v>32</v>
      </c>
      <c r="P961" s="61" t="s">
        <v>343</v>
      </c>
      <c r="Q961" s="67"/>
      <c r="R961" s="64"/>
      <c r="S961" s="65" t="str">
        <f t="shared" si="1"/>
        <v/>
      </c>
      <c r="T961" s="67" t="str">
        <f>IFERROR(__xludf.DUMMYFUNCTION("IF(ISBLANK(S961), """", DATE(INDEX(SPLIT(S961,""/""),3), INDEX(SPLIT(S961,""/""),2), INDEX(SPLIT(S961,""/""),1)))"),"")</f>
        <v/>
      </c>
      <c r="U961" s="67"/>
      <c r="V961" s="65"/>
      <c r="W961" s="67"/>
      <c r="X961" s="67"/>
      <c r="Y961" s="69" t="str">
        <f t="shared" si="2"/>
        <v/>
      </c>
      <c r="Z961" s="70" t="str">
        <f t="shared" si="3"/>
        <v/>
      </c>
      <c r="AA961" s="70" t="str">
        <f>IFERROR(__xludf.DUMMYFUNCTION("IF(OR(T961="""", NOT(ISDATE(T961))), """", EOMONTH(T961, -1) + 1)"),"")</f>
        <v/>
      </c>
      <c r="AB961" s="67"/>
      <c r="AC961" s="67"/>
      <c r="AD961" s="67"/>
      <c r="AE961" s="67"/>
    </row>
    <row r="962">
      <c r="A962" s="59">
        <v>45811.0</v>
      </c>
      <c r="B962" s="60">
        <f t="shared" si="4"/>
        <v>127</v>
      </c>
      <c r="C962" s="61" t="s">
        <v>22</v>
      </c>
      <c r="D962" s="61" t="s">
        <v>307</v>
      </c>
      <c r="E962" s="61" t="s">
        <v>4174</v>
      </c>
      <c r="F962" s="61" t="s">
        <v>25</v>
      </c>
      <c r="G962" s="63" t="s">
        <v>4175</v>
      </c>
      <c r="H962" s="61" t="s">
        <v>388</v>
      </c>
      <c r="I962" s="61" t="s">
        <v>328</v>
      </c>
      <c r="J962" s="61" t="s">
        <v>328</v>
      </c>
      <c r="K962" s="61" t="s">
        <v>328</v>
      </c>
      <c r="L962" s="61" t="s">
        <v>29</v>
      </c>
      <c r="M962" s="25" t="s">
        <v>6599</v>
      </c>
      <c r="N962" s="25" t="s">
        <v>6600</v>
      </c>
      <c r="O962" s="61" t="s">
        <v>32</v>
      </c>
      <c r="P962" s="61" t="s">
        <v>214</v>
      </c>
      <c r="Q962" s="67"/>
      <c r="R962" s="64"/>
      <c r="S962" s="65" t="str">
        <f t="shared" si="1"/>
        <v/>
      </c>
      <c r="T962" s="67" t="str">
        <f>IFERROR(__xludf.DUMMYFUNCTION("IF(ISBLANK(S962), """", DATE(INDEX(SPLIT(S962,""/""),3), INDEX(SPLIT(S962,""/""),2), INDEX(SPLIT(S962,""/""),1)))"),"")</f>
        <v/>
      </c>
      <c r="U962" s="67"/>
      <c r="V962" s="65"/>
      <c r="W962" s="67"/>
      <c r="X962" s="67"/>
      <c r="Y962" s="69" t="str">
        <f t="shared" si="2"/>
        <v/>
      </c>
      <c r="Z962" s="70" t="str">
        <f t="shared" si="3"/>
        <v/>
      </c>
      <c r="AA962" s="70" t="str">
        <f>IFERROR(__xludf.DUMMYFUNCTION("IF(OR(T962="""", NOT(ISDATE(T962))), """", EOMONTH(T962, -1) + 1)"),"")</f>
        <v/>
      </c>
      <c r="AB962" s="67"/>
      <c r="AC962" s="67"/>
      <c r="AD962" s="67"/>
      <c r="AE962" s="67"/>
    </row>
    <row r="963">
      <c r="A963" s="59">
        <v>45811.0</v>
      </c>
      <c r="B963" s="60">
        <f t="shared" si="4"/>
        <v>127</v>
      </c>
      <c r="C963" s="61" t="s">
        <v>22</v>
      </c>
      <c r="D963" s="61" t="s">
        <v>307</v>
      </c>
      <c r="E963" s="76" t="s">
        <v>4178</v>
      </c>
      <c r="F963" s="61" t="s">
        <v>46</v>
      </c>
      <c r="G963" s="63" t="s">
        <v>4175</v>
      </c>
      <c r="H963" s="61" t="s">
        <v>388</v>
      </c>
      <c r="I963" s="61" t="s">
        <v>328</v>
      </c>
      <c r="J963" s="61" t="s">
        <v>47</v>
      </c>
      <c r="K963" s="61" t="s">
        <v>47</v>
      </c>
      <c r="L963" s="61" t="s">
        <v>29</v>
      </c>
      <c r="M963" s="25" t="s">
        <v>6601</v>
      </c>
      <c r="N963" s="25" t="s">
        <v>6602</v>
      </c>
      <c r="O963" s="61" t="s">
        <v>32</v>
      </c>
      <c r="P963" s="61" t="s">
        <v>214</v>
      </c>
      <c r="Q963" s="67"/>
      <c r="R963" s="64"/>
      <c r="S963" s="65" t="str">
        <f t="shared" si="1"/>
        <v/>
      </c>
      <c r="T963" s="67" t="str">
        <f>IFERROR(__xludf.DUMMYFUNCTION("IF(ISBLANK(S963), """", DATE(INDEX(SPLIT(S963,""/""),3), INDEX(SPLIT(S963,""/""),2), INDEX(SPLIT(S963,""/""),1)))"),"")</f>
        <v/>
      </c>
      <c r="U963" s="67"/>
      <c r="V963" s="65"/>
      <c r="W963" s="67"/>
      <c r="X963" s="67"/>
      <c r="Y963" s="69" t="str">
        <f t="shared" si="2"/>
        <v/>
      </c>
      <c r="Z963" s="70" t="str">
        <f t="shared" si="3"/>
        <v/>
      </c>
      <c r="AA963" s="70" t="str">
        <f>IFERROR(__xludf.DUMMYFUNCTION("IF(OR(T963="""", NOT(ISDATE(T963))), """", EOMONTH(T963, -1) + 1)"),"")</f>
        <v/>
      </c>
      <c r="AB963" s="67"/>
      <c r="AC963" s="67"/>
      <c r="AD963" s="67"/>
      <c r="AE963" s="67"/>
    </row>
    <row r="964">
      <c r="A964" s="59">
        <v>45811.0</v>
      </c>
      <c r="B964" s="60">
        <f t="shared" si="4"/>
        <v>127</v>
      </c>
      <c r="C964" s="61" t="s">
        <v>22</v>
      </c>
      <c r="D964" s="61" t="s">
        <v>307</v>
      </c>
      <c r="E964" s="61" t="s">
        <v>4181</v>
      </c>
      <c r="F964" s="61" t="s">
        <v>46</v>
      </c>
      <c r="G964" s="63" t="s">
        <v>4033</v>
      </c>
      <c r="H964" s="61" t="s">
        <v>59</v>
      </c>
      <c r="I964" s="61" t="s">
        <v>105</v>
      </c>
      <c r="J964" s="61" t="s">
        <v>47</v>
      </c>
      <c r="K964" s="61" t="s">
        <v>47</v>
      </c>
      <c r="L964" s="61" t="s">
        <v>29</v>
      </c>
      <c r="M964" s="25" t="s">
        <v>6603</v>
      </c>
      <c r="N964" s="25" t="s">
        <v>6604</v>
      </c>
      <c r="O964" s="61" t="s">
        <v>32</v>
      </c>
      <c r="P964" s="61" t="s">
        <v>214</v>
      </c>
      <c r="Q964" s="67"/>
      <c r="R964" s="64"/>
      <c r="S964" s="65" t="str">
        <f t="shared" si="1"/>
        <v/>
      </c>
      <c r="T964" s="67" t="str">
        <f>IFERROR(__xludf.DUMMYFUNCTION("IF(ISBLANK(S964), """", DATE(INDEX(SPLIT(S964,""/""),3), INDEX(SPLIT(S964,""/""),2), INDEX(SPLIT(S964,""/""),1)))"),"")</f>
        <v/>
      </c>
      <c r="U964" s="67"/>
      <c r="V964" s="65"/>
      <c r="W964" s="67"/>
      <c r="X964" s="67"/>
      <c r="Y964" s="69" t="str">
        <f t="shared" si="2"/>
        <v/>
      </c>
      <c r="Z964" s="70" t="str">
        <f t="shared" si="3"/>
        <v/>
      </c>
      <c r="AA964" s="70" t="str">
        <f>IFERROR(__xludf.DUMMYFUNCTION("IF(OR(T964="""", NOT(ISDATE(T964))), """", EOMONTH(T964, -1) + 1)"),"")</f>
        <v/>
      </c>
      <c r="AB964" s="67"/>
      <c r="AC964" s="67"/>
      <c r="AD964" s="67"/>
      <c r="AE964" s="67"/>
    </row>
    <row r="965">
      <c r="A965" s="59">
        <v>45811.0</v>
      </c>
      <c r="B965" s="60">
        <f t="shared" si="4"/>
        <v>127</v>
      </c>
      <c r="C965" s="61" t="s">
        <v>22</v>
      </c>
      <c r="D965" s="61" t="s">
        <v>307</v>
      </c>
      <c r="E965" s="61" t="s">
        <v>4184</v>
      </c>
      <c r="F965" s="61" t="s">
        <v>25</v>
      </c>
      <c r="G965" s="63" t="s">
        <v>4185</v>
      </c>
      <c r="H965" s="61" t="s">
        <v>59</v>
      </c>
      <c r="I965" s="61" t="s">
        <v>40</v>
      </c>
      <c r="J965" s="61" t="s">
        <v>40</v>
      </c>
      <c r="K965" s="61" t="s">
        <v>40</v>
      </c>
      <c r="L965" s="61" t="s">
        <v>29</v>
      </c>
      <c r="M965" s="25" t="s">
        <v>6605</v>
      </c>
      <c r="N965" s="25" t="s">
        <v>6606</v>
      </c>
      <c r="O965" s="61" t="s">
        <v>32</v>
      </c>
      <c r="P965" s="61" t="s">
        <v>214</v>
      </c>
      <c r="Q965" s="67"/>
      <c r="R965" s="64"/>
      <c r="S965" s="65" t="str">
        <f t="shared" si="1"/>
        <v/>
      </c>
      <c r="T965" s="67" t="str">
        <f>IFERROR(__xludf.DUMMYFUNCTION("IF(ISBLANK(S965), """", DATE(INDEX(SPLIT(S965,""/""),3), INDEX(SPLIT(S965,""/""),2), INDEX(SPLIT(S965,""/""),1)))"),"")</f>
        <v/>
      </c>
      <c r="U965" s="67"/>
      <c r="V965" s="65"/>
      <c r="W965" s="67"/>
      <c r="X965" s="67"/>
      <c r="Y965" s="69" t="str">
        <f t="shared" si="2"/>
        <v/>
      </c>
      <c r="Z965" s="70" t="str">
        <f t="shared" si="3"/>
        <v/>
      </c>
      <c r="AA965" s="70" t="str">
        <f>IFERROR(__xludf.DUMMYFUNCTION("IF(OR(T965="""", NOT(ISDATE(T965))), """", EOMONTH(T965, -1) + 1)"),"")</f>
        <v/>
      </c>
      <c r="AB965" s="67"/>
      <c r="AC965" s="67"/>
      <c r="AD965" s="67"/>
      <c r="AE965" s="67"/>
    </row>
    <row r="966">
      <c r="A966" s="59">
        <v>45811.0</v>
      </c>
      <c r="B966" s="60">
        <f t="shared" si="4"/>
        <v>11</v>
      </c>
      <c r="C966" s="61" t="s">
        <v>64</v>
      </c>
      <c r="D966" s="61" t="s">
        <v>290</v>
      </c>
      <c r="E966" s="61" t="s">
        <v>4188</v>
      </c>
      <c r="F966" s="61" t="s">
        <v>274</v>
      </c>
      <c r="G966" s="61" t="s">
        <v>4189</v>
      </c>
      <c r="H966" s="61" t="s">
        <v>77</v>
      </c>
      <c r="I966" s="61" t="s">
        <v>148</v>
      </c>
      <c r="J966" s="61" t="s">
        <v>47</v>
      </c>
      <c r="K966" s="61" t="s">
        <v>47</v>
      </c>
      <c r="L966" s="61" t="s">
        <v>29</v>
      </c>
      <c r="M966" s="25" t="s">
        <v>6607</v>
      </c>
      <c r="N966" s="25" t="s">
        <v>6608</v>
      </c>
      <c r="O966" s="61" t="s">
        <v>32</v>
      </c>
      <c r="P966" s="61" t="s">
        <v>33</v>
      </c>
      <c r="Q966" s="61" t="s">
        <v>471</v>
      </c>
      <c r="R966" s="64"/>
      <c r="S966" s="65" t="str">
        <f t="shared" si="1"/>
        <v>14/06/2025</v>
      </c>
      <c r="T966" s="66">
        <f>IFERROR(__xludf.DUMMYFUNCTION("IF(ISBLANK(S966), """", DATE(INDEX(SPLIT(S966,""/""),3), INDEX(SPLIT(S966,""/""),2), INDEX(SPLIT(S966,""/""),1)))"),45822.0)</f>
        <v>45822</v>
      </c>
      <c r="U966" s="67"/>
      <c r="V966" s="61" t="s">
        <v>4837</v>
      </c>
      <c r="W966" s="67"/>
      <c r="X966" s="67"/>
      <c r="Y966" s="69" t="str">
        <f t="shared" si="2"/>
        <v>2025-06</v>
      </c>
      <c r="Z966" s="70" t="str">
        <f t="shared" si="3"/>
        <v>Jun</v>
      </c>
      <c r="AA966" s="71">
        <f>IFERROR(__xludf.DUMMYFUNCTION("IF(OR(T966="""", NOT(ISDATE(T966))), """", EOMONTH(T966, -1) + 1)"),45809.0)</f>
        <v>45809</v>
      </c>
      <c r="AB966" s="67"/>
      <c r="AC966" s="67"/>
      <c r="AD966" s="67"/>
      <c r="AE966" s="67"/>
    </row>
    <row r="967">
      <c r="A967" s="59">
        <v>45811.0</v>
      </c>
      <c r="B967" s="60">
        <f t="shared" si="4"/>
        <v>127</v>
      </c>
      <c r="C967" s="61" t="s">
        <v>72</v>
      </c>
      <c r="D967" s="61" t="s">
        <v>247</v>
      </c>
      <c r="E967" s="61" t="s">
        <v>4192</v>
      </c>
      <c r="F967" s="61" t="s">
        <v>249</v>
      </c>
      <c r="G967" s="61" t="s">
        <v>4193</v>
      </c>
      <c r="H967" s="61" t="s">
        <v>77</v>
      </c>
      <c r="I967" s="61" t="s">
        <v>54</v>
      </c>
      <c r="J967" s="61" t="s">
        <v>47</v>
      </c>
      <c r="K967" s="61" t="s">
        <v>47</v>
      </c>
      <c r="L967" s="61" t="s">
        <v>29</v>
      </c>
      <c r="M967" s="25" t="s">
        <v>6609</v>
      </c>
      <c r="N967" s="25" t="s">
        <v>6610</v>
      </c>
      <c r="O967" s="61" t="s">
        <v>32</v>
      </c>
      <c r="P967" s="61" t="s">
        <v>214</v>
      </c>
      <c r="Q967" s="67"/>
      <c r="R967" s="64"/>
      <c r="S967" s="65" t="str">
        <f t="shared" si="1"/>
        <v/>
      </c>
      <c r="T967" s="67" t="str">
        <f>IFERROR(__xludf.DUMMYFUNCTION("IF(ISBLANK(S967), """", DATE(INDEX(SPLIT(S967,""/""),3), INDEX(SPLIT(S967,""/""),2), INDEX(SPLIT(S967,""/""),1)))"),"")</f>
        <v/>
      </c>
      <c r="U967" s="67"/>
      <c r="V967" s="65"/>
      <c r="W967" s="67"/>
      <c r="X967" s="67"/>
      <c r="Y967" s="69" t="str">
        <f t="shared" si="2"/>
        <v/>
      </c>
      <c r="Z967" s="70" t="str">
        <f t="shared" si="3"/>
        <v/>
      </c>
      <c r="AA967" s="70" t="str">
        <f>IFERROR(__xludf.DUMMYFUNCTION("IF(OR(T967="""", NOT(ISDATE(T967))), """", EOMONTH(T967, -1) + 1)"),"")</f>
        <v/>
      </c>
      <c r="AB967" s="67"/>
      <c r="AC967" s="67"/>
      <c r="AD967" s="67"/>
      <c r="AE967" s="67"/>
    </row>
    <row r="968">
      <c r="A968" s="59">
        <v>45811.0</v>
      </c>
      <c r="B968" s="60">
        <f t="shared" si="4"/>
        <v>127</v>
      </c>
      <c r="C968" s="61" t="s">
        <v>64</v>
      </c>
      <c r="D968" s="61" t="s">
        <v>562</v>
      </c>
      <c r="E968" s="61" t="s">
        <v>4196</v>
      </c>
      <c r="F968" s="61" t="s">
        <v>25</v>
      </c>
      <c r="G968" s="61" t="s">
        <v>4197</v>
      </c>
      <c r="H968" s="61" t="s">
        <v>388</v>
      </c>
      <c r="I968" s="61" t="s">
        <v>220</v>
      </c>
      <c r="J968" s="61" t="s">
        <v>435</v>
      </c>
      <c r="K968" s="61" t="s">
        <v>435</v>
      </c>
      <c r="L968" s="61" t="s">
        <v>29</v>
      </c>
      <c r="M968" s="25" t="s">
        <v>6611</v>
      </c>
      <c r="N968" s="25" t="s">
        <v>6612</v>
      </c>
      <c r="O968" s="61" t="s">
        <v>32</v>
      </c>
      <c r="P968" s="61" t="s">
        <v>214</v>
      </c>
      <c r="Q968" s="67"/>
      <c r="R968" s="64"/>
      <c r="S968" s="65" t="str">
        <f t="shared" si="1"/>
        <v/>
      </c>
      <c r="T968" s="67" t="str">
        <f>IFERROR(__xludf.DUMMYFUNCTION("IF(ISBLANK(S968), """", DATE(INDEX(SPLIT(S968,""/""),3), INDEX(SPLIT(S968,""/""),2), INDEX(SPLIT(S968,""/""),1)))"),"")</f>
        <v/>
      </c>
      <c r="U968" s="67"/>
      <c r="V968" s="65"/>
      <c r="W968" s="67"/>
      <c r="X968" s="67"/>
      <c r="Y968" s="69" t="str">
        <f t="shared" si="2"/>
        <v/>
      </c>
      <c r="Z968" s="70" t="str">
        <f t="shared" si="3"/>
        <v/>
      </c>
      <c r="AA968" s="70" t="str">
        <f>IFERROR(__xludf.DUMMYFUNCTION("IF(OR(T968="""", NOT(ISDATE(T968))), """", EOMONTH(T968, -1) + 1)"),"")</f>
        <v/>
      </c>
      <c r="AB968" s="67"/>
      <c r="AC968" s="67"/>
      <c r="AD968" s="67"/>
      <c r="AE968" s="67"/>
    </row>
    <row r="969">
      <c r="A969" s="59">
        <v>45811.0</v>
      </c>
      <c r="B969" s="60">
        <f t="shared" si="4"/>
        <v>127</v>
      </c>
      <c r="C969" s="61" t="s">
        <v>64</v>
      </c>
      <c r="D969" s="61" t="s">
        <v>562</v>
      </c>
      <c r="E969" s="61" t="s">
        <v>4200</v>
      </c>
      <c r="F969" s="61" t="s">
        <v>25</v>
      </c>
      <c r="G969" s="61" t="s">
        <v>4201</v>
      </c>
      <c r="H969" s="61" t="s">
        <v>1355</v>
      </c>
      <c r="I969" s="61" t="s">
        <v>532</v>
      </c>
      <c r="J969" s="61" t="s">
        <v>532</v>
      </c>
      <c r="K969" s="61" t="s">
        <v>532</v>
      </c>
      <c r="L969" s="61" t="s">
        <v>29</v>
      </c>
      <c r="M969" s="25" t="s">
        <v>6613</v>
      </c>
      <c r="N969" s="25" t="s">
        <v>6614</v>
      </c>
      <c r="O969" s="61" t="s">
        <v>32</v>
      </c>
      <c r="P969" s="61" t="s">
        <v>214</v>
      </c>
      <c r="Q969" s="67"/>
      <c r="R969" s="64"/>
      <c r="S969" s="65" t="str">
        <f t="shared" si="1"/>
        <v/>
      </c>
      <c r="T969" s="67" t="str">
        <f>IFERROR(__xludf.DUMMYFUNCTION("IF(ISBLANK(S969), """", DATE(INDEX(SPLIT(S969,""/""),3), INDEX(SPLIT(S969,""/""),2), INDEX(SPLIT(S969,""/""),1)))"),"")</f>
        <v/>
      </c>
      <c r="U969" s="67"/>
      <c r="V969" s="65"/>
      <c r="W969" s="67"/>
      <c r="X969" s="67"/>
      <c r="Y969" s="69" t="str">
        <f t="shared" si="2"/>
        <v/>
      </c>
      <c r="Z969" s="70" t="str">
        <f t="shared" si="3"/>
        <v/>
      </c>
      <c r="AA969" s="70" t="str">
        <f>IFERROR(__xludf.DUMMYFUNCTION("IF(OR(T969="""", NOT(ISDATE(T969))), """", EOMONTH(T969, -1) + 1)"),"")</f>
        <v/>
      </c>
      <c r="AB969" s="67"/>
      <c r="AC969" s="67"/>
      <c r="AD969" s="67"/>
      <c r="AE969" s="67"/>
    </row>
    <row r="970">
      <c r="A970" s="59">
        <v>45812.0</v>
      </c>
      <c r="B970" s="60">
        <f t="shared" si="4"/>
        <v>10</v>
      </c>
      <c r="C970" s="61" t="s">
        <v>72</v>
      </c>
      <c r="D970" s="61" t="s">
        <v>247</v>
      </c>
      <c r="E970" s="61" t="s">
        <v>4204</v>
      </c>
      <c r="F970" s="61" t="s">
        <v>274</v>
      </c>
      <c r="G970" s="61" t="s">
        <v>4205</v>
      </c>
      <c r="H970" s="61" t="s">
        <v>77</v>
      </c>
      <c r="I970" s="61" t="s">
        <v>104</v>
      </c>
      <c r="J970" s="61" t="s">
        <v>47</v>
      </c>
      <c r="K970" s="61" t="s">
        <v>47</v>
      </c>
      <c r="L970" s="61" t="s">
        <v>29</v>
      </c>
      <c r="M970" s="25" t="s">
        <v>6615</v>
      </c>
      <c r="N970" s="25" t="s">
        <v>6616</v>
      </c>
      <c r="O970" s="61" t="s">
        <v>32</v>
      </c>
      <c r="P970" s="61" t="s">
        <v>33</v>
      </c>
      <c r="Q970" s="67"/>
      <c r="R970" s="64"/>
      <c r="S970" s="65" t="str">
        <f t="shared" si="1"/>
        <v>14/06/2025</v>
      </c>
      <c r="T970" s="66">
        <f>IFERROR(__xludf.DUMMYFUNCTION("IF(ISBLANK(S970), """", DATE(INDEX(SPLIT(S970,""/""),3), INDEX(SPLIT(S970,""/""),2), INDEX(SPLIT(S970,""/""),1)))"),45822.0)</f>
        <v>45822</v>
      </c>
      <c r="U970" s="67"/>
      <c r="V970" s="61" t="s">
        <v>4837</v>
      </c>
      <c r="W970" s="61">
        <v>1800.0</v>
      </c>
      <c r="X970" s="61" t="s">
        <v>1617</v>
      </c>
      <c r="Y970" s="69" t="str">
        <f t="shared" si="2"/>
        <v>2025-06</v>
      </c>
      <c r="Z970" s="70" t="str">
        <f t="shared" si="3"/>
        <v>Jun</v>
      </c>
      <c r="AA970" s="71">
        <f>IFERROR(__xludf.DUMMYFUNCTION("IF(OR(T970="""", NOT(ISDATE(T970))), """", EOMONTH(T970, -1) + 1)"),45809.0)</f>
        <v>45809</v>
      </c>
      <c r="AB970" s="67"/>
      <c r="AC970" s="67"/>
      <c r="AD970" s="67"/>
      <c r="AE970" s="67"/>
    </row>
    <row r="971">
      <c r="A971" s="59">
        <v>45812.0</v>
      </c>
      <c r="B971" s="60">
        <f t="shared" si="4"/>
        <v>126</v>
      </c>
      <c r="C971" s="61" t="s">
        <v>72</v>
      </c>
      <c r="D971" s="61" t="s">
        <v>247</v>
      </c>
      <c r="E971" s="61" t="s">
        <v>4208</v>
      </c>
      <c r="F971" s="61" t="s">
        <v>274</v>
      </c>
      <c r="G971" s="61" t="s">
        <v>4209</v>
      </c>
      <c r="H971" s="61" t="s">
        <v>77</v>
      </c>
      <c r="I971" s="61" t="s">
        <v>54</v>
      </c>
      <c r="J971" s="61" t="s">
        <v>47</v>
      </c>
      <c r="K971" s="61" t="s">
        <v>47</v>
      </c>
      <c r="L971" s="61" t="s">
        <v>29</v>
      </c>
      <c r="M971" s="25" t="s">
        <v>6617</v>
      </c>
      <c r="N971" s="25" t="s">
        <v>6618</v>
      </c>
      <c r="O971" s="61" t="s">
        <v>32</v>
      </c>
      <c r="P971" s="61" t="s">
        <v>33</v>
      </c>
      <c r="Q971" s="67"/>
      <c r="R971" s="64"/>
      <c r="S971" s="65" t="str">
        <f t="shared" si="1"/>
        <v/>
      </c>
      <c r="T971" s="67" t="str">
        <f>IFERROR(__xludf.DUMMYFUNCTION("IF(ISBLANK(S971), """", DATE(INDEX(SPLIT(S971,""/""),3), INDEX(SPLIT(S971,""/""),2), INDEX(SPLIT(S971,""/""),1)))"),"")</f>
        <v/>
      </c>
      <c r="U971" s="67"/>
      <c r="V971" s="65"/>
      <c r="W971" s="61">
        <v>3600.0</v>
      </c>
      <c r="X971" s="61" t="s">
        <v>1331</v>
      </c>
      <c r="Y971" s="69" t="str">
        <f t="shared" si="2"/>
        <v/>
      </c>
      <c r="Z971" s="70" t="str">
        <f t="shared" si="3"/>
        <v/>
      </c>
      <c r="AA971" s="70" t="str">
        <f>IFERROR(__xludf.DUMMYFUNCTION("IF(OR(T971="""", NOT(ISDATE(T971))), """", EOMONTH(T971, -1) + 1)"),"")</f>
        <v/>
      </c>
      <c r="AB971" s="67"/>
      <c r="AC971" s="67"/>
      <c r="AD971" s="67"/>
      <c r="AE971" s="67"/>
    </row>
    <row r="972">
      <c r="A972" s="59">
        <v>45812.0</v>
      </c>
      <c r="B972" s="60">
        <f t="shared" si="4"/>
        <v>10</v>
      </c>
      <c r="C972" s="61" t="s">
        <v>72</v>
      </c>
      <c r="D972" s="61" t="s">
        <v>247</v>
      </c>
      <c r="E972" s="61" t="s">
        <v>4212</v>
      </c>
      <c r="F972" s="61" t="s">
        <v>274</v>
      </c>
      <c r="G972" s="61" t="s">
        <v>4213</v>
      </c>
      <c r="H972" s="61" t="s">
        <v>77</v>
      </c>
      <c r="I972" s="61" t="s">
        <v>148</v>
      </c>
      <c r="J972" s="61" t="s">
        <v>47</v>
      </c>
      <c r="K972" s="61" t="s">
        <v>47</v>
      </c>
      <c r="L972" s="61" t="s">
        <v>29</v>
      </c>
      <c r="M972" s="25" t="s">
        <v>6619</v>
      </c>
      <c r="N972" s="25" t="s">
        <v>6620</v>
      </c>
      <c r="O972" s="61" t="s">
        <v>32</v>
      </c>
      <c r="P972" s="61" t="s">
        <v>33</v>
      </c>
      <c r="Q972" s="61" t="s">
        <v>471</v>
      </c>
      <c r="R972" s="79" t="s">
        <v>4837</v>
      </c>
      <c r="S972" s="65" t="str">
        <f t="shared" si="1"/>
        <v>14/06/2025</v>
      </c>
      <c r="T972" s="66">
        <f>IFERROR(__xludf.DUMMYFUNCTION("IF(ISBLANK(S972), """", DATE(INDEX(SPLIT(S972,""/""),3), INDEX(SPLIT(S972,""/""),2), INDEX(SPLIT(S972,""/""),1)))"),45822.0)</f>
        <v>45822</v>
      </c>
      <c r="U972" s="67"/>
      <c r="V972" s="65"/>
      <c r="W972" s="67"/>
      <c r="X972" s="67"/>
      <c r="Y972" s="69" t="str">
        <f t="shared" si="2"/>
        <v>2025-06</v>
      </c>
      <c r="Z972" s="70" t="str">
        <f t="shared" si="3"/>
        <v>Jun</v>
      </c>
      <c r="AA972" s="71">
        <f>IFERROR(__xludf.DUMMYFUNCTION("IF(OR(T972="""", NOT(ISDATE(T972))), """", EOMONTH(T972, -1) + 1)"),45809.0)</f>
        <v>45809</v>
      </c>
      <c r="AB972" s="67"/>
      <c r="AC972" s="67"/>
      <c r="AD972" s="67"/>
      <c r="AE972" s="67"/>
    </row>
    <row r="973">
      <c r="A973" s="59">
        <v>45812.0</v>
      </c>
      <c r="B973" s="60">
        <f t="shared" si="4"/>
        <v>126</v>
      </c>
      <c r="C973" s="61" t="s">
        <v>22</v>
      </c>
      <c r="D973" s="61" t="s">
        <v>109</v>
      </c>
      <c r="E973" s="61" t="s">
        <v>4216</v>
      </c>
      <c r="F973" s="61" t="s">
        <v>25</v>
      </c>
      <c r="G973" s="61" t="s">
        <v>4217</v>
      </c>
      <c r="H973" s="61" t="s">
        <v>388</v>
      </c>
      <c r="I973" s="61" t="s">
        <v>54</v>
      </c>
      <c r="J973" s="61" t="s">
        <v>54</v>
      </c>
      <c r="K973" s="61" t="s">
        <v>54</v>
      </c>
      <c r="L973" s="61" t="s">
        <v>29</v>
      </c>
      <c r="M973" s="25" t="s">
        <v>6621</v>
      </c>
      <c r="N973" s="25" t="s">
        <v>6622</v>
      </c>
      <c r="O973" s="61" t="s">
        <v>32</v>
      </c>
      <c r="P973" s="61" t="s">
        <v>33</v>
      </c>
      <c r="Q973" s="61" t="s">
        <v>381</v>
      </c>
      <c r="R973" s="64"/>
      <c r="S973" s="65" t="str">
        <f t="shared" si="1"/>
        <v/>
      </c>
      <c r="T973" s="67" t="str">
        <f>IFERROR(__xludf.DUMMYFUNCTION("IF(ISBLANK(S973), """", DATE(INDEX(SPLIT(S973,""/""),3), INDEX(SPLIT(S973,""/""),2), INDEX(SPLIT(S973,""/""),1)))"),"")</f>
        <v/>
      </c>
      <c r="U973" s="67"/>
      <c r="V973" s="65"/>
      <c r="W973" s="67"/>
      <c r="X973" s="67"/>
      <c r="Y973" s="69" t="str">
        <f t="shared" si="2"/>
        <v/>
      </c>
      <c r="Z973" s="70" t="str">
        <f t="shared" si="3"/>
        <v/>
      </c>
      <c r="AA973" s="70" t="str">
        <f>IFERROR(__xludf.DUMMYFUNCTION("IF(OR(T973="""", NOT(ISDATE(T973))), """", EOMONTH(T973, -1) + 1)"),"")</f>
        <v/>
      </c>
      <c r="AB973" s="67"/>
      <c r="AC973" s="67"/>
      <c r="AD973" s="67"/>
      <c r="AE973" s="67"/>
    </row>
    <row r="974">
      <c r="A974" s="59">
        <v>45812.0</v>
      </c>
      <c r="B974" s="60">
        <f t="shared" si="4"/>
        <v>126</v>
      </c>
      <c r="C974" s="61" t="s">
        <v>64</v>
      </c>
      <c r="D974" s="61" t="s">
        <v>3614</v>
      </c>
      <c r="E974" s="61" t="s">
        <v>4220</v>
      </c>
      <c r="F974" s="61" t="s">
        <v>25</v>
      </c>
      <c r="G974" s="61" t="s">
        <v>4221</v>
      </c>
      <c r="H974" s="61" t="s">
        <v>59</v>
      </c>
      <c r="I974" s="61" t="s">
        <v>78</v>
      </c>
      <c r="J974" s="61" t="s">
        <v>47</v>
      </c>
      <c r="K974" s="61" t="s">
        <v>47</v>
      </c>
      <c r="L974" s="61" t="s">
        <v>29</v>
      </c>
      <c r="M974" s="25" t="s">
        <v>6623</v>
      </c>
      <c r="N974" s="25" t="s">
        <v>6624</v>
      </c>
      <c r="O974" s="61" t="s">
        <v>32</v>
      </c>
      <c r="P974" s="61" t="s">
        <v>214</v>
      </c>
      <c r="Q974" s="67"/>
      <c r="R974" s="64"/>
      <c r="S974" s="65" t="str">
        <f t="shared" si="1"/>
        <v/>
      </c>
      <c r="T974" s="67" t="str">
        <f>IFERROR(__xludf.DUMMYFUNCTION("IF(ISBLANK(S974), """", DATE(INDEX(SPLIT(S974,""/""),3), INDEX(SPLIT(S974,""/""),2), INDEX(SPLIT(S974,""/""),1)))"),"")</f>
        <v/>
      </c>
      <c r="U974" s="67"/>
      <c r="V974" s="65"/>
      <c r="W974" s="67"/>
      <c r="X974" s="67"/>
      <c r="Y974" s="69" t="str">
        <f t="shared" si="2"/>
        <v/>
      </c>
      <c r="Z974" s="70" t="str">
        <f t="shared" si="3"/>
        <v/>
      </c>
      <c r="AA974" s="70" t="str">
        <f>IFERROR(__xludf.DUMMYFUNCTION("IF(OR(T974="""", NOT(ISDATE(T974))), """", EOMONTH(T974, -1) + 1)"),"")</f>
        <v/>
      </c>
      <c r="AB974" s="67"/>
      <c r="AC974" s="67"/>
      <c r="AD974" s="67"/>
      <c r="AE974" s="67"/>
    </row>
    <row r="975">
      <c r="A975" s="59">
        <v>45812.0</v>
      </c>
      <c r="B975" s="60">
        <f t="shared" si="4"/>
        <v>126</v>
      </c>
      <c r="C975" s="61" t="s">
        <v>64</v>
      </c>
      <c r="D975" s="61" t="s">
        <v>432</v>
      </c>
      <c r="E975" s="61" t="s">
        <v>4224</v>
      </c>
      <c r="F975" s="61" t="s">
        <v>25</v>
      </c>
      <c r="G975" s="63" t="s">
        <v>4225</v>
      </c>
      <c r="H975" s="61" t="s">
        <v>68</v>
      </c>
      <c r="I975" s="61" t="s">
        <v>2391</v>
      </c>
      <c r="J975" s="61" t="s">
        <v>791</v>
      </c>
      <c r="K975" s="61" t="s">
        <v>791</v>
      </c>
      <c r="L975" s="61" t="s">
        <v>29</v>
      </c>
      <c r="M975" s="25" t="s">
        <v>6625</v>
      </c>
      <c r="N975" s="25" t="s">
        <v>6626</v>
      </c>
      <c r="O975" s="61" t="s">
        <v>32</v>
      </c>
      <c r="P975" s="61" t="s">
        <v>214</v>
      </c>
      <c r="Q975" s="67"/>
      <c r="R975" s="64"/>
      <c r="S975" s="65" t="str">
        <f t="shared" si="1"/>
        <v/>
      </c>
      <c r="T975" s="67" t="str">
        <f>IFERROR(__xludf.DUMMYFUNCTION("IF(ISBLANK(S975), """", DATE(INDEX(SPLIT(S975,""/""),3), INDEX(SPLIT(S975,""/""),2), INDEX(SPLIT(S975,""/""),1)))"),"")</f>
        <v/>
      </c>
      <c r="U975" s="67"/>
      <c r="V975" s="65"/>
      <c r="W975" s="67"/>
      <c r="X975" s="67"/>
      <c r="Y975" s="69" t="str">
        <f t="shared" si="2"/>
        <v/>
      </c>
      <c r="Z975" s="70" t="str">
        <f t="shared" si="3"/>
        <v/>
      </c>
      <c r="AA975" s="70" t="str">
        <f>IFERROR(__xludf.DUMMYFUNCTION("IF(OR(T975="""", NOT(ISDATE(T975))), """", EOMONTH(T975, -1) + 1)"),"")</f>
        <v/>
      </c>
      <c r="AB975" s="67"/>
      <c r="AC975" s="67"/>
      <c r="AD975" s="67"/>
      <c r="AE975" s="67"/>
    </row>
    <row r="976">
      <c r="A976" s="59">
        <v>45812.0</v>
      </c>
      <c r="B976" s="60">
        <f t="shared" si="4"/>
        <v>126</v>
      </c>
      <c r="C976" s="61" t="s">
        <v>64</v>
      </c>
      <c r="D976" s="61" t="s">
        <v>432</v>
      </c>
      <c r="E976" s="61" t="s">
        <v>4228</v>
      </c>
      <c r="F976" s="61" t="s">
        <v>46</v>
      </c>
      <c r="G976" s="63" t="s">
        <v>4225</v>
      </c>
      <c r="H976" s="61" t="s">
        <v>68</v>
      </c>
      <c r="I976" s="61" t="s">
        <v>2391</v>
      </c>
      <c r="J976" s="61" t="s">
        <v>47</v>
      </c>
      <c r="K976" s="61" t="s">
        <v>47</v>
      </c>
      <c r="L976" s="61" t="s">
        <v>29</v>
      </c>
      <c r="M976" s="25" t="s">
        <v>6627</v>
      </c>
      <c r="N976" s="25" t="s">
        <v>6628</v>
      </c>
      <c r="O976" s="61" t="s">
        <v>32</v>
      </c>
      <c r="P976" s="61" t="s">
        <v>214</v>
      </c>
      <c r="Q976" s="67"/>
      <c r="R976" s="64"/>
      <c r="S976" s="65" t="str">
        <f t="shared" si="1"/>
        <v/>
      </c>
      <c r="T976" s="67" t="str">
        <f>IFERROR(__xludf.DUMMYFUNCTION("IF(ISBLANK(S976), """", DATE(INDEX(SPLIT(S976,""/""),3), INDEX(SPLIT(S976,""/""),2), INDEX(SPLIT(S976,""/""),1)))"),"")</f>
        <v/>
      </c>
      <c r="U976" s="67"/>
      <c r="V976" s="65"/>
      <c r="W976" s="67"/>
      <c r="X976" s="67"/>
      <c r="Y976" s="69" t="str">
        <f t="shared" si="2"/>
        <v/>
      </c>
      <c r="Z976" s="70" t="str">
        <f t="shared" si="3"/>
        <v/>
      </c>
      <c r="AA976" s="70" t="str">
        <f>IFERROR(__xludf.DUMMYFUNCTION("IF(OR(T976="""", NOT(ISDATE(T976))), """", EOMONTH(T976, -1) + 1)"),"")</f>
        <v/>
      </c>
      <c r="AB976" s="67"/>
      <c r="AC976" s="67"/>
      <c r="AD976" s="67"/>
      <c r="AE976" s="67"/>
    </row>
    <row r="977">
      <c r="A977" s="59">
        <v>45813.0</v>
      </c>
      <c r="B977" s="60">
        <f t="shared" si="4"/>
        <v>125</v>
      </c>
      <c r="C977" s="61" t="s">
        <v>72</v>
      </c>
      <c r="D977" s="61" t="s">
        <v>247</v>
      </c>
      <c r="E977" s="61" t="s">
        <v>4231</v>
      </c>
      <c r="F977" s="61" t="s">
        <v>25</v>
      </c>
      <c r="G977" s="61" t="s">
        <v>4232</v>
      </c>
      <c r="H977" s="61" t="s">
        <v>68</v>
      </c>
      <c r="I977" s="61" t="s">
        <v>78</v>
      </c>
      <c r="J977" s="61" t="s">
        <v>78</v>
      </c>
      <c r="K977" s="61" t="s">
        <v>78</v>
      </c>
      <c r="L977" s="61" t="s">
        <v>29</v>
      </c>
      <c r="M977" s="25" t="s">
        <v>6629</v>
      </c>
      <c r="N977" s="25" t="s">
        <v>6630</v>
      </c>
      <c r="O977" s="61" t="s">
        <v>32</v>
      </c>
      <c r="P977" s="61" t="s">
        <v>214</v>
      </c>
      <c r="Q977" s="67"/>
      <c r="R977" s="64"/>
      <c r="S977" s="65" t="str">
        <f t="shared" si="1"/>
        <v/>
      </c>
      <c r="T977" s="67" t="str">
        <f>IFERROR(__xludf.DUMMYFUNCTION("IF(ISBLANK(S977), """", DATE(INDEX(SPLIT(S977,""/""),3), INDEX(SPLIT(S977,""/""),2), INDEX(SPLIT(S977,""/""),1)))"),"")</f>
        <v/>
      </c>
      <c r="U977" s="67"/>
      <c r="V977" s="65"/>
      <c r="W977" s="67"/>
      <c r="X977" s="67"/>
      <c r="Y977" s="69" t="str">
        <f t="shared" si="2"/>
        <v/>
      </c>
      <c r="Z977" s="70" t="str">
        <f t="shared" si="3"/>
        <v/>
      </c>
      <c r="AA977" s="70" t="str">
        <f>IFERROR(__xludf.DUMMYFUNCTION("IF(OR(T977="""", NOT(ISDATE(T977))), """", EOMONTH(T977, -1) + 1)"),"")</f>
        <v/>
      </c>
      <c r="AB977" s="67"/>
      <c r="AC977" s="67"/>
      <c r="AD977" s="67"/>
      <c r="AE977" s="67"/>
    </row>
    <row r="978">
      <c r="A978" s="59">
        <v>45813.0</v>
      </c>
      <c r="B978" s="60">
        <f t="shared" si="4"/>
        <v>11</v>
      </c>
      <c r="C978" s="61" t="s">
        <v>72</v>
      </c>
      <c r="D978" s="61" t="s">
        <v>247</v>
      </c>
      <c r="E978" s="61" t="s">
        <v>4235</v>
      </c>
      <c r="F978" s="61" t="s">
        <v>274</v>
      </c>
      <c r="G978" s="61" t="s">
        <v>4236</v>
      </c>
      <c r="H978" s="61" t="s">
        <v>77</v>
      </c>
      <c r="I978" s="61" t="s">
        <v>122</v>
      </c>
      <c r="J978" s="61" t="s">
        <v>47</v>
      </c>
      <c r="K978" s="61" t="s">
        <v>47</v>
      </c>
      <c r="L978" s="61" t="s">
        <v>29</v>
      </c>
      <c r="M978" s="25" t="s">
        <v>6631</v>
      </c>
      <c r="N978" s="25" t="s">
        <v>6632</v>
      </c>
      <c r="O978" s="61" t="s">
        <v>32</v>
      </c>
      <c r="P978" s="61" t="s">
        <v>33</v>
      </c>
      <c r="Q978" s="61" t="s">
        <v>34</v>
      </c>
      <c r="R978" s="79" t="s">
        <v>6633</v>
      </c>
      <c r="S978" s="65" t="str">
        <f t="shared" si="1"/>
        <v>16/06/2025</v>
      </c>
      <c r="T978" s="66">
        <f>IFERROR(__xludf.DUMMYFUNCTION("IF(ISBLANK(S978), """", DATE(INDEX(SPLIT(S978,""/""),3), INDEX(SPLIT(S978,""/""),2), INDEX(SPLIT(S978,""/""),1)))"),45824.0)</f>
        <v>45824</v>
      </c>
      <c r="U978" s="67"/>
      <c r="V978" s="65"/>
      <c r="W978" s="61">
        <v>1800.0</v>
      </c>
      <c r="X978" s="61" t="s">
        <v>1331</v>
      </c>
      <c r="Y978" s="69" t="str">
        <f t="shared" si="2"/>
        <v>2025-06</v>
      </c>
      <c r="Z978" s="70" t="str">
        <f t="shared" si="3"/>
        <v>Jun</v>
      </c>
      <c r="AA978" s="71">
        <f>IFERROR(__xludf.DUMMYFUNCTION("IF(OR(T978="""", NOT(ISDATE(T978))), """", EOMONTH(T978, -1) + 1)"),45809.0)</f>
        <v>45809</v>
      </c>
      <c r="AB978" s="67"/>
      <c r="AC978" s="67"/>
      <c r="AD978" s="67"/>
      <c r="AE978" s="67"/>
    </row>
    <row r="979">
      <c r="A979" s="59">
        <v>45813.0</v>
      </c>
      <c r="B979" s="60">
        <f t="shared" si="4"/>
        <v>125</v>
      </c>
      <c r="C979" s="61" t="s">
        <v>72</v>
      </c>
      <c r="D979" s="61" t="s">
        <v>247</v>
      </c>
      <c r="E979" s="61" t="s">
        <v>4239</v>
      </c>
      <c r="F979" s="61" t="s">
        <v>274</v>
      </c>
      <c r="G979" s="61" t="s">
        <v>4240</v>
      </c>
      <c r="H979" s="61" t="s">
        <v>77</v>
      </c>
      <c r="I979" s="61" t="s">
        <v>435</v>
      </c>
      <c r="J979" s="61" t="s">
        <v>47</v>
      </c>
      <c r="K979" s="61" t="s">
        <v>47</v>
      </c>
      <c r="L979" s="61" t="s">
        <v>29</v>
      </c>
      <c r="M979" s="25" t="s">
        <v>6634</v>
      </c>
      <c r="N979" s="25" t="s">
        <v>6635</v>
      </c>
      <c r="O979" s="61" t="s">
        <v>32</v>
      </c>
      <c r="P979" s="61" t="s">
        <v>33</v>
      </c>
      <c r="Q979" s="61" t="s">
        <v>34</v>
      </c>
      <c r="R979" s="64"/>
      <c r="S979" s="65" t="str">
        <f t="shared" si="1"/>
        <v/>
      </c>
      <c r="T979" s="67" t="str">
        <f>IFERROR(__xludf.DUMMYFUNCTION("IF(ISBLANK(S979), """", DATE(INDEX(SPLIT(S979,""/""),3), INDEX(SPLIT(S979,""/""),2), INDEX(SPLIT(S979,""/""),1)))"),"")</f>
        <v/>
      </c>
      <c r="U979" s="67"/>
      <c r="V979" s="65"/>
      <c r="W979" s="67"/>
      <c r="X979" s="67"/>
      <c r="Y979" s="69" t="str">
        <f t="shared" si="2"/>
        <v/>
      </c>
      <c r="Z979" s="70" t="str">
        <f t="shared" si="3"/>
        <v/>
      </c>
      <c r="AA979" s="70" t="str">
        <f>IFERROR(__xludf.DUMMYFUNCTION("IF(OR(T979="""", NOT(ISDATE(T979))), """", EOMONTH(T979, -1) + 1)"),"")</f>
        <v/>
      </c>
      <c r="AB979" s="67"/>
      <c r="AC979" s="67"/>
      <c r="AD979" s="67"/>
      <c r="AE979" s="67"/>
    </row>
    <row r="980">
      <c r="A980" s="59">
        <v>45813.0</v>
      </c>
      <c r="B980" s="60">
        <f t="shared" si="4"/>
        <v>9</v>
      </c>
      <c r="C980" s="61" t="s">
        <v>72</v>
      </c>
      <c r="D980" s="61" t="s">
        <v>247</v>
      </c>
      <c r="E980" s="61" t="s">
        <v>4243</v>
      </c>
      <c r="F980" s="61" t="s">
        <v>274</v>
      </c>
      <c r="G980" s="61" t="s">
        <v>4244</v>
      </c>
      <c r="H980" s="61" t="s">
        <v>77</v>
      </c>
      <c r="I980" s="61" t="s">
        <v>435</v>
      </c>
      <c r="J980" s="61" t="s">
        <v>47</v>
      </c>
      <c r="K980" s="61" t="s">
        <v>47</v>
      </c>
      <c r="L980" s="61" t="s">
        <v>29</v>
      </c>
      <c r="M980" s="25" t="s">
        <v>6636</v>
      </c>
      <c r="N980" s="25" t="s">
        <v>6637</v>
      </c>
      <c r="O980" s="61" t="s">
        <v>32</v>
      </c>
      <c r="P980" s="61" t="s">
        <v>33</v>
      </c>
      <c r="Q980" s="61" t="s">
        <v>471</v>
      </c>
      <c r="R980" s="64"/>
      <c r="S980" s="65" t="str">
        <f t="shared" si="1"/>
        <v>14/06/2025</v>
      </c>
      <c r="T980" s="66">
        <f>IFERROR(__xludf.DUMMYFUNCTION("IF(ISBLANK(S980), """", DATE(INDEX(SPLIT(S980,""/""),3), INDEX(SPLIT(S980,""/""),2), INDEX(SPLIT(S980,""/""),1)))"),45822.0)</f>
        <v>45822</v>
      </c>
      <c r="U980" s="67"/>
      <c r="V980" s="61" t="s">
        <v>4837</v>
      </c>
      <c r="W980" s="67"/>
      <c r="X980" s="67"/>
      <c r="Y980" s="69" t="str">
        <f t="shared" si="2"/>
        <v>2025-06</v>
      </c>
      <c r="Z980" s="70" t="str">
        <f t="shared" si="3"/>
        <v>Jun</v>
      </c>
      <c r="AA980" s="71">
        <f>IFERROR(__xludf.DUMMYFUNCTION("IF(OR(T980="""", NOT(ISDATE(T980))), """", EOMONTH(T980, -1) + 1)"),45809.0)</f>
        <v>45809</v>
      </c>
      <c r="AB980" s="67"/>
      <c r="AC980" s="67"/>
      <c r="AD980" s="67"/>
      <c r="AE980" s="67"/>
    </row>
    <row r="981">
      <c r="A981" s="59">
        <v>45813.0</v>
      </c>
      <c r="B981" s="60">
        <f t="shared" si="4"/>
        <v>125</v>
      </c>
      <c r="C981" s="61" t="s">
        <v>72</v>
      </c>
      <c r="D981" s="61" t="s">
        <v>247</v>
      </c>
      <c r="E981" s="61" t="s">
        <v>4247</v>
      </c>
      <c r="F981" s="61" t="s">
        <v>1184</v>
      </c>
      <c r="G981" s="61" t="s">
        <v>4248</v>
      </c>
      <c r="H981" s="61" t="s">
        <v>77</v>
      </c>
      <c r="I981" s="61" t="s">
        <v>122</v>
      </c>
      <c r="J981" s="61" t="s">
        <v>47</v>
      </c>
      <c r="K981" s="61" t="s">
        <v>47</v>
      </c>
      <c r="L981" s="61" t="s">
        <v>29</v>
      </c>
      <c r="M981" s="25" t="s">
        <v>6638</v>
      </c>
      <c r="N981" s="25" t="s">
        <v>6639</v>
      </c>
      <c r="O981" s="61" t="s">
        <v>32</v>
      </c>
      <c r="P981" s="61" t="s">
        <v>214</v>
      </c>
      <c r="Q981" s="67"/>
      <c r="R981" s="64"/>
      <c r="S981" s="65" t="str">
        <f t="shared" si="1"/>
        <v/>
      </c>
      <c r="T981" s="67" t="str">
        <f>IFERROR(__xludf.DUMMYFUNCTION("IF(ISBLANK(S981), """", DATE(INDEX(SPLIT(S981,""/""),3), INDEX(SPLIT(S981,""/""),2), INDEX(SPLIT(S981,""/""),1)))"),"")</f>
        <v/>
      </c>
      <c r="U981" s="67"/>
      <c r="V981" s="65"/>
      <c r="W981" s="67"/>
      <c r="X981" s="67"/>
      <c r="Y981" s="69" t="str">
        <f t="shared" si="2"/>
        <v/>
      </c>
      <c r="Z981" s="70" t="str">
        <f t="shared" si="3"/>
        <v/>
      </c>
      <c r="AA981" s="70" t="str">
        <f>IFERROR(__xludf.DUMMYFUNCTION("IF(OR(T981="""", NOT(ISDATE(T981))), """", EOMONTH(T981, -1) + 1)"),"")</f>
        <v/>
      </c>
      <c r="AB981" s="67"/>
      <c r="AC981" s="67"/>
      <c r="AD981" s="67"/>
      <c r="AE981" s="67"/>
    </row>
    <row r="982">
      <c r="A982" s="59">
        <v>45813.0</v>
      </c>
      <c r="B982" s="60">
        <f t="shared" si="4"/>
        <v>125</v>
      </c>
      <c r="C982" s="61" t="s">
        <v>64</v>
      </c>
      <c r="D982" s="61" t="s">
        <v>562</v>
      </c>
      <c r="E982" s="61" t="s">
        <v>4251</v>
      </c>
      <c r="F982" s="61" t="s">
        <v>25</v>
      </c>
      <c r="G982" s="61" t="s">
        <v>4252</v>
      </c>
      <c r="H982" s="61" t="s">
        <v>1334</v>
      </c>
      <c r="I982" s="61" t="s">
        <v>220</v>
      </c>
      <c r="J982" s="61" t="s">
        <v>220</v>
      </c>
      <c r="K982" s="61" t="s">
        <v>220</v>
      </c>
      <c r="L982" s="61" t="s">
        <v>29</v>
      </c>
      <c r="M982" s="25" t="s">
        <v>6640</v>
      </c>
      <c r="N982" s="25" t="s">
        <v>6641</v>
      </c>
      <c r="O982" s="61" t="s">
        <v>32</v>
      </c>
      <c r="P982" s="61" t="s">
        <v>214</v>
      </c>
      <c r="Q982" s="67"/>
      <c r="R982" s="64"/>
      <c r="S982" s="65" t="str">
        <f t="shared" si="1"/>
        <v/>
      </c>
      <c r="T982" s="67" t="str">
        <f>IFERROR(__xludf.DUMMYFUNCTION("IF(ISBLANK(S982), """", DATE(INDEX(SPLIT(S982,""/""),3), INDEX(SPLIT(S982,""/""),2), INDEX(SPLIT(S982,""/""),1)))"),"")</f>
        <v/>
      </c>
      <c r="U982" s="67"/>
      <c r="V982" s="65"/>
      <c r="W982" s="67"/>
      <c r="X982" s="67"/>
      <c r="Y982" s="69" t="str">
        <f t="shared" si="2"/>
        <v/>
      </c>
      <c r="Z982" s="70" t="str">
        <f t="shared" si="3"/>
        <v/>
      </c>
      <c r="AA982" s="70" t="str">
        <f>IFERROR(__xludf.DUMMYFUNCTION("IF(OR(T982="""", NOT(ISDATE(T982))), """", EOMONTH(T982, -1) + 1)"),"")</f>
        <v/>
      </c>
      <c r="AB982" s="67"/>
      <c r="AC982" s="67"/>
      <c r="AD982" s="67"/>
      <c r="AE982" s="67"/>
    </row>
    <row r="983">
      <c r="A983" s="59">
        <v>45813.0</v>
      </c>
      <c r="B983" s="60">
        <f t="shared" si="4"/>
        <v>125</v>
      </c>
      <c r="C983" s="61" t="s">
        <v>72</v>
      </c>
      <c r="D983" s="61" t="s">
        <v>73</v>
      </c>
      <c r="E983" s="61" t="s">
        <v>4255</v>
      </c>
      <c r="F983" s="61" t="s">
        <v>4256</v>
      </c>
      <c r="G983" s="61" t="s">
        <v>4257</v>
      </c>
      <c r="H983" s="61" t="s">
        <v>77</v>
      </c>
      <c r="I983" s="61" t="s">
        <v>40</v>
      </c>
      <c r="J983" s="61" t="s">
        <v>47</v>
      </c>
      <c r="K983" s="61" t="s">
        <v>47</v>
      </c>
      <c r="L983" s="61" t="s">
        <v>29</v>
      </c>
      <c r="M983" s="25" t="s">
        <v>6642</v>
      </c>
      <c r="N983" s="25" t="s">
        <v>6643</v>
      </c>
      <c r="O983" s="61" t="s">
        <v>32</v>
      </c>
      <c r="P983" s="61" t="s">
        <v>214</v>
      </c>
      <c r="Q983" s="67"/>
      <c r="R983" s="64"/>
      <c r="S983" s="65" t="str">
        <f t="shared" si="1"/>
        <v/>
      </c>
      <c r="T983" s="67" t="str">
        <f>IFERROR(__xludf.DUMMYFUNCTION("IF(ISBLANK(S983), """", DATE(INDEX(SPLIT(S983,""/""),3), INDEX(SPLIT(S983,""/""),2), INDEX(SPLIT(S983,""/""),1)))"),"")</f>
        <v/>
      </c>
      <c r="U983" s="67"/>
      <c r="V983" s="65"/>
      <c r="W983" s="67"/>
      <c r="X983" s="67"/>
      <c r="Y983" s="69" t="str">
        <f t="shared" si="2"/>
        <v/>
      </c>
      <c r="Z983" s="70" t="str">
        <f t="shared" si="3"/>
        <v/>
      </c>
      <c r="AA983" s="70" t="str">
        <f>IFERROR(__xludf.DUMMYFUNCTION("IF(OR(T983="""", NOT(ISDATE(T983))), """", EOMONTH(T983, -1) + 1)"),"")</f>
        <v/>
      </c>
      <c r="AB983" s="67"/>
      <c r="AC983" s="67"/>
      <c r="AD983" s="67"/>
      <c r="AE983" s="67"/>
    </row>
    <row r="984">
      <c r="A984" s="59">
        <v>45814.0</v>
      </c>
      <c r="B984" s="60">
        <f t="shared" si="4"/>
        <v>124</v>
      </c>
      <c r="C984" s="61" t="s">
        <v>50</v>
      </c>
      <c r="D984" s="61" t="s">
        <v>51</v>
      </c>
      <c r="E984" s="61" t="s">
        <v>4260</v>
      </c>
      <c r="F984" s="61" t="s">
        <v>25</v>
      </c>
      <c r="G984" s="61" t="s">
        <v>4261</v>
      </c>
      <c r="H984" s="61" t="s">
        <v>59</v>
      </c>
      <c r="I984" s="61" t="s">
        <v>78</v>
      </c>
      <c r="J984" s="61" t="s">
        <v>78</v>
      </c>
      <c r="K984" s="61" t="s">
        <v>78</v>
      </c>
      <c r="L984" s="61" t="s">
        <v>29</v>
      </c>
      <c r="M984" s="25" t="s">
        <v>6644</v>
      </c>
      <c r="N984" s="25" t="s">
        <v>6645</v>
      </c>
      <c r="O984" s="61" t="s">
        <v>32</v>
      </c>
      <c r="P984" s="61" t="s">
        <v>214</v>
      </c>
      <c r="Q984" s="67"/>
      <c r="R984" s="64"/>
      <c r="S984" s="65" t="str">
        <f t="shared" si="1"/>
        <v/>
      </c>
      <c r="T984" s="67" t="str">
        <f>IFERROR(__xludf.DUMMYFUNCTION("IF(ISBLANK(S984), """", DATE(INDEX(SPLIT(S984,""/""),3), INDEX(SPLIT(S984,""/""),2), INDEX(SPLIT(S984,""/""),1)))"),"")</f>
        <v/>
      </c>
      <c r="U984" s="67"/>
      <c r="V984" s="65"/>
      <c r="W984" s="67"/>
      <c r="X984" s="67"/>
      <c r="Y984" s="69" t="str">
        <f t="shared" si="2"/>
        <v/>
      </c>
      <c r="Z984" s="70" t="str">
        <f t="shared" si="3"/>
        <v/>
      </c>
      <c r="AA984" s="70" t="str">
        <f>IFERROR(__xludf.DUMMYFUNCTION("IF(OR(T984="""", NOT(ISDATE(T984))), """", EOMONTH(T984, -1) + 1)"),"")</f>
        <v/>
      </c>
      <c r="AB984" s="67"/>
      <c r="AC984" s="67"/>
      <c r="AD984" s="67"/>
      <c r="AE984" s="67"/>
    </row>
    <row r="985">
      <c r="A985" s="59">
        <v>45814.0</v>
      </c>
      <c r="B985" s="60">
        <f t="shared" si="4"/>
        <v>124</v>
      </c>
      <c r="C985" s="61" t="s">
        <v>64</v>
      </c>
      <c r="D985" s="61" t="s">
        <v>65</v>
      </c>
      <c r="E985" s="61" t="s">
        <v>4264</v>
      </c>
      <c r="F985" s="61" t="s">
        <v>25</v>
      </c>
      <c r="G985" s="61" t="s">
        <v>4265</v>
      </c>
      <c r="H985" s="61" t="s">
        <v>388</v>
      </c>
      <c r="I985" s="61" t="s">
        <v>220</v>
      </c>
      <c r="J985" s="61" t="s">
        <v>220</v>
      </c>
      <c r="K985" s="61" t="s">
        <v>220</v>
      </c>
      <c r="L985" s="61" t="s">
        <v>29</v>
      </c>
      <c r="M985" s="25" t="s">
        <v>6646</v>
      </c>
      <c r="N985" s="25" t="s">
        <v>6647</v>
      </c>
      <c r="O985" s="61" t="s">
        <v>32</v>
      </c>
      <c r="P985" s="61" t="s">
        <v>33</v>
      </c>
      <c r="Q985" s="61" t="s">
        <v>519</v>
      </c>
      <c r="R985" s="64"/>
      <c r="S985" s="65" t="str">
        <f t="shared" si="1"/>
        <v/>
      </c>
      <c r="T985" s="67" t="str">
        <f>IFERROR(__xludf.DUMMYFUNCTION("IF(ISBLANK(S985), """", DATE(INDEX(SPLIT(S985,""/""),3), INDEX(SPLIT(S985,""/""),2), INDEX(SPLIT(S985,""/""),1)))"),"")</f>
        <v/>
      </c>
      <c r="U985" s="67"/>
      <c r="V985" s="65"/>
      <c r="W985" s="67"/>
      <c r="X985" s="67"/>
      <c r="Y985" s="69" t="str">
        <f t="shared" si="2"/>
        <v/>
      </c>
      <c r="Z985" s="70" t="str">
        <f t="shared" si="3"/>
        <v/>
      </c>
      <c r="AA985" s="70" t="str">
        <f>IFERROR(__xludf.DUMMYFUNCTION("IF(OR(T985="""", NOT(ISDATE(T985))), """", EOMONTH(T985, -1) + 1)"),"")</f>
        <v/>
      </c>
      <c r="AB985" s="67"/>
      <c r="AC985" s="67"/>
      <c r="AD985" s="67"/>
      <c r="AE985" s="67"/>
    </row>
    <row r="986">
      <c r="A986" s="59">
        <v>45814.0</v>
      </c>
      <c r="B986" s="60">
        <f t="shared" si="4"/>
        <v>124</v>
      </c>
      <c r="C986" s="61" t="s">
        <v>64</v>
      </c>
      <c r="D986" s="61" t="s">
        <v>290</v>
      </c>
      <c r="E986" s="61" t="s">
        <v>4268</v>
      </c>
      <c r="F986" s="61" t="s">
        <v>25</v>
      </c>
      <c r="G986" s="61" t="s">
        <v>4269</v>
      </c>
      <c r="H986" s="61" t="s">
        <v>39</v>
      </c>
      <c r="I986" s="61" t="s">
        <v>78</v>
      </c>
      <c r="J986" s="61" t="s">
        <v>78</v>
      </c>
      <c r="K986" s="61" t="s">
        <v>78</v>
      </c>
      <c r="L986" s="61" t="s">
        <v>29</v>
      </c>
      <c r="M986" s="25" t="s">
        <v>6648</v>
      </c>
      <c r="N986" s="25" t="s">
        <v>6649</v>
      </c>
      <c r="O986" s="61" t="s">
        <v>32</v>
      </c>
      <c r="P986" s="61" t="s">
        <v>343</v>
      </c>
      <c r="Q986" s="67"/>
      <c r="R986" s="64"/>
      <c r="S986" s="65" t="str">
        <f t="shared" si="1"/>
        <v/>
      </c>
      <c r="T986" s="67" t="str">
        <f>IFERROR(__xludf.DUMMYFUNCTION("IF(ISBLANK(S986), """", DATE(INDEX(SPLIT(S986,""/""),3), INDEX(SPLIT(S986,""/""),2), INDEX(SPLIT(S986,""/""),1)))"),"")</f>
        <v/>
      </c>
      <c r="U986" s="67"/>
      <c r="V986" s="65"/>
      <c r="W986" s="67"/>
      <c r="X986" s="67"/>
      <c r="Y986" s="69" t="str">
        <f t="shared" si="2"/>
        <v/>
      </c>
      <c r="Z986" s="70" t="str">
        <f t="shared" si="3"/>
        <v/>
      </c>
      <c r="AA986" s="70" t="str">
        <f>IFERROR(__xludf.DUMMYFUNCTION("IF(OR(T986="""", NOT(ISDATE(T986))), """", EOMONTH(T986, -1) + 1)"),"")</f>
        <v/>
      </c>
      <c r="AB986" s="67"/>
      <c r="AC986" s="67"/>
      <c r="AD986" s="67"/>
      <c r="AE986" s="67"/>
    </row>
    <row r="987">
      <c r="A987" s="59">
        <v>45814.0</v>
      </c>
      <c r="B987" s="60">
        <f t="shared" si="4"/>
        <v>124</v>
      </c>
      <c r="C987" s="61" t="s">
        <v>64</v>
      </c>
      <c r="D987" s="61" t="s">
        <v>290</v>
      </c>
      <c r="E987" s="61" t="s">
        <v>4272</v>
      </c>
      <c r="F987" s="61" t="s">
        <v>25</v>
      </c>
      <c r="G987" s="61" t="s">
        <v>4273</v>
      </c>
      <c r="H987" s="61" t="s">
        <v>1355</v>
      </c>
      <c r="I987" s="61" t="s">
        <v>328</v>
      </c>
      <c r="J987" s="61" t="s">
        <v>328</v>
      </c>
      <c r="K987" s="61" t="s">
        <v>328</v>
      </c>
      <c r="L987" s="61" t="s">
        <v>29</v>
      </c>
      <c r="M987" s="25" t="s">
        <v>6650</v>
      </c>
      <c r="N987" s="25" t="s">
        <v>6651</v>
      </c>
      <c r="O987" s="61" t="s">
        <v>32</v>
      </c>
      <c r="P987" s="61" t="s">
        <v>214</v>
      </c>
      <c r="Q987" s="67"/>
      <c r="R987" s="64"/>
      <c r="S987" s="65" t="str">
        <f t="shared" si="1"/>
        <v/>
      </c>
      <c r="T987" s="67" t="str">
        <f>IFERROR(__xludf.DUMMYFUNCTION("IF(ISBLANK(S987), """", DATE(INDEX(SPLIT(S987,""/""),3), INDEX(SPLIT(S987,""/""),2), INDEX(SPLIT(S987,""/""),1)))"),"")</f>
        <v/>
      </c>
      <c r="U987" s="67"/>
      <c r="V987" s="65"/>
      <c r="W987" s="67"/>
      <c r="X987" s="67"/>
      <c r="Y987" s="69" t="str">
        <f t="shared" si="2"/>
        <v/>
      </c>
      <c r="Z987" s="70" t="str">
        <f t="shared" si="3"/>
        <v/>
      </c>
      <c r="AA987" s="70" t="str">
        <f>IFERROR(__xludf.DUMMYFUNCTION("IF(OR(T987="""", NOT(ISDATE(T987))), """", EOMONTH(T987, -1) + 1)"),"")</f>
        <v/>
      </c>
      <c r="AB987" s="67"/>
      <c r="AC987" s="67"/>
      <c r="AD987" s="67"/>
      <c r="AE987" s="67"/>
    </row>
    <row r="988">
      <c r="A988" s="59">
        <v>45817.0</v>
      </c>
      <c r="B988" s="60">
        <f t="shared" si="4"/>
        <v>12</v>
      </c>
      <c r="C988" s="61" t="s">
        <v>72</v>
      </c>
      <c r="D988" s="61" t="s">
        <v>73</v>
      </c>
      <c r="E988" s="61" t="s">
        <v>4276</v>
      </c>
      <c r="F988" s="61" t="s">
        <v>25</v>
      </c>
      <c r="G988" s="61" t="s">
        <v>4277</v>
      </c>
      <c r="H988" s="61" t="s">
        <v>449</v>
      </c>
      <c r="I988" s="61" t="s">
        <v>28</v>
      </c>
      <c r="J988" s="61" t="s">
        <v>28</v>
      </c>
      <c r="K988" s="61" t="s">
        <v>28</v>
      </c>
      <c r="L988" s="61" t="s">
        <v>29</v>
      </c>
      <c r="M988" s="25" t="s">
        <v>6652</v>
      </c>
      <c r="N988" s="25" t="s">
        <v>6653</v>
      </c>
      <c r="O988" s="61" t="s">
        <v>32</v>
      </c>
      <c r="P988" s="61" t="s">
        <v>33</v>
      </c>
      <c r="Q988" s="61" t="s">
        <v>471</v>
      </c>
      <c r="R988" s="64"/>
      <c r="S988" s="65" t="str">
        <f t="shared" si="1"/>
        <v>21/06/2025</v>
      </c>
      <c r="T988" s="66">
        <f>IFERROR(__xludf.DUMMYFUNCTION("IF(ISBLANK(S988), """", DATE(INDEX(SPLIT(S988,""/""),3), INDEX(SPLIT(S988,""/""),2), INDEX(SPLIT(S988,""/""),1)))"),45829.0)</f>
        <v>45829</v>
      </c>
      <c r="U988" s="67"/>
      <c r="V988" s="61" t="s">
        <v>5722</v>
      </c>
      <c r="W988" s="67"/>
      <c r="X988" s="67"/>
      <c r="Y988" s="69" t="str">
        <f t="shared" si="2"/>
        <v>2025-06</v>
      </c>
      <c r="Z988" s="70" t="str">
        <f t="shared" si="3"/>
        <v>Jun</v>
      </c>
      <c r="AA988" s="71">
        <f>IFERROR(__xludf.DUMMYFUNCTION("IF(OR(T988="""", NOT(ISDATE(T988))), """", EOMONTH(T988, -1) + 1)"),45809.0)</f>
        <v>45809</v>
      </c>
      <c r="AB988" s="67"/>
      <c r="AC988" s="67"/>
      <c r="AD988" s="67"/>
      <c r="AE988" s="67"/>
    </row>
    <row r="989">
      <c r="A989" s="59">
        <v>45817.0</v>
      </c>
      <c r="B989" s="60">
        <f t="shared" si="4"/>
        <v>121</v>
      </c>
      <c r="C989" s="61" t="s">
        <v>72</v>
      </c>
      <c r="D989" s="61" t="s">
        <v>73</v>
      </c>
      <c r="E989" s="61" t="s">
        <v>4280</v>
      </c>
      <c r="F989" s="61" t="s">
        <v>25</v>
      </c>
      <c r="G989" s="61" t="s">
        <v>4281</v>
      </c>
      <c r="H989" s="61" t="s">
        <v>388</v>
      </c>
      <c r="I989" s="61" t="s">
        <v>1265</v>
      </c>
      <c r="J989" s="61" t="s">
        <v>78</v>
      </c>
      <c r="K989" s="61" t="s">
        <v>78</v>
      </c>
      <c r="L989" s="61" t="s">
        <v>29</v>
      </c>
      <c r="M989" s="25" t="s">
        <v>6654</v>
      </c>
      <c r="N989" s="25" t="s">
        <v>6655</v>
      </c>
      <c r="O989" s="61" t="s">
        <v>32</v>
      </c>
      <c r="P989" s="61" t="s">
        <v>214</v>
      </c>
      <c r="Q989" s="67"/>
      <c r="R989" s="64"/>
      <c r="S989" s="65" t="str">
        <f t="shared" si="1"/>
        <v/>
      </c>
      <c r="T989" s="67" t="str">
        <f>IFERROR(__xludf.DUMMYFUNCTION("IF(ISBLANK(S989), """", DATE(INDEX(SPLIT(S989,""/""),3), INDEX(SPLIT(S989,""/""),2), INDEX(SPLIT(S989,""/""),1)))"),"")</f>
        <v/>
      </c>
      <c r="U989" s="67"/>
      <c r="V989" s="65"/>
      <c r="W989" s="67"/>
      <c r="X989" s="67"/>
      <c r="Y989" s="69" t="str">
        <f t="shared" si="2"/>
        <v/>
      </c>
      <c r="Z989" s="70" t="str">
        <f t="shared" si="3"/>
        <v/>
      </c>
      <c r="AA989" s="70" t="str">
        <f>IFERROR(__xludf.DUMMYFUNCTION("IF(OR(T989="""", NOT(ISDATE(T989))), """", EOMONTH(T989, -1) + 1)"),"")</f>
        <v/>
      </c>
      <c r="AB989" s="67"/>
      <c r="AC989" s="67"/>
      <c r="AD989" s="67"/>
      <c r="AE989" s="67"/>
    </row>
    <row r="990">
      <c r="A990" s="59">
        <v>45817.0</v>
      </c>
      <c r="B990" s="60">
        <f t="shared" si="4"/>
        <v>121</v>
      </c>
      <c r="C990" s="61" t="s">
        <v>72</v>
      </c>
      <c r="D990" s="61" t="s">
        <v>73</v>
      </c>
      <c r="E990" s="61" t="s">
        <v>4284</v>
      </c>
      <c r="F990" s="61" t="s">
        <v>25</v>
      </c>
      <c r="G990" s="61" t="s">
        <v>4285</v>
      </c>
      <c r="H990" s="61" t="s">
        <v>388</v>
      </c>
      <c r="I990" s="61" t="s">
        <v>4286</v>
      </c>
      <c r="J990" s="61" t="s">
        <v>122</v>
      </c>
      <c r="K990" s="61" t="s">
        <v>122</v>
      </c>
      <c r="L990" s="61" t="s">
        <v>29</v>
      </c>
      <c r="M990" s="25" t="s">
        <v>6656</v>
      </c>
      <c r="N990" s="25" t="s">
        <v>6657</v>
      </c>
      <c r="O990" s="61" t="s">
        <v>32</v>
      </c>
      <c r="P990" s="61" t="s">
        <v>214</v>
      </c>
      <c r="Q990" s="67"/>
      <c r="R990" s="64"/>
      <c r="S990" s="65" t="str">
        <f t="shared" si="1"/>
        <v/>
      </c>
      <c r="T990" s="67" t="str">
        <f>IFERROR(__xludf.DUMMYFUNCTION("IF(ISBLANK(S990), """", DATE(INDEX(SPLIT(S990,""/""),3), INDEX(SPLIT(S990,""/""),2), INDEX(SPLIT(S990,""/""),1)))"),"")</f>
        <v/>
      </c>
      <c r="U990" s="67"/>
      <c r="V990" s="65"/>
      <c r="W990" s="67"/>
      <c r="X990" s="67"/>
      <c r="Y990" s="69" t="str">
        <f t="shared" si="2"/>
        <v/>
      </c>
      <c r="Z990" s="70" t="str">
        <f t="shared" si="3"/>
        <v/>
      </c>
      <c r="AA990" s="70" t="str">
        <f>IFERROR(__xludf.DUMMYFUNCTION("IF(OR(T990="""", NOT(ISDATE(T990))), """", EOMONTH(T990, -1) + 1)"),"")</f>
        <v/>
      </c>
      <c r="AB990" s="67"/>
      <c r="AC990" s="67"/>
      <c r="AD990" s="67"/>
      <c r="AE990" s="67"/>
    </row>
    <row r="991">
      <c r="A991" s="59">
        <v>45817.0</v>
      </c>
      <c r="B991" s="60">
        <f t="shared" si="4"/>
        <v>121</v>
      </c>
      <c r="C991" s="61" t="s">
        <v>72</v>
      </c>
      <c r="D991" s="61" t="s">
        <v>73</v>
      </c>
      <c r="E991" s="61" t="s">
        <v>4289</v>
      </c>
      <c r="F991" s="61" t="s">
        <v>25</v>
      </c>
      <c r="G991" s="61" t="s">
        <v>4290</v>
      </c>
      <c r="H991" s="61" t="s">
        <v>39</v>
      </c>
      <c r="I991" s="61" t="s">
        <v>148</v>
      </c>
      <c r="J991" s="61" t="s">
        <v>148</v>
      </c>
      <c r="K991" s="61" t="s">
        <v>148</v>
      </c>
      <c r="L991" s="61" t="s">
        <v>29</v>
      </c>
      <c r="M991" s="25" t="s">
        <v>6658</v>
      </c>
      <c r="N991" s="25" t="s">
        <v>6659</v>
      </c>
      <c r="O991" s="61" t="s">
        <v>32</v>
      </c>
      <c r="P991" s="61" t="s">
        <v>214</v>
      </c>
      <c r="Q991" s="67"/>
      <c r="R991" s="64"/>
      <c r="S991" s="65" t="str">
        <f t="shared" si="1"/>
        <v/>
      </c>
      <c r="T991" s="67" t="str">
        <f>IFERROR(__xludf.DUMMYFUNCTION("IF(ISBLANK(S991), """", DATE(INDEX(SPLIT(S991,""/""),3), INDEX(SPLIT(S991,""/""),2), INDEX(SPLIT(S991,""/""),1)))"),"")</f>
        <v/>
      </c>
      <c r="U991" s="67"/>
      <c r="V991" s="65"/>
      <c r="W991" s="67"/>
      <c r="X991" s="67"/>
      <c r="Y991" s="69" t="str">
        <f t="shared" si="2"/>
        <v/>
      </c>
      <c r="Z991" s="70" t="str">
        <f t="shared" si="3"/>
        <v/>
      </c>
      <c r="AA991" s="70" t="str">
        <f>IFERROR(__xludf.DUMMYFUNCTION("IF(OR(T991="""", NOT(ISDATE(T991))), """", EOMONTH(T991, -1) + 1)"),"")</f>
        <v/>
      </c>
      <c r="AB991" s="67"/>
      <c r="AC991" s="67"/>
      <c r="AD991" s="67"/>
      <c r="AE991" s="67"/>
    </row>
    <row r="992">
      <c r="A992" s="59">
        <v>45817.0</v>
      </c>
      <c r="B992" s="60">
        <f t="shared" si="4"/>
        <v>121</v>
      </c>
      <c r="C992" s="61" t="s">
        <v>72</v>
      </c>
      <c r="D992" s="61" t="s">
        <v>73</v>
      </c>
      <c r="E992" s="61" t="s">
        <v>4293</v>
      </c>
      <c r="F992" s="61" t="s">
        <v>25</v>
      </c>
      <c r="G992" s="61" t="s">
        <v>4294</v>
      </c>
      <c r="H992" s="61" t="s">
        <v>68</v>
      </c>
      <c r="I992" s="61" t="s">
        <v>28</v>
      </c>
      <c r="J992" s="61" t="s">
        <v>28</v>
      </c>
      <c r="K992" s="61" t="s">
        <v>28</v>
      </c>
      <c r="L992" s="61" t="s">
        <v>29</v>
      </c>
      <c r="M992" s="25" t="s">
        <v>6660</v>
      </c>
      <c r="N992" s="25" t="s">
        <v>6661</v>
      </c>
      <c r="O992" s="61" t="s">
        <v>32</v>
      </c>
      <c r="P992" s="61" t="s">
        <v>214</v>
      </c>
      <c r="Q992" s="67"/>
      <c r="R992" s="64"/>
      <c r="S992" s="65" t="str">
        <f t="shared" si="1"/>
        <v/>
      </c>
      <c r="T992" s="67" t="str">
        <f>IFERROR(__xludf.DUMMYFUNCTION("IF(ISBLANK(S992), """", DATE(INDEX(SPLIT(S992,""/""),3), INDEX(SPLIT(S992,""/""),2), INDEX(SPLIT(S992,""/""),1)))"),"")</f>
        <v/>
      </c>
      <c r="U992" s="67"/>
      <c r="V992" s="65"/>
      <c r="W992" s="67"/>
      <c r="X992" s="67"/>
      <c r="Y992" s="69" t="str">
        <f t="shared" si="2"/>
        <v/>
      </c>
      <c r="Z992" s="70" t="str">
        <f t="shared" si="3"/>
        <v/>
      </c>
      <c r="AA992" s="70" t="str">
        <f>IFERROR(__xludf.DUMMYFUNCTION("IF(OR(T992="""", NOT(ISDATE(T992))), """", EOMONTH(T992, -1) + 1)"),"")</f>
        <v/>
      </c>
      <c r="AB992" s="67"/>
      <c r="AC992" s="67"/>
      <c r="AD992" s="67"/>
      <c r="AE992" s="67"/>
    </row>
    <row r="993">
      <c r="A993" s="59">
        <v>45817.0</v>
      </c>
      <c r="B993" s="60">
        <f t="shared" si="4"/>
        <v>121</v>
      </c>
      <c r="C993" s="61" t="s">
        <v>72</v>
      </c>
      <c r="D993" s="61" t="s">
        <v>73</v>
      </c>
      <c r="E993" s="61" t="s">
        <v>4297</v>
      </c>
      <c r="F993" s="61" t="s">
        <v>25</v>
      </c>
      <c r="G993" s="61" t="s">
        <v>4298</v>
      </c>
      <c r="H993" s="61" t="s">
        <v>68</v>
      </c>
      <c r="I993" s="61" t="s">
        <v>28</v>
      </c>
      <c r="J993" s="61" t="s">
        <v>167</v>
      </c>
      <c r="K993" s="61" t="s">
        <v>167</v>
      </c>
      <c r="L993" s="61" t="s">
        <v>29</v>
      </c>
      <c r="M993" s="25" t="s">
        <v>6662</v>
      </c>
      <c r="N993" s="25" t="s">
        <v>6663</v>
      </c>
      <c r="O993" s="61" t="s">
        <v>32</v>
      </c>
      <c r="P993" s="61" t="s">
        <v>214</v>
      </c>
      <c r="Q993" s="67"/>
      <c r="R993" s="64"/>
      <c r="S993" s="65" t="str">
        <f t="shared" si="1"/>
        <v/>
      </c>
      <c r="T993" s="67" t="str">
        <f>IFERROR(__xludf.DUMMYFUNCTION("IF(ISBLANK(S993), """", DATE(INDEX(SPLIT(S993,""/""),3), INDEX(SPLIT(S993,""/""),2), INDEX(SPLIT(S993,""/""),1)))"),"")</f>
        <v/>
      </c>
      <c r="U993" s="67"/>
      <c r="V993" s="65"/>
      <c r="W993" s="67"/>
      <c r="X993" s="67"/>
      <c r="Y993" s="69" t="str">
        <f t="shared" si="2"/>
        <v/>
      </c>
      <c r="Z993" s="70" t="str">
        <f t="shared" si="3"/>
        <v/>
      </c>
      <c r="AA993" s="70" t="str">
        <f>IFERROR(__xludf.DUMMYFUNCTION("IF(OR(T993="""", NOT(ISDATE(T993))), """", EOMONTH(T993, -1) + 1)"),"")</f>
        <v/>
      </c>
      <c r="AB993" s="67"/>
      <c r="AC993" s="67"/>
      <c r="AD993" s="67"/>
      <c r="AE993" s="67"/>
    </row>
    <row r="994">
      <c r="A994" s="59">
        <v>45817.0</v>
      </c>
      <c r="B994" s="60">
        <f t="shared" si="4"/>
        <v>121</v>
      </c>
      <c r="C994" s="61" t="s">
        <v>72</v>
      </c>
      <c r="D994" s="61" t="s">
        <v>73</v>
      </c>
      <c r="E994" s="61" t="s">
        <v>4301</v>
      </c>
      <c r="F994" s="61" t="s">
        <v>25</v>
      </c>
      <c r="G994" s="61" t="s">
        <v>4302</v>
      </c>
      <c r="H994" s="61" t="s">
        <v>39</v>
      </c>
      <c r="I994" s="61" t="s">
        <v>148</v>
      </c>
      <c r="J994" s="61" t="s">
        <v>148</v>
      </c>
      <c r="K994" s="61" t="s">
        <v>148</v>
      </c>
      <c r="L994" s="61" t="s">
        <v>29</v>
      </c>
      <c r="M994" s="25" t="s">
        <v>6664</v>
      </c>
      <c r="N994" s="25" t="s">
        <v>6665</v>
      </c>
      <c r="O994" s="61" t="s">
        <v>32</v>
      </c>
      <c r="P994" s="61" t="s">
        <v>214</v>
      </c>
      <c r="Q994" s="67"/>
      <c r="R994" s="64"/>
      <c r="S994" s="65" t="str">
        <f t="shared" si="1"/>
        <v/>
      </c>
      <c r="T994" s="67" t="str">
        <f>IFERROR(__xludf.DUMMYFUNCTION("IF(ISBLANK(S994), """", DATE(INDEX(SPLIT(S994,""/""),3), INDEX(SPLIT(S994,""/""),2), INDEX(SPLIT(S994,""/""),1)))"),"")</f>
        <v/>
      </c>
      <c r="U994" s="67"/>
      <c r="V994" s="65"/>
      <c r="W994" s="67"/>
      <c r="X994" s="67"/>
      <c r="Y994" s="69" t="str">
        <f t="shared" si="2"/>
        <v/>
      </c>
      <c r="Z994" s="70" t="str">
        <f t="shared" si="3"/>
        <v/>
      </c>
      <c r="AA994" s="70" t="str">
        <f>IFERROR(__xludf.DUMMYFUNCTION("IF(OR(T994="""", NOT(ISDATE(T994))), """", EOMONTH(T994, -1) + 1)"),"")</f>
        <v/>
      </c>
      <c r="AB994" s="67"/>
      <c r="AC994" s="67"/>
      <c r="AD994" s="67"/>
      <c r="AE994" s="67"/>
    </row>
    <row r="995">
      <c r="A995" s="59">
        <v>45817.0</v>
      </c>
      <c r="B995" s="60">
        <f t="shared" si="4"/>
        <v>121</v>
      </c>
      <c r="C995" s="61" t="s">
        <v>72</v>
      </c>
      <c r="D995" s="61" t="s">
        <v>73</v>
      </c>
      <c r="E995" s="61" t="s">
        <v>4305</v>
      </c>
      <c r="F995" s="61" t="s">
        <v>25</v>
      </c>
      <c r="G995" s="61" t="s">
        <v>4306</v>
      </c>
      <c r="H995" s="61" t="s">
        <v>59</v>
      </c>
      <c r="I995" s="61" t="s">
        <v>28</v>
      </c>
      <c r="J995" s="61" t="s">
        <v>28</v>
      </c>
      <c r="K995" s="61" t="s">
        <v>28</v>
      </c>
      <c r="L995" s="61" t="s">
        <v>29</v>
      </c>
      <c r="M995" s="25" t="s">
        <v>6666</v>
      </c>
      <c r="N995" s="25" t="s">
        <v>6667</v>
      </c>
      <c r="O995" s="61" t="s">
        <v>32</v>
      </c>
      <c r="P995" s="61" t="s">
        <v>214</v>
      </c>
      <c r="Q995" s="67"/>
      <c r="R995" s="64"/>
      <c r="S995" s="65" t="str">
        <f t="shared" si="1"/>
        <v/>
      </c>
      <c r="T995" s="67" t="str">
        <f>IFERROR(__xludf.DUMMYFUNCTION("IF(ISBLANK(S995), """", DATE(INDEX(SPLIT(S995,""/""),3), INDEX(SPLIT(S995,""/""),2), INDEX(SPLIT(S995,""/""),1)))"),"")</f>
        <v/>
      </c>
      <c r="U995" s="67"/>
      <c r="V995" s="65"/>
      <c r="W995" s="67"/>
      <c r="X995" s="67"/>
      <c r="Y995" s="69" t="str">
        <f t="shared" si="2"/>
        <v/>
      </c>
      <c r="Z995" s="70" t="str">
        <f t="shared" si="3"/>
        <v/>
      </c>
      <c r="AA995" s="70" t="str">
        <f>IFERROR(__xludf.DUMMYFUNCTION("IF(OR(T995="""", NOT(ISDATE(T995))), """", EOMONTH(T995, -1) + 1)"),"")</f>
        <v/>
      </c>
      <c r="AB995" s="67"/>
      <c r="AC995" s="67"/>
      <c r="AD995" s="67"/>
      <c r="AE995" s="67"/>
    </row>
    <row r="996">
      <c r="A996" s="59">
        <v>45817.0</v>
      </c>
      <c r="B996" s="60">
        <f t="shared" si="4"/>
        <v>121</v>
      </c>
      <c r="C996" s="61" t="s">
        <v>72</v>
      </c>
      <c r="D996" s="61" t="s">
        <v>73</v>
      </c>
      <c r="E996" s="61" t="s">
        <v>4309</v>
      </c>
      <c r="F996" s="61" t="s">
        <v>25</v>
      </c>
      <c r="G996" s="63" t="s">
        <v>4310</v>
      </c>
      <c r="H996" s="61" t="s">
        <v>59</v>
      </c>
      <c r="I996" s="61" t="s">
        <v>104</v>
      </c>
      <c r="J996" s="61" t="s">
        <v>105</v>
      </c>
      <c r="K996" s="61" t="s">
        <v>105</v>
      </c>
      <c r="L996" s="61" t="s">
        <v>29</v>
      </c>
      <c r="M996" s="25" t="s">
        <v>6668</v>
      </c>
      <c r="N996" s="25" t="s">
        <v>6669</v>
      </c>
      <c r="O996" s="61" t="s">
        <v>32</v>
      </c>
      <c r="P996" s="61" t="s">
        <v>214</v>
      </c>
      <c r="Q996" s="67"/>
      <c r="R996" s="64"/>
      <c r="S996" s="65" t="str">
        <f t="shared" si="1"/>
        <v/>
      </c>
      <c r="T996" s="67" t="str">
        <f>IFERROR(__xludf.DUMMYFUNCTION("IF(ISBLANK(S996), """", DATE(INDEX(SPLIT(S996,""/""),3), INDEX(SPLIT(S996,""/""),2), INDEX(SPLIT(S996,""/""),1)))"),"")</f>
        <v/>
      </c>
      <c r="U996" s="67"/>
      <c r="V996" s="65"/>
      <c r="W996" s="67"/>
      <c r="X996" s="67"/>
      <c r="Y996" s="69" t="str">
        <f t="shared" si="2"/>
        <v/>
      </c>
      <c r="Z996" s="70" t="str">
        <f t="shared" si="3"/>
        <v/>
      </c>
      <c r="AA996" s="70" t="str">
        <f>IFERROR(__xludf.DUMMYFUNCTION("IF(OR(T996="""", NOT(ISDATE(T996))), """", EOMONTH(T996, -1) + 1)"),"")</f>
        <v/>
      </c>
      <c r="AB996" s="67"/>
      <c r="AC996" s="67"/>
      <c r="AD996" s="67"/>
      <c r="AE996" s="67"/>
    </row>
    <row r="997">
      <c r="A997" s="59">
        <v>45817.0</v>
      </c>
      <c r="B997" s="60">
        <f t="shared" si="4"/>
        <v>121</v>
      </c>
      <c r="C997" s="61" t="s">
        <v>72</v>
      </c>
      <c r="D997" s="61" t="s">
        <v>73</v>
      </c>
      <c r="E997" s="61" t="s">
        <v>4313</v>
      </c>
      <c r="F997" s="61" t="s">
        <v>46</v>
      </c>
      <c r="G997" s="63" t="s">
        <v>4310</v>
      </c>
      <c r="H997" s="61" t="s">
        <v>59</v>
      </c>
      <c r="I997" s="61" t="s">
        <v>104</v>
      </c>
      <c r="J997" s="61" t="s">
        <v>47</v>
      </c>
      <c r="K997" s="61" t="s">
        <v>47</v>
      </c>
      <c r="L997" s="61" t="s">
        <v>29</v>
      </c>
      <c r="M997" s="25" t="s">
        <v>6670</v>
      </c>
      <c r="N997" s="25" t="s">
        <v>6671</v>
      </c>
      <c r="O997" s="61" t="s">
        <v>32</v>
      </c>
      <c r="P997" s="61" t="s">
        <v>214</v>
      </c>
      <c r="Q997" s="67"/>
      <c r="R997" s="64"/>
      <c r="S997" s="65" t="str">
        <f t="shared" si="1"/>
        <v/>
      </c>
      <c r="T997" s="67" t="str">
        <f>IFERROR(__xludf.DUMMYFUNCTION("IF(ISBLANK(S997), """", DATE(INDEX(SPLIT(S997,""/""),3), INDEX(SPLIT(S997,""/""),2), INDEX(SPLIT(S997,""/""),1)))"),"")</f>
        <v/>
      </c>
      <c r="U997" s="67"/>
      <c r="V997" s="65"/>
      <c r="W997" s="67"/>
      <c r="X997" s="67"/>
      <c r="Y997" s="69" t="str">
        <f t="shared" si="2"/>
        <v/>
      </c>
      <c r="Z997" s="70" t="str">
        <f t="shared" si="3"/>
        <v/>
      </c>
      <c r="AA997" s="70" t="str">
        <f>IFERROR(__xludf.DUMMYFUNCTION("IF(OR(T997="""", NOT(ISDATE(T997))), """", EOMONTH(T997, -1) + 1)"),"")</f>
        <v/>
      </c>
      <c r="AB997" s="67"/>
      <c r="AC997" s="67"/>
      <c r="AD997" s="67"/>
      <c r="AE997" s="67"/>
    </row>
    <row r="998">
      <c r="A998" s="59">
        <v>45817.0</v>
      </c>
      <c r="B998" s="60">
        <f t="shared" si="4"/>
        <v>121</v>
      </c>
      <c r="C998" s="61" t="s">
        <v>72</v>
      </c>
      <c r="D998" s="61" t="s">
        <v>73</v>
      </c>
      <c r="E998" s="61" t="s">
        <v>4316</v>
      </c>
      <c r="F998" s="61" t="s">
        <v>25</v>
      </c>
      <c r="G998" s="61" t="s">
        <v>4317</v>
      </c>
      <c r="H998" s="61" t="s">
        <v>39</v>
      </c>
      <c r="I998" s="61" t="s">
        <v>104</v>
      </c>
      <c r="J998" s="61" t="s">
        <v>905</v>
      </c>
      <c r="K998" s="61" t="s">
        <v>905</v>
      </c>
      <c r="L998" s="61" t="s">
        <v>29</v>
      </c>
      <c r="M998" s="25" t="s">
        <v>6672</v>
      </c>
      <c r="N998" s="25" t="s">
        <v>6673</v>
      </c>
      <c r="O998" s="61" t="s">
        <v>32</v>
      </c>
      <c r="P998" s="61" t="s">
        <v>214</v>
      </c>
      <c r="Q998" s="67"/>
      <c r="R998" s="64"/>
      <c r="S998" s="65" t="str">
        <f t="shared" si="1"/>
        <v/>
      </c>
      <c r="T998" s="67" t="str">
        <f>IFERROR(__xludf.DUMMYFUNCTION("IF(ISBLANK(S998), """", DATE(INDEX(SPLIT(S998,""/""),3), INDEX(SPLIT(S998,""/""),2), INDEX(SPLIT(S998,""/""),1)))"),"")</f>
        <v/>
      </c>
      <c r="U998" s="67"/>
      <c r="V998" s="65"/>
      <c r="W998" s="67"/>
      <c r="X998" s="67"/>
      <c r="Y998" s="69" t="str">
        <f t="shared" si="2"/>
        <v/>
      </c>
      <c r="Z998" s="70" t="str">
        <f t="shared" si="3"/>
        <v/>
      </c>
      <c r="AA998" s="70" t="str">
        <f>IFERROR(__xludf.DUMMYFUNCTION("IF(OR(T998="""", NOT(ISDATE(T998))), """", EOMONTH(T998, -1) + 1)"),"")</f>
        <v/>
      </c>
      <c r="AB998" s="67"/>
      <c r="AC998" s="67"/>
      <c r="AD998" s="67"/>
      <c r="AE998" s="67"/>
    </row>
    <row r="999">
      <c r="A999" s="59">
        <v>45817.0</v>
      </c>
      <c r="B999" s="60">
        <f t="shared" si="4"/>
        <v>121</v>
      </c>
      <c r="C999" s="61" t="s">
        <v>72</v>
      </c>
      <c r="D999" s="61" t="s">
        <v>73</v>
      </c>
      <c r="E999" s="61" t="s">
        <v>4320</v>
      </c>
      <c r="F999" s="61" t="s">
        <v>25</v>
      </c>
      <c r="G999" s="61" t="s">
        <v>4321</v>
      </c>
      <c r="H999" s="61" t="s">
        <v>59</v>
      </c>
      <c r="I999" s="61" t="s">
        <v>28</v>
      </c>
      <c r="J999" s="61" t="s">
        <v>28</v>
      </c>
      <c r="K999" s="61" t="s">
        <v>28</v>
      </c>
      <c r="L999" s="61" t="s">
        <v>29</v>
      </c>
      <c r="M999" s="25" t="s">
        <v>6674</v>
      </c>
      <c r="N999" s="25" t="s">
        <v>6675</v>
      </c>
      <c r="O999" s="61" t="s">
        <v>32</v>
      </c>
      <c r="P999" s="61" t="s">
        <v>214</v>
      </c>
      <c r="Q999" s="67"/>
      <c r="R999" s="64"/>
      <c r="S999" s="65" t="str">
        <f t="shared" si="1"/>
        <v/>
      </c>
      <c r="T999" s="67" t="str">
        <f>IFERROR(__xludf.DUMMYFUNCTION("IF(ISBLANK(S999), """", DATE(INDEX(SPLIT(S999,""/""),3), INDEX(SPLIT(S999,""/""),2), INDEX(SPLIT(S999,""/""),1)))"),"")</f>
        <v/>
      </c>
      <c r="U999" s="67"/>
      <c r="V999" s="65"/>
      <c r="W999" s="67"/>
      <c r="X999" s="67"/>
      <c r="Y999" s="69" t="str">
        <f t="shared" si="2"/>
        <v/>
      </c>
      <c r="Z999" s="70" t="str">
        <f t="shared" si="3"/>
        <v/>
      </c>
      <c r="AA999" s="70" t="str">
        <f>IFERROR(__xludf.DUMMYFUNCTION("IF(OR(T999="""", NOT(ISDATE(T999))), """", EOMONTH(T999, -1) + 1)"),"")</f>
        <v/>
      </c>
      <c r="AB999" s="67"/>
      <c r="AC999" s="67"/>
      <c r="AD999" s="67"/>
      <c r="AE999" s="67"/>
    </row>
    <row r="1000">
      <c r="A1000" s="59">
        <v>45817.0</v>
      </c>
      <c r="B1000" s="60">
        <f t="shared" si="4"/>
        <v>121</v>
      </c>
      <c r="C1000" s="61" t="s">
        <v>72</v>
      </c>
      <c r="D1000" s="61" t="s">
        <v>73</v>
      </c>
      <c r="E1000" s="61" t="s">
        <v>4324</v>
      </c>
      <c r="F1000" s="61" t="s">
        <v>25</v>
      </c>
      <c r="G1000" s="61" t="s">
        <v>4325</v>
      </c>
      <c r="H1000" s="61" t="s">
        <v>68</v>
      </c>
      <c r="I1000" s="61" t="s">
        <v>28</v>
      </c>
      <c r="J1000" s="61" t="s">
        <v>123</v>
      </c>
      <c r="K1000" s="61" t="s">
        <v>123</v>
      </c>
      <c r="L1000" s="61" t="s">
        <v>29</v>
      </c>
      <c r="M1000" s="25" t="s">
        <v>6676</v>
      </c>
      <c r="N1000" s="25" t="s">
        <v>6677</v>
      </c>
      <c r="O1000" s="61" t="s">
        <v>32</v>
      </c>
      <c r="P1000" s="61" t="s">
        <v>214</v>
      </c>
      <c r="Q1000" s="67"/>
      <c r="R1000" s="64"/>
      <c r="S1000" s="65" t="str">
        <f t="shared" si="1"/>
        <v/>
      </c>
      <c r="T1000" s="67" t="str">
        <f>IFERROR(__xludf.DUMMYFUNCTION("IF(ISBLANK(S1000), """", DATE(INDEX(SPLIT(S1000,""/""),3), INDEX(SPLIT(S1000,""/""),2), INDEX(SPLIT(S1000,""/""),1)))"),"")</f>
        <v/>
      </c>
      <c r="U1000" s="67"/>
      <c r="V1000" s="65"/>
      <c r="W1000" s="67"/>
      <c r="X1000" s="67"/>
      <c r="Y1000" s="69" t="str">
        <f t="shared" si="2"/>
        <v/>
      </c>
      <c r="Z1000" s="70" t="str">
        <f t="shared" si="3"/>
        <v/>
      </c>
      <c r="AA1000" s="70" t="str">
        <f>IFERROR(__xludf.DUMMYFUNCTION("IF(OR(T1000="""", NOT(ISDATE(T1000))), """", EOMONTH(T1000, -1) + 1)"),"")</f>
        <v/>
      </c>
      <c r="AB1000" s="67"/>
      <c r="AC1000" s="67"/>
      <c r="AD1000" s="67"/>
      <c r="AE1000" s="67"/>
    </row>
    <row r="1001">
      <c r="A1001" s="59">
        <v>45817.0</v>
      </c>
      <c r="B1001" s="60">
        <f t="shared" si="4"/>
        <v>121</v>
      </c>
      <c r="C1001" s="61" t="s">
        <v>72</v>
      </c>
      <c r="D1001" s="61" t="s">
        <v>73</v>
      </c>
      <c r="E1001" s="61" t="s">
        <v>4328</v>
      </c>
      <c r="F1001" s="61" t="s">
        <v>25</v>
      </c>
      <c r="G1001" s="61" t="s">
        <v>4329</v>
      </c>
      <c r="H1001" s="61" t="s">
        <v>68</v>
      </c>
      <c r="I1001" s="61" t="s">
        <v>28</v>
      </c>
      <c r="J1001" s="61" t="s">
        <v>2391</v>
      </c>
      <c r="K1001" s="61" t="s">
        <v>2391</v>
      </c>
      <c r="L1001" s="61" t="s">
        <v>29</v>
      </c>
      <c r="M1001" s="25" t="s">
        <v>6678</v>
      </c>
      <c r="N1001" s="25" t="s">
        <v>6679</v>
      </c>
      <c r="O1001" s="61" t="s">
        <v>32</v>
      </c>
      <c r="P1001" s="61" t="s">
        <v>214</v>
      </c>
      <c r="Q1001" s="67"/>
      <c r="R1001" s="64"/>
      <c r="S1001" s="65" t="str">
        <f t="shared" si="1"/>
        <v/>
      </c>
      <c r="T1001" s="67" t="str">
        <f>IFERROR(__xludf.DUMMYFUNCTION("IF(ISBLANK(S1001), """", DATE(INDEX(SPLIT(S1001,""/""),3), INDEX(SPLIT(S1001,""/""),2), INDEX(SPLIT(S1001,""/""),1)))"),"")</f>
        <v/>
      </c>
      <c r="U1001" s="67"/>
      <c r="V1001" s="65"/>
      <c r="W1001" s="67"/>
      <c r="X1001" s="67"/>
      <c r="Y1001" s="69" t="str">
        <f t="shared" si="2"/>
        <v/>
      </c>
      <c r="Z1001" s="70" t="str">
        <f t="shared" si="3"/>
        <v/>
      </c>
      <c r="AA1001" s="70" t="str">
        <f>IFERROR(__xludf.DUMMYFUNCTION("IF(OR(T1001="""", NOT(ISDATE(T1001))), """", EOMONTH(T1001, -1) + 1)"),"")</f>
        <v/>
      </c>
      <c r="AB1001" s="67"/>
      <c r="AC1001" s="67"/>
      <c r="AD1001" s="67"/>
      <c r="AE1001" s="67"/>
    </row>
    <row r="1002">
      <c r="A1002" s="59">
        <v>45817.0</v>
      </c>
      <c r="B1002" s="60">
        <f t="shared" si="4"/>
        <v>121</v>
      </c>
      <c r="C1002" s="61" t="s">
        <v>72</v>
      </c>
      <c r="D1002" s="61" t="s">
        <v>73</v>
      </c>
      <c r="E1002" s="61" t="s">
        <v>4332</v>
      </c>
      <c r="F1002" s="61" t="s">
        <v>25</v>
      </c>
      <c r="G1002" s="61" t="s">
        <v>4333</v>
      </c>
      <c r="H1002" s="61" t="s">
        <v>39</v>
      </c>
      <c r="I1002" s="61" t="s">
        <v>4286</v>
      </c>
      <c r="J1002" s="61" t="s">
        <v>28</v>
      </c>
      <c r="K1002" s="61" t="s">
        <v>28</v>
      </c>
      <c r="L1002" s="61" t="s">
        <v>29</v>
      </c>
      <c r="M1002" s="25" t="s">
        <v>6680</v>
      </c>
      <c r="N1002" s="25" t="s">
        <v>6681</v>
      </c>
      <c r="O1002" s="61" t="s">
        <v>32</v>
      </c>
      <c r="P1002" s="61" t="s">
        <v>214</v>
      </c>
      <c r="Q1002" s="67"/>
      <c r="R1002" s="64"/>
      <c r="S1002" s="65" t="str">
        <f t="shared" si="1"/>
        <v/>
      </c>
      <c r="T1002" s="67" t="str">
        <f>IFERROR(__xludf.DUMMYFUNCTION("IF(ISBLANK(S1002), """", DATE(INDEX(SPLIT(S1002,""/""),3), INDEX(SPLIT(S1002,""/""),2), INDEX(SPLIT(S1002,""/""),1)))"),"")</f>
        <v/>
      </c>
      <c r="U1002" s="67"/>
      <c r="V1002" s="65"/>
      <c r="W1002" s="67"/>
      <c r="X1002" s="67"/>
      <c r="Y1002" s="69" t="str">
        <f t="shared" si="2"/>
        <v/>
      </c>
      <c r="Z1002" s="70" t="str">
        <f t="shared" si="3"/>
        <v/>
      </c>
      <c r="AA1002" s="70" t="str">
        <f>IFERROR(__xludf.DUMMYFUNCTION("IF(OR(T1002="""", NOT(ISDATE(T1002))), """", EOMONTH(T1002, -1) + 1)"),"")</f>
        <v/>
      </c>
      <c r="AB1002" s="67"/>
      <c r="AC1002" s="67"/>
      <c r="AD1002" s="67"/>
      <c r="AE1002" s="67"/>
    </row>
    <row r="1003">
      <c r="A1003" s="59">
        <v>45817.0</v>
      </c>
      <c r="B1003" s="60">
        <f t="shared" si="4"/>
        <v>121</v>
      </c>
      <c r="C1003" s="61" t="s">
        <v>72</v>
      </c>
      <c r="D1003" s="61" t="s">
        <v>73</v>
      </c>
      <c r="E1003" s="61" t="s">
        <v>4336</v>
      </c>
      <c r="F1003" s="61" t="s">
        <v>25</v>
      </c>
      <c r="G1003" s="61" t="s">
        <v>4337</v>
      </c>
      <c r="H1003" s="61" t="s">
        <v>39</v>
      </c>
      <c r="I1003" s="61" t="s">
        <v>28</v>
      </c>
      <c r="J1003" s="61" t="s">
        <v>28</v>
      </c>
      <c r="K1003" s="61" t="s">
        <v>28</v>
      </c>
      <c r="L1003" s="61" t="s">
        <v>29</v>
      </c>
      <c r="M1003" s="25" t="s">
        <v>6682</v>
      </c>
      <c r="N1003" s="25" t="s">
        <v>6683</v>
      </c>
      <c r="O1003" s="61" t="s">
        <v>32</v>
      </c>
      <c r="P1003" s="61" t="s">
        <v>214</v>
      </c>
      <c r="Q1003" s="67"/>
      <c r="R1003" s="64"/>
      <c r="S1003" s="65" t="str">
        <f t="shared" si="1"/>
        <v/>
      </c>
      <c r="T1003" s="67" t="str">
        <f>IFERROR(__xludf.DUMMYFUNCTION("IF(ISBLANK(S1003), """", DATE(INDEX(SPLIT(S1003,""/""),3), INDEX(SPLIT(S1003,""/""),2), INDEX(SPLIT(S1003,""/""),1)))"),"")</f>
        <v/>
      </c>
      <c r="U1003" s="67"/>
      <c r="V1003" s="65"/>
      <c r="W1003" s="67"/>
      <c r="X1003" s="67"/>
      <c r="Y1003" s="69" t="str">
        <f t="shared" si="2"/>
        <v/>
      </c>
      <c r="Z1003" s="70" t="str">
        <f t="shared" si="3"/>
        <v/>
      </c>
      <c r="AA1003" s="70" t="str">
        <f>IFERROR(__xludf.DUMMYFUNCTION("IF(OR(T1003="""", NOT(ISDATE(T1003))), """", EOMONTH(T1003, -1) + 1)"),"")</f>
        <v/>
      </c>
      <c r="AB1003" s="67"/>
      <c r="AC1003" s="67"/>
      <c r="AD1003" s="67"/>
      <c r="AE1003" s="67"/>
    </row>
    <row r="1004">
      <c r="A1004" s="59">
        <v>45817.0</v>
      </c>
      <c r="B1004" s="60">
        <f t="shared" si="4"/>
        <v>3</v>
      </c>
      <c r="C1004" s="61" t="s">
        <v>72</v>
      </c>
      <c r="D1004" s="61" t="s">
        <v>73</v>
      </c>
      <c r="E1004" s="61" t="s">
        <v>4340</v>
      </c>
      <c r="F1004" s="61" t="s">
        <v>25</v>
      </c>
      <c r="G1004" s="61" t="s">
        <v>4341</v>
      </c>
      <c r="H1004" s="61" t="s">
        <v>39</v>
      </c>
      <c r="I1004" s="61" t="s">
        <v>28</v>
      </c>
      <c r="J1004" s="61" t="s">
        <v>28</v>
      </c>
      <c r="K1004" s="61" t="s">
        <v>28</v>
      </c>
      <c r="L1004" s="61" t="s">
        <v>29</v>
      </c>
      <c r="M1004" s="25" t="s">
        <v>6684</v>
      </c>
      <c r="N1004" s="25" t="s">
        <v>6685</v>
      </c>
      <c r="O1004" s="61" t="s">
        <v>32</v>
      </c>
      <c r="P1004" s="61" t="s">
        <v>33</v>
      </c>
      <c r="Q1004" s="61" t="s">
        <v>519</v>
      </c>
      <c r="R1004" s="77">
        <v>45997.0</v>
      </c>
      <c r="S1004" s="65">
        <f t="shared" si="1"/>
        <v>45997</v>
      </c>
      <c r="T1004" s="66">
        <f>IFERROR(__xludf.DUMMYFUNCTION("IF(ISBLANK(S1004), """", DATE(INDEX(SPLIT(S1004,""/""),3), INDEX(SPLIT(S1004,""/""),2), INDEX(SPLIT(S1004,""/""),1)))"),45820.0)</f>
        <v>45820</v>
      </c>
      <c r="U1004" s="67"/>
      <c r="V1004" s="65"/>
      <c r="W1004" s="67"/>
      <c r="X1004" s="67"/>
      <c r="Y1004" s="69" t="str">
        <f t="shared" si="2"/>
        <v>2025-06</v>
      </c>
      <c r="Z1004" s="70" t="str">
        <f t="shared" si="3"/>
        <v>Jun</v>
      </c>
      <c r="AA1004" s="71">
        <f>IFERROR(__xludf.DUMMYFUNCTION("IF(OR(T1004="""", NOT(ISDATE(T1004))), """", EOMONTH(T1004, -1) + 1)"),45809.0)</f>
        <v>45809</v>
      </c>
      <c r="AB1004" s="67"/>
      <c r="AC1004" s="67"/>
      <c r="AD1004" s="67"/>
      <c r="AE1004" s="67"/>
    </row>
    <row r="1005">
      <c r="A1005" s="59">
        <v>45817.0</v>
      </c>
      <c r="B1005" s="60">
        <f t="shared" si="4"/>
        <v>121</v>
      </c>
      <c r="C1005" s="61" t="s">
        <v>72</v>
      </c>
      <c r="D1005" s="61" t="s">
        <v>73</v>
      </c>
      <c r="E1005" s="61" t="s">
        <v>4344</v>
      </c>
      <c r="F1005" s="61" t="s">
        <v>25</v>
      </c>
      <c r="G1005" s="61" t="s">
        <v>4345</v>
      </c>
      <c r="H1005" s="61" t="s">
        <v>39</v>
      </c>
      <c r="I1005" s="61" t="s">
        <v>468</v>
      </c>
      <c r="J1005" s="61" t="s">
        <v>104</v>
      </c>
      <c r="K1005" s="61" t="s">
        <v>40</v>
      </c>
      <c r="L1005" s="61" t="s">
        <v>29</v>
      </c>
      <c r="M1005" s="25" t="s">
        <v>6686</v>
      </c>
      <c r="N1005" s="25" t="s">
        <v>6687</v>
      </c>
      <c r="O1005" s="61" t="s">
        <v>32</v>
      </c>
      <c r="P1005" s="61" t="s">
        <v>214</v>
      </c>
      <c r="Q1005" s="67"/>
      <c r="R1005" s="64"/>
      <c r="S1005" s="65" t="str">
        <f t="shared" si="1"/>
        <v/>
      </c>
      <c r="T1005" s="67" t="str">
        <f>IFERROR(__xludf.DUMMYFUNCTION("IF(ISBLANK(S1005), """", DATE(INDEX(SPLIT(S1005,""/""),3), INDEX(SPLIT(S1005,""/""),2), INDEX(SPLIT(S1005,""/""),1)))"),"")</f>
        <v/>
      </c>
      <c r="U1005" s="67"/>
      <c r="V1005" s="65"/>
      <c r="W1005" s="67"/>
      <c r="X1005" s="67"/>
      <c r="Y1005" s="69" t="str">
        <f t="shared" si="2"/>
        <v/>
      </c>
      <c r="Z1005" s="70" t="str">
        <f t="shared" si="3"/>
        <v/>
      </c>
      <c r="AA1005" s="70" t="str">
        <f>IFERROR(__xludf.DUMMYFUNCTION("IF(OR(T1005="""", NOT(ISDATE(T1005))), """", EOMONTH(T1005, -1) + 1)"),"")</f>
        <v/>
      </c>
      <c r="AB1005" s="67"/>
      <c r="AC1005" s="67"/>
      <c r="AD1005" s="67"/>
      <c r="AE1005" s="67"/>
    </row>
    <row r="1006">
      <c r="A1006" s="59">
        <v>45817.0</v>
      </c>
      <c r="B1006" s="60">
        <f t="shared" si="4"/>
        <v>121</v>
      </c>
      <c r="C1006" s="61" t="s">
        <v>64</v>
      </c>
      <c r="D1006" s="61" t="s">
        <v>697</v>
      </c>
      <c r="E1006" s="61" t="s">
        <v>4348</v>
      </c>
      <c r="F1006" s="61" t="s">
        <v>638</v>
      </c>
      <c r="G1006" s="61" t="s">
        <v>4349</v>
      </c>
      <c r="H1006" s="61" t="s">
        <v>77</v>
      </c>
      <c r="I1006" s="61" t="s">
        <v>78</v>
      </c>
      <c r="J1006" s="61" t="s">
        <v>47</v>
      </c>
      <c r="K1006" s="61" t="s">
        <v>47</v>
      </c>
      <c r="L1006" s="61" t="s">
        <v>29</v>
      </c>
      <c r="M1006" s="25" t="s">
        <v>6688</v>
      </c>
      <c r="N1006" s="25" t="s">
        <v>6689</v>
      </c>
      <c r="O1006" s="61" t="s">
        <v>32</v>
      </c>
      <c r="P1006" s="61" t="s">
        <v>33</v>
      </c>
      <c r="Q1006" s="67"/>
      <c r="R1006" s="64"/>
      <c r="S1006" s="65" t="str">
        <f t="shared" si="1"/>
        <v/>
      </c>
      <c r="T1006" s="67" t="str">
        <f>IFERROR(__xludf.DUMMYFUNCTION("IF(ISBLANK(S1006), """", DATE(INDEX(SPLIT(S1006,""/""),3), INDEX(SPLIT(S1006,""/""),2), INDEX(SPLIT(S1006,""/""),1)))"),"")</f>
        <v/>
      </c>
      <c r="U1006" s="67"/>
      <c r="V1006" s="65"/>
      <c r="W1006" s="67"/>
      <c r="X1006" s="67"/>
      <c r="Y1006" s="69" t="str">
        <f t="shared" si="2"/>
        <v/>
      </c>
      <c r="Z1006" s="70" t="str">
        <f t="shared" si="3"/>
        <v/>
      </c>
      <c r="AA1006" s="70" t="str">
        <f>IFERROR(__xludf.DUMMYFUNCTION("IF(OR(T1006="""", NOT(ISDATE(T1006))), """", EOMONTH(T1006, -1) + 1)"),"")</f>
        <v/>
      </c>
      <c r="AB1006" s="67"/>
      <c r="AC1006" s="67"/>
      <c r="AD1006" s="67"/>
      <c r="AE1006" s="67"/>
    </row>
    <row r="1007">
      <c r="A1007" s="59">
        <v>45817.0</v>
      </c>
      <c r="B1007" s="60">
        <f t="shared" si="4"/>
        <v>121</v>
      </c>
      <c r="C1007" s="61" t="s">
        <v>50</v>
      </c>
      <c r="D1007" s="61" t="s">
        <v>216</v>
      </c>
      <c r="E1007" s="61" t="s">
        <v>4352</v>
      </c>
      <c r="F1007" s="61" t="s">
        <v>25</v>
      </c>
      <c r="G1007" s="61" t="s">
        <v>4353</v>
      </c>
      <c r="H1007" s="61" t="s">
        <v>388</v>
      </c>
      <c r="I1007" s="61" t="s">
        <v>78</v>
      </c>
      <c r="J1007" s="61" t="s">
        <v>78</v>
      </c>
      <c r="K1007" s="61" t="s">
        <v>78</v>
      </c>
      <c r="L1007" s="61" t="s">
        <v>29</v>
      </c>
      <c r="M1007" s="25" t="s">
        <v>6690</v>
      </c>
      <c r="N1007" s="25" t="s">
        <v>6691</v>
      </c>
      <c r="O1007" s="61" t="s">
        <v>32</v>
      </c>
      <c r="P1007" s="61" t="s">
        <v>214</v>
      </c>
      <c r="Q1007" s="67"/>
      <c r="R1007" s="64"/>
      <c r="S1007" s="65" t="str">
        <f t="shared" si="1"/>
        <v/>
      </c>
      <c r="T1007" s="67" t="str">
        <f>IFERROR(__xludf.DUMMYFUNCTION("IF(ISBLANK(S1007), """", DATE(INDEX(SPLIT(S1007,""/""),3), INDEX(SPLIT(S1007,""/""),2), INDEX(SPLIT(S1007,""/""),1)))"),"")</f>
        <v/>
      </c>
      <c r="U1007" s="67"/>
      <c r="V1007" s="65"/>
      <c r="W1007" s="67"/>
      <c r="X1007" s="67"/>
      <c r="Y1007" s="69" t="str">
        <f t="shared" si="2"/>
        <v/>
      </c>
      <c r="Z1007" s="70" t="str">
        <f t="shared" si="3"/>
        <v/>
      </c>
      <c r="AA1007" s="70" t="str">
        <f>IFERROR(__xludf.DUMMYFUNCTION("IF(OR(T1007="""", NOT(ISDATE(T1007))), """", EOMONTH(T1007, -1) + 1)"),"")</f>
        <v/>
      </c>
      <c r="AB1007" s="67"/>
      <c r="AC1007" s="67"/>
      <c r="AD1007" s="67"/>
      <c r="AE1007" s="67"/>
    </row>
    <row r="1008">
      <c r="A1008" s="59">
        <v>45818.0</v>
      </c>
      <c r="B1008" s="60">
        <f t="shared" si="4"/>
        <v>9</v>
      </c>
      <c r="C1008" s="61" t="s">
        <v>72</v>
      </c>
      <c r="D1008" s="61" t="s">
        <v>247</v>
      </c>
      <c r="E1008" s="61" t="s">
        <v>4356</v>
      </c>
      <c r="F1008" s="61" t="s">
        <v>274</v>
      </c>
      <c r="G1008" s="61" t="s">
        <v>4357</v>
      </c>
      <c r="H1008" s="61" t="s">
        <v>77</v>
      </c>
      <c r="I1008" s="61" t="s">
        <v>122</v>
      </c>
      <c r="J1008" s="61" t="s">
        <v>47</v>
      </c>
      <c r="K1008" s="61" t="s">
        <v>47</v>
      </c>
      <c r="L1008" s="61" t="s">
        <v>29</v>
      </c>
      <c r="M1008" s="25" t="s">
        <v>6692</v>
      </c>
      <c r="N1008" s="25" t="s">
        <v>6693</v>
      </c>
      <c r="O1008" s="61" t="s">
        <v>32</v>
      </c>
      <c r="P1008" s="61" t="s">
        <v>33</v>
      </c>
      <c r="Q1008" s="61" t="s">
        <v>471</v>
      </c>
      <c r="R1008" s="79" t="s">
        <v>5380</v>
      </c>
      <c r="S1008" s="65" t="str">
        <f t="shared" si="1"/>
        <v>19/06/2025</v>
      </c>
      <c r="T1008" s="66">
        <f>IFERROR(__xludf.DUMMYFUNCTION("IF(ISBLANK(S1008), """", DATE(INDEX(SPLIT(S1008,""/""),3), INDEX(SPLIT(S1008,""/""),2), INDEX(SPLIT(S1008,""/""),1)))"),45827.0)</f>
        <v>45827</v>
      </c>
      <c r="U1008" s="67"/>
      <c r="V1008" s="65"/>
      <c r="W1008" s="67"/>
      <c r="X1008" s="67"/>
      <c r="Y1008" s="69" t="str">
        <f t="shared" si="2"/>
        <v>2025-06</v>
      </c>
      <c r="Z1008" s="70" t="str">
        <f t="shared" si="3"/>
        <v>Jun</v>
      </c>
      <c r="AA1008" s="71">
        <f>IFERROR(__xludf.DUMMYFUNCTION("IF(OR(T1008="""", NOT(ISDATE(T1008))), """", EOMONTH(T1008, -1) + 1)"),45809.0)</f>
        <v>45809</v>
      </c>
      <c r="AB1008" s="67"/>
      <c r="AC1008" s="67"/>
      <c r="AD1008" s="67"/>
      <c r="AE1008" s="67"/>
    </row>
    <row r="1009">
      <c r="A1009" s="59">
        <v>45818.0</v>
      </c>
      <c r="B1009" s="60">
        <f t="shared" si="4"/>
        <v>120</v>
      </c>
      <c r="C1009" s="61" t="s">
        <v>64</v>
      </c>
      <c r="D1009" s="61" t="s">
        <v>65</v>
      </c>
      <c r="E1009" s="61" t="s">
        <v>4360</v>
      </c>
      <c r="F1009" s="61" t="s">
        <v>25</v>
      </c>
      <c r="G1009" s="61" t="s">
        <v>4361</v>
      </c>
      <c r="H1009" s="61" t="s">
        <v>388</v>
      </c>
      <c r="I1009" s="61" t="s">
        <v>123</v>
      </c>
      <c r="J1009" s="61" t="s">
        <v>78</v>
      </c>
      <c r="K1009" s="61" t="s">
        <v>78</v>
      </c>
      <c r="L1009" s="61" t="s">
        <v>29</v>
      </c>
      <c r="M1009" s="25" t="s">
        <v>6694</v>
      </c>
      <c r="N1009" s="25" t="s">
        <v>6695</v>
      </c>
      <c r="O1009" s="61" t="s">
        <v>32</v>
      </c>
      <c r="P1009" s="61" t="s">
        <v>343</v>
      </c>
      <c r="Q1009" s="67"/>
      <c r="R1009" s="64"/>
      <c r="S1009" s="65" t="str">
        <f t="shared" si="1"/>
        <v/>
      </c>
      <c r="T1009" s="67" t="str">
        <f>IFERROR(__xludf.DUMMYFUNCTION("IF(ISBLANK(S1009), """", DATE(INDEX(SPLIT(S1009,""/""),3), INDEX(SPLIT(S1009,""/""),2), INDEX(SPLIT(S1009,""/""),1)))"),"")</f>
        <v/>
      </c>
      <c r="U1009" s="67"/>
      <c r="V1009" s="65"/>
      <c r="W1009" s="67"/>
      <c r="X1009" s="67"/>
      <c r="Y1009" s="69" t="str">
        <f t="shared" si="2"/>
        <v/>
      </c>
      <c r="Z1009" s="70" t="str">
        <f t="shared" si="3"/>
        <v/>
      </c>
      <c r="AA1009" s="70" t="str">
        <f>IFERROR(__xludf.DUMMYFUNCTION("IF(OR(T1009="""", NOT(ISDATE(T1009))), """", EOMONTH(T1009, -1) + 1)"),"")</f>
        <v/>
      </c>
      <c r="AB1009" s="67"/>
      <c r="AC1009" s="67"/>
      <c r="AD1009" s="67"/>
      <c r="AE1009" s="67"/>
    </row>
    <row r="1010">
      <c r="A1010" s="59">
        <v>45818.0</v>
      </c>
      <c r="B1010" s="60">
        <f t="shared" si="4"/>
        <v>120</v>
      </c>
      <c r="C1010" s="61" t="s">
        <v>64</v>
      </c>
      <c r="D1010" s="61" t="s">
        <v>697</v>
      </c>
      <c r="E1010" s="61" t="s">
        <v>4364</v>
      </c>
      <c r="F1010" s="61" t="s">
        <v>25</v>
      </c>
      <c r="G1010" s="61" t="s">
        <v>4365</v>
      </c>
      <c r="H1010" s="61" t="s">
        <v>68</v>
      </c>
      <c r="I1010" s="61" t="s">
        <v>78</v>
      </c>
      <c r="J1010" s="61" t="s">
        <v>78</v>
      </c>
      <c r="K1010" s="61" t="s">
        <v>78</v>
      </c>
      <c r="L1010" s="61" t="s">
        <v>29</v>
      </c>
      <c r="M1010" s="25" t="s">
        <v>6696</v>
      </c>
      <c r="N1010" s="25" t="s">
        <v>6697</v>
      </c>
      <c r="O1010" s="61" t="s">
        <v>32</v>
      </c>
      <c r="P1010" s="61" t="s">
        <v>214</v>
      </c>
      <c r="Q1010" s="67"/>
      <c r="R1010" s="64"/>
      <c r="S1010" s="65" t="str">
        <f t="shared" si="1"/>
        <v/>
      </c>
      <c r="T1010" s="67" t="str">
        <f>IFERROR(__xludf.DUMMYFUNCTION("IF(ISBLANK(S1010), """", DATE(INDEX(SPLIT(S1010,""/""),3), INDEX(SPLIT(S1010,""/""),2), INDEX(SPLIT(S1010,""/""),1)))"),"")</f>
        <v/>
      </c>
      <c r="U1010" s="67"/>
      <c r="V1010" s="65"/>
      <c r="W1010" s="67"/>
      <c r="X1010" s="67"/>
      <c r="Y1010" s="69" t="str">
        <f t="shared" si="2"/>
        <v/>
      </c>
      <c r="Z1010" s="70" t="str">
        <f t="shared" si="3"/>
        <v/>
      </c>
      <c r="AA1010" s="70" t="str">
        <f>IFERROR(__xludf.DUMMYFUNCTION("IF(OR(T1010="""", NOT(ISDATE(T1010))), """", EOMONTH(T1010, -1) + 1)"),"")</f>
        <v/>
      </c>
      <c r="AB1010" s="67"/>
      <c r="AC1010" s="67"/>
      <c r="AD1010" s="67"/>
      <c r="AE1010" s="67"/>
    </row>
    <row r="1011">
      <c r="A1011" s="59">
        <v>45819.0</v>
      </c>
      <c r="B1011" s="60">
        <f t="shared" si="4"/>
        <v>3</v>
      </c>
      <c r="C1011" s="61" t="s">
        <v>22</v>
      </c>
      <c r="D1011" s="61" t="s">
        <v>109</v>
      </c>
      <c r="E1011" s="61" t="s">
        <v>4368</v>
      </c>
      <c r="F1011" s="61" t="s">
        <v>638</v>
      </c>
      <c r="G1011" s="61" t="s">
        <v>4369</v>
      </c>
      <c r="H1011" s="61" t="s">
        <v>77</v>
      </c>
      <c r="I1011" s="61" t="s">
        <v>78</v>
      </c>
      <c r="J1011" s="61" t="s">
        <v>47</v>
      </c>
      <c r="K1011" s="61" t="s">
        <v>47</v>
      </c>
      <c r="L1011" s="61" t="s">
        <v>29</v>
      </c>
      <c r="M1011" s="25" t="s">
        <v>6698</v>
      </c>
      <c r="N1011" s="25" t="s">
        <v>6699</v>
      </c>
      <c r="O1011" s="61" t="s">
        <v>32</v>
      </c>
      <c r="P1011" s="61" t="s">
        <v>33</v>
      </c>
      <c r="Q1011" s="67"/>
      <c r="R1011" s="64"/>
      <c r="S1011" s="65" t="str">
        <f t="shared" si="1"/>
        <v>14/06/2025</v>
      </c>
      <c r="T1011" s="66">
        <f>IFERROR(__xludf.DUMMYFUNCTION("IF(ISBLANK(S1011), """", DATE(INDEX(SPLIT(S1011,""/""),3), INDEX(SPLIT(S1011,""/""),2), INDEX(SPLIT(S1011,""/""),1)))"),45822.0)</f>
        <v>45822</v>
      </c>
      <c r="U1011" s="67"/>
      <c r="V1011" s="61" t="s">
        <v>4837</v>
      </c>
      <c r="W1011" s="67"/>
      <c r="X1011" s="67"/>
      <c r="Y1011" s="69" t="str">
        <f t="shared" si="2"/>
        <v>2025-06</v>
      </c>
      <c r="Z1011" s="70" t="str">
        <f t="shared" si="3"/>
        <v>Jun</v>
      </c>
      <c r="AA1011" s="71">
        <f>IFERROR(__xludf.DUMMYFUNCTION("IF(OR(T1011="""", NOT(ISDATE(T1011))), """", EOMONTH(T1011, -1) + 1)"),45809.0)</f>
        <v>45809</v>
      </c>
      <c r="AB1011" s="67"/>
      <c r="AC1011" s="67"/>
      <c r="AD1011" s="67"/>
      <c r="AE1011" s="67"/>
    </row>
    <row r="1012">
      <c r="A1012" s="59">
        <v>45819.0</v>
      </c>
      <c r="B1012" s="60">
        <f t="shared" si="4"/>
        <v>119</v>
      </c>
      <c r="C1012" s="61" t="s">
        <v>64</v>
      </c>
      <c r="D1012" s="61" t="s">
        <v>432</v>
      </c>
      <c r="E1012" s="61" t="s">
        <v>4376</v>
      </c>
      <c r="F1012" s="61" t="s">
        <v>46</v>
      </c>
      <c r="G1012" s="63" t="s">
        <v>4373</v>
      </c>
      <c r="H1012" s="61" t="s">
        <v>1355</v>
      </c>
      <c r="I1012" s="108" t="s">
        <v>220</v>
      </c>
      <c r="J1012" s="61" t="s">
        <v>47</v>
      </c>
      <c r="K1012" s="61" t="s">
        <v>47</v>
      </c>
      <c r="L1012" s="61" t="s">
        <v>29</v>
      </c>
      <c r="M1012" s="25" t="s">
        <v>6700</v>
      </c>
      <c r="N1012" s="25" t="s">
        <v>6701</v>
      </c>
      <c r="O1012" s="61" t="s">
        <v>32</v>
      </c>
      <c r="P1012" s="61" t="s">
        <v>214</v>
      </c>
      <c r="Q1012" s="67"/>
      <c r="R1012" s="64"/>
      <c r="S1012" s="65" t="str">
        <f t="shared" si="1"/>
        <v/>
      </c>
      <c r="T1012" s="67" t="str">
        <f>IFERROR(__xludf.DUMMYFUNCTION("IF(ISBLANK(S1012), """", DATE(INDEX(SPLIT(S1012,""/""),3), INDEX(SPLIT(S1012,""/""),2), INDEX(SPLIT(S1012,""/""),1)))"),"")</f>
        <v/>
      </c>
      <c r="U1012" s="67"/>
      <c r="V1012" s="65"/>
      <c r="W1012" s="61">
        <v>1080.0</v>
      </c>
      <c r="X1012" s="61" t="s">
        <v>4379</v>
      </c>
      <c r="Y1012" s="69" t="str">
        <f t="shared" si="2"/>
        <v/>
      </c>
      <c r="Z1012" s="70" t="str">
        <f t="shared" si="3"/>
        <v/>
      </c>
      <c r="AA1012" s="70" t="str">
        <f>IFERROR(__xludf.DUMMYFUNCTION("IF(OR(T1012="""", NOT(ISDATE(T1012))), """", EOMONTH(T1012, -1) + 1)"),"")</f>
        <v/>
      </c>
      <c r="AB1012" s="67"/>
      <c r="AC1012" s="67"/>
      <c r="AD1012" s="67"/>
      <c r="AE1012" s="67"/>
    </row>
    <row r="1013">
      <c r="A1013" s="59">
        <v>45819.0</v>
      </c>
      <c r="B1013" s="60">
        <f t="shared" si="4"/>
        <v>3</v>
      </c>
      <c r="C1013" s="61" t="s">
        <v>64</v>
      </c>
      <c r="D1013" s="61" t="s">
        <v>432</v>
      </c>
      <c r="E1013" s="61" t="s">
        <v>4380</v>
      </c>
      <c r="F1013" s="61" t="s">
        <v>46</v>
      </c>
      <c r="G1013" s="63" t="s">
        <v>4373</v>
      </c>
      <c r="H1013" s="61" t="s">
        <v>1355</v>
      </c>
      <c r="I1013" s="61" t="s">
        <v>78</v>
      </c>
      <c r="J1013" s="61" t="s">
        <v>47</v>
      </c>
      <c r="K1013" s="61" t="s">
        <v>47</v>
      </c>
      <c r="L1013" s="61" t="s">
        <v>29</v>
      </c>
      <c r="M1013" s="25" t="s">
        <v>6702</v>
      </c>
      <c r="N1013" s="25" t="s">
        <v>6703</v>
      </c>
      <c r="O1013" s="61" t="s">
        <v>32</v>
      </c>
      <c r="P1013" s="61" t="s">
        <v>33</v>
      </c>
      <c r="Q1013" s="67"/>
      <c r="R1013" s="64"/>
      <c r="S1013" s="65" t="str">
        <f t="shared" si="1"/>
        <v>14/06/2025</v>
      </c>
      <c r="T1013" s="66">
        <f>IFERROR(__xludf.DUMMYFUNCTION("IF(ISBLANK(S1013), """", DATE(INDEX(SPLIT(S1013,""/""),3), INDEX(SPLIT(S1013,""/""),2), INDEX(SPLIT(S1013,""/""),1)))"),45822.0)</f>
        <v>45822</v>
      </c>
      <c r="U1013" s="67"/>
      <c r="V1013" s="61" t="s">
        <v>4837</v>
      </c>
      <c r="W1013" s="61">
        <v>1080.0</v>
      </c>
      <c r="X1013" s="61" t="s">
        <v>1617</v>
      </c>
      <c r="Y1013" s="69" t="str">
        <f t="shared" si="2"/>
        <v>2025-06</v>
      </c>
      <c r="Z1013" s="70" t="str">
        <f t="shared" si="3"/>
        <v>Jun</v>
      </c>
      <c r="AA1013" s="71">
        <f>IFERROR(__xludf.DUMMYFUNCTION("IF(OR(T1013="""", NOT(ISDATE(T1013))), """", EOMONTH(T1013, -1) + 1)"),45809.0)</f>
        <v>45809</v>
      </c>
      <c r="AB1013" s="67"/>
      <c r="AC1013" s="67"/>
      <c r="AD1013" s="67"/>
      <c r="AE1013" s="67"/>
    </row>
    <row r="1014">
      <c r="A1014" s="59">
        <v>45819.0</v>
      </c>
      <c r="B1014" s="60">
        <f t="shared" si="4"/>
        <v>119</v>
      </c>
      <c r="C1014" s="61" t="s">
        <v>72</v>
      </c>
      <c r="D1014" s="61" t="s">
        <v>247</v>
      </c>
      <c r="E1014" s="61" t="s">
        <v>4383</v>
      </c>
      <c r="F1014" s="61" t="s">
        <v>274</v>
      </c>
      <c r="G1014" s="61" t="s">
        <v>4384</v>
      </c>
      <c r="H1014" s="61" t="s">
        <v>77</v>
      </c>
      <c r="I1014" s="61" t="s">
        <v>78</v>
      </c>
      <c r="J1014" s="61" t="s">
        <v>47</v>
      </c>
      <c r="K1014" s="61" t="s">
        <v>47</v>
      </c>
      <c r="L1014" s="61" t="s">
        <v>29</v>
      </c>
      <c r="M1014" s="25" t="s">
        <v>6704</v>
      </c>
      <c r="N1014" s="25" t="s">
        <v>6705</v>
      </c>
      <c r="O1014" s="61" t="s">
        <v>32</v>
      </c>
      <c r="P1014" s="61" t="s">
        <v>214</v>
      </c>
      <c r="Q1014" s="67"/>
      <c r="R1014" s="64"/>
      <c r="S1014" s="65" t="str">
        <f t="shared" si="1"/>
        <v/>
      </c>
      <c r="T1014" s="67" t="str">
        <f>IFERROR(__xludf.DUMMYFUNCTION("IF(ISBLANK(S1014), """", DATE(INDEX(SPLIT(S1014,""/""),3), INDEX(SPLIT(S1014,""/""),2), INDEX(SPLIT(S1014,""/""),1)))"),"")</f>
        <v/>
      </c>
      <c r="U1014" s="67"/>
      <c r="V1014" s="65"/>
      <c r="W1014" s="67"/>
      <c r="X1014" s="67"/>
      <c r="Y1014" s="69" t="str">
        <f t="shared" si="2"/>
        <v/>
      </c>
      <c r="Z1014" s="70" t="str">
        <f t="shared" si="3"/>
        <v/>
      </c>
      <c r="AA1014" s="70" t="str">
        <f>IFERROR(__xludf.DUMMYFUNCTION("IF(OR(T1014="""", NOT(ISDATE(T1014))), """", EOMONTH(T1014, -1) + 1)"),"")</f>
        <v/>
      </c>
      <c r="AB1014" s="67"/>
      <c r="AC1014" s="67"/>
      <c r="AD1014" s="67"/>
      <c r="AE1014" s="67"/>
    </row>
    <row r="1015">
      <c r="A1015" s="59">
        <v>45820.0</v>
      </c>
      <c r="B1015" s="60">
        <f t="shared" si="4"/>
        <v>118</v>
      </c>
      <c r="C1015" s="61" t="s">
        <v>72</v>
      </c>
      <c r="D1015" s="61" t="s">
        <v>73</v>
      </c>
      <c r="E1015" s="61" t="s">
        <v>4387</v>
      </c>
      <c r="F1015" s="61" t="s">
        <v>25</v>
      </c>
      <c r="G1015" s="61" t="s">
        <v>4388</v>
      </c>
      <c r="H1015" s="61" t="s">
        <v>388</v>
      </c>
      <c r="I1015" s="61" t="s">
        <v>3860</v>
      </c>
      <c r="J1015" s="61" t="s">
        <v>468</v>
      </c>
      <c r="K1015" s="61" t="s">
        <v>78</v>
      </c>
      <c r="L1015" s="61" t="s">
        <v>29</v>
      </c>
      <c r="M1015" s="25" t="s">
        <v>6706</v>
      </c>
      <c r="N1015" s="25" t="s">
        <v>6707</v>
      </c>
      <c r="O1015" s="61" t="s">
        <v>32</v>
      </c>
      <c r="P1015" s="61" t="s">
        <v>214</v>
      </c>
      <c r="Q1015" s="67"/>
      <c r="R1015" s="64"/>
      <c r="S1015" s="65" t="str">
        <f t="shared" si="1"/>
        <v/>
      </c>
      <c r="T1015" s="67" t="str">
        <f>IFERROR(__xludf.DUMMYFUNCTION("IF(ISBLANK(S1015), """", DATE(INDEX(SPLIT(S1015,""/""),3), INDEX(SPLIT(S1015,""/""),2), INDEX(SPLIT(S1015,""/""),1)))"),"")</f>
        <v/>
      </c>
      <c r="U1015" s="67"/>
      <c r="V1015" s="65"/>
      <c r="W1015" s="67"/>
      <c r="X1015" s="67"/>
      <c r="Y1015" s="69" t="str">
        <f t="shared" si="2"/>
        <v/>
      </c>
      <c r="Z1015" s="70" t="str">
        <f t="shared" si="3"/>
        <v/>
      </c>
      <c r="AA1015" s="70" t="str">
        <f>IFERROR(__xludf.DUMMYFUNCTION("IF(OR(T1015="""", NOT(ISDATE(T1015))), """", EOMONTH(T1015, -1) + 1)"),"")</f>
        <v/>
      </c>
      <c r="AB1015" s="67"/>
      <c r="AC1015" s="67"/>
      <c r="AD1015" s="67"/>
      <c r="AE1015" s="67"/>
    </row>
    <row r="1016">
      <c r="A1016" s="59">
        <v>45820.0</v>
      </c>
      <c r="B1016" s="60">
        <f t="shared" si="4"/>
        <v>118</v>
      </c>
      <c r="C1016" s="61" t="s">
        <v>72</v>
      </c>
      <c r="D1016" s="61" t="s">
        <v>73</v>
      </c>
      <c r="E1016" s="61" t="s">
        <v>4391</v>
      </c>
      <c r="F1016" s="61" t="s">
        <v>25</v>
      </c>
      <c r="G1016" s="61" t="s">
        <v>4392</v>
      </c>
      <c r="H1016" s="61" t="s">
        <v>388</v>
      </c>
      <c r="I1016" s="61" t="s">
        <v>104</v>
      </c>
      <c r="J1016" s="61" t="s">
        <v>468</v>
      </c>
      <c r="K1016" s="61" t="s">
        <v>468</v>
      </c>
      <c r="L1016" s="61" t="s">
        <v>29</v>
      </c>
      <c r="M1016" s="25" t="s">
        <v>6708</v>
      </c>
      <c r="N1016" s="25" t="s">
        <v>6709</v>
      </c>
      <c r="O1016" s="61" t="s">
        <v>32</v>
      </c>
      <c r="P1016" s="61" t="s">
        <v>214</v>
      </c>
      <c r="Q1016" s="67"/>
      <c r="R1016" s="64"/>
      <c r="S1016" s="65" t="str">
        <f t="shared" si="1"/>
        <v/>
      </c>
      <c r="T1016" s="67" t="str">
        <f>IFERROR(__xludf.DUMMYFUNCTION("IF(ISBLANK(S1016), """", DATE(INDEX(SPLIT(S1016,""/""),3), INDEX(SPLIT(S1016,""/""),2), INDEX(SPLIT(S1016,""/""),1)))"),"")</f>
        <v/>
      </c>
      <c r="U1016" s="67"/>
      <c r="V1016" s="65"/>
      <c r="W1016" s="67"/>
      <c r="X1016" s="67"/>
      <c r="Y1016" s="69" t="str">
        <f t="shared" si="2"/>
        <v/>
      </c>
      <c r="Z1016" s="70" t="str">
        <f t="shared" si="3"/>
        <v/>
      </c>
      <c r="AA1016" s="70" t="str">
        <f>IFERROR(__xludf.DUMMYFUNCTION("IF(OR(T1016="""", NOT(ISDATE(T1016))), """", EOMONTH(T1016, -1) + 1)"),"")</f>
        <v/>
      </c>
      <c r="AB1016" s="67"/>
      <c r="AC1016" s="67"/>
      <c r="AD1016" s="67"/>
      <c r="AE1016" s="67"/>
    </row>
    <row r="1017">
      <c r="A1017" s="59">
        <v>45820.0</v>
      </c>
      <c r="B1017" s="60">
        <f t="shared" si="4"/>
        <v>118</v>
      </c>
      <c r="C1017" s="61" t="s">
        <v>64</v>
      </c>
      <c r="D1017" s="61" t="s">
        <v>529</v>
      </c>
      <c r="E1017" s="61" t="s">
        <v>4395</v>
      </c>
      <c r="F1017" s="61" t="s">
        <v>25</v>
      </c>
      <c r="G1017" s="61" t="s">
        <v>4396</v>
      </c>
      <c r="H1017" s="61" t="s">
        <v>388</v>
      </c>
      <c r="I1017" s="61" t="s">
        <v>167</v>
      </c>
      <c r="J1017" s="61" t="s">
        <v>2038</v>
      </c>
      <c r="K1017" s="61" t="s">
        <v>136</v>
      </c>
      <c r="L1017" s="61" t="s">
        <v>29</v>
      </c>
      <c r="M1017" s="25" t="s">
        <v>6710</v>
      </c>
      <c r="N1017" s="25" t="s">
        <v>6711</v>
      </c>
      <c r="O1017" s="61" t="s">
        <v>32</v>
      </c>
      <c r="P1017" s="61" t="s">
        <v>214</v>
      </c>
      <c r="Q1017" s="67"/>
      <c r="R1017" s="64"/>
      <c r="S1017" s="65" t="str">
        <f t="shared" si="1"/>
        <v/>
      </c>
      <c r="T1017" s="67" t="str">
        <f>IFERROR(__xludf.DUMMYFUNCTION("IF(ISBLANK(S1017), """", DATE(INDEX(SPLIT(S1017,""/""),3), INDEX(SPLIT(S1017,""/""),2), INDEX(SPLIT(S1017,""/""),1)))"),"")</f>
        <v/>
      </c>
      <c r="U1017" s="67"/>
      <c r="V1017" s="65"/>
      <c r="W1017" s="67"/>
      <c r="X1017" s="67"/>
      <c r="Y1017" s="69" t="str">
        <f t="shared" si="2"/>
        <v/>
      </c>
      <c r="Z1017" s="70" t="str">
        <f t="shared" si="3"/>
        <v/>
      </c>
      <c r="AA1017" s="70" t="str">
        <f>IFERROR(__xludf.DUMMYFUNCTION("IF(OR(T1017="""", NOT(ISDATE(T1017))), """", EOMONTH(T1017, -1) + 1)"),"")</f>
        <v/>
      </c>
      <c r="AB1017" s="67"/>
      <c r="AC1017" s="67"/>
      <c r="AD1017" s="67"/>
      <c r="AE1017" s="67"/>
    </row>
    <row r="1018">
      <c r="A1018" s="59">
        <v>45820.0</v>
      </c>
      <c r="B1018" s="60">
        <f t="shared" si="4"/>
        <v>118</v>
      </c>
      <c r="C1018" s="61" t="s">
        <v>64</v>
      </c>
      <c r="D1018" s="61" t="s">
        <v>529</v>
      </c>
      <c r="E1018" s="61" t="s">
        <v>4399</v>
      </c>
      <c r="F1018" s="61" t="s">
        <v>25</v>
      </c>
      <c r="G1018" s="63" t="s">
        <v>4400</v>
      </c>
      <c r="H1018" s="61" t="s">
        <v>68</v>
      </c>
      <c r="I1018" s="61" t="s">
        <v>78</v>
      </c>
      <c r="J1018" s="61" t="s">
        <v>459</v>
      </c>
      <c r="K1018" s="61" t="s">
        <v>40</v>
      </c>
      <c r="L1018" s="61" t="s">
        <v>29</v>
      </c>
      <c r="M1018" s="25" t="s">
        <v>6712</v>
      </c>
      <c r="N1018" s="25" t="s">
        <v>6713</v>
      </c>
      <c r="O1018" s="61" t="s">
        <v>32</v>
      </c>
      <c r="P1018" s="61" t="s">
        <v>214</v>
      </c>
      <c r="Q1018" s="67"/>
      <c r="R1018" s="64"/>
      <c r="S1018" s="65" t="str">
        <f t="shared" si="1"/>
        <v/>
      </c>
      <c r="T1018" s="67" t="str">
        <f>IFERROR(__xludf.DUMMYFUNCTION("IF(ISBLANK(S1018), """", DATE(INDEX(SPLIT(S1018,""/""),3), INDEX(SPLIT(S1018,""/""),2), INDEX(SPLIT(S1018,""/""),1)))"),"")</f>
        <v/>
      </c>
      <c r="U1018" s="67"/>
      <c r="V1018" s="65"/>
      <c r="W1018" s="67"/>
      <c r="X1018" s="67"/>
      <c r="Y1018" s="69" t="str">
        <f t="shared" si="2"/>
        <v/>
      </c>
      <c r="Z1018" s="70" t="str">
        <f t="shared" si="3"/>
        <v/>
      </c>
      <c r="AA1018" s="70" t="str">
        <f>IFERROR(__xludf.DUMMYFUNCTION("IF(OR(T1018="""", NOT(ISDATE(T1018))), """", EOMONTH(T1018, -1) + 1)"),"")</f>
        <v/>
      </c>
      <c r="AB1018" s="67"/>
      <c r="AC1018" s="67"/>
      <c r="AD1018" s="67"/>
      <c r="AE1018" s="67"/>
    </row>
    <row r="1019">
      <c r="A1019" s="59">
        <v>45820.0</v>
      </c>
      <c r="B1019" s="60">
        <f t="shared" si="4"/>
        <v>118</v>
      </c>
      <c r="C1019" s="61" t="s">
        <v>64</v>
      </c>
      <c r="D1019" s="61" t="s">
        <v>529</v>
      </c>
      <c r="E1019" s="61" t="s">
        <v>4403</v>
      </c>
      <c r="F1019" s="61" t="s">
        <v>25</v>
      </c>
      <c r="G1019" s="63" t="s">
        <v>4404</v>
      </c>
      <c r="H1019" s="61" t="s">
        <v>39</v>
      </c>
      <c r="I1019" s="61" t="s">
        <v>122</v>
      </c>
      <c r="J1019" s="61" t="s">
        <v>78</v>
      </c>
      <c r="K1019" s="61" t="s">
        <v>78</v>
      </c>
      <c r="L1019" s="61" t="s">
        <v>29</v>
      </c>
      <c r="M1019" s="25" t="s">
        <v>6714</v>
      </c>
      <c r="N1019" s="25" t="s">
        <v>6715</v>
      </c>
      <c r="O1019" s="61" t="s">
        <v>32</v>
      </c>
      <c r="P1019" s="61" t="s">
        <v>214</v>
      </c>
      <c r="Q1019" s="67"/>
      <c r="R1019" s="64"/>
      <c r="S1019" s="65" t="str">
        <f t="shared" si="1"/>
        <v/>
      </c>
      <c r="T1019" s="67" t="str">
        <f>IFERROR(__xludf.DUMMYFUNCTION("IF(ISBLANK(S1019), """", DATE(INDEX(SPLIT(S1019,""/""),3), INDEX(SPLIT(S1019,""/""),2), INDEX(SPLIT(S1019,""/""),1)))"),"")</f>
        <v/>
      </c>
      <c r="U1019" s="67"/>
      <c r="V1019" s="65"/>
      <c r="W1019" s="67"/>
      <c r="X1019" s="67"/>
      <c r="Y1019" s="69" t="str">
        <f t="shared" si="2"/>
        <v/>
      </c>
      <c r="Z1019" s="70" t="str">
        <f t="shared" si="3"/>
        <v/>
      </c>
      <c r="AA1019" s="70" t="str">
        <f>IFERROR(__xludf.DUMMYFUNCTION("IF(OR(T1019="""", NOT(ISDATE(T1019))), """", EOMONTH(T1019, -1) + 1)"),"")</f>
        <v/>
      </c>
      <c r="AB1019" s="67"/>
      <c r="AC1019" s="67"/>
      <c r="AD1019" s="67"/>
      <c r="AE1019" s="67"/>
    </row>
    <row r="1020">
      <c r="A1020" s="59">
        <v>45820.0</v>
      </c>
      <c r="B1020" s="60">
        <f t="shared" si="4"/>
        <v>118</v>
      </c>
      <c r="C1020" s="61" t="s">
        <v>64</v>
      </c>
      <c r="D1020" s="61" t="s">
        <v>529</v>
      </c>
      <c r="E1020" s="61" t="s">
        <v>4407</v>
      </c>
      <c r="F1020" s="61" t="s">
        <v>46</v>
      </c>
      <c r="G1020" s="63" t="s">
        <v>4404</v>
      </c>
      <c r="H1020" s="61" t="s">
        <v>39</v>
      </c>
      <c r="I1020" s="61" t="s">
        <v>122</v>
      </c>
      <c r="J1020" s="61" t="s">
        <v>47</v>
      </c>
      <c r="K1020" s="61" t="s">
        <v>47</v>
      </c>
      <c r="L1020" s="61" t="s">
        <v>29</v>
      </c>
      <c r="M1020" s="25" t="s">
        <v>6716</v>
      </c>
      <c r="N1020" s="25" t="s">
        <v>6717</v>
      </c>
      <c r="O1020" s="61" t="s">
        <v>32</v>
      </c>
      <c r="P1020" s="61" t="s">
        <v>214</v>
      </c>
      <c r="Q1020" s="67"/>
      <c r="R1020" s="64"/>
      <c r="S1020" s="65" t="str">
        <f t="shared" si="1"/>
        <v/>
      </c>
      <c r="T1020" s="67" t="str">
        <f>IFERROR(__xludf.DUMMYFUNCTION("IF(ISBLANK(S1020), """", DATE(INDEX(SPLIT(S1020,""/""),3), INDEX(SPLIT(S1020,""/""),2), INDEX(SPLIT(S1020,""/""),1)))"),"")</f>
        <v/>
      </c>
      <c r="U1020" s="67"/>
      <c r="V1020" s="65"/>
      <c r="W1020" s="67"/>
      <c r="X1020" s="67"/>
      <c r="Y1020" s="69" t="str">
        <f t="shared" si="2"/>
        <v/>
      </c>
      <c r="Z1020" s="70" t="str">
        <f t="shared" si="3"/>
        <v/>
      </c>
      <c r="AA1020" s="70" t="str">
        <f>IFERROR(__xludf.DUMMYFUNCTION("IF(OR(T1020="""", NOT(ISDATE(T1020))), """", EOMONTH(T1020, -1) + 1)"),"")</f>
        <v/>
      </c>
      <c r="AB1020" s="67"/>
      <c r="AC1020" s="67"/>
      <c r="AD1020" s="67"/>
      <c r="AE1020" s="67"/>
    </row>
    <row r="1021">
      <c r="A1021" s="59">
        <v>45820.0</v>
      </c>
      <c r="B1021" s="60">
        <f t="shared" si="4"/>
        <v>118</v>
      </c>
      <c r="C1021" s="61" t="s">
        <v>64</v>
      </c>
      <c r="D1021" s="61" t="s">
        <v>529</v>
      </c>
      <c r="E1021" s="61" t="s">
        <v>4410</v>
      </c>
      <c r="F1021" s="61" t="s">
        <v>25</v>
      </c>
      <c r="G1021" s="61" t="s">
        <v>4411</v>
      </c>
      <c r="H1021" s="61" t="s">
        <v>39</v>
      </c>
      <c r="I1021" s="61" t="s">
        <v>122</v>
      </c>
      <c r="J1021" s="61" t="s">
        <v>122</v>
      </c>
      <c r="K1021" s="61" t="s">
        <v>122</v>
      </c>
      <c r="L1021" s="61" t="s">
        <v>29</v>
      </c>
      <c r="M1021" s="25" t="s">
        <v>6718</v>
      </c>
      <c r="N1021" s="25" t="s">
        <v>6719</v>
      </c>
      <c r="O1021" s="61" t="s">
        <v>32</v>
      </c>
      <c r="P1021" s="61" t="s">
        <v>214</v>
      </c>
      <c r="Q1021" s="67"/>
      <c r="R1021" s="64"/>
      <c r="S1021" s="65" t="str">
        <f t="shared" si="1"/>
        <v/>
      </c>
      <c r="T1021" s="67" t="str">
        <f>IFERROR(__xludf.DUMMYFUNCTION("IF(ISBLANK(S1021), """", DATE(INDEX(SPLIT(S1021,""/""),3), INDEX(SPLIT(S1021,""/""),2), INDEX(SPLIT(S1021,""/""),1)))"),"")</f>
        <v/>
      </c>
      <c r="U1021" s="67"/>
      <c r="V1021" s="65"/>
      <c r="W1021" s="67"/>
      <c r="X1021" s="67"/>
      <c r="Y1021" s="69" t="str">
        <f t="shared" si="2"/>
        <v/>
      </c>
      <c r="Z1021" s="70" t="str">
        <f t="shared" si="3"/>
        <v/>
      </c>
      <c r="AA1021" s="70" t="str">
        <f>IFERROR(__xludf.DUMMYFUNCTION("IF(OR(T1021="""", NOT(ISDATE(T1021))), """", EOMONTH(T1021, -1) + 1)"),"")</f>
        <v/>
      </c>
      <c r="AB1021" s="67"/>
      <c r="AC1021" s="67"/>
      <c r="AD1021" s="67"/>
      <c r="AE1021" s="67"/>
    </row>
    <row r="1022">
      <c r="A1022" s="59">
        <v>45820.0</v>
      </c>
      <c r="B1022" s="60">
        <f t="shared" si="4"/>
        <v>118</v>
      </c>
      <c r="C1022" s="61" t="s">
        <v>64</v>
      </c>
      <c r="D1022" s="61" t="s">
        <v>529</v>
      </c>
      <c r="E1022" s="61" t="s">
        <v>4414</v>
      </c>
      <c r="F1022" s="61" t="s">
        <v>25</v>
      </c>
      <c r="G1022" s="61" t="s">
        <v>4415</v>
      </c>
      <c r="H1022" s="61" t="s">
        <v>59</v>
      </c>
      <c r="I1022" s="61" t="s">
        <v>122</v>
      </c>
      <c r="J1022" s="61" t="s">
        <v>122</v>
      </c>
      <c r="K1022" s="61" t="s">
        <v>122</v>
      </c>
      <c r="L1022" s="61" t="s">
        <v>29</v>
      </c>
      <c r="M1022" s="25" t="s">
        <v>6720</v>
      </c>
      <c r="N1022" s="25" t="s">
        <v>6721</v>
      </c>
      <c r="O1022" s="61" t="s">
        <v>32</v>
      </c>
      <c r="P1022" s="61" t="s">
        <v>214</v>
      </c>
      <c r="Q1022" s="67"/>
      <c r="R1022" s="64"/>
      <c r="S1022" s="65" t="str">
        <f t="shared" si="1"/>
        <v/>
      </c>
      <c r="T1022" s="67" t="str">
        <f>IFERROR(__xludf.DUMMYFUNCTION("IF(ISBLANK(S1022), """", DATE(INDEX(SPLIT(S1022,""/""),3), INDEX(SPLIT(S1022,""/""),2), INDEX(SPLIT(S1022,""/""),1)))"),"")</f>
        <v/>
      </c>
      <c r="U1022" s="67"/>
      <c r="V1022" s="65"/>
      <c r="W1022" s="67"/>
      <c r="X1022" s="67"/>
      <c r="Y1022" s="69" t="str">
        <f t="shared" si="2"/>
        <v/>
      </c>
      <c r="Z1022" s="70" t="str">
        <f t="shared" si="3"/>
        <v/>
      </c>
      <c r="AA1022" s="70" t="str">
        <f>IFERROR(__xludf.DUMMYFUNCTION("IF(OR(T1022="""", NOT(ISDATE(T1022))), """", EOMONTH(T1022, -1) + 1)"),"")</f>
        <v/>
      </c>
      <c r="AB1022" s="67"/>
      <c r="AC1022" s="67"/>
      <c r="AD1022" s="67"/>
      <c r="AE1022" s="67"/>
    </row>
    <row r="1023">
      <c r="A1023" s="59">
        <v>45820.0</v>
      </c>
      <c r="B1023" s="60">
        <f t="shared" si="4"/>
        <v>118</v>
      </c>
      <c r="C1023" s="61" t="s">
        <v>64</v>
      </c>
      <c r="D1023" s="61" t="s">
        <v>529</v>
      </c>
      <c r="E1023" s="61" t="s">
        <v>4418</v>
      </c>
      <c r="F1023" s="61" t="s">
        <v>25</v>
      </c>
      <c r="G1023" s="61" t="s">
        <v>4419</v>
      </c>
      <c r="H1023" s="61" t="s">
        <v>59</v>
      </c>
      <c r="I1023" s="61" t="s">
        <v>459</v>
      </c>
      <c r="J1023" s="61" t="s">
        <v>459</v>
      </c>
      <c r="K1023" s="61" t="s">
        <v>459</v>
      </c>
      <c r="L1023" s="61" t="s">
        <v>29</v>
      </c>
      <c r="M1023" s="25" t="s">
        <v>6722</v>
      </c>
      <c r="N1023" s="25" t="s">
        <v>6723</v>
      </c>
      <c r="O1023" s="61" t="s">
        <v>32</v>
      </c>
      <c r="P1023" s="61" t="s">
        <v>214</v>
      </c>
      <c r="Q1023" s="67"/>
      <c r="R1023" s="64"/>
      <c r="S1023" s="65" t="str">
        <f t="shared" si="1"/>
        <v/>
      </c>
      <c r="T1023" s="67" t="str">
        <f>IFERROR(__xludf.DUMMYFUNCTION("IF(ISBLANK(S1023), """", DATE(INDEX(SPLIT(S1023,""/""),3), INDEX(SPLIT(S1023,""/""),2), INDEX(SPLIT(S1023,""/""),1)))"),"")</f>
        <v/>
      </c>
      <c r="U1023" s="67"/>
      <c r="V1023" s="65"/>
      <c r="W1023" s="67"/>
      <c r="X1023" s="67"/>
      <c r="Y1023" s="69" t="str">
        <f t="shared" si="2"/>
        <v/>
      </c>
      <c r="Z1023" s="70" t="str">
        <f t="shared" si="3"/>
        <v/>
      </c>
      <c r="AA1023" s="70" t="str">
        <f>IFERROR(__xludf.DUMMYFUNCTION("IF(OR(T1023="""", NOT(ISDATE(T1023))), """", EOMONTH(T1023, -1) + 1)"),"")</f>
        <v/>
      </c>
      <c r="AB1023" s="67"/>
      <c r="AC1023" s="67"/>
      <c r="AD1023" s="67"/>
      <c r="AE1023" s="67"/>
    </row>
    <row r="1024">
      <c r="A1024" s="59">
        <v>45820.0</v>
      </c>
      <c r="B1024" s="60">
        <f t="shared" si="4"/>
        <v>118</v>
      </c>
      <c r="C1024" s="61" t="s">
        <v>64</v>
      </c>
      <c r="D1024" s="61" t="s">
        <v>529</v>
      </c>
      <c r="E1024" s="61" t="s">
        <v>4422</v>
      </c>
      <c r="F1024" s="61" t="s">
        <v>25</v>
      </c>
      <c r="G1024" s="61" t="s">
        <v>4423</v>
      </c>
      <c r="H1024" s="61" t="s">
        <v>39</v>
      </c>
      <c r="I1024" s="61" t="s">
        <v>459</v>
      </c>
      <c r="J1024" s="61" t="s">
        <v>459</v>
      </c>
      <c r="K1024" s="61" t="s">
        <v>459</v>
      </c>
      <c r="L1024" s="61" t="s">
        <v>29</v>
      </c>
      <c r="M1024" s="25" t="s">
        <v>6724</v>
      </c>
      <c r="N1024" s="25" t="s">
        <v>6725</v>
      </c>
      <c r="O1024" s="61" t="s">
        <v>32</v>
      </c>
      <c r="P1024" s="61" t="s">
        <v>214</v>
      </c>
      <c r="Q1024" s="67"/>
      <c r="R1024" s="64"/>
      <c r="S1024" s="65" t="str">
        <f t="shared" si="1"/>
        <v/>
      </c>
      <c r="T1024" s="67" t="str">
        <f>IFERROR(__xludf.DUMMYFUNCTION("IF(ISBLANK(S1024), """", DATE(INDEX(SPLIT(S1024,""/""),3), INDEX(SPLIT(S1024,""/""),2), INDEX(SPLIT(S1024,""/""),1)))"),"")</f>
        <v/>
      </c>
      <c r="U1024" s="67"/>
      <c r="V1024" s="65"/>
      <c r="W1024" s="67"/>
      <c r="X1024" s="67"/>
      <c r="Y1024" s="69" t="str">
        <f t="shared" si="2"/>
        <v/>
      </c>
      <c r="Z1024" s="70" t="str">
        <f t="shared" si="3"/>
        <v/>
      </c>
      <c r="AA1024" s="70" t="str">
        <f>IFERROR(__xludf.DUMMYFUNCTION("IF(OR(T1024="""", NOT(ISDATE(T1024))), """", EOMONTH(T1024, -1) + 1)"),"")</f>
        <v/>
      </c>
      <c r="AB1024" s="67"/>
      <c r="AC1024" s="67"/>
      <c r="AD1024" s="67"/>
      <c r="AE1024" s="67"/>
    </row>
    <row r="1025">
      <c r="A1025" s="59">
        <v>45820.0</v>
      </c>
      <c r="B1025" s="60">
        <f t="shared" si="4"/>
        <v>118</v>
      </c>
      <c r="C1025" s="61" t="s">
        <v>64</v>
      </c>
      <c r="D1025" s="61" t="s">
        <v>529</v>
      </c>
      <c r="E1025" s="61" t="s">
        <v>4426</v>
      </c>
      <c r="F1025" s="61" t="s">
        <v>25</v>
      </c>
      <c r="G1025" s="61" t="s">
        <v>4427</v>
      </c>
      <c r="H1025" s="61" t="s">
        <v>3198</v>
      </c>
      <c r="I1025" s="61" t="s">
        <v>459</v>
      </c>
      <c r="J1025" s="61" t="s">
        <v>459</v>
      </c>
      <c r="K1025" s="61" t="s">
        <v>459</v>
      </c>
      <c r="L1025" s="61" t="s">
        <v>29</v>
      </c>
      <c r="M1025" s="25" t="s">
        <v>6726</v>
      </c>
      <c r="N1025" s="25" t="s">
        <v>6727</v>
      </c>
      <c r="O1025" s="61" t="s">
        <v>32</v>
      </c>
      <c r="P1025" s="61" t="s">
        <v>214</v>
      </c>
      <c r="Q1025" s="67"/>
      <c r="R1025" s="64"/>
      <c r="S1025" s="65" t="str">
        <f t="shared" si="1"/>
        <v/>
      </c>
      <c r="T1025" s="67" t="str">
        <f>IFERROR(__xludf.DUMMYFUNCTION("IF(ISBLANK(S1025), """", DATE(INDEX(SPLIT(S1025,""/""),3), INDEX(SPLIT(S1025,""/""),2), INDEX(SPLIT(S1025,""/""),1)))"),"")</f>
        <v/>
      </c>
      <c r="U1025" s="67"/>
      <c r="V1025" s="65"/>
      <c r="W1025" s="67"/>
      <c r="X1025" s="67"/>
      <c r="Y1025" s="69" t="str">
        <f t="shared" si="2"/>
        <v/>
      </c>
      <c r="Z1025" s="70" t="str">
        <f t="shared" si="3"/>
        <v/>
      </c>
      <c r="AA1025" s="70" t="str">
        <f>IFERROR(__xludf.DUMMYFUNCTION("IF(OR(T1025="""", NOT(ISDATE(T1025))), """", EOMONTH(T1025, -1) + 1)"),"")</f>
        <v/>
      </c>
      <c r="AB1025" s="67"/>
      <c r="AC1025" s="67"/>
      <c r="AD1025" s="67"/>
      <c r="AE1025" s="67"/>
    </row>
    <row r="1026">
      <c r="A1026" s="59">
        <v>45820.0</v>
      </c>
      <c r="B1026" s="60">
        <f t="shared" si="4"/>
        <v>118</v>
      </c>
      <c r="C1026" s="61" t="s">
        <v>64</v>
      </c>
      <c r="D1026" s="61" t="s">
        <v>529</v>
      </c>
      <c r="E1026" s="61" t="s">
        <v>4430</v>
      </c>
      <c r="F1026" s="61" t="s">
        <v>25</v>
      </c>
      <c r="G1026" s="61" t="s">
        <v>4431</v>
      </c>
      <c r="H1026" s="61" t="s">
        <v>59</v>
      </c>
      <c r="I1026" s="61" t="s">
        <v>28</v>
      </c>
      <c r="J1026" s="61" t="s">
        <v>28</v>
      </c>
      <c r="K1026" s="61" t="s">
        <v>28</v>
      </c>
      <c r="L1026" s="61" t="s">
        <v>29</v>
      </c>
      <c r="M1026" s="25" t="s">
        <v>6728</v>
      </c>
      <c r="N1026" s="25" t="s">
        <v>6729</v>
      </c>
      <c r="O1026" s="61" t="s">
        <v>32</v>
      </c>
      <c r="P1026" s="61" t="s">
        <v>214</v>
      </c>
      <c r="Q1026" s="67"/>
      <c r="R1026" s="64"/>
      <c r="S1026" s="65" t="str">
        <f t="shared" si="1"/>
        <v/>
      </c>
      <c r="T1026" s="67" t="str">
        <f>IFERROR(__xludf.DUMMYFUNCTION("IF(ISBLANK(S1026), """", DATE(INDEX(SPLIT(S1026,""/""),3), INDEX(SPLIT(S1026,""/""),2), INDEX(SPLIT(S1026,""/""),1)))"),"")</f>
        <v/>
      </c>
      <c r="U1026" s="67"/>
      <c r="V1026" s="65"/>
      <c r="W1026" s="67"/>
      <c r="X1026" s="67"/>
      <c r="Y1026" s="69" t="str">
        <f t="shared" si="2"/>
        <v/>
      </c>
      <c r="Z1026" s="70" t="str">
        <f t="shared" si="3"/>
        <v/>
      </c>
      <c r="AA1026" s="70" t="str">
        <f>IFERROR(__xludf.DUMMYFUNCTION("IF(OR(T1026="""", NOT(ISDATE(T1026))), """", EOMONTH(T1026, -1) + 1)"),"")</f>
        <v/>
      </c>
      <c r="AB1026" s="67"/>
      <c r="AC1026" s="67"/>
      <c r="AD1026" s="67"/>
      <c r="AE1026" s="67"/>
    </row>
    <row r="1027">
      <c r="A1027" s="59">
        <v>45820.0</v>
      </c>
      <c r="B1027" s="60">
        <f t="shared" si="4"/>
        <v>118</v>
      </c>
      <c r="C1027" s="61" t="s">
        <v>64</v>
      </c>
      <c r="D1027" s="61" t="s">
        <v>529</v>
      </c>
      <c r="E1027" s="61" t="s">
        <v>4434</v>
      </c>
      <c r="F1027" s="61" t="s">
        <v>25</v>
      </c>
      <c r="G1027" s="61" t="s">
        <v>4435</v>
      </c>
      <c r="H1027" s="61" t="s">
        <v>59</v>
      </c>
      <c r="I1027" s="61" t="s">
        <v>328</v>
      </c>
      <c r="J1027" s="61" t="s">
        <v>40</v>
      </c>
      <c r="K1027" s="61" t="s">
        <v>40</v>
      </c>
      <c r="L1027" s="61" t="s">
        <v>29</v>
      </c>
      <c r="M1027" s="25" t="s">
        <v>6730</v>
      </c>
      <c r="N1027" s="25" t="s">
        <v>6731</v>
      </c>
      <c r="O1027" s="61" t="s">
        <v>32</v>
      </c>
      <c r="P1027" s="61" t="s">
        <v>214</v>
      </c>
      <c r="Q1027" s="67"/>
      <c r="R1027" s="64"/>
      <c r="S1027" s="65" t="str">
        <f t="shared" si="1"/>
        <v/>
      </c>
      <c r="T1027" s="67" t="str">
        <f>IFERROR(__xludf.DUMMYFUNCTION("IF(ISBLANK(S1027), """", DATE(INDEX(SPLIT(S1027,""/""),3), INDEX(SPLIT(S1027,""/""),2), INDEX(SPLIT(S1027,""/""),1)))"),"")</f>
        <v/>
      </c>
      <c r="U1027" s="67"/>
      <c r="V1027" s="65"/>
      <c r="W1027" s="67"/>
      <c r="X1027" s="67"/>
      <c r="Y1027" s="69" t="str">
        <f t="shared" si="2"/>
        <v/>
      </c>
      <c r="Z1027" s="70" t="str">
        <f t="shared" si="3"/>
        <v/>
      </c>
      <c r="AA1027" s="70" t="str">
        <f>IFERROR(__xludf.DUMMYFUNCTION("IF(OR(T1027="""", NOT(ISDATE(T1027))), """", EOMONTH(T1027, -1) + 1)"),"")</f>
        <v/>
      </c>
      <c r="AB1027" s="67"/>
      <c r="AC1027" s="67"/>
      <c r="AD1027" s="67"/>
      <c r="AE1027" s="67"/>
    </row>
    <row r="1028">
      <c r="A1028" s="59">
        <v>45820.0</v>
      </c>
      <c r="B1028" s="60">
        <f t="shared" si="4"/>
        <v>118</v>
      </c>
      <c r="C1028" s="61" t="s">
        <v>64</v>
      </c>
      <c r="D1028" s="61" t="s">
        <v>529</v>
      </c>
      <c r="E1028" s="61" t="s">
        <v>4438</v>
      </c>
      <c r="F1028" s="61" t="s">
        <v>25</v>
      </c>
      <c r="G1028" s="61" t="s">
        <v>4439</v>
      </c>
      <c r="H1028" s="61" t="s">
        <v>59</v>
      </c>
      <c r="I1028" s="98" t="s">
        <v>28</v>
      </c>
      <c r="J1028" s="98" t="s">
        <v>28</v>
      </c>
      <c r="K1028" s="61" t="s">
        <v>1265</v>
      </c>
      <c r="L1028" s="61" t="s">
        <v>29</v>
      </c>
      <c r="M1028" s="25" t="s">
        <v>6732</v>
      </c>
      <c r="N1028" s="25" t="s">
        <v>6733</v>
      </c>
      <c r="O1028" s="61" t="s">
        <v>32</v>
      </c>
      <c r="P1028" s="61" t="s">
        <v>214</v>
      </c>
      <c r="Q1028" s="67"/>
      <c r="R1028" s="64"/>
      <c r="S1028" s="65" t="str">
        <f t="shared" si="1"/>
        <v/>
      </c>
      <c r="T1028" s="67" t="str">
        <f>IFERROR(__xludf.DUMMYFUNCTION("IF(ISBLANK(S1028), """", DATE(INDEX(SPLIT(S1028,""/""),3), INDEX(SPLIT(S1028,""/""),2), INDEX(SPLIT(S1028,""/""),1)))"),"")</f>
        <v/>
      </c>
      <c r="U1028" s="67"/>
      <c r="V1028" s="65"/>
      <c r="W1028" s="67"/>
      <c r="X1028" s="67"/>
      <c r="Y1028" s="69" t="str">
        <f t="shared" si="2"/>
        <v/>
      </c>
      <c r="Z1028" s="70" t="str">
        <f t="shared" si="3"/>
        <v/>
      </c>
      <c r="AA1028" s="70" t="str">
        <f>IFERROR(__xludf.DUMMYFUNCTION("IF(OR(T1028="""", NOT(ISDATE(T1028))), """", EOMONTH(T1028, -1) + 1)"),"")</f>
        <v/>
      </c>
      <c r="AB1028" s="67"/>
      <c r="AC1028" s="67"/>
      <c r="AD1028" s="67"/>
      <c r="AE1028" s="67"/>
    </row>
    <row r="1029">
      <c r="A1029" s="59">
        <v>45820.0</v>
      </c>
      <c r="B1029" s="60">
        <f t="shared" si="4"/>
        <v>118</v>
      </c>
      <c r="C1029" s="61" t="s">
        <v>64</v>
      </c>
      <c r="D1029" s="61" t="s">
        <v>529</v>
      </c>
      <c r="E1029" s="61" t="s">
        <v>4442</v>
      </c>
      <c r="F1029" s="61" t="s">
        <v>25</v>
      </c>
      <c r="G1029" s="61" t="s">
        <v>4443</v>
      </c>
      <c r="H1029" s="61" t="s">
        <v>68</v>
      </c>
      <c r="I1029" s="61" t="s">
        <v>105</v>
      </c>
      <c r="J1029" s="61" t="s">
        <v>105</v>
      </c>
      <c r="K1029" s="61" t="s">
        <v>105</v>
      </c>
      <c r="L1029" s="61" t="s">
        <v>29</v>
      </c>
      <c r="M1029" s="25" t="s">
        <v>6734</v>
      </c>
      <c r="N1029" s="25" t="s">
        <v>6735</v>
      </c>
      <c r="O1029" s="61" t="s">
        <v>32</v>
      </c>
      <c r="P1029" s="61" t="s">
        <v>214</v>
      </c>
      <c r="Q1029" s="67"/>
      <c r="R1029" s="64"/>
      <c r="S1029" s="65" t="str">
        <f t="shared" si="1"/>
        <v/>
      </c>
      <c r="T1029" s="67" t="str">
        <f>IFERROR(__xludf.DUMMYFUNCTION("IF(ISBLANK(S1029), """", DATE(INDEX(SPLIT(S1029,""/""),3), INDEX(SPLIT(S1029,""/""),2), INDEX(SPLIT(S1029,""/""),1)))"),"")</f>
        <v/>
      </c>
      <c r="U1029" s="67"/>
      <c r="V1029" s="65"/>
      <c r="W1029" s="67"/>
      <c r="X1029" s="67"/>
      <c r="Y1029" s="69" t="str">
        <f t="shared" si="2"/>
        <v/>
      </c>
      <c r="Z1029" s="70" t="str">
        <f t="shared" si="3"/>
        <v/>
      </c>
      <c r="AA1029" s="70" t="str">
        <f>IFERROR(__xludf.DUMMYFUNCTION("IF(OR(T1029="""", NOT(ISDATE(T1029))), """", EOMONTH(T1029, -1) + 1)"),"")</f>
        <v/>
      </c>
      <c r="AB1029" s="67"/>
      <c r="AC1029" s="67"/>
      <c r="AD1029" s="67"/>
      <c r="AE1029" s="67"/>
    </row>
    <row r="1030">
      <c r="A1030" s="59">
        <v>45820.0</v>
      </c>
      <c r="B1030" s="60">
        <f t="shared" si="4"/>
        <v>118</v>
      </c>
      <c r="C1030" s="61" t="s">
        <v>64</v>
      </c>
      <c r="D1030" s="61" t="s">
        <v>529</v>
      </c>
      <c r="E1030" s="61" t="s">
        <v>4446</v>
      </c>
      <c r="F1030" s="61" t="s">
        <v>47</v>
      </c>
      <c r="G1030" s="67"/>
      <c r="H1030" s="61" t="s">
        <v>47</v>
      </c>
      <c r="I1030" s="61" t="s">
        <v>105</v>
      </c>
      <c r="J1030" s="61" t="s">
        <v>801</v>
      </c>
      <c r="K1030" s="61" t="s">
        <v>801</v>
      </c>
      <c r="L1030" s="67"/>
      <c r="M1030" s="25" t="s">
        <v>6736</v>
      </c>
      <c r="N1030" s="67"/>
      <c r="O1030" s="67"/>
      <c r="P1030" s="61" t="s">
        <v>214</v>
      </c>
      <c r="Q1030" s="67"/>
      <c r="R1030" s="64"/>
      <c r="S1030" s="65" t="str">
        <f t="shared" si="1"/>
        <v/>
      </c>
      <c r="T1030" s="67" t="str">
        <f>IFERROR(__xludf.DUMMYFUNCTION("IF(ISBLANK(S1030), """", DATE(INDEX(SPLIT(S1030,""/""),3), INDEX(SPLIT(S1030,""/""),2), INDEX(SPLIT(S1030,""/""),1)))"),"")</f>
        <v/>
      </c>
      <c r="U1030" s="67"/>
      <c r="V1030" s="65"/>
      <c r="W1030" s="67"/>
      <c r="X1030" s="67"/>
      <c r="Y1030" s="69" t="str">
        <f t="shared" si="2"/>
        <v/>
      </c>
      <c r="Z1030" s="70" t="str">
        <f t="shared" si="3"/>
        <v/>
      </c>
      <c r="AA1030" s="70" t="str">
        <f>IFERROR(__xludf.DUMMYFUNCTION("IF(OR(T1030="""", NOT(ISDATE(T1030))), """", EOMONTH(T1030, -1) + 1)"),"")</f>
        <v/>
      </c>
      <c r="AB1030" s="67"/>
      <c r="AC1030" s="67"/>
      <c r="AD1030" s="67"/>
      <c r="AE1030" s="67"/>
    </row>
    <row r="1031">
      <c r="A1031" s="59">
        <v>45820.0</v>
      </c>
      <c r="B1031" s="60">
        <f t="shared" si="4"/>
        <v>118</v>
      </c>
      <c r="C1031" s="61" t="s">
        <v>50</v>
      </c>
      <c r="D1031" s="61" t="s">
        <v>216</v>
      </c>
      <c r="E1031" s="61" t="s">
        <v>4448</v>
      </c>
      <c r="F1031" s="61" t="s">
        <v>25</v>
      </c>
      <c r="G1031" s="61" t="s">
        <v>4449</v>
      </c>
      <c r="H1031" s="61" t="s">
        <v>1355</v>
      </c>
      <c r="I1031" s="61" t="s">
        <v>78</v>
      </c>
      <c r="J1031" s="61" t="s">
        <v>256</v>
      </c>
      <c r="K1031" s="61" t="s">
        <v>256</v>
      </c>
      <c r="L1031" s="61" t="s">
        <v>29</v>
      </c>
      <c r="M1031" s="25" t="s">
        <v>6737</v>
      </c>
      <c r="N1031" s="25" t="s">
        <v>6738</v>
      </c>
      <c r="O1031" s="61" t="s">
        <v>32</v>
      </c>
      <c r="P1031" s="61" t="s">
        <v>214</v>
      </c>
      <c r="Q1031" s="67"/>
      <c r="R1031" s="64"/>
      <c r="S1031" s="65" t="str">
        <f t="shared" si="1"/>
        <v/>
      </c>
      <c r="T1031" s="67" t="str">
        <f>IFERROR(__xludf.DUMMYFUNCTION("IF(ISBLANK(S1031), """", DATE(INDEX(SPLIT(S1031,""/""),3), INDEX(SPLIT(S1031,""/""),2), INDEX(SPLIT(S1031,""/""),1)))"),"")</f>
        <v/>
      </c>
      <c r="U1031" s="67"/>
      <c r="V1031" s="65"/>
      <c r="W1031" s="67"/>
      <c r="X1031" s="67"/>
      <c r="Y1031" s="69" t="str">
        <f t="shared" si="2"/>
        <v/>
      </c>
      <c r="Z1031" s="70" t="str">
        <f t="shared" si="3"/>
        <v/>
      </c>
      <c r="AA1031" s="70" t="str">
        <f>IFERROR(__xludf.DUMMYFUNCTION("IF(OR(T1031="""", NOT(ISDATE(T1031))), """", EOMONTH(T1031, -1) + 1)"),"")</f>
        <v/>
      </c>
      <c r="AB1031" s="67"/>
      <c r="AC1031" s="67"/>
      <c r="AD1031" s="67"/>
      <c r="AE1031" s="67"/>
    </row>
    <row r="1032">
      <c r="A1032" s="59">
        <v>45820.0</v>
      </c>
      <c r="B1032" s="60">
        <f t="shared" si="4"/>
        <v>2</v>
      </c>
      <c r="C1032" s="61" t="s">
        <v>22</v>
      </c>
      <c r="D1032" s="61" t="s">
        <v>109</v>
      </c>
      <c r="E1032" s="61" t="s">
        <v>4452</v>
      </c>
      <c r="F1032" s="61" t="s">
        <v>638</v>
      </c>
      <c r="G1032" s="61" t="s">
        <v>4453</v>
      </c>
      <c r="H1032" s="61" t="s">
        <v>77</v>
      </c>
      <c r="I1032" s="61" t="s">
        <v>78</v>
      </c>
      <c r="J1032" s="61" t="s">
        <v>47</v>
      </c>
      <c r="K1032" s="61" t="s">
        <v>47</v>
      </c>
      <c r="L1032" s="61" t="s">
        <v>29</v>
      </c>
      <c r="M1032" s="25" t="s">
        <v>6739</v>
      </c>
      <c r="N1032" s="25" t="s">
        <v>6740</v>
      </c>
      <c r="O1032" s="61" t="s">
        <v>32</v>
      </c>
      <c r="P1032" s="61" t="s">
        <v>33</v>
      </c>
      <c r="Q1032" s="67"/>
      <c r="R1032" s="64"/>
      <c r="S1032" s="65" t="str">
        <f t="shared" si="1"/>
        <v>14/06/2025</v>
      </c>
      <c r="T1032" s="66">
        <f>IFERROR(__xludf.DUMMYFUNCTION("IF(ISBLANK(S1032), """", DATE(INDEX(SPLIT(S1032,""/""),3), INDEX(SPLIT(S1032,""/""),2), INDEX(SPLIT(S1032,""/""),1)))"),45822.0)</f>
        <v>45822</v>
      </c>
      <c r="U1032" s="67"/>
      <c r="V1032" s="61" t="s">
        <v>4837</v>
      </c>
      <c r="W1032" s="67"/>
      <c r="X1032" s="67"/>
      <c r="Y1032" s="69" t="str">
        <f t="shared" si="2"/>
        <v>2025-06</v>
      </c>
      <c r="Z1032" s="70" t="str">
        <f t="shared" si="3"/>
        <v>Jun</v>
      </c>
      <c r="AA1032" s="71">
        <f>IFERROR(__xludf.DUMMYFUNCTION("IF(OR(T1032="""", NOT(ISDATE(T1032))), """", EOMONTH(T1032, -1) + 1)"),45809.0)</f>
        <v>45809</v>
      </c>
      <c r="AB1032" s="67"/>
      <c r="AC1032" s="67"/>
      <c r="AD1032" s="67"/>
      <c r="AE1032" s="67"/>
    </row>
    <row r="1033">
      <c r="A1033" s="59">
        <v>45820.0</v>
      </c>
      <c r="B1033" s="60">
        <f t="shared" si="4"/>
        <v>118</v>
      </c>
      <c r="C1033" s="61" t="s">
        <v>64</v>
      </c>
      <c r="D1033" s="61" t="s">
        <v>432</v>
      </c>
      <c r="E1033" s="61" t="s">
        <v>4456</v>
      </c>
      <c r="F1033" s="61" t="s">
        <v>638</v>
      </c>
      <c r="G1033" s="61" t="s">
        <v>4457</v>
      </c>
      <c r="H1033" s="61" t="s">
        <v>77</v>
      </c>
      <c r="I1033" s="61" t="s">
        <v>78</v>
      </c>
      <c r="J1033" s="61" t="s">
        <v>47</v>
      </c>
      <c r="K1033" s="61" t="s">
        <v>47</v>
      </c>
      <c r="L1033" s="61" t="s">
        <v>29</v>
      </c>
      <c r="M1033" s="25" t="s">
        <v>6741</v>
      </c>
      <c r="N1033" s="25" t="s">
        <v>6742</v>
      </c>
      <c r="O1033" s="61" t="s">
        <v>32</v>
      </c>
      <c r="P1033" s="61" t="s">
        <v>214</v>
      </c>
      <c r="Q1033" s="67"/>
      <c r="R1033" s="64"/>
      <c r="S1033" s="65" t="str">
        <f t="shared" si="1"/>
        <v/>
      </c>
      <c r="T1033" s="67" t="str">
        <f>IFERROR(__xludf.DUMMYFUNCTION("IF(ISBLANK(S1033), """", DATE(INDEX(SPLIT(S1033,""/""),3), INDEX(SPLIT(S1033,""/""),2), INDEX(SPLIT(S1033,""/""),1)))"),"")</f>
        <v/>
      </c>
      <c r="U1033" s="67"/>
      <c r="V1033" s="65"/>
      <c r="W1033" s="67"/>
      <c r="X1033" s="67"/>
      <c r="Y1033" s="69" t="str">
        <f t="shared" si="2"/>
        <v/>
      </c>
      <c r="Z1033" s="70" t="str">
        <f t="shared" si="3"/>
        <v/>
      </c>
      <c r="AA1033" s="70" t="str">
        <f>IFERROR(__xludf.DUMMYFUNCTION("IF(OR(T1033="""", NOT(ISDATE(T1033))), """", EOMONTH(T1033, -1) + 1)"),"")</f>
        <v/>
      </c>
      <c r="AB1033" s="67"/>
      <c r="AC1033" s="67"/>
      <c r="AD1033" s="67"/>
      <c r="AE1033" s="67"/>
    </row>
    <row r="1034">
      <c r="A1034" s="59">
        <v>45821.0</v>
      </c>
      <c r="B1034" s="60">
        <f t="shared" si="4"/>
        <v>6</v>
      </c>
      <c r="C1034" s="61" t="s">
        <v>72</v>
      </c>
      <c r="D1034" s="61" t="s">
        <v>247</v>
      </c>
      <c r="E1034" s="61" t="s">
        <v>4461</v>
      </c>
      <c r="F1034" s="61" t="s">
        <v>274</v>
      </c>
      <c r="G1034" s="61" t="s">
        <v>4462</v>
      </c>
      <c r="H1034" s="61" t="s">
        <v>77</v>
      </c>
      <c r="I1034" s="61" t="s">
        <v>78</v>
      </c>
      <c r="J1034" s="61" t="s">
        <v>47</v>
      </c>
      <c r="K1034" s="61" t="s">
        <v>47</v>
      </c>
      <c r="L1034" s="61" t="s">
        <v>29</v>
      </c>
      <c r="M1034" s="25" t="s">
        <v>6743</v>
      </c>
      <c r="N1034" s="25" t="s">
        <v>6744</v>
      </c>
      <c r="O1034" s="61" t="s">
        <v>32</v>
      </c>
      <c r="P1034" s="61" t="s">
        <v>33</v>
      </c>
      <c r="Q1034" s="61" t="s">
        <v>34</v>
      </c>
      <c r="R1034" s="79" t="s">
        <v>5380</v>
      </c>
      <c r="S1034" s="65" t="str">
        <f t="shared" si="1"/>
        <v>19/06/2025</v>
      </c>
      <c r="T1034" s="66">
        <f>IFERROR(__xludf.DUMMYFUNCTION("IF(ISBLANK(S1034), """", DATE(INDEX(SPLIT(S1034,""/""),3), INDEX(SPLIT(S1034,""/""),2), INDEX(SPLIT(S1034,""/""),1)))"),45827.0)</f>
        <v>45827</v>
      </c>
      <c r="U1034" s="67"/>
      <c r="V1034" s="65"/>
      <c r="W1034" s="67"/>
      <c r="X1034" s="67"/>
      <c r="Y1034" s="69" t="str">
        <f t="shared" si="2"/>
        <v>2025-06</v>
      </c>
      <c r="Z1034" s="70" t="str">
        <f t="shared" si="3"/>
        <v>Jun</v>
      </c>
      <c r="AA1034" s="71">
        <f>IFERROR(__xludf.DUMMYFUNCTION("IF(OR(T1034="""", NOT(ISDATE(T1034))), """", EOMONTH(T1034, -1) + 1)"),45809.0)</f>
        <v>45809</v>
      </c>
      <c r="AB1034" s="67"/>
      <c r="AC1034" s="67"/>
      <c r="AD1034" s="67"/>
      <c r="AE1034" s="67"/>
    </row>
    <row r="1035">
      <c r="A1035" s="59">
        <v>45821.0</v>
      </c>
      <c r="B1035" s="60">
        <f t="shared" si="4"/>
        <v>117</v>
      </c>
      <c r="C1035" s="61" t="s">
        <v>64</v>
      </c>
      <c r="D1035" s="61" t="s">
        <v>562</v>
      </c>
      <c r="E1035" s="61" t="s">
        <v>4465</v>
      </c>
      <c r="F1035" s="61" t="s">
        <v>4466</v>
      </c>
      <c r="G1035" s="63" t="s">
        <v>4185</v>
      </c>
      <c r="H1035" s="61" t="s">
        <v>59</v>
      </c>
      <c r="I1035" s="61" t="s">
        <v>40</v>
      </c>
      <c r="J1035" s="61" t="s">
        <v>40</v>
      </c>
      <c r="K1035" s="61" t="s">
        <v>40</v>
      </c>
      <c r="L1035" s="61" t="s">
        <v>29</v>
      </c>
      <c r="M1035" s="25" t="s">
        <v>6745</v>
      </c>
      <c r="N1035" s="25" t="s">
        <v>6746</v>
      </c>
      <c r="O1035" s="61" t="s">
        <v>32</v>
      </c>
      <c r="P1035" s="61" t="s">
        <v>214</v>
      </c>
      <c r="Q1035" s="67"/>
      <c r="R1035" s="64"/>
      <c r="S1035" s="65" t="str">
        <f t="shared" si="1"/>
        <v/>
      </c>
      <c r="T1035" s="67" t="str">
        <f>IFERROR(__xludf.DUMMYFUNCTION("IF(ISBLANK(S1035), """", DATE(INDEX(SPLIT(S1035,""/""),3), INDEX(SPLIT(S1035,""/""),2), INDEX(SPLIT(S1035,""/""),1)))"),"")</f>
        <v/>
      </c>
      <c r="U1035" s="67"/>
      <c r="V1035" s="65"/>
      <c r="W1035" s="67"/>
      <c r="X1035" s="67"/>
      <c r="Y1035" s="69" t="str">
        <f t="shared" si="2"/>
        <v/>
      </c>
      <c r="Z1035" s="70" t="str">
        <f t="shared" si="3"/>
        <v/>
      </c>
      <c r="AA1035" s="70" t="str">
        <f>IFERROR(__xludf.DUMMYFUNCTION("IF(OR(T1035="""", NOT(ISDATE(T1035))), """", EOMONTH(T1035, -1) + 1)"),"")</f>
        <v/>
      </c>
      <c r="AB1035" s="67"/>
      <c r="AC1035" s="67"/>
      <c r="AD1035" s="67"/>
      <c r="AE1035" s="67"/>
    </row>
    <row r="1036">
      <c r="A1036" s="59">
        <v>45822.0</v>
      </c>
      <c r="B1036" s="60">
        <f t="shared" si="4"/>
        <v>116</v>
      </c>
      <c r="C1036" s="61" t="s">
        <v>72</v>
      </c>
      <c r="D1036" s="61" t="s">
        <v>247</v>
      </c>
      <c r="E1036" s="61" t="s">
        <v>4470</v>
      </c>
      <c r="F1036" s="61" t="s">
        <v>427</v>
      </c>
      <c r="G1036" s="61" t="s">
        <v>4471</v>
      </c>
      <c r="H1036" s="61" t="s">
        <v>77</v>
      </c>
      <c r="I1036" s="61" t="s">
        <v>78</v>
      </c>
      <c r="J1036" s="61" t="s">
        <v>47</v>
      </c>
      <c r="K1036" s="61" t="s">
        <v>47</v>
      </c>
      <c r="L1036" s="61" t="s">
        <v>29</v>
      </c>
      <c r="M1036" s="25" t="s">
        <v>6747</v>
      </c>
      <c r="N1036" s="25" t="s">
        <v>6748</v>
      </c>
      <c r="O1036" s="61" t="s">
        <v>32</v>
      </c>
      <c r="P1036" s="61" t="s">
        <v>214</v>
      </c>
      <c r="Q1036" s="67"/>
      <c r="R1036" s="64"/>
      <c r="S1036" s="65" t="str">
        <f t="shared" si="1"/>
        <v/>
      </c>
      <c r="T1036" s="67" t="str">
        <f>IFERROR(__xludf.DUMMYFUNCTION("IF(ISBLANK(S1036), """", DATE(INDEX(SPLIT(S1036,""/""),3), INDEX(SPLIT(S1036,""/""),2), INDEX(SPLIT(S1036,""/""),1)))"),"")</f>
        <v/>
      </c>
      <c r="U1036" s="67"/>
      <c r="V1036" s="65"/>
      <c r="W1036" s="67"/>
      <c r="X1036" s="67"/>
      <c r="Y1036" s="69" t="str">
        <f t="shared" si="2"/>
        <v/>
      </c>
      <c r="Z1036" s="70" t="str">
        <f t="shared" si="3"/>
        <v/>
      </c>
      <c r="AA1036" s="70" t="str">
        <f>IFERROR(__xludf.DUMMYFUNCTION("IF(OR(T1036="""", NOT(ISDATE(T1036))), """", EOMONTH(T1036, -1) + 1)"),"")</f>
        <v/>
      </c>
      <c r="AB1036" s="67"/>
      <c r="AC1036" s="67"/>
      <c r="AD1036" s="67"/>
      <c r="AE1036" s="67"/>
    </row>
    <row r="1037">
      <c r="A1037" s="59">
        <v>45824.0</v>
      </c>
      <c r="B1037" s="60">
        <f t="shared" si="4"/>
        <v>114</v>
      </c>
      <c r="C1037" s="61" t="s">
        <v>72</v>
      </c>
      <c r="D1037" s="61" t="s">
        <v>247</v>
      </c>
      <c r="E1037" s="61" t="s">
        <v>4475</v>
      </c>
      <c r="F1037" s="61" t="s">
        <v>274</v>
      </c>
      <c r="G1037" s="61" t="s">
        <v>4476</v>
      </c>
      <c r="H1037" s="61" t="s">
        <v>77</v>
      </c>
      <c r="I1037" s="61" t="s">
        <v>78</v>
      </c>
      <c r="J1037" s="61" t="s">
        <v>47</v>
      </c>
      <c r="K1037" s="61" t="s">
        <v>47</v>
      </c>
      <c r="L1037" s="61" t="s">
        <v>29</v>
      </c>
      <c r="M1037" s="25" t="s">
        <v>6749</v>
      </c>
      <c r="N1037" s="25" t="s">
        <v>6750</v>
      </c>
      <c r="O1037" s="61" t="s">
        <v>32</v>
      </c>
      <c r="P1037" s="61" t="s">
        <v>214</v>
      </c>
      <c r="Q1037" s="67"/>
      <c r="R1037" s="64"/>
      <c r="S1037" s="65" t="str">
        <f t="shared" si="1"/>
        <v/>
      </c>
      <c r="T1037" s="67" t="str">
        <f>IFERROR(__xludf.DUMMYFUNCTION("IF(ISBLANK(S1037), """", DATE(INDEX(SPLIT(S1037,""/""),3), INDEX(SPLIT(S1037,""/""),2), INDEX(SPLIT(S1037,""/""),1)))"),"")</f>
        <v/>
      </c>
      <c r="U1037" s="67"/>
      <c r="V1037" s="65"/>
      <c r="W1037" s="67"/>
      <c r="X1037" s="67"/>
      <c r="Y1037" s="69" t="str">
        <f t="shared" si="2"/>
        <v/>
      </c>
      <c r="Z1037" s="70" t="str">
        <f t="shared" si="3"/>
        <v/>
      </c>
      <c r="AA1037" s="70" t="str">
        <f>IFERROR(__xludf.DUMMYFUNCTION("IF(OR(T1037="""", NOT(ISDATE(T1037))), """", EOMONTH(T1037, -1) + 1)"),"")</f>
        <v/>
      </c>
      <c r="AB1037" s="67"/>
      <c r="AC1037" s="67"/>
      <c r="AD1037" s="67"/>
      <c r="AE1037" s="67"/>
    </row>
    <row r="1038">
      <c r="A1038" s="59">
        <v>45824.0</v>
      </c>
      <c r="B1038" s="60">
        <f t="shared" si="4"/>
        <v>114</v>
      </c>
      <c r="C1038" s="61" t="s">
        <v>72</v>
      </c>
      <c r="D1038" s="61" t="s">
        <v>247</v>
      </c>
      <c r="E1038" s="61" t="s">
        <v>4479</v>
      </c>
      <c r="F1038" s="61" t="s">
        <v>274</v>
      </c>
      <c r="G1038" s="61" t="s">
        <v>4480</v>
      </c>
      <c r="H1038" s="61" t="s">
        <v>77</v>
      </c>
      <c r="I1038" s="61" t="s">
        <v>78</v>
      </c>
      <c r="J1038" s="61" t="s">
        <v>47</v>
      </c>
      <c r="K1038" s="61" t="s">
        <v>47</v>
      </c>
      <c r="L1038" s="61" t="s">
        <v>29</v>
      </c>
      <c r="M1038" s="25" t="s">
        <v>6751</v>
      </c>
      <c r="N1038" s="25" t="s">
        <v>6752</v>
      </c>
      <c r="O1038" s="61" t="s">
        <v>32</v>
      </c>
      <c r="P1038" s="61" t="s">
        <v>214</v>
      </c>
      <c r="Q1038" s="67"/>
      <c r="R1038" s="64"/>
      <c r="S1038" s="65" t="str">
        <f t="shared" si="1"/>
        <v/>
      </c>
      <c r="T1038" s="67" t="str">
        <f>IFERROR(__xludf.DUMMYFUNCTION("IF(ISBLANK(S1038), """", DATE(INDEX(SPLIT(S1038,""/""),3), INDEX(SPLIT(S1038,""/""),2), INDEX(SPLIT(S1038,""/""),1)))"),"")</f>
        <v/>
      </c>
      <c r="U1038" s="67"/>
      <c r="V1038" s="65"/>
      <c r="W1038" s="67"/>
      <c r="X1038" s="67"/>
      <c r="Y1038" s="69" t="str">
        <f t="shared" si="2"/>
        <v/>
      </c>
      <c r="Z1038" s="70" t="str">
        <f t="shared" si="3"/>
        <v/>
      </c>
      <c r="AA1038" s="70" t="str">
        <f>IFERROR(__xludf.DUMMYFUNCTION("IF(OR(T1038="""", NOT(ISDATE(T1038))), """", EOMONTH(T1038, -1) + 1)"),"")</f>
        <v/>
      </c>
      <c r="AB1038" s="67"/>
      <c r="AC1038" s="67"/>
      <c r="AD1038" s="67"/>
      <c r="AE1038" s="67"/>
    </row>
    <row r="1039">
      <c r="A1039" s="59">
        <v>45824.0</v>
      </c>
      <c r="B1039" s="60">
        <f t="shared" si="4"/>
        <v>114</v>
      </c>
      <c r="C1039" s="61" t="s">
        <v>64</v>
      </c>
      <c r="D1039" s="61" t="s">
        <v>4079</v>
      </c>
      <c r="E1039" s="61" t="s">
        <v>4483</v>
      </c>
      <c r="F1039" s="61" t="s">
        <v>25</v>
      </c>
      <c r="G1039" s="61" t="s">
        <v>4484</v>
      </c>
      <c r="H1039" s="61" t="s">
        <v>59</v>
      </c>
      <c r="I1039" s="61" t="s">
        <v>54</v>
      </c>
      <c r="J1039" s="61" t="s">
        <v>404</v>
      </c>
      <c r="K1039" s="61" t="s">
        <v>54</v>
      </c>
      <c r="L1039" s="61" t="s">
        <v>29</v>
      </c>
      <c r="M1039" s="25" t="s">
        <v>6753</v>
      </c>
      <c r="N1039" s="25" t="s">
        <v>6754</v>
      </c>
      <c r="O1039" s="61" t="s">
        <v>32</v>
      </c>
      <c r="P1039" s="61" t="s">
        <v>214</v>
      </c>
      <c r="Q1039" s="67"/>
      <c r="R1039" s="64"/>
      <c r="S1039" s="65" t="str">
        <f t="shared" si="1"/>
        <v/>
      </c>
      <c r="T1039" s="67" t="str">
        <f>IFERROR(__xludf.DUMMYFUNCTION("IF(ISBLANK(S1039), """", DATE(INDEX(SPLIT(S1039,""/""),3), INDEX(SPLIT(S1039,""/""),2), INDEX(SPLIT(S1039,""/""),1)))"),"")</f>
        <v/>
      </c>
      <c r="U1039" s="67"/>
      <c r="V1039" s="65"/>
      <c r="W1039" s="67"/>
      <c r="X1039" s="67"/>
      <c r="Y1039" s="69" t="str">
        <f t="shared" si="2"/>
        <v/>
      </c>
      <c r="Z1039" s="70" t="str">
        <f t="shared" si="3"/>
        <v/>
      </c>
      <c r="AA1039" s="70" t="str">
        <f>IFERROR(__xludf.DUMMYFUNCTION("IF(OR(T1039="""", NOT(ISDATE(T1039))), """", EOMONTH(T1039, -1) + 1)"),"")</f>
        <v/>
      </c>
      <c r="AB1039" s="67"/>
      <c r="AC1039" s="67"/>
      <c r="AD1039" s="67"/>
      <c r="AE1039" s="67"/>
    </row>
    <row r="1040">
      <c r="A1040" s="59">
        <v>45824.0</v>
      </c>
      <c r="B1040" s="60">
        <f t="shared" si="4"/>
        <v>114</v>
      </c>
      <c r="C1040" s="61" t="s">
        <v>64</v>
      </c>
      <c r="D1040" s="61" t="s">
        <v>4079</v>
      </c>
      <c r="E1040" s="61" t="s">
        <v>4487</v>
      </c>
      <c r="F1040" s="61" t="s">
        <v>25</v>
      </c>
      <c r="G1040" s="61" t="s">
        <v>4488</v>
      </c>
      <c r="H1040" s="61" t="s">
        <v>59</v>
      </c>
      <c r="I1040" s="61" t="s">
        <v>78</v>
      </c>
      <c r="J1040" s="61" t="s">
        <v>54</v>
      </c>
      <c r="K1040" s="61" t="s">
        <v>54</v>
      </c>
      <c r="L1040" s="61" t="s">
        <v>29</v>
      </c>
      <c r="M1040" s="25" t="s">
        <v>6755</v>
      </c>
      <c r="N1040" s="25" t="s">
        <v>6756</v>
      </c>
      <c r="O1040" s="61" t="s">
        <v>32</v>
      </c>
      <c r="P1040" s="61" t="s">
        <v>214</v>
      </c>
      <c r="Q1040" s="67"/>
      <c r="R1040" s="64"/>
      <c r="S1040" s="65" t="str">
        <f t="shared" si="1"/>
        <v/>
      </c>
      <c r="T1040" s="67" t="str">
        <f>IFERROR(__xludf.DUMMYFUNCTION("IF(ISBLANK(S1040), """", DATE(INDEX(SPLIT(S1040,""/""),3), INDEX(SPLIT(S1040,""/""),2), INDEX(SPLIT(S1040,""/""),1)))"),"")</f>
        <v/>
      </c>
      <c r="U1040" s="67"/>
      <c r="V1040" s="65"/>
      <c r="W1040" s="67"/>
      <c r="X1040" s="67"/>
      <c r="Y1040" s="69" t="str">
        <f t="shared" si="2"/>
        <v/>
      </c>
      <c r="Z1040" s="70" t="str">
        <f t="shared" si="3"/>
        <v/>
      </c>
      <c r="AA1040" s="70" t="str">
        <f>IFERROR(__xludf.DUMMYFUNCTION("IF(OR(T1040="""", NOT(ISDATE(T1040))), """", EOMONTH(T1040, -1) + 1)"),"")</f>
        <v/>
      </c>
      <c r="AB1040" s="67"/>
      <c r="AC1040" s="67"/>
      <c r="AD1040" s="67"/>
      <c r="AE1040" s="67"/>
    </row>
    <row r="1041">
      <c r="A1041" s="59">
        <v>45824.0</v>
      </c>
      <c r="B1041" s="60">
        <f t="shared" si="4"/>
        <v>114</v>
      </c>
      <c r="C1041" s="61" t="s">
        <v>64</v>
      </c>
      <c r="D1041" s="61" t="s">
        <v>4079</v>
      </c>
      <c r="E1041" s="61" t="s">
        <v>4491</v>
      </c>
      <c r="F1041" s="61" t="s">
        <v>25</v>
      </c>
      <c r="G1041" s="61" t="s">
        <v>4492</v>
      </c>
      <c r="H1041" s="61" t="s">
        <v>39</v>
      </c>
      <c r="I1041" s="61" t="s">
        <v>78</v>
      </c>
      <c r="J1041" s="61" t="s">
        <v>78</v>
      </c>
      <c r="K1041" s="61" t="s">
        <v>78</v>
      </c>
      <c r="L1041" s="61" t="s">
        <v>29</v>
      </c>
      <c r="M1041" s="25" t="s">
        <v>6757</v>
      </c>
      <c r="N1041" s="25" t="s">
        <v>6758</v>
      </c>
      <c r="O1041" s="61" t="s">
        <v>32</v>
      </c>
      <c r="P1041" s="61" t="s">
        <v>214</v>
      </c>
      <c r="Q1041" s="67"/>
      <c r="R1041" s="64"/>
      <c r="S1041" s="65" t="str">
        <f t="shared" si="1"/>
        <v/>
      </c>
      <c r="T1041" s="67" t="str">
        <f>IFERROR(__xludf.DUMMYFUNCTION("IF(ISBLANK(S1041), """", DATE(INDEX(SPLIT(S1041,""/""),3), INDEX(SPLIT(S1041,""/""),2), INDEX(SPLIT(S1041,""/""),1)))"),"")</f>
        <v/>
      </c>
      <c r="U1041" s="67"/>
      <c r="V1041" s="65"/>
      <c r="W1041" s="67"/>
      <c r="X1041" s="67"/>
      <c r="Y1041" s="69" t="str">
        <f t="shared" si="2"/>
        <v/>
      </c>
      <c r="Z1041" s="70" t="str">
        <f t="shared" si="3"/>
        <v/>
      </c>
      <c r="AA1041" s="70" t="str">
        <f>IFERROR(__xludf.DUMMYFUNCTION("IF(OR(T1041="""", NOT(ISDATE(T1041))), """", EOMONTH(T1041, -1) + 1)"),"")</f>
        <v/>
      </c>
      <c r="AB1041" s="67"/>
      <c r="AC1041" s="67"/>
      <c r="AD1041" s="67"/>
      <c r="AE1041" s="67"/>
    </row>
    <row r="1042">
      <c r="A1042" s="59">
        <v>45824.0</v>
      </c>
      <c r="B1042" s="60">
        <f t="shared" si="4"/>
        <v>114</v>
      </c>
      <c r="C1042" s="61" t="s">
        <v>72</v>
      </c>
      <c r="D1042" s="61" t="s">
        <v>247</v>
      </c>
      <c r="E1042" s="61" t="s">
        <v>4495</v>
      </c>
      <c r="F1042" s="61" t="s">
        <v>274</v>
      </c>
      <c r="G1042" s="61" t="s">
        <v>4496</v>
      </c>
      <c r="H1042" s="61" t="s">
        <v>77</v>
      </c>
      <c r="I1042" s="61" t="s">
        <v>148</v>
      </c>
      <c r="J1042" s="61" t="s">
        <v>47</v>
      </c>
      <c r="K1042" s="61" t="s">
        <v>47</v>
      </c>
      <c r="L1042" s="61" t="s">
        <v>29</v>
      </c>
      <c r="M1042" s="25" t="s">
        <v>6759</v>
      </c>
      <c r="N1042" s="25" t="s">
        <v>6760</v>
      </c>
      <c r="O1042" s="61" t="s">
        <v>32</v>
      </c>
      <c r="P1042" s="61" t="s">
        <v>214</v>
      </c>
      <c r="Q1042" s="67"/>
      <c r="R1042" s="64"/>
      <c r="S1042" s="65" t="str">
        <f t="shared" si="1"/>
        <v/>
      </c>
      <c r="T1042" s="67" t="str">
        <f>IFERROR(__xludf.DUMMYFUNCTION("IF(ISBLANK(S1042), """", DATE(INDEX(SPLIT(S1042,""/""),3), INDEX(SPLIT(S1042,""/""),2), INDEX(SPLIT(S1042,""/""),1)))"),"")</f>
        <v/>
      </c>
      <c r="U1042" s="67"/>
      <c r="V1042" s="65"/>
      <c r="W1042" s="67"/>
      <c r="X1042" s="67"/>
      <c r="Y1042" s="69" t="str">
        <f t="shared" si="2"/>
        <v/>
      </c>
      <c r="Z1042" s="70" t="str">
        <f t="shared" si="3"/>
        <v/>
      </c>
      <c r="AA1042" s="70" t="str">
        <f>IFERROR(__xludf.DUMMYFUNCTION("IF(OR(T1042="""", NOT(ISDATE(T1042))), """", EOMONTH(T1042, -1) + 1)"),"")</f>
        <v/>
      </c>
      <c r="AB1042" s="67"/>
      <c r="AC1042" s="67"/>
      <c r="AD1042" s="67"/>
      <c r="AE1042" s="67"/>
    </row>
    <row r="1043">
      <c r="A1043" s="59">
        <v>45824.0</v>
      </c>
      <c r="B1043" s="60">
        <f t="shared" si="4"/>
        <v>114</v>
      </c>
      <c r="C1043" s="61" t="s">
        <v>72</v>
      </c>
      <c r="D1043" s="61" t="s">
        <v>247</v>
      </c>
      <c r="E1043" s="61" t="s">
        <v>4499</v>
      </c>
      <c r="F1043" s="61" t="s">
        <v>274</v>
      </c>
      <c r="G1043" s="61" t="s">
        <v>4500</v>
      </c>
      <c r="H1043" s="61" t="s">
        <v>77</v>
      </c>
      <c r="I1043" s="61" t="s">
        <v>78</v>
      </c>
      <c r="J1043" s="61" t="s">
        <v>47</v>
      </c>
      <c r="K1043" s="61" t="s">
        <v>47</v>
      </c>
      <c r="L1043" s="61" t="s">
        <v>29</v>
      </c>
      <c r="M1043" s="25" t="s">
        <v>6761</v>
      </c>
      <c r="N1043" s="25" t="s">
        <v>6762</v>
      </c>
      <c r="O1043" s="61" t="s">
        <v>32</v>
      </c>
      <c r="P1043" s="61" t="s">
        <v>214</v>
      </c>
      <c r="Q1043" s="67"/>
      <c r="R1043" s="64"/>
      <c r="S1043" s="65" t="str">
        <f t="shared" si="1"/>
        <v/>
      </c>
      <c r="T1043" s="67" t="str">
        <f>IFERROR(__xludf.DUMMYFUNCTION("IF(ISBLANK(S1043), """", DATE(INDEX(SPLIT(S1043,""/""),3), INDEX(SPLIT(S1043,""/""),2), INDEX(SPLIT(S1043,""/""),1)))"),"")</f>
        <v/>
      </c>
      <c r="U1043" s="67"/>
      <c r="V1043" s="65"/>
      <c r="W1043" s="67"/>
      <c r="X1043" s="67"/>
      <c r="Y1043" s="69" t="str">
        <f t="shared" si="2"/>
        <v/>
      </c>
      <c r="Z1043" s="70" t="str">
        <f t="shared" si="3"/>
        <v/>
      </c>
      <c r="AA1043" s="70" t="str">
        <f>IFERROR(__xludf.DUMMYFUNCTION("IF(OR(T1043="""", NOT(ISDATE(T1043))), """", EOMONTH(T1043, -1) + 1)"),"")</f>
        <v/>
      </c>
      <c r="AB1043" s="67"/>
      <c r="AC1043" s="67"/>
      <c r="AD1043" s="67"/>
      <c r="AE1043" s="67"/>
    </row>
    <row r="1044">
      <c r="A1044" s="59">
        <v>45824.0</v>
      </c>
      <c r="B1044" s="60">
        <f t="shared" si="4"/>
        <v>114</v>
      </c>
      <c r="C1044" s="61" t="s">
        <v>64</v>
      </c>
      <c r="D1044" s="61" t="s">
        <v>432</v>
      </c>
      <c r="E1044" s="61" t="s">
        <v>4503</v>
      </c>
      <c r="F1044" s="61" t="s">
        <v>25</v>
      </c>
      <c r="G1044" s="61" t="s">
        <v>4504</v>
      </c>
      <c r="H1044" s="61" t="s">
        <v>39</v>
      </c>
      <c r="I1044" s="61" t="s">
        <v>328</v>
      </c>
      <c r="J1044" s="61" t="s">
        <v>328</v>
      </c>
      <c r="K1044" s="61" t="s">
        <v>328</v>
      </c>
      <c r="L1044" s="61" t="s">
        <v>29</v>
      </c>
      <c r="M1044" s="25" t="s">
        <v>6763</v>
      </c>
      <c r="N1044" s="25" t="s">
        <v>6764</v>
      </c>
      <c r="O1044" s="61" t="s">
        <v>32</v>
      </c>
      <c r="P1044" s="61" t="s">
        <v>214</v>
      </c>
      <c r="Q1044" s="67"/>
      <c r="R1044" s="64"/>
      <c r="S1044" s="65" t="str">
        <f t="shared" si="1"/>
        <v/>
      </c>
      <c r="T1044" s="67" t="str">
        <f>IFERROR(__xludf.DUMMYFUNCTION("IF(ISBLANK(S1044), """", DATE(INDEX(SPLIT(S1044,""/""),3), INDEX(SPLIT(S1044,""/""),2), INDEX(SPLIT(S1044,""/""),1)))"),"")</f>
        <v/>
      </c>
      <c r="U1044" s="67"/>
      <c r="V1044" s="65"/>
      <c r="W1044" s="67"/>
      <c r="X1044" s="67"/>
      <c r="Y1044" s="69" t="str">
        <f t="shared" si="2"/>
        <v/>
      </c>
      <c r="Z1044" s="70" t="str">
        <f t="shared" si="3"/>
        <v/>
      </c>
      <c r="AA1044" s="70" t="str">
        <f>IFERROR(__xludf.DUMMYFUNCTION("IF(OR(T1044="""", NOT(ISDATE(T1044))), """", EOMONTH(T1044, -1) + 1)"),"")</f>
        <v/>
      </c>
      <c r="AB1044" s="67"/>
      <c r="AC1044" s="67"/>
      <c r="AD1044" s="67"/>
      <c r="AE1044" s="67"/>
    </row>
    <row r="1045">
      <c r="A1045" s="59">
        <v>45825.0</v>
      </c>
      <c r="B1045" s="60">
        <f t="shared" si="4"/>
        <v>113</v>
      </c>
      <c r="C1045" s="61" t="s">
        <v>72</v>
      </c>
      <c r="D1045" s="61" t="s">
        <v>247</v>
      </c>
      <c r="E1045" s="61" t="s">
        <v>4508</v>
      </c>
      <c r="F1045" s="61" t="s">
        <v>25</v>
      </c>
      <c r="G1045" s="61" t="s">
        <v>4509</v>
      </c>
      <c r="H1045" s="61" t="s">
        <v>59</v>
      </c>
      <c r="I1045" s="61" t="s">
        <v>122</v>
      </c>
      <c r="J1045" s="61" t="s">
        <v>122</v>
      </c>
      <c r="K1045" s="61" t="s">
        <v>122</v>
      </c>
      <c r="L1045" s="61" t="s">
        <v>29</v>
      </c>
      <c r="M1045" s="25" t="s">
        <v>6765</v>
      </c>
      <c r="N1045" s="25" t="s">
        <v>6766</v>
      </c>
      <c r="O1045" s="61" t="s">
        <v>32</v>
      </c>
      <c r="P1045" s="61" t="s">
        <v>214</v>
      </c>
      <c r="Q1045" s="67"/>
      <c r="R1045" s="64"/>
      <c r="S1045" s="65" t="str">
        <f t="shared" si="1"/>
        <v/>
      </c>
      <c r="T1045" s="67" t="str">
        <f>IFERROR(__xludf.DUMMYFUNCTION("IF(ISBLANK(S1045), """", DATE(INDEX(SPLIT(S1045,""/""),3), INDEX(SPLIT(S1045,""/""),2), INDEX(SPLIT(S1045,""/""),1)))"),"")</f>
        <v/>
      </c>
      <c r="U1045" s="67"/>
      <c r="V1045" s="65"/>
      <c r="W1045" s="67"/>
      <c r="X1045" s="67"/>
      <c r="Y1045" s="69" t="str">
        <f t="shared" si="2"/>
        <v/>
      </c>
      <c r="Z1045" s="70" t="str">
        <f t="shared" si="3"/>
        <v/>
      </c>
      <c r="AA1045" s="70" t="str">
        <f>IFERROR(__xludf.DUMMYFUNCTION("IF(OR(T1045="""", NOT(ISDATE(T1045))), """", EOMONTH(T1045, -1) + 1)"),"")</f>
        <v/>
      </c>
      <c r="AB1045" s="67"/>
      <c r="AC1045" s="67"/>
      <c r="AD1045" s="67"/>
      <c r="AE1045" s="67"/>
    </row>
    <row r="1046">
      <c r="A1046" s="59">
        <v>45825.0</v>
      </c>
      <c r="B1046" s="60">
        <f t="shared" si="4"/>
        <v>113</v>
      </c>
      <c r="C1046" s="61" t="s">
        <v>72</v>
      </c>
      <c r="D1046" s="61" t="s">
        <v>247</v>
      </c>
      <c r="E1046" s="61" t="s">
        <v>4512</v>
      </c>
      <c r="F1046" s="61" t="s">
        <v>25</v>
      </c>
      <c r="G1046" s="61" t="s">
        <v>4513</v>
      </c>
      <c r="H1046" s="61" t="s">
        <v>39</v>
      </c>
      <c r="I1046" s="61" t="s">
        <v>54</v>
      </c>
      <c r="J1046" s="61" t="s">
        <v>2038</v>
      </c>
      <c r="K1046" s="61" t="s">
        <v>78</v>
      </c>
      <c r="L1046" s="61" t="s">
        <v>29</v>
      </c>
      <c r="M1046" s="25" t="s">
        <v>6767</v>
      </c>
      <c r="N1046" s="25" t="s">
        <v>6768</v>
      </c>
      <c r="O1046" s="61" t="s">
        <v>32</v>
      </c>
      <c r="P1046" s="61" t="s">
        <v>214</v>
      </c>
      <c r="Q1046" s="67"/>
      <c r="R1046" s="64"/>
      <c r="S1046" s="65" t="str">
        <f t="shared" si="1"/>
        <v/>
      </c>
      <c r="T1046" s="67" t="str">
        <f>IFERROR(__xludf.DUMMYFUNCTION("IF(ISBLANK(S1046), """", DATE(INDEX(SPLIT(S1046,""/""),3), INDEX(SPLIT(S1046,""/""),2), INDEX(SPLIT(S1046,""/""),1)))"),"")</f>
        <v/>
      </c>
      <c r="U1046" s="67"/>
      <c r="V1046" s="65"/>
      <c r="W1046" s="67"/>
      <c r="X1046" s="67"/>
      <c r="Y1046" s="69" t="str">
        <f t="shared" si="2"/>
        <v/>
      </c>
      <c r="Z1046" s="70" t="str">
        <f t="shared" si="3"/>
        <v/>
      </c>
      <c r="AA1046" s="70" t="str">
        <f>IFERROR(__xludf.DUMMYFUNCTION("IF(OR(T1046="""", NOT(ISDATE(T1046))), """", EOMONTH(T1046, -1) + 1)"),"")</f>
        <v/>
      </c>
      <c r="AB1046" s="67"/>
      <c r="AC1046" s="67"/>
      <c r="AD1046" s="67"/>
      <c r="AE1046" s="67"/>
    </row>
    <row r="1047">
      <c r="A1047" s="59">
        <v>45825.0</v>
      </c>
      <c r="B1047" s="60">
        <f t="shared" si="4"/>
        <v>113</v>
      </c>
      <c r="C1047" s="61" t="s">
        <v>72</v>
      </c>
      <c r="D1047" s="61" t="s">
        <v>247</v>
      </c>
      <c r="E1047" s="61" t="s">
        <v>4516</v>
      </c>
      <c r="F1047" s="61" t="s">
        <v>25</v>
      </c>
      <c r="G1047" s="61" t="s">
        <v>4517</v>
      </c>
      <c r="H1047" s="61" t="s">
        <v>39</v>
      </c>
      <c r="I1047" s="61" t="s">
        <v>435</v>
      </c>
      <c r="J1047" s="61" t="s">
        <v>435</v>
      </c>
      <c r="K1047" s="61" t="s">
        <v>435</v>
      </c>
      <c r="L1047" s="61" t="s">
        <v>29</v>
      </c>
      <c r="M1047" s="25" t="s">
        <v>6769</v>
      </c>
      <c r="N1047" s="25" t="s">
        <v>6770</v>
      </c>
      <c r="O1047" s="61" t="s">
        <v>32</v>
      </c>
      <c r="P1047" s="61" t="s">
        <v>214</v>
      </c>
      <c r="Q1047" s="67"/>
      <c r="R1047" s="64"/>
      <c r="S1047" s="65" t="str">
        <f t="shared" si="1"/>
        <v/>
      </c>
      <c r="T1047" s="67" t="str">
        <f>IFERROR(__xludf.DUMMYFUNCTION("IF(ISBLANK(S1047), """", DATE(INDEX(SPLIT(S1047,""/""),3), INDEX(SPLIT(S1047,""/""),2), INDEX(SPLIT(S1047,""/""),1)))"),"")</f>
        <v/>
      </c>
      <c r="U1047" s="67"/>
      <c r="V1047" s="65"/>
      <c r="W1047" s="67"/>
      <c r="X1047" s="67"/>
      <c r="Y1047" s="69" t="str">
        <f t="shared" si="2"/>
        <v/>
      </c>
      <c r="Z1047" s="70" t="str">
        <f t="shared" si="3"/>
        <v/>
      </c>
      <c r="AA1047" s="70" t="str">
        <f>IFERROR(__xludf.DUMMYFUNCTION("IF(OR(T1047="""", NOT(ISDATE(T1047))), """", EOMONTH(T1047, -1) + 1)"),"")</f>
        <v/>
      </c>
      <c r="AB1047" s="67"/>
      <c r="AC1047" s="67"/>
      <c r="AD1047" s="67"/>
      <c r="AE1047" s="67"/>
    </row>
    <row r="1048">
      <c r="A1048" s="59">
        <v>45825.0</v>
      </c>
      <c r="B1048" s="60">
        <f t="shared" si="4"/>
        <v>113</v>
      </c>
      <c r="C1048" s="61" t="s">
        <v>72</v>
      </c>
      <c r="D1048" s="61" t="s">
        <v>247</v>
      </c>
      <c r="E1048" s="61" t="s">
        <v>4520</v>
      </c>
      <c r="F1048" s="61" t="s">
        <v>25</v>
      </c>
      <c r="G1048" s="61" t="s">
        <v>4521</v>
      </c>
      <c r="H1048" s="61" t="s">
        <v>59</v>
      </c>
      <c r="I1048" s="61" t="s">
        <v>54</v>
      </c>
      <c r="J1048" s="61" t="s">
        <v>468</v>
      </c>
      <c r="K1048" s="61" t="s">
        <v>468</v>
      </c>
      <c r="L1048" s="61" t="s">
        <v>29</v>
      </c>
      <c r="M1048" s="25" t="s">
        <v>6771</v>
      </c>
      <c r="N1048" s="25" t="s">
        <v>6772</v>
      </c>
      <c r="O1048" s="61" t="s">
        <v>32</v>
      </c>
      <c r="P1048" s="61" t="s">
        <v>214</v>
      </c>
      <c r="Q1048" s="67"/>
      <c r="R1048" s="64"/>
      <c r="S1048" s="65" t="str">
        <f t="shared" si="1"/>
        <v/>
      </c>
      <c r="T1048" s="67" t="str">
        <f>IFERROR(__xludf.DUMMYFUNCTION("IF(ISBLANK(S1048), """", DATE(INDEX(SPLIT(S1048,""/""),3), INDEX(SPLIT(S1048,""/""),2), INDEX(SPLIT(S1048,""/""),1)))"),"")</f>
        <v/>
      </c>
      <c r="U1048" s="67"/>
      <c r="V1048" s="65"/>
      <c r="W1048" s="67"/>
      <c r="X1048" s="67"/>
      <c r="Y1048" s="69" t="str">
        <f t="shared" si="2"/>
        <v/>
      </c>
      <c r="Z1048" s="70" t="str">
        <f t="shared" si="3"/>
        <v/>
      </c>
      <c r="AA1048" s="70" t="str">
        <f>IFERROR(__xludf.DUMMYFUNCTION("IF(OR(T1048="""", NOT(ISDATE(T1048))), """", EOMONTH(T1048, -1) + 1)"),"")</f>
        <v/>
      </c>
      <c r="AB1048" s="67"/>
      <c r="AC1048" s="67"/>
      <c r="AD1048" s="67"/>
      <c r="AE1048" s="67"/>
    </row>
    <row r="1049">
      <c r="A1049" s="59">
        <v>45825.0</v>
      </c>
      <c r="B1049" s="60">
        <f t="shared" si="4"/>
        <v>113</v>
      </c>
      <c r="C1049" s="61" t="s">
        <v>72</v>
      </c>
      <c r="D1049" s="61" t="s">
        <v>247</v>
      </c>
      <c r="E1049" s="61" t="s">
        <v>4524</v>
      </c>
      <c r="F1049" s="61" t="s">
        <v>25</v>
      </c>
      <c r="G1049" s="61" t="s">
        <v>4525</v>
      </c>
      <c r="H1049" s="61" t="s">
        <v>388</v>
      </c>
      <c r="I1049" s="61" t="s">
        <v>78</v>
      </c>
      <c r="J1049" s="61" t="s">
        <v>220</v>
      </c>
      <c r="K1049" s="61" t="s">
        <v>220</v>
      </c>
      <c r="L1049" s="61" t="s">
        <v>29</v>
      </c>
      <c r="M1049" s="25" t="s">
        <v>6773</v>
      </c>
      <c r="N1049" s="25" t="s">
        <v>6774</v>
      </c>
      <c r="O1049" s="61" t="s">
        <v>32</v>
      </c>
      <c r="P1049" s="61" t="s">
        <v>214</v>
      </c>
      <c r="Q1049" s="67"/>
      <c r="R1049" s="64"/>
      <c r="S1049" s="65" t="str">
        <f t="shared" si="1"/>
        <v/>
      </c>
      <c r="T1049" s="67" t="str">
        <f>IFERROR(__xludf.DUMMYFUNCTION("IF(ISBLANK(S1049), """", DATE(INDEX(SPLIT(S1049,""/""),3), INDEX(SPLIT(S1049,""/""),2), INDEX(SPLIT(S1049,""/""),1)))"),"")</f>
        <v/>
      </c>
      <c r="U1049" s="67"/>
      <c r="V1049" s="65"/>
      <c r="W1049" s="67"/>
      <c r="X1049" s="67"/>
      <c r="Y1049" s="69" t="str">
        <f t="shared" si="2"/>
        <v/>
      </c>
      <c r="Z1049" s="70" t="str">
        <f t="shared" si="3"/>
        <v/>
      </c>
      <c r="AA1049" s="70" t="str">
        <f>IFERROR(__xludf.DUMMYFUNCTION("IF(OR(T1049="""", NOT(ISDATE(T1049))), """", EOMONTH(T1049, -1) + 1)"),"")</f>
        <v/>
      </c>
      <c r="AB1049" s="67"/>
      <c r="AC1049" s="67"/>
      <c r="AD1049" s="67"/>
      <c r="AE1049" s="67"/>
    </row>
    <row r="1050">
      <c r="A1050" s="59">
        <v>45825.0</v>
      </c>
      <c r="B1050" s="60">
        <f t="shared" si="4"/>
        <v>113</v>
      </c>
      <c r="C1050" s="61" t="s">
        <v>64</v>
      </c>
      <c r="D1050" s="61" t="s">
        <v>307</v>
      </c>
      <c r="E1050" s="61" t="s">
        <v>4528</v>
      </c>
      <c r="F1050" s="61" t="s">
        <v>25</v>
      </c>
      <c r="G1050" s="61" t="s">
        <v>4529</v>
      </c>
      <c r="H1050" s="61" t="s">
        <v>39</v>
      </c>
      <c r="I1050" s="61" t="s">
        <v>435</v>
      </c>
      <c r="J1050" s="61" t="s">
        <v>435</v>
      </c>
      <c r="K1050" s="61" t="s">
        <v>435</v>
      </c>
      <c r="L1050" s="61" t="s">
        <v>29</v>
      </c>
      <c r="M1050" s="25" t="s">
        <v>6775</v>
      </c>
      <c r="N1050" s="25" t="s">
        <v>6776</v>
      </c>
      <c r="O1050" s="61" t="s">
        <v>32</v>
      </c>
      <c r="P1050" s="61" t="s">
        <v>214</v>
      </c>
      <c r="Q1050" s="67"/>
      <c r="R1050" s="64"/>
      <c r="S1050" s="65" t="str">
        <f t="shared" si="1"/>
        <v/>
      </c>
      <c r="T1050" s="67" t="str">
        <f>IFERROR(__xludf.DUMMYFUNCTION("IF(ISBLANK(S1050), """", DATE(INDEX(SPLIT(S1050,""/""),3), INDEX(SPLIT(S1050,""/""),2), INDEX(SPLIT(S1050,""/""),1)))"),"")</f>
        <v/>
      </c>
      <c r="U1050" s="67"/>
      <c r="V1050" s="65"/>
      <c r="W1050" s="67"/>
      <c r="X1050" s="67"/>
      <c r="Y1050" s="69" t="str">
        <f t="shared" si="2"/>
        <v/>
      </c>
      <c r="Z1050" s="70" t="str">
        <f t="shared" si="3"/>
        <v/>
      </c>
      <c r="AA1050" s="70" t="str">
        <f>IFERROR(__xludf.DUMMYFUNCTION("IF(OR(T1050="""", NOT(ISDATE(T1050))), """", EOMONTH(T1050, -1) + 1)"),"")</f>
        <v/>
      </c>
      <c r="AB1050" s="67"/>
      <c r="AC1050" s="67"/>
      <c r="AD1050" s="67"/>
      <c r="AE1050" s="67"/>
    </row>
    <row r="1051">
      <c r="A1051" s="59">
        <v>45825.0</v>
      </c>
      <c r="B1051" s="60">
        <f t="shared" si="4"/>
        <v>113</v>
      </c>
      <c r="C1051" s="61" t="s">
        <v>64</v>
      </c>
      <c r="D1051" s="61" t="s">
        <v>307</v>
      </c>
      <c r="E1051" s="61" t="s">
        <v>4532</v>
      </c>
      <c r="F1051" s="61" t="s">
        <v>25</v>
      </c>
      <c r="G1051" s="61" t="s">
        <v>4533</v>
      </c>
      <c r="H1051" s="61" t="s">
        <v>388</v>
      </c>
      <c r="I1051" s="61" t="s">
        <v>435</v>
      </c>
      <c r="J1051" s="61" t="s">
        <v>435</v>
      </c>
      <c r="K1051" s="61" t="s">
        <v>435</v>
      </c>
      <c r="L1051" s="61" t="s">
        <v>29</v>
      </c>
      <c r="M1051" s="25" t="s">
        <v>6777</v>
      </c>
      <c r="N1051" s="25" t="s">
        <v>6778</v>
      </c>
      <c r="O1051" s="61" t="s">
        <v>32</v>
      </c>
      <c r="P1051" s="61" t="s">
        <v>214</v>
      </c>
      <c r="Q1051" s="67"/>
      <c r="R1051" s="64"/>
      <c r="S1051" s="65" t="str">
        <f t="shared" si="1"/>
        <v/>
      </c>
      <c r="T1051" s="67" t="str">
        <f>IFERROR(__xludf.DUMMYFUNCTION("IF(ISBLANK(S1051), """", DATE(INDEX(SPLIT(S1051,""/""),3), INDEX(SPLIT(S1051,""/""),2), INDEX(SPLIT(S1051,""/""),1)))"),"")</f>
        <v/>
      </c>
      <c r="U1051" s="67"/>
      <c r="V1051" s="65"/>
      <c r="W1051" s="67"/>
      <c r="X1051" s="67"/>
      <c r="Y1051" s="69" t="str">
        <f t="shared" si="2"/>
        <v/>
      </c>
      <c r="Z1051" s="70" t="str">
        <f t="shared" si="3"/>
        <v/>
      </c>
      <c r="AA1051" s="70" t="str">
        <f>IFERROR(__xludf.DUMMYFUNCTION("IF(OR(T1051="""", NOT(ISDATE(T1051))), """", EOMONTH(T1051, -1) + 1)"),"")</f>
        <v/>
      </c>
      <c r="AB1051" s="67"/>
      <c r="AC1051" s="67"/>
      <c r="AD1051" s="67"/>
      <c r="AE1051" s="67"/>
    </row>
    <row r="1052">
      <c r="A1052" s="59">
        <v>45825.0</v>
      </c>
      <c r="B1052" s="60">
        <f t="shared" si="4"/>
        <v>113</v>
      </c>
      <c r="C1052" s="61" t="s">
        <v>64</v>
      </c>
      <c r="D1052" s="61" t="s">
        <v>307</v>
      </c>
      <c r="E1052" s="61" t="s">
        <v>4536</v>
      </c>
      <c r="F1052" s="61" t="s">
        <v>25</v>
      </c>
      <c r="G1052" s="61" t="s">
        <v>4537</v>
      </c>
      <c r="H1052" s="61" t="s">
        <v>388</v>
      </c>
      <c r="I1052" s="61" t="s">
        <v>104</v>
      </c>
      <c r="J1052" s="61" t="s">
        <v>104</v>
      </c>
      <c r="K1052" s="61" t="s">
        <v>104</v>
      </c>
      <c r="L1052" s="61" t="s">
        <v>29</v>
      </c>
      <c r="M1052" s="25" t="s">
        <v>6779</v>
      </c>
      <c r="N1052" s="25" t="s">
        <v>6780</v>
      </c>
      <c r="O1052" s="61" t="s">
        <v>32</v>
      </c>
      <c r="P1052" s="61" t="s">
        <v>214</v>
      </c>
      <c r="Q1052" s="67"/>
      <c r="R1052" s="64"/>
      <c r="S1052" s="65" t="str">
        <f t="shared" si="1"/>
        <v/>
      </c>
      <c r="T1052" s="67" t="str">
        <f>IFERROR(__xludf.DUMMYFUNCTION("IF(ISBLANK(S1052), """", DATE(INDEX(SPLIT(S1052,""/""),3), INDEX(SPLIT(S1052,""/""),2), INDEX(SPLIT(S1052,""/""),1)))"),"")</f>
        <v/>
      </c>
      <c r="U1052" s="67"/>
      <c r="V1052" s="65"/>
      <c r="W1052" s="67"/>
      <c r="X1052" s="67"/>
      <c r="Y1052" s="69" t="str">
        <f t="shared" si="2"/>
        <v/>
      </c>
      <c r="Z1052" s="70" t="str">
        <f t="shared" si="3"/>
        <v/>
      </c>
      <c r="AA1052" s="70" t="str">
        <f>IFERROR(__xludf.DUMMYFUNCTION("IF(OR(T1052="""", NOT(ISDATE(T1052))), """", EOMONTH(T1052, -1) + 1)"),"")</f>
        <v/>
      </c>
      <c r="AB1052" s="67"/>
      <c r="AC1052" s="67"/>
      <c r="AD1052" s="67"/>
      <c r="AE1052" s="67"/>
    </row>
    <row r="1053">
      <c r="A1053" s="59">
        <v>45825.0</v>
      </c>
      <c r="B1053" s="60">
        <f t="shared" si="4"/>
        <v>113</v>
      </c>
      <c r="C1053" s="61" t="s">
        <v>64</v>
      </c>
      <c r="D1053" s="61" t="s">
        <v>307</v>
      </c>
      <c r="E1053" s="61" t="s">
        <v>4540</v>
      </c>
      <c r="F1053" s="61" t="s">
        <v>25</v>
      </c>
      <c r="G1053" s="61" t="s">
        <v>4541</v>
      </c>
      <c r="H1053" s="61" t="s">
        <v>1355</v>
      </c>
      <c r="I1053" s="61" t="s">
        <v>459</v>
      </c>
      <c r="J1053" s="61" t="s">
        <v>459</v>
      </c>
      <c r="K1053" s="61" t="s">
        <v>40</v>
      </c>
      <c r="L1053" s="61" t="s">
        <v>29</v>
      </c>
      <c r="M1053" s="25" t="s">
        <v>6781</v>
      </c>
      <c r="N1053" s="25" t="s">
        <v>6782</v>
      </c>
      <c r="O1053" s="61" t="s">
        <v>32</v>
      </c>
      <c r="P1053" s="61" t="s">
        <v>214</v>
      </c>
      <c r="Q1053" s="67"/>
      <c r="R1053" s="64"/>
      <c r="S1053" s="65" t="str">
        <f t="shared" si="1"/>
        <v/>
      </c>
      <c r="T1053" s="67" t="str">
        <f>IFERROR(__xludf.DUMMYFUNCTION("IF(ISBLANK(S1053), """", DATE(INDEX(SPLIT(S1053,""/""),3), INDEX(SPLIT(S1053,""/""),2), INDEX(SPLIT(S1053,""/""),1)))"),"")</f>
        <v/>
      </c>
      <c r="U1053" s="67"/>
      <c r="V1053" s="65"/>
      <c r="W1053" s="67"/>
      <c r="X1053" s="67"/>
      <c r="Y1053" s="69" t="str">
        <f t="shared" si="2"/>
        <v/>
      </c>
      <c r="Z1053" s="70" t="str">
        <f t="shared" si="3"/>
        <v/>
      </c>
      <c r="AA1053" s="70" t="str">
        <f>IFERROR(__xludf.DUMMYFUNCTION("IF(OR(T1053="""", NOT(ISDATE(T1053))), """", EOMONTH(T1053, -1) + 1)"),"")</f>
        <v/>
      </c>
      <c r="AB1053" s="67"/>
      <c r="AC1053" s="67"/>
      <c r="AD1053" s="67"/>
      <c r="AE1053" s="67"/>
    </row>
    <row r="1054">
      <c r="A1054" s="59">
        <v>45825.0</v>
      </c>
      <c r="B1054" s="60">
        <f t="shared" si="4"/>
        <v>113</v>
      </c>
      <c r="C1054" s="61" t="s">
        <v>64</v>
      </c>
      <c r="D1054" s="61" t="s">
        <v>307</v>
      </c>
      <c r="E1054" s="61" t="s">
        <v>4544</v>
      </c>
      <c r="F1054" s="61" t="s">
        <v>46</v>
      </c>
      <c r="G1054" s="61" t="s">
        <v>4545</v>
      </c>
      <c r="H1054" s="61" t="s">
        <v>388</v>
      </c>
      <c r="I1054" s="61" t="s">
        <v>256</v>
      </c>
      <c r="J1054" s="61" t="s">
        <v>47</v>
      </c>
      <c r="K1054" s="61" t="s">
        <v>47</v>
      </c>
      <c r="L1054" s="61" t="s">
        <v>29</v>
      </c>
      <c r="M1054" s="25" t="s">
        <v>6783</v>
      </c>
      <c r="N1054" s="25" t="s">
        <v>6784</v>
      </c>
      <c r="O1054" s="61" t="s">
        <v>32</v>
      </c>
      <c r="P1054" s="61" t="s">
        <v>214</v>
      </c>
      <c r="Q1054" s="67"/>
      <c r="R1054" s="64"/>
      <c r="S1054" s="65" t="str">
        <f t="shared" si="1"/>
        <v/>
      </c>
      <c r="T1054" s="67" t="str">
        <f>IFERROR(__xludf.DUMMYFUNCTION("IF(ISBLANK(S1054), """", DATE(INDEX(SPLIT(S1054,""/""),3), INDEX(SPLIT(S1054,""/""),2), INDEX(SPLIT(S1054,""/""),1)))"),"")</f>
        <v/>
      </c>
      <c r="U1054" s="67"/>
      <c r="V1054" s="65"/>
      <c r="W1054" s="67"/>
      <c r="X1054" s="67"/>
      <c r="Y1054" s="69" t="str">
        <f t="shared" si="2"/>
        <v/>
      </c>
      <c r="Z1054" s="70" t="str">
        <f t="shared" si="3"/>
        <v/>
      </c>
      <c r="AA1054" s="70" t="str">
        <f>IFERROR(__xludf.DUMMYFUNCTION("IF(OR(T1054="""", NOT(ISDATE(T1054))), """", EOMONTH(T1054, -1) + 1)"),"")</f>
        <v/>
      </c>
      <c r="AB1054" s="67"/>
      <c r="AC1054" s="67"/>
      <c r="AD1054" s="67"/>
      <c r="AE1054" s="67"/>
    </row>
    <row r="1055">
      <c r="A1055" s="59">
        <v>45825.0</v>
      </c>
      <c r="B1055" s="60">
        <f t="shared" si="4"/>
        <v>113</v>
      </c>
      <c r="C1055" s="61" t="s">
        <v>64</v>
      </c>
      <c r="D1055" s="61" t="s">
        <v>307</v>
      </c>
      <c r="E1055" s="61" t="s">
        <v>4548</v>
      </c>
      <c r="F1055" s="61" t="s">
        <v>25</v>
      </c>
      <c r="G1055" s="61" t="s">
        <v>4549</v>
      </c>
      <c r="H1055" s="61" t="s">
        <v>39</v>
      </c>
      <c r="I1055" s="61" t="s">
        <v>78</v>
      </c>
      <c r="J1055" s="61" t="s">
        <v>40</v>
      </c>
      <c r="K1055" s="61" t="s">
        <v>78</v>
      </c>
      <c r="L1055" s="61" t="s">
        <v>29</v>
      </c>
      <c r="M1055" s="25" t="s">
        <v>6785</v>
      </c>
      <c r="N1055" s="25" t="s">
        <v>6786</v>
      </c>
      <c r="O1055" s="61" t="s">
        <v>32</v>
      </c>
      <c r="P1055" s="61" t="s">
        <v>214</v>
      </c>
      <c r="Q1055" s="67"/>
      <c r="R1055" s="64"/>
      <c r="S1055" s="65" t="str">
        <f t="shared" si="1"/>
        <v/>
      </c>
      <c r="T1055" s="67" t="str">
        <f>IFERROR(__xludf.DUMMYFUNCTION("IF(ISBLANK(S1055), """", DATE(INDEX(SPLIT(S1055,""/""),3), INDEX(SPLIT(S1055,""/""),2), INDEX(SPLIT(S1055,""/""),1)))"),"")</f>
        <v/>
      </c>
      <c r="U1055" s="67"/>
      <c r="V1055" s="65"/>
      <c r="W1055" s="67"/>
      <c r="X1055" s="67"/>
      <c r="Y1055" s="69" t="str">
        <f t="shared" si="2"/>
        <v/>
      </c>
      <c r="Z1055" s="70" t="str">
        <f t="shared" si="3"/>
        <v/>
      </c>
      <c r="AA1055" s="70" t="str">
        <f>IFERROR(__xludf.DUMMYFUNCTION("IF(OR(T1055="""", NOT(ISDATE(T1055))), """", EOMONTH(T1055, -1) + 1)"),"")</f>
        <v/>
      </c>
      <c r="AB1055" s="67"/>
      <c r="AC1055" s="67"/>
      <c r="AD1055" s="67"/>
      <c r="AE1055" s="67"/>
    </row>
    <row r="1056">
      <c r="A1056" s="59">
        <v>45825.0</v>
      </c>
      <c r="B1056" s="60">
        <f t="shared" si="4"/>
        <v>113</v>
      </c>
      <c r="C1056" s="61" t="s">
        <v>64</v>
      </c>
      <c r="D1056" s="61" t="s">
        <v>307</v>
      </c>
      <c r="E1056" s="61" t="s">
        <v>4552</v>
      </c>
      <c r="F1056" s="61" t="s">
        <v>25</v>
      </c>
      <c r="G1056" s="61" t="s">
        <v>4553</v>
      </c>
      <c r="H1056" s="61" t="s">
        <v>388</v>
      </c>
      <c r="I1056" s="61" t="s">
        <v>435</v>
      </c>
      <c r="J1056" s="61" t="s">
        <v>435</v>
      </c>
      <c r="K1056" s="61" t="s">
        <v>435</v>
      </c>
      <c r="L1056" s="61" t="s">
        <v>29</v>
      </c>
      <c r="M1056" s="25" t="s">
        <v>6787</v>
      </c>
      <c r="N1056" s="25" t="s">
        <v>6788</v>
      </c>
      <c r="O1056" s="61" t="s">
        <v>32</v>
      </c>
      <c r="P1056" s="61" t="s">
        <v>214</v>
      </c>
      <c r="Q1056" s="67"/>
      <c r="R1056" s="64"/>
      <c r="S1056" s="65" t="str">
        <f t="shared" si="1"/>
        <v/>
      </c>
      <c r="T1056" s="67" t="str">
        <f>IFERROR(__xludf.DUMMYFUNCTION("IF(ISBLANK(S1056), """", DATE(INDEX(SPLIT(S1056,""/""),3), INDEX(SPLIT(S1056,""/""),2), INDEX(SPLIT(S1056,""/""),1)))"),"")</f>
        <v/>
      </c>
      <c r="U1056" s="67"/>
      <c r="V1056" s="65"/>
      <c r="W1056" s="67"/>
      <c r="X1056" s="67"/>
      <c r="Y1056" s="69" t="str">
        <f t="shared" si="2"/>
        <v/>
      </c>
      <c r="Z1056" s="70" t="str">
        <f t="shared" si="3"/>
        <v/>
      </c>
      <c r="AA1056" s="70" t="str">
        <f>IFERROR(__xludf.DUMMYFUNCTION("IF(OR(T1056="""", NOT(ISDATE(T1056))), """", EOMONTH(T1056, -1) + 1)"),"")</f>
        <v/>
      </c>
      <c r="AB1056" s="67"/>
      <c r="AC1056" s="67"/>
      <c r="AD1056" s="67"/>
      <c r="AE1056" s="67"/>
    </row>
    <row r="1057">
      <c r="A1057" s="59">
        <v>45825.0</v>
      </c>
      <c r="B1057" s="60">
        <f t="shared" si="4"/>
        <v>113</v>
      </c>
      <c r="C1057" s="61" t="s">
        <v>64</v>
      </c>
      <c r="D1057" s="61" t="s">
        <v>307</v>
      </c>
      <c r="E1057" s="61" t="s">
        <v>4556</v>
      </c>
      <c r="F1057" s="61" t="s">
        <v>46</v>
      </c>
      <c r="G1057" s="61" t="s">
        <v>4557</v>
      </c>
      <c r="H1057" s="61" t="s">
        <v>388</v>
      </c>
      <c r="I1057" s="61" t="s">
        <v>459</v>
      </c>
      <c r="J1057" s="61" t="s">
        <v>47</v>
      </c>
      <c r="K1057" s="61" t="s">
        <v>47</v>
      </c>
      <c r="L1057" s="61" t="s">
        <v>29</v>
      </c>
      <c r="M1057" s="25" t="s">
        <v>6789</v>
      </c>
      <c r="N1057" s="25" t="s">
        <v>6790</v>
      </c>
      <c r="O1057" s="61" t="s">
        <v>32</v>
      </c>
      <c r="P1057" s="61" t="s">
        <v>214</v>
      </c>
      <c r="Q1057" s="67"/>
      <c r="R1057" s="64"/>
      <c r="S1057" s="65" t="str">
        <f t="shared" si="1"/>
        <v/>
      </c>
      <c r="T1057" s="67" t="str">
        <f>IFERROR(__xludf.DUMMYFUNCTION("IF(ISBLANK(S1057), """", DATE(INDEX(SPLIT(S1057,""/""),3), INDEX(SPLIT(S1057,""/""),2), INDEX(SPLIT(S1057,""/""),1)))"),"")</f>
        <v/>
      </c>
      <c r="U1057" s="67"/>
      <c r="V1057" s="65"/>
      <c r="W1057" s="67"/>
      <c r="X1057" s="67"/>
      <c r="Y1057" s="69" t="str">
        <f t="shared" si="2"/>
        <v/>
      </c>
      <c r="Z1057" s="70" t="str">
        <f t="shared" si="3"/>
        <v/>
      </c>
      <c r="AA1057" s="70" t="str">
        <f>IFERROR(__xludf.DUMMYFUNCTION("IF(OR(T1057="""", NOT(ISDATE(T1057))), """", EOMONTH(T1057, -1) + 1)"),"")</f>
        <v/>
      </c>
      <c r="AB1057" s="67"/>
      <c r="AC1057" s="67"/>
      <c r="AD1057" s="67"/>
      <c r="AE1057" s="67"/>
    </row>
    <row r="1058">
      <c r="A1058" s="59">
        <v>45826.0</v>
      </c>
      <c r="B1058" s="60">
        <f t="shared" si="4"/>
        <v>112</v>
      </c>
      <c r="C1058" s="61" t="s">
        <v>72</v>
      </c>
      <c r="D1058" s="61" t="s">
        <v>247</v>
      </c>
      <c r="E1058" s="61" t="s">
        <v>4561</v>
      </c>
      <c r="F1058" s="61" t="s">
        <v>274</v>
      </c>
      <c r="G1058" s="61" t="s">
        <v>4562</v>
      </c>
      <c r="H1058" s="61" t="s">
        <v>77</v>
      </c>
      <c r="I1058" s="61" t="s">
        <v>182</v>
      </c>
      <c r="J1058" s="61" t="s">
        <v>47</v>
      </c>
      <c r="K1058" s="61" t="s">
        <v>47</v>
      </c>
      <c r="L1058" s="61" t="s">
        <v>29</v>
      </c>
      <c r="M1058" s="25" t="s">
        <v>6791</v>
      </c>
      <c r="N1058" s="25" t="s">
        <v>6792</v>
      </c>
      <c r="O1058" s="61" t="s">
        <v>32</v>
      </c>
      <c r="P1058" s="61" t="s">
        <v>214</v>
      </c>
      <c r="Q1058" s="67"/>
      <c r="R1058" s="64"/>
      <c r="S1058" s="65" t="str">
        <f t="shared" si="1"/>
        <v/>
      </c>
      <c r="T1058" s="67" t="str">
        <f>IFERROR(__xludf.DUMMYFUNCTION("IF(ISBLANK(S1058), """", DATE(INDEX(SPLIT(S1058,""/""),3), INDEX(SPLIT(S1058,""/""),2), INDEX(SPLIT(S1058,""/""),1)))"),"")</f>
        <v/>
      </c>
      <c r="U1058" s="67"/>
      <c r="V1058" s="65"/>
      <c r="W1058" s="67"/>
      <c r="X1058" s="67"/>
      <c r="Y1058" s="69" t="str">
        <f t="shared" si="2"/>
        <v/>
      </c>
      <c r="Z1058" s="70" t="str">
        <f t="shared" si="3"/>
        <v/>
      </c>
      <c r="AA1058" s="70" t="str">
        <f>IFERROR(__xludf.DUMMYFUNCTION("IF(OR(T1058="""", NOT(ISDATE(T1058))), """", EOMONTH(T1058, -1) + 1)"),"")</f>
        <v/>
      </c>
      <c r="AB1058" s="67"/>
      <c r="AC1058" s="67"/>
      <c r="AD1058" s="67"/>
      <c r="AE1058" s="67"/>
    </row>
    <row r="1059">
      <c r="A1059" s="59">
        <v>45826.0</v>
      </c>
      <c r="B1059" s="60">
        <f t="shared" si="4"/>
        <v>112</v>
      </c>
      <c r="C1059" s="61" t="s">
        <v>72</v>
      </c>
      <c r="D1059" s="61" t="s">
        <v>247</v>
      </c>
      <c r="E1059" s="61" t="s">
        <v>4565</v>
      </c>
      <c r="F1059" s="61" t="s">
        <v>274</v>
      </c>
      <c r="G1059" s="61" t="s">
        <v>4566</v>
      </c>
      <c r="H1059" s="61" t="s">
        <v>77</v>
      </c>
      <c r="I1059" s="61" t="s">
        <v>435</v>
      </c>
      <c r="J1059" s="61" t="s">
        <v>47</v>
      </c>
      <c r="K1059" s="61" t="s">
        <v>47</v>
      </c>
      <c r="L1059" s="67"/>
      <c r="M1059" s="25" t="s">
        <v>6793</v>
      </c>
      <c r="N1059" s="67"/>
      <c r="O1059" s="67"/>
      <c r="P1059" s="61" t="s">
        <v>214</v>
      </c>
      <c r="Q1059" s="67"/>
      <c r="R1059" s="64"/>
      <c r="S1059" s="65" t="str">
        <f t="shared" si="1"/>
        <v/>
      </c>
      <c r="T1059" s="67" t="str">
        <f>IFERROR(__xludf.DUMMYFUNCTION("IF(ISBLANK(S1059), """", DATE(INDEX(SPLIT(S1059,""/""),3), INDEX(SPLIT(S1059,""/""),2), INDEX(SPLIT(S1059,""/""),1)))"),"")</f>
        <v/>
      </c>
      <c r="U1059" s="67"/>
      <c r="V1059" s="65"/>
      <c r="W1059" s="67"/>
      <c r="X1059" s="67"/>
      <c r="Y1059" s="69" t="str">
        <f t="shared" si="2"/>
        <v/>
      </c>
      <c r="Z1059" s="70" t="str">
        <f t="shared" si="3"/>
        <v/>
      </c>
      <c r="AA1059" s="70" t="str">
        <f>IFERROR(__xludf.DUMMYFUNCTION("IF(OR(T1059="""", NOT(ISDATE(T1059))), """", EOMONTH(T1059, -1) + 1)"),"")</f>
        <v/>
      </c>
      <c r="AB1059" s="67"/>
      <c r="AC1059" s="67"/>
      <c r="AD1059" s="67"/>
      <c r="AE1059" s="67"/>
    </row>
    <row r="1060">
      <c r="A1060" s="59">
        <v>45826.0</v>
      </c>
      <c r="B1060" s="60">
        <f t="shared" si="4"/>
        <v>112</v>
      </c>
      <c r="C1060" s="61" t="s">
        <v>22</v>
      </c>
      <c r="D1060" s="61" t="s">
        <v>109</v>
      </c>
      <c r="E1060" s="61" t="s">
        <v>4568</v>
      </c>
      <c r="F1060" s="61" t="s">
        <v>4569</v>
      </c>
      <c r="G1060" s="61" t="s">
        <v>4569</v>
      </c>
      <c r="H1060" s="61" t="s">
        <v>77</v>
      </c>
      <c r="I1060" s="61" t="s">
        <v>47</v>
      </c>
      <c r="J1060" s="61" t="s">
        <v>47</v>
      </c>
      <c r="K1060" s="61" t="s">
        <v>47</v>
      </c>
      <c r="L1060" s="61" t="s">
        <v>29</v>
      </c>
      <c r="M1060" s="25" t="s">
        <v>6794</v>
      </c>
      <c r="N1060" s="25" t="s">
        <v>6795</v>
      </c>
      <c r="O1060" s="61" t="s">
        <v>32</v>
      </c>
      <c r="P1060" s="61" t="s">
        <v>343</v>
      </c>
      <c r="Q1060" s="67"/>
      <c r="R1060" s="64"/>
      <c r="S1060" s="65" t="str">
        <f t="shared" si="1"/>
        <v/>
      </c>
      <c r="T1060" s="67" t="str">
        <f>IFERROR(__xludf.DUMMYFUNCTION("IF(ISBLANK(S1060), """", DATE(INDEX(SPLIT(S1060,""/""),3), INDEX(SPLIT(S1060,""/""),2), INDEX(SPLIT(S1060,""/""),1)))"),"")</f>
        <v/>
      </c>
      <c r="U1060" s="67"/>
      <c r="V1060" s="65"/>
      <c r="W1060" s="67"/>
      <c r="X1060" s="67"/>
      <c r="Y1060" s="69" t="str">
        <f t="shared" si="2"/>
        <v/>
      </c>
      <c r="Z1060" s="70" t="str">
        <f t="shared" si="3"/>
        <v/>
      </c>
      <c r="AA1060" s="70" t="str">
        <f>IFERROR(__xludf.DUMMYFUNCTION("IF(OR(T1060="""", NOT(ISDATE(T1060))), """", EOMONTH(T1060, -1) + 1)"),"")</f>
        <v/>
      </c>
      <c r="AB1060" s="67"/>
      <c r="AC1060" s="67"/>
      <c r="AD1060" s="67"/>
      <c r="AE1060" s="67"/>
    </row>
    <row r="1061">
      <c r="A1061" s="59">
        <v>45826.0</v>
      </c>
      <c r="B1061" s="60">
        <f t="shared" si="4"/>
        <v>112</v>
      </c>
      <c r="C1061" s="61" t="s">
        <v>64</v>
      </c>
      <c r="D1061" s="61" t="s">
        <v>562</v>
      </c>
      <c r="E1061" s="61" t="s">
        <v>4572</v>
      </c>
      <c r="F1061" s="61" t="s">
        <v>638</v>
      </c>
      <c r="G1061" s="61" t="s">
        <v>4573</v>
      </c>
      <c r="H1061" s="61" t="s">
        <v>77</v>
      </c>
      <c r="I1061" s="61" t="s">
        <v>167</v>
      </c>
      <c r="J1061" s="61" t="s">
        <v>47</v>
      </c>
      <c r="K1061" s="61" t="s">
        <v>47</v>
      </c>
      <c r="L1061" s="61" t="s">
        <v>29</v>
      </c>
      <c r="M1061" s="25" t="s">
        <v>6796</v>
      </c>
      <c r="N1061" s="25" t="s">
        <v>6797</v>
      </c>
      <c r="O1061" s="61" t="s">
        <v>32</v>
      </c>
      <c r="P1061" s="61" t="s">
        <v>214</v>
      </c>
      <c r="Q1061" s="67"/>
      <c r="R1061" s="64"/>
      <c r="S1061" s="65" t="str">
        <f t="shared" si="1"/>
        <v/>
      </c>
      <c r="T1061" s="67" t="str">
        <f>IFERROR(__xludf.DUMMYFUNCTION("IF(ISBLANK(S1061), """", DATE(INDEX(SPLIT(S1061,""/""),3), INDEX(SPLIT(S1061,""/""),2), INDEX(SPLIT(S1061,""/""),1)))"),"")</f>
        <v/>
      </c>
      <c r="U1061" s="67"/>
      <c r="V1061" s="65"/>
      <c r="W1061" s="67"/>
      <c r="X1061" s="67"/>
      <c r="Y1061" s="69" t="str">
        <f t="shared" si="2"/>
        <v/>
      </c>
      <c r="Z1061" s="70" t="str">
        <f t="shared" si="3"/>
        <v/>
      </c>
      <c r="AA1061" s="70" t="str">
        <f>IFERROR(__xludf.DUMMYFUNCTION("IF(OR(T1061="""", NOT(ISDATE(T1061))), """", EOMONTH(T1061, -1) + 1)"),"")</f>
        <v/>
      </c>
      <c r="AB1061" s="67"/>
      <c r="AC1061" s="67"/>
      <c r="AD1061" s="67"/>
      <c r="AE1061" s="67"/>
    </row>
    <row r="1062">
      <c r="A1062" s="59">
        <v>45828.0</v>
      </c>
      <c r="B1062" s="60">
        <f t="shared" si="4"/>
        <v>110</v>
      </c>
      <c r="C1062" s="61" t="s">
        <v>64</v>
      </c>
      <c r="D1062" s="61" t="s">
        <v>529</v>
      </c>
      <c r="E1062" s="61" t="s">
        <v>4577</v>
      </c>
      <c r="F1062" s="61" t="s">
        <v>25</v>
      </c>
      <c r="G1062" s="61" t="s">
        <v>4578</v>
      </c>
      <c r="H1062" s="61" t="s">
        <v>68</v>
      </c>
      <c r="I1062" s="61" t="s">
        <v>54</v>
      </c>
      <c r="J1062" s="61" t="s">
        <v>54</v>
      </c>
      <c r="K1062" s="61" t="s">
        <v>54</v>
      </c>
      <c r="L1062" s="61" t="s">
        <v>29</v>
      </c>
      <c r="M1062" s="25" t="s">
        <v>6798</v>
      </c>
      <c r="N1062" s="25" t="s">
        <v>6799</v>
      </c>
      <c r="O1062" s="61" t="s">
        <v>32</v>
      </c>
      <c r="P1062" s="61" t="s">
        <v>214</v>
      </c>
      <c r="Q1062" s="67"/>
      <c r="R1062" s="64"/>
      <c r="S1062" s="65" t="str">
        <f t="shared" si="1"/>
        <v/>
      </c>
      <c r="T1062" s="67" t="str">
        <f>IFERROR(__xludf.DUMMYFUNCTION("IF(ISBLANK(S1062), """", DATE(INDEX(SPLIT(S1062,""/""),3), INDEX(SPLIT(S1062,""/""),2), INDEX(SPLIT(S1062,""/""),1)))"),"")</f>
        <v/>
      </c>
      <c r="U1062" s="67"/>
      <c r="V1062" s="65"/>
      <c r="W1062" s="67"/>
      <c r="X1062" s="67"/>
      <c r="Y1062" s="69" t="str">
        <f t="shared" si="2"/>
        <v/>
      </c>
      <c r="Z1062" s="70" t="str">
        <f t="shared" si="3"/>
        <v/>
      </c>
      <c r="AA1062" s="70" t="str">
        <f>IFERROR(__xludf.DUMMYFUNCTION("IF(OR(T1062="""", NOT(ISDATE(T1062))), """", EOMONTH(T1062, -1) + 1)"),"")</f>
        <v/>
      </c>
      <c r="AB1062" s="67"/>
      <c r="AC1062" s="67"/>
      <c r="AD1062" s="67"/>
      <c r="AE1062" s="67"/>
    </row>
    <row r="1063">
      <c r="A1063" s="59">
        <v>45828.0</v>
      </c>
      <c r="B1063" s="60">
        <f t="shared" si="4"/>
        <v>110</v>
      </c>
      <c r="C1063" s="61" t="s">
        <v>64</v>
      </c>
      <c r="D1063" s="61" t="s">
        <v>529</v>
      </c>
      <c r="E1063" s="61" t="s">
        <v>4581</v>
      </c>
      <c r="F1063" s="61" t="s">
        <v>25</v>
      </c>
      <c r="G1063" s="61" t="s">
        <v>4582</v>
      </c>
      <c r="H1063" s="61" t="s">
        <v>59</v>
      </c>
      <c r="I1063" s="61" t="s">
        <v>105</v>
      </c>
      <c r="J1063" s="61" t="s">
        <v>105</v>
      </c>
      <c r="K1063" s="61" t="s">
        <v>532</v>
      </c>
      <c r="L1063" s="61" t="s">
        <v>29</v>
      </c>
      <c r="M1063" s="25" t="s">
        <v>6800</v>
      </c>
      <c r="N1063" s="25" t="s">
        <v>6801</v>
      </c>
      <c r="O1063" s="61" t="s">
        <v>32</v>
      </c>
      <c r="P1063" s="61" t="s">
        <v>214</v>
      </c>
      <c r="Q1063" s="67"/>
      <c r="R1063" s="64"/>
      <c r="S1063" s="65" t="str">
        <f t="shared" si="1"/>
        <v/>
      </c>
      <c r="T1063" s="67" t="str">
        <f>IFERROR(__xludf.DUMMYFUNCTION("IF(ISBLANK(S1063), """", DATE(INDEX(SPLIT(S1063,""/""),3), INDEX(SPLIT(S1063,""/""),2), INDEX(SPLIT(S1063,""/""),1)))"),"")</f>
        <v/>
      </c>
      <c r="U1063" s="67"/>
      <c r="V1063" s="65"/>
      <c r="W1063" s="67"/>
      <c r="X1063" s="67"/>
      <c r="Y1063" s="69" t="str">
        <f t="shared" si="2"/>
        <v/>
      </c>
      <c r="Z1063" s="70" t="str">
        <f t="shared" si="3"/>
        <v/>
      </c>
      <c r="AA1063" s="70" t="str">
        <f>IFERROR(__xludf.DUMMYFUNCTION("IF(OR(T1063="""", NOT(ISDATE(T1063))), """", EOMONTH(T1063, -1) + 1)"),"")</f>
        <v/>
      </c>
      <c r="AB1063" s="67"/>
      <c r="AC1063" s="67"/>
      <c r="AD1063" s="67"/>
      <c r="AE1063" s="67"/>
    </row>
    <row r="1064">
      <c r="A1064" s="59">
        <v>45828.0</v>
      </c>
      <c r="B1064" s="60">
        <f t="shared" si="4"/>
        <v>110</v>
      </c>
      <c r="C1064" s="61" t="s">
        <v>64</v>
      </c>
      <c r="D1064" s="61" t="s">
        <v>529</v>
      </c>
      <c r="E1064" s="61" t="s">
        <v>4585</v>
      </c>
      <c r="F1064" s="61" t="s">
        <v>46</v>
      </c>
      <c r="G1064" s="61" t="s">
        <v>4586</v>
      </c>
      <c r="H1064" s="61" t="s">
        <v>4587</v>
      </c>
      <c r="I1064" s="61" t="s">
        <v>78</v>
      </c>
      <c r="J1064" s="61" t="s">
        <v>78</v>
      </c>
      <c r="K1064" s="61" t="s">
        <v>78</v>
      </c>
      <c r="L1064" s="61" t="s">
        <v>29</v>
      </c>
      <c r="M1064" s="25" t="s">
        <v>6802</v>
      </c>
      <c r="N1064" s="25" t="s">
        <v>6803</v>
      </c>
      <c r="O1064" s="61" t="s">
        <v>32</v>
      </c>
      <c r="P1064" s="61" t="s">
        <v>214</v>
      </c>
      <c r="Q1064" s="67"/>
      <c r="R1064" s="64"/>
      <c r="S1064" s="65" t="str">
        <f t="shared" si="1"/>
        <v/>
      </c>
      <c r="T1064" s="67" t="str">
        <f>IFERROR(__xludf.DUMMYFUNCTION("IF(ISBLANK(S1064), """", DATE(INDEX(SPLIT(S1064,""/""),3), INDEX(SPLIT(S1064,""/""),2), INDEX(SPLIT(S1064,""/""),1)))"),"")</f>
        <v/>
      </c>
      <c r="U1064" s="67"/>
      <c r="V1064" s="65"/>
      <c r="W1064" s="67"/>
      <c r="X1064" s="67"/>
      <c r="Y1064" s="69" t="str">
        <f t="shared" si="2"/>
        <v/>
      </c>
      <c r="Z1064" s="70" t="str">
        <f t="shared" si="3"/>
        <v/>
      </c>
      <c r="AA1064" s="70" t="str">
        <f>IFERROR(__xludf.DUMMYFUNCTION("IF(OR(T1064="""", NOT(ISDATE(T1064))), """", EOMONTH(T1064, -1) + 1)"),"")</f>
        <v/>
      </c>
      <c r="AB1064" s="67"/>
      <c r="AC1064" s="67"/>
      <c r="AD1064" s="67"/>
      <c r="AE1064" s="67"/>
    </row>
    <row r="1065">
      <c r="A1065" s="59">
        <v>45828.0</v>
      </c>
      <c r="B1065" s="60">
        <f t="shared" si="4"/>
        <v>110</v>
      </c>
      <c r="C1065" s="61" t="s">
        <v>64</v>
      </c>
      <c r="D1065" s="61" t="s">
        <v>529</v>
      </c>
      <c r="E1065" s="61" t="s">
        <v>4590</v>
      </c>
      <c r="F1065" s="61" t="s">
        <v>25</v>
      </c>
      <c r="G1065" s="61" t="s">
        <v>4591</v>
      </c>
      <c r="H1065" s="61" t="s">
        <v>68</v>
      </c>
      <c r="I1065" s="61" t="s">
        <v>78</v>
      </c>
      <c r="J1065" s="61" t="s">
        <v>78</v>
      </c>
      <c r="K1065" s="61" t="s">
        <v>78</v>
      </c>
      <c r="L1065" s="61" t="s">
        <v>29</v>
      </c>
      <c r="M1065" s="25" t="s">
        <v>6804</v>
      </c>
      <c r="N1065" s="25" t="s">
        <v>6805</v>
      </c>
      <c r="O1065" s="61" t="s">
        <v>32</v>
      </c>
      <c r="P1065" s="61" t="s">
        <v>214</v>
      </c>
      <c r="Q1065" s="67"/>
      <c r="R1065" s="64"/>
      <c r="S1065" s="65" t="str">
        <f t="shared" si="1"/>
        <v/>
      </c>
      <c r="T1065" s="67" t="str">
        <f>IFERROR(__xludf.DUMMYFUNCTION("IF(ISBLANK(S1065), """", DATE(INDEX(SPLIT(S1065,""/""),3), INDEX(SPLIT(S1065,""/""),2), INDEX(SPLIT(S1065,""/""),1)))"),"")</f>
        <v/>
      </c>
      <c r="U1065" s="67"/>
      <c r="V1065" s="65"/>
      <c r="W1065" s="67"/>
      <c r="X1065" s="67"/>
      <c r="Y1065" s="69" t="str">
        <f t="shared" si="2"/>
        <v/>
      </c>
      <c r="Z1065" s="70" t="str">
        <f t="shared" si="3"/>
        <v/>
      </c>
      <c r="AA1065" s="70" t="str">
        <f>IFERROR(__xludf.DUMMYFUNCTION("IF(OR(T1065="""", NOT(ISDATE(T1065))), """", EOMONTH(T1065, -1) + 1)"),"")</f>
        <v/>
      </c>
      <c r="AB1065" s="67"/>
      <c r="AC1065" s="67"/>
      <c r="AD1065" s="67"/>
      <c r="AE1065" s="67"/>
    </row>
    <row r="1066">
      <c r="A1066" s="59">
        <v>45828.0</v>
      </c>
      <c r="B1066" s="60">
        <f t="shared" si="4"/>
        <v>110</v>
      </c>
      <c r="C1066" s="61" t="s">
        <v>64</v>
      </c>
      <c r="D1066" s="61" t="s">
        <v>529</v>
      </c>
      <c r="E1066" s="61" t="s">
        <v>4594</v>
      </c>
      <c r="F1066" s="61" t="s">
        <v>25</v>
      </c>
      <c r="G1066" s="61" t="s">
        <v>4595</v>
      </c>
      <c r="H1066" s="61" t="s">
        <v>59</v>
      </c>
      <c r="I1066" s="61" t="s">
        <v>122</v>
      </c>
      <c r="J1066" s="61" t="s">
        <v>122</v>
      </c>
      <c r="K1066" s="61" t="s">
        <v>122</v>
      </c>
      <c r="L1066" s="61" t="s">
        <v>29</v>
      </c>
      <c r="M1066" s="25" t="s">
        <v>6806</v>
      </c>
      <c r="N1066" s="25" t="s">
        <v>6807</v>
      </c>
      <c r="O1066" s="61" t="s">
        <v>32</v>
      </c>
      <c r="P1066" s="61" t="s">
        <v>214</v>
      </c>
      <c r="Q1066" s="67"/>
      <c r="R1066" s="64"/>
      <c r="S1066" s="65" t="str">
        <f t="shared" si="1"/>
        <v/>
      </c>
      <c r="T1066" s="67" t="str">
        <f>IFERROR(__xludf.DUMMYFUNCTION("IF(ISBLANK(S1066), """", DATE(INDEX(SPLIT(S1066,""/""),3), INDEX(SPLIT(S1066,""/""),2), INDEX(SPLIT(S1066,""/""),1)))"),"")</f>
        <v/>
      </c>
      <c r="U1066" s="67"/>
      <c r="V1066" s="65"/>
      <c r="W1066" s="67"/>
      <c r="X1066" s="67"/>
      <c r="Y1066" s="69" t="str">
        <f t="shared" si="2"/>
        <v/>
      </c>
      <c r="Z1066" s="70" t="str">
        <f t="shared" si="3"/>
        <v/>
      </c>
      <c r="AA1066" s="70" t="str">
        <f>IFERROR(__xludf.DUMMYFUNCTION("IF(OR(T1066="""", NOT(ISDATE(T1066))), """", EOMONTH(T1066, -1) + 1)"),"")</f>
        <v/>
      </c>
      <c r="AB1066" s="67"/>
      <c r="AC1066" s="67"/>
      <c r="AD1066" s="67"/>
      <c r="AE1066" s="67"/>
    </row>
    <row r="1067">
      <c r="A1067" s="59">
        <v>45828.0</v>
      </c>
      <c r="B1067" s="60">
        <f t="shared" si="4"/>
        <v>110</v>
      </c>
      <c r="C1067" s="61" t="s">
        <v>64</v>
      </c>
      <c r="D1067" s="61" t="s">
        <v>529</v>
      </c>
      <c r="E1067" s="61" t="s">
        <v>4598</v>
      </c>
      <c r="F1067" s="61" t="s">
        <v>25</v>
      </c>
      <c r="G1067" s="61" t="s">
        <v>4599</v>
      </c>
      <c r="H1067" s="61" t="s">
        <v>68</v>
      </c>
      <c r="I1067" s="61" t="s">
        <v>54</v>
      </c>
      <c r="J1067" s="61" t="s">
        <v>182</v>
      </c>
      <c r="K1067" s="61" t="s">
        <v>54</v>
      </c>
      <c r="L1067" s="61" t="s">
        <v>29</v>
      </c>
      <c r="M1067" s="25" t="s">
        <v>6808</v>
      </c>
      <c r="N1067" s="25" t="s">
        <v>6809</v>
      </c>
      <c r="O1067" s="61" t="s">
        <v>32</v>
      </c>
      <c r="P1067" s="61" t="s">
        <v>214</v>
      </c>
      <c r="Q1067" s="67"/>
      <c r="R1067" s="64"/>
      <c r="S1067" s="65" t="str">
        <f t="shared" si="1"/>
        <v/>
      </c>
      <c r="T1067" s="67" t="str">
        <f>IFERROR(__xludf.DUMMYFUNCTION("IF(ISBLANK(S1067), """", DATE(INDEX(SPLIT(S1067,""/""),3), INDEX(SPLIT(S1067,""/""),2), INDEX(SPLIT(S1067,""/""),1)))"),"")</f>
        <v/>
      </c>
      <c r="U1067" s="67"/>
      <c r="V1067" s="65"/>
      <c r="W1067" s="67"/>
      <c r="X1067" s="67"/>
      <c r="Y1067" s="69" t="str">
        <f t="shared" si="2"/>
        <v/>
      </c>
      <c r="Z1067" s="70" t="str">
        <f t="shared" si="3"/>
        <v/>
      </c>
      <c r="AA1067" s="70" t="str">
        <f>IFERROR(__xludf.DUMMYFUNCTION("IF(OR(T1067="""", NOT(ISDATE(T1067))), """", EOMONTH(T1067, -1) + 1)"),"")</f>
        <v/>
      </c>
      <c r="AB1067" s="67"/>
      <c r="AC1067" s="67"/>
      <c r="AD1067" s="67"/>
      <c r="AE1067" s="67"/>
    </row>
    <row r="1068">
      <c r="A1068" s="59">
        <v>45828.0</v>
      </c>
      <c r="B1068" s="60">
        <f t="shared" si="4"/>
        <v>110</v>
      </c>
      <c r="C1068" s="61" t="s">
        <v>64</v>
      </c>
      <c r="D1068" s="61" t="s">
        <v>529</v>
      </c>
      <c r="E1068" s="61" t="s">
        <v>4602</v>
      </c>
      <c r="F1068" s="61" t="s">
        <v>25</v>
      </c>
      <c r="G1068" s="61" t="s">
        <v>4603</v>
      </c>
      <c r="H1068" s="61" t="s">
        <v>39</v>
      </c>
      <c r="I1068" s="61" t="s">
        <v>4604</v>
      </c>
      <c r="J1068" s="61" t="s">
        <v>328</v>
      </c>
      <c r="K1068" s="61" t="s">
        <v>328</v>
      </c>
      <c r="L1068" s="61" t="s">
        <v>29</v>
      </c>
      <c r="M1068" s="25" t="s">
        <v>6810</v>
      </c>
      <c r="N1068" s="25" t="s">
        <v>6811</v>
      </c>
      <c r="O1068" s="61" t="s">
        <v>32</v>
      </c>
      <c r="P1068" s="61" t="s">
        <v>214</v>
      </c>
      <c r="Q1068" s="67"/>
      <c r="R1068" s="64"/>
      <c r="S1068" s="65" t="str">
        <f t="shared" si="1"/>
        <v/>
      </c>
      <c r="T1068" s="67" t="str">
        <f>IFERROR(__xludf.DUMMYFUNCTION("IF(ISBLANK(S1068), """", DATE(INDEX(SPLIT(S1068,""/""),3), INDEX(SPLIT(S1068,""/""),2), INDEX(SPLIT(S1068,""/""),1)))"),"")</f>
        <v/>
      </c>
      <c r="U1068" s="67"/>
      <c r="V1068" s="65"/>
      <c r="W1068" s="67"/>
      <c r="X1068" s="67"/>
      <c r="Y1068" s="69" t="str">
        <f t="shared" si="2"/>
        <v/>
      </c>
      <c r="Z1068" s="70" t="str">
        <f t="shared" si="3"/>
        <v/>
      </c>
      <c r="AA1068" s="70" t="str">
        <f>IFERROR(__xludf.DUMMYFUNCTION("IF(OR(T1068="""", NOT(ISDATE(T1068))), """", EOMONTH(T1068, -1) + 1)"),"")</f>
        <v/>
      </c>
      <c r="AB1068" s="67"/>
      <c r="AC1068" s="67"/>
      <c r="AD1068" s="67"/>
      <c r="AE1068" s="67"/>
    </row>
    <row r="1069">
      <c r="A1069" s="59">
        <v>45828.0</v>
      </c>
      <c r="B1069" s="60">
        <f t="shared" si="4"/>
        <v>110</v>
      </c>
      <c r="C1069" s="61" t="s">
        <v>64</v>
      </c>
      <c r="D1069" s="61" t="s">
        <v>529</v>
      </c>
      <c r="E1069" s="61" t="s">
        <v>4607</v>
      </c>
      <c r="F1069" s="61" t="s">
        <v>25</v>
      </c>
      <c r="G1069" s="61" t="s">
        <v>4608</v>
      </c>
      <c r="H1069" s="61" t="s">
        <v>388</v>
      </c>
      <c r="I1069" s="61" t="s">
        <v>54</v>
      </c>
      <c r="J1069" s="61" t="s">
        <v>54</v>
      </c>
      <c r="K1069" s="61" t="s">
        <v>54</v>
      </c>
      <c r="L1069" s="61" t="s">
        <v>29</v>
      </c>
      <c r="M1069" s="25" t="s">
        <v>6812</v>
      </c>
      <c r="N1069" s="25" t="s">
        <v>6813</v>
      </c>
      <c r="O1069" s="61" t="s">
        <v>32</v>
      </c>
      <c r="P1069" s="61" t="s">
        <v>214</v>
      </c>
      <c r="Q1069" s="67"/>
      <c r="R1069" s="64"/>
      <c r="S1069" s="65" t="str">
        <f t="shared" si="1"/>
        <v/>
      </c>
      <c r="T1069" s="67" t="str">
        <f>IFERROR(__xludf.DUMMYFUNCTION("IF(ISBLANK(S1069), """", DATE(INDEX(SPLIT(S1069,""/""),3), INDEX(SPLIT(S1069,""/""),2), INDEX(SPLIT(S1069,""/""),1)))"),"")</f>
        <v/>
      </c>
      <c r="U1069" s="67"/>
      <c r="V1069" s="65"/>
      <c r="W1069" s="67"/>
      <c r="X1069" s="67"/>
      <c r="Y1069" s="69" t="str">
        <f t="shared" si="2"/>
        <v/>
      </c>
      <c r="Z1069" s="70" t="str">
        <f t="shared" si="3"/>
        <v/>
      </c>
      <c r="AA1069" s="70" t="str">
        <f>IFERROR(__xludf.DUMMYFUNCTION("IF(OR(T1069="""", NOT(ISDATE(T1069))), """", EOMONTH(T1069, -1) + 1)"),"")</f>
        <v/>
      </c>
      <c r="AB1069" s="67"/>
      <c r="AC1069" s="67"/>
      <c r="AD1069" s="67"/>
      <c r="AE1069" s="67"/>
    </row>
    <row r="1070">
      <c r="A1070" s="59">
        <v>45828.0</v>
      </c>
      <c r="B1070" s="60">
        <f t="shared" si="4"/>
        <v>110</v>
      </c>
      <c r="C1070" s="61" t="s">
        <v>64</v>
      </c>
      <c r="D1070" s="61" t="s">
        <v>529</v>
      </c>
      <c r="E1070" s="61" t="s">
        <v>4611</v>
      </c>
      <c r="F1070" s="61" t="s">
        <v>25</v>
      </c>
      <c r="G1070" s="61" t="s">
        <v>4612</v>
      </c>
      <c r="H1070" s="61" t="s">
        <v>388</v>
      </c>
      <c r="I1070" s="61" t="s">
        <v>54</v>
      </c>
      <c r="J1070" s="61" t="s">
        <v>54</v>
      </c>
      <c r="K1070" s="61" t="s">
        <v>54</v>
      </c>
      <c r="L1070" s="61" t="s">
        <v>29</v>
      </c>
      <c r="M1070" s="25" t="s">
        <v>6814</v>
      </c>
      <c r="N1070" s="25" t="s">
        <v>6815</v>
      </c>
      <c r="O1070" s="61" t="s">
        <v>32</v>
      </c>
      <c r="P1070" s="61" t="s">
        <v>214</v>
      </c>
      <c r="Q1070" s="67"/>
      <c r="R1070" s="64"/>
      <c r="S1070" s="65" t="str">
        <f t="shared" si="1"/>
        <v/>
      </c>
      <c r="T1070" s="67" t="str">
        <f>IFERROR(__xludf.DUMMYFUNCTION("IF(ISBLANK(S1070), """", DATE(INDEX(SPLIT(S1070,""/""),3), INDEX(SPLIT(S1070,""/""),2), INDEX(SPLIT(S1070,""/""),1)))"),"")</f>
        <v/>
      </c>
      <c r="U1070" s="67"/>
      <c r="V1070" s="65"/>
      <c r="W1070" s="67"/>
      <c r="X1070" s="67"/>
      <c r="Y1070" s="69" t="str">
        <f t="shared" si="2"/>
        <v/>
      </c>
      <c r="Z1070" s="70" t="str">
        <f t="shared" si="3"/>
        <v/>
      </c>
      <c r="AA1070" s="70" t="str">
        <f>IFERROR(__xludf.DUMMYFUNCTION("IF(OR(T1070="""", NOT(ISDATE(T1070))), """", EOMONTH(T1070, -1) + 1)"),"")</f>
        <v/>
      </c>
      <c r="AB1070" s="67"/>
      <c r="AC1070" s="67"/>
      <c r="AD1070" s="67"/>
      <c r="AE1070" s="67"/>
    </row>
    <row r="1071">
      <c r="A1071" s="59">
        <v>45828.0</v>
      </c>
      <c r="B1071" s="60">
        <f t="shared" si="4"/>
        <v>110</v>
      </c>
      <c r="C1071" s="61" t="s">
        <v>64</v>
      </c>
      <c r="D1071" s="61" t="s">
        <v>529</v>
      </c>
      <c r="E1071" s="61" t="s">
        <v>4615</v>
      </c>
      <c r="F1071" s="61" t="s">
        <v>25</v>
      </c>
      <c r="G1071" s="61" t="s">
        <v>4616</v>
      </c>
      <c r="H1071" s="61" t="s">
        <v>39</v>
      </c>
      <c r="I1071" s="61" t="s">
        <v>2038</v>
      </c>
      <c r="J1071" s="61" t="s">
        <v>28</v>
      </c>
      <c r="K1071" s="61" t="s">
        <v>28</v>
      </c>
      <c r="L1071" s="61" t="s">
        <v>29</v>
      </c>
      <c r="M1071" s="25" t="s">
        <v>6816</v>
      </c>
      <c r="N1071" s="25" t="s">
        <v>6817</v>
      </c>
      <c r="O1071" s="61" t="s">
        <v>32</v>
      </c>
      <c r="P1071" s="61" t="s">
        <v>214</v>
      </c>
      <c r="Q1071" s="67"/>
      <c r="R1071" s="64"/>
      <c r="S1071" s="65" t="str">
        <f t="shared" si="1"/>
        <v/>
      </c>
      <c r="T1071" s="67" t="str">
        <f>IFERROR(__xludf.DUMMYFUNCTION("IF(ISBLANK(S1071), """", DATE(INDEX(SPLIT(S1071,""/""),3), INDEX(SPLIT(S1071,""/""),2), INDEX(SPLIT(S1071,""/""),1)))"),"")</f>
        <v/>
      </c>
      <c r="U1071" s="67"/>
      <c r="V1071" s="65"/>
      <c r="W1071" s="67"/>
      <c r="X1071" s="67"/>
      <c r="Y1071" s="69" t="str">
        <f t="shared" si="2"/>
        <v/>
      </c>
      <c r="Z1071" s="70" t="str">
        <f t="shared" si="3"/>
        <v/>
      </c>
      <c r="AA1071" s="70" t="str">
        <f>IFERROR(__xludf.DUMMYFUNCTION("IF(OR(T1071="""", NOT(ISDATE(T1071))), """", EOMONTH(T1071, -1) + 1)"),"")</f>
        <v/>
      </c>
      <c r="AB1071" s="67"/>
      <c r="AC1071" s="67"/>
      <c r="AD1071" s="67"/>
      <c r="AE1071" s="67"/>
    </row>
    <row r="1072">
      <c r="A1072" s="59">
        <v>45828.0</v>
      </c>
      <c r="B1072" s="60">
        <f t="shared" si="4"/>
        <v>110</v>
      </c>
      <c r="C1072" s="61" t="s">
        <v>64</v>
      </c>
      <c r="D1072" s="61" t="s">
        <v>529</v>
      </c>
      <c r="E1072" s="61" t="s">
        <v>4619</v>
      </c>
      <c r="F1072" s="61" t="s">
        <v>25</v>
      </c>
      <c r="G1072" s="61" t="s">
        <v>4620</v>
      </c>
      <c r="H1072" s="61" t="s">
        <v>59</v>
      </c>
      <c r="I1072" s="61" t="s">
        <v>78</v>
      </c>
      <c r="J1072" s="61" t="s">
        <v>78</v>
      </c>
      <c r="K1072" s="61" t="s">
        <v>78</v>
      </c>
      <c r="L1072" s="61" t="s">
        <v>29</v>
      </c>
      <c r="M1072" s="25" t="s">
        <v>6818</v>
      </c>
      <c r="N1072" s="25" t="s">
        <v>6819</v>
      </c>
      <c r="O1072" s="61" t="s">
        <v>32</v>
      </c>
      <c r="P1072" s="61" t="s">
        <v>214</v>
      </c>
      <c r="Q1072" s="67"/>
      <c r="R1072" s="64"/>
      <c r="S1072" s="65" t="str">
        <f t="shared" si="1"/>
        <v/>
      </c>
      <c r="T1072" s="67" t="str">
        <f>IFERROR(__xludf.DUMMYFUNCTION("IF(ISBLANK(S1072), """", DATE(INDEX(SPLIT(S1072,""/""),3), INDEX(SPLIT(S1072,""/""),2), INDEX(SPLIT(S1072,""/""),1)))"),"")</f>
        <v/>
      </c>
      <c r="U1072" s="67"/>
      <c r="V1072" s="65"/>
      <c r="W1072" s="67"/>
      <c r="X1072" s="67"/>
      <c r="Y1072" s="69" t="str">
        <f t="shared" si="2"/>
        <v/>
      </c>
      <c r="Z1072" s="70" t="str">
        <f t="shared" si="3"/>
        <v/>
      </c>
      <c r="AA1072" s="70" t="str">
        <f>IFERROR(__xludf.DUMMYFUNCTION("IF(OR(T1072="""", NOT(ISDATE(T1072))), """", EOMONTH(T1072, -1) + 1)"),"")</f>
        <v/>
      </c>
      <c r="AB1072" s="67"/>
      <c r="AC1072" s="67"/>
      <c r="AD1072" s="67"/>
      <c r="AE1072" s="67"/>
    </row>
    <row r="1073">
      <c r="A1073" s="59">
        <v>45828.0</v>
      </c>
      <c r="B1073" s="60">
        <f t="shared" si="4"/>
        <v>110</v>
      </c>
      <c r="C1073" s="61" t="s">
        <v>64</v>
      </c>
      <c r="D1073" s="61" t="s">
        <v>529</v>
      </c>
      <c r="E1073" s="61" t="s">
        <v>4623</v>
      </c>
      <c r="F1073" s="61" t="s">
        <v>25</v>
      </c>
      <c r="G1073" s="63" t="s">
        <v>4624</v>
      </c>
      <c r="H1073" s="61" t="s">
        <v>59</v>
      </c>
      <c r="I1073" s="61" t="s">
        <v>104</v>
      </c>
      <c r="J1073" s="61" t="s">
        <v>78</v>
      </c>
      <c r="K1073" s="61" t="s">
        <v>104</v>
      </c>
      <c r="L1073" s="61" t="s">
        <v>29</v>
      </c>
      <c r="M1073" s="25" t="s">
        <v>6820</v>
      </c>
      <c r="N1073" s="25" t="s">
        <v>6821</v>
      </c>
      <c r="O1073" s="61" t="s">
        <v>32</v>
      </c>
      <c r="P1073" s="61" t="s">
        <v>214</v>
      </c>
      <c r="Q1073" s="67"/>
      <c r="R1073" s="64"/>
      <c r="S1073" s="65" t="str">
        <f t="shared" si="1"/>
        <v/>
      </c>
      <c r="T1073" s="67" t="str">
        <f>IFERROR(__xludf.DUMMYFUNCTION("IF(ISBLANK(S1073), """", DATE(INDEX(SPLIT(S1073,""/""),3), INDEX(SPLIT(S1073,""/""),2), INDEX(SPLIT(S1073,""/""),1)))"),"")</f>
        <v/>
      </c>
      <c r="U1073" s="67"/>
      <c r="V1073" s="65"/>
      <c r="W1073" s="67"/>
      <c r="X1073" s="67"/>
      <c r="Y1073" s="69" t="str">
        <f t="shared" si="2"/>
        <v/>
      </c>
      <c r="Z1073" s="70" t="str">
        <f t="shared" si="3"/>
        <v/>
      </c>
      <c r="AA1073" s="70" t="str">
        <f>IFERROR(__xludf.DUMMYFUNCTION("IF(OR(T1073="""", NOT(ISDATE(T1073))), """", EOMONTH(T1073, -1) + 1)"),"")</f>
        <v/>
      </c>
      <c r="AB1073" s="67"/>
      <c r="AC1073" s="67"/>
      <c r="AD1073" s="67"/>
      <c r="AE1073" s="67"/>
    </row>
    <row r="1074">
      <c r="A1074" s="59">
        <v>45828.0</v>
      </c>
      <c r="B1074" s="60">
        <f t="shared" si="4"/>
        <v>110</v>
      </c>
      <c r="C1074" s="61" t="s">
        <v>64</v>
      </c>
      <c r="D1074" s="61" t="s">
        <v>529</v>
      </c>
      <c r="E1074" s="61" t="s">
        <v>4627</v>
      </c>
      <c r="F1074" s="61" t="s">
        <v>46</v>
      </c>
      <c r="G1074" s="63" t="s">
        <v>4624</v>
      </c>
      <c r="H1074" s="61" t="s">
        <v>59</v>
      </c>
      <c r="I1074" s="61" t="s">
        <v>104</v>
      </c>
      <c r="J1074" s="61" t="s">
        <v>47</v>
      </c>
      <c r="K1074" s="61" t="s">
        <v>47</v>
      </c>
      <c r="L1074" s="61" t="s">
        <v>29</v>
      </c>
      <c r="M1074" s="25" t="s">
        <v>6822</v>
      </c>
      <c r="N1074" s="25" t="s">
        <v>6823</v>
      </c>
      <c r="O1074" s="61" t="s">
        <v>32</v>
      </c>
      <c r="P1074" s="61" t="s">
        <v>214</v>
      </c>
      <c r="Q1074" s="67"/>
      <c r="R1074" s="64"/>
      <c r="S1074" s="65" t="str">
        <f t="shared" si="1"/>
        <v/>
      </c>
      <c r="T1074" s="67" t="str">
        <f>IFERROR(__xludf.DUMMYFUNCTION("IF(ISBLANK(S1074), """", DATE(INDEX(SPLIT(S1074,""/""),3), INDEX(SPLIT(S1074,""/""),2), INDEX(SPLIT(S1074,""/""),1)))"),"")</f>
        <v/>
      </c>
      <c r="U1074" s="67"/>
      <c r="V1074" s="65"/>
      <c r="W1074" s="67"/>
      <c r="X1074" s="67"/>
      <c r="Y1074" s="69" t="str">
        <f t="shared" si="2"/>
        <v/>
      </c>
      <c r="Z1074" s="70" t="str">
        <f t="shared" si="3"/>
        <v/>
      </c>
      <c r="AA1074" s="70" t="str">
        <f>IFERROR(__xludf.DUMMYFUNCTION("IF(OR(T1074="""", NOT(ISDATE(T1074))), """", EOMONTH(T1074, -1) + 1)"),"")</f>
        <v/>
      </c>
      <c r="AB1074" s="67"/>
      <c r="AC1074" s="67"/>
      <c r="AD1074" s="67"/>
      <c r="AE1074" s="67"/>
    </row>
    <row r="1075">
      <c r="A1075" s="59">
        <v>45828.0</v>
      </c>
      <c r="B1075" s="60">
        <f t="shared" si="4"/>
        <v>110</v>
      </c>
      <c r="C1075" s="61" t="s">
        <v>64</v>
      </c>
      <c r="D1075" s="61" t="s">
        <v>529</v>
      </c>
      <c r="E1075" s="61" t="s">
        <v>4630</v>
      </c>
      <c r="F1075" s="61" t="s">
        <v>25</v>
      </c>
      <c r="G1075" s="61" t="s">
        <v>4631</v>
      </c>
      <c r="H1075" s="61" t="s">
        <v>59</v>
      </c>
      <c r="I1075" s="61" t="s">
        <v>78</v>
      </c>
      <c r="J1075" s="61" t="s">
        <v>40</v>
      </c>
      <c r="K1075" s="61" t="s">
        <v>78</v>
      </c>
      <c r="L1075" s="61" t="s">
        <v>29</v>
      </c>
      <c r="M1075" s="25" t="s">
        <v>6824</v>
      </c>
      <c r="N1075" s="25" t="s">
        <v>6825</v>
      </c>
      <c r="O1075" s="61" t="s">
        <v>32</v>
      </c>
      <c r="P1075" s="61" t="s">
        <v>214</v>
      </c>
      <c r="Q1075" s="67"/>
      <c r="R1075" s="64"/>
      <c r="S1075" s="65" t="str">
        <f t="shared" si="1"/>
        <v/>
      </c>
      <c r="T1075" s="67" t="str">
        <f>IFERROR(__xludf.DUMMYFUNCTION("IF(ISBLANK(S1075), """", DATE(INDEX(SPLIT(S1075,""/""),3), INDEX(SPLIT(S1075,""/""),2), INDEX(SPLIT(S1075,""/""),1)))"),"")</f>
        <v/>
      </c>
      <c r="U1075" s="67"/>
      <c r="V1075" s="65"/>
      <c r="W1075" s="67"/>
      <c r="X1075" s="67"/>
      <c r="Y1075" s="69" t="str">
        <f t="shared" si="2"/>
        <v/>
      </c>
      <c r="Z1075" s="70" t="str">
        <f t="shared" si="3"/>
        <v/>
      </c>
      <c r="AA1075" s="70" t="str">
        <f>IFERROR(__xludf.DUMMYFUNCTION("IF(OR(T1075="""", NOT(ISDATE(T1075))), """", EOMONTH(T1075, -1) + 1)"),"")</f>
        <v/>
      </c>
      <c r="AB1075" s="67"/>
      <c r="AC1075" s="67"/>
      <c r="AD1075" s="67"/>
      <c r="AE1075" s="67"/>
    </row>
    <row r="1076">
      <c r="A1076" s="59">
        <v>45828.0</v>
      </c>
      <c r="B1076" s="60">
        <f t="shared" si="4"/>
        <v>110</v>
      </c>
      <c r="C1076" s="61" t="s">
        <v>64</v>
      </c>
      <c r="D1076" s="61" t="s">
        <v>529</v>
      </c>
      <c r="E1076" s="61" t="s">
        <v>4634</v>
      </c>
      <c r="F1076" s="61" t="s">
        <v>25</v>
      </c>
      <c r="G1076" s="61" t="s">
        <v>4635</v>
      </c>
      <c r="H1076" s="61" t="s">
        <v>68</v>
      </c>
      <c r="I1076" s="61" t="s">
        <v>78</v>
      </c>
      <c r="J1076" s="61" t="s">
        <v>78</v>
      </c>
      <c r="K1076" s="61" t="s">
        <v>104</v>
      </c>
      <c r="L1076" s="61" t="s">
        <v>29</v>
      </c>
      <c r="M1076" s="25" t="s">
        <v>6826</v>
      </c>
      <c r="N1076" s="25" t="s">
        <v>6827</v>
      </c>
      <c r="O1076" s="61" t="s">
        <v>32</v>
      </c>
      <c r="P1076" s="61" t="s">
        <v>214</v>
      </c>
      <c r="Q1076" s="67"/>
      <c r="R1076" s="64"/>
      <c r="S1076" s="65" t="str">
        <f t="shared" si="1"/>
        <v/>
      </c>
      <c r="T1076" s="67" t="str">
        <f>IFERROR(__xludf.DUMMYFUNCTION("IF(ISBLANK(S1076), """", DATE(INDEX(SPLIT(S1076,""/""),3), INDEX(SPLIT(S1076,""/""),2), INDEX(SPLIT(S1076,""/""),1)))"),"")</f>
        <v/>
      </c>
      <c r="U1076" s="67"/>
      <c r="V1076" s="65"/>
      <c r="W1076" s="67"/>
      <c r="X1076" s="67"/>
      <c r="Y1076" s="69" t="str">
        <f t="shared" si="2"/>
        <v/>
      </c>
      <c r="Z1076" s="70" t="str">
        <f t="shared" si="3"/>
        <v/>
      </c>
      <c r="AA1076" s="70" t="str">
        <f>IFERROR(__xludf.DUMMYFUNCTION("IF(OR(T1076="""", NOT(ISDATE(T1076))), """", EOMONTH(T1076, -1) + 1)"),"")</f>
        <v/>
      </c>
      <c r="AB1076" s="67"/>
      <c r="AC1076" s="67"/>
      <c r="AD1076" s="67"/>
      <c r="AE1076" s="67"/>
    </row>
    <row r="1077">
      <c r="A1077" s="59">
        <v>45828.0</v>
      </c>
      <c r="B1077" s="60">
        <f t="shared" si="4"/>
        <v>110</v>
      </c>
      <c r="C1077" s="61" t="s">
        <v>64</v>
      </c>
      <c r="D1077" s="61" t="s">
        <v>529</v>
      </c>
      <c r="E1077" s="61" t="s">
        <v>4638</v>
      </c>
      <c r="F1077" s="61" t="s">
        <v>25</v>
      </c>
      <c r="G1077" s="61" t="s">
        <v>4639</v>
      </c>
      <c r="H1077" s="61" t="s">
        <v>388</v>
      </c>
      <c r="I1077" s="61" t="s">
        <v>105</v>
      </c>
      <c r="J1077" s="61" t="s">
        <v>105</v>
      </c>
      <c r="K1077" s="61" t="s">
        <v>105</v>
      </c>
      <c r="L1077" s="61" t="s">
        <v>29</v>
      </c>
      <c r="M1077" s="25" t="s">
        <v>6828</v>
      </c>
      <c r="N1077" s="25" t="s">
        <v>6829</v>
      </c>
      <c r="O1077" s="61" t="s">
        <v>32</v>
      </c>
      <c r="P1077" s="61" t="s">
        <v>214</v>
      </c>
      <c r="Q1077" s="67"/>
      <c r="R1077" s="64"/>
      <c r="S1077" s="65" t="str">
        <f t="shared" si="1"/>
        <v/>
      </c>
      <c r="T1077" s="67" t="str">
        <f>IFERROR(__xludf.DUMMYFUNCTION("IF(ISBLANK(S1077), """", DATE(INDEX(SPLIT(S1077,""/""),3), INDEX(SPLIT(S1077,""/""),2), INDEX(SPLIT(S1077,""/""),1)))"),"")</f>
        <v/>
      </c>
      <c r="U1077" s="67"/>
      <c r="V1077" s="65"/>
      <c r="W1077" s="67"/>
      <c r="X1077" s="67"/>
      <c r="Y1077" s="69" t="str">
        <f t="shared" si="2"/>
        <v/>
      </c>
      <c r="Z1077" s="70" t="str">
        <f t="shared" si="3"/>
        <v/>
      </c>
      <c r="AA1077" s="70" t="str">
        <f>IFERROR(__xludf.DUMMYFUNCTION("IF(OR(T1077="""", NOT(ISDATE(T1077))), """", EOMONTH(T1077, -1) + 1)"),"")</f>
        <v/>
      </c>
      <c r="AB1077" s="67"/>
      <c r="AC1077" s="67"/>
      <c r="AD1077" s="67"/>
      <c r="AE1077" s="67"/>
    </row>
    <row r="1078">
      <c r="A1078" s="59">
        <v>45828.0</v>
      </c>
      <c r="B1078" s="60">
        <f t="shared" si="4"/>
        <v>110</v>
      </c>
      <c r="C1078" s="61" t="s">
        <v>64</v>
      </c>
      <c r="D1078" s="61" t="s">
        <v>529</v>
      </c>
      <c r="E1078" s="61" t="s">
        <v>4642</v>
      </c>
      <c r="F1078" s="61" t="s">
        <v>46</v>
      </c>
      <c r="G1078" s="63" t="s">
        <v>4400</v>
      </c>
      <c r="H1078" s="61" t="s">
        <v>68</v>
      </c>
      <c r="I1078" s="61" t="s">
        <v>78</v>
      </c>
      <c r="J1078" s="61" t="s">
        <v>47</v>
      </c>
      <c r="K1078" s="61" t="s">
        <v>47</v>
      </c>
      <c r="L1078" s="61" t="s">
        <v>29</v>
      </c>
      <c r="M1078" s="25" t="s">
        <v>6830</v>
      </c>
      <c r="N1078" s="25" t="s">
        <v>6831</v>
      </c>
      <c r="O1078" s="61" t="s">
        <v>32</v>
      </c>
      <c r="P1078" s="61" t="s">
        <v>214</v>
      </c>
      <c r="Q1078" s="67"/>
      <c r="R1078" s="64"/>
      <c r="S1078" s="65" t="str">
        <f t="shared" si="1"/>
        <v/>
      </c>
      <c r="T1078" s="67" t="str">
        <f>IFERROR(__xludf.DUMMYFUNCTION("IF(ISBLANK(S1078), """", DATE(INDEX(SPLIT(S1078,""/""),3), INDEX(SPLIT(S1078,""/""),2), INDEX(SPLIT(S1078,""/""),1)))"),"")</f>
        <v/>
      </c>
      <c r="U1078" s="67"/>
      <c r="V1078" s="65"/>
      <c r="W1078" s="67"/>
      <c r="X1078" s="67"/>
      <c r="Y1078" s="69" t="str">
        <f t="shared" si="2"/>
        <v/>
      </c>
      <c r="Z1078" s="70" t="str">
        <f t="shared" si="3"/>
        <v/>
      </c>
      <c r="AA1078" s="70" t="str">
        <f>IFERROR(__xludf.DUMMYFUNCTION("IF(OR(T1078="""", NOT(ISDATE(T1078))), """", EOMONTH(T1078, -1) + 1)"),"")</f>
        <v/>
      </c>
      <c r="AB1078" s="67"/>
      <c r="AC1078" s="67"/>
      <c r="AD1078" s="67"/>
      <c r="AE1078" s="67"/>
    </row>
    <row r="1079">
      <c r="A1079" s="59">
        <v>45828.0</v>
      </c>
      <c r="B1079" s="60">
        <f t="shared" si="4"/>
        <v>110</v>
      </c>
      <c r="C1079" s="61" t="s">
        <v>64</v>
      </c>
      <c r="D1079" s="61" t="s">
        <v>529</v>
      </c>
      <c r="E1079" s="61" t="s">
        <v>4645</v>
      </c>
      <c r="F1079" s="61" t="s">
        <v>25</v>
      </c>
      <c r="G1079" s="61" t="s">
        <v>4646</v>
      </c>
      <c r="H1079" s="61" t="s">
        <v>4647</v>
      </c>
      <c r="I1079" s="61" t="s">
        <v>801</v>
      </c>
      <c r="J1079" s="61" t="s">
        <v>78</v>
      </c>
      <c r="K1079" s="61" t="s">
        <v>791</v>
      </c>
      <c r="L1079" s="61" t="s">
        <v>29</v>
      </c>
      <c r="M1079" s="25" t="s">
        <v>6832</v>
      </c>
      <c r="N1079" s="67"/>
      <c r="O1079" s="61" t="s">
        <v>32</v>
      </c>
      <c r="P1079" s="61" t="s">
        <v>214</v>
      </c>
      <c r="Q1079" s="67"/>
      <c r="R1079" s="64"/>
      <c r="S1079" s="65" t="str">
        <f t="shared" si="1"/>
        <v/>
      </c>
      <c r="T1079" s="67" t="str">
        <f>IFERROR(__xludf.DUMMYFUNCTION("IF(ISBLANK(S1079), """", DATE(INDEX(SPLIT(S1079,""/""),3), INDEX(SPLIT(S1079,""/""),2), INDEX(SPLIT(S1079,""/""),1)))"),"")</f>
        <v/>
      </c>
      <c r="U1079" s="67"/>
      <c r="V1079" s="65"/>
      <c r="W1079" s="67"/>
      <c r="X1079" s="67"/>
      <c r="Y1079" s="69" t="str">
        <f t="shared" si="2"/>
        <v/>
      </c>
      <c r="Z1079" s="70" t="str">
        <f t="shared" si="3"/>
        <v/>
      </c>
      <c r="AA1079" s="70" t="str">
        <f>IFERROR(__xludf.DUMMYFUNCTION("IF(OR(T1079="""", NOT(ISDATE(T1079))), """", EOMONTH(T1079, -1) + 1)"),"")</f>
        <v/>
      </c>
      <c r="AB1079" s="67"/>
      <c r="AC1079" s="67"/>
      <c r="AD1079" s="67"/>
      <c r="AE1079" s="67"/>
    </row>
    <row r="1080">
      <c r="A1080" s="59">
        <v>45828.0</v>
      </c>
      <c r="B1080" s="60">
        <f t="shared" si="4"/>
        <v>110</v>
      </c>
      <c r="C1080" s="61" t="s">
        <v>64</v>
      </c>
      <c r="D1080" s="61" t="s">
        <v>529</v>
      </c>
      <c r="E1080" s="61" t="s">
        <v>4649</v>
      </c>
      <c r="F1080" s="61" t="s">
        <v>25</v>
      </c>
      <c r="G1080" s="61" t="s">
        <v>4650</v>
      </c>
      <c r="H1080" s="61" t="s">
        <v>4651</v>
      </c>
      <c r="I1080" s="61" t="s">
        <v>28</v>
      </c>
      <c r="J1080" s="61" t="s">
        <v>2966</v>
      </c>
      <c r="K1080" s="61" t="s">
        <v>4652</v>
      </c>
      <c r="L1080" s="61" t="s">
        <v>29</v>
      </c>
      <c r="M1080" s="25" t="s">
        <v>6833</v>
      </c>
      <c r="N1080" s="67"/>
      <c r="O1080" s="61" t="s">
        <v>32</v>
      </c>
      <c r="P1080" s="61" t="s">
        <v>214</v>
      </c>
      <c r="Q1080" s="67"/>
      <c r="R1080" s="64"/>
      <c r="S1080" s="65" t="str">
        <f t="shared" si="1"/>
        <v/>
      </c>
      <c r="T1080" s="67" t="str">
        <f>IFERROR(__xludf.DUMMYFUNCTION("IF(ISBLANK(S1080), """", DATE(INDEX(SPLIT(S1080,""/""),3), INDEX(SPLIT(S1080,""/""),2), INDEX(SPLIT(S1080,""/""),1)))"),"")</f>
        <v/>
      </c>
      <c r="U1080" s="67"/>
      <c r="V1080" s="65"/>
      <c r="W1080" s="67"/>
      <c r="X1080" s="67"/>
      <c r="Y1080" s="69" t="str">
        <f t="shared" si="2"/>
        <v/>
      </c>
      <c r="Z1080" s="70" t="str">
        <f t="shared" si="3"/>
        <v/>
      </c>
      <c r="AA1080" s="70" t="str">
        <f>IFERROR(__xludf.DUMMYFUNCTION("IF(OR(T1080="""", NOT(ISDATE(T1080))), """", EOMONTH(T1080, -1) + 1)"),"")</f>
        <v/>
      </c>
      <c r="AB1080" s="67"/>
      <c r="AC1080" s="67"/>
      <c r="AD1080" s="67"/>
      <c r="AE1080" s="67"/>
    </row>
    <row r="1081">
      <c r="A1081" s="59"/>
      <c r="B1081" s="109"/>
      <c r="C1081" s="61"/>
      <c r="D1081" s="61"/>
      <c r="E1081" s="61"/>
      <c r="F1081" s="61"/>
      <c r="G1081" s="61"/>
      <c r="H1081" s="61"/>
      <c r="I1081" s="61"/>
      <c r="J1081" s="61"/>
      <c r="K1081" s="61"/>
      <c r="L1081" s="67"/>
      <c r="M1081" s="67"/>
      <c r="N1081" s="67"/>
      <c r="O1081" s="67"/>
      <c r="P1081" s="61"/>
      <c r="Q1081" s="67"/>
      <c r="R1081" s="64"/>
      <c r="S1081" s="65" t="str">
        <f t="shared" si="1"/>
        <v/>
      </c>
      <c r="T1081" s="67" t="str">
        <f>IFERROR(__xludf.DUMMYFUNCTION("IF(ISBLANK(S1081), """", DATE(INDEX(SPLIT(S1081,""/""),3), INDEX(SPLIT(S1081,""/""),2), INDEX(SPLIT(S1081,""/""),1)))"),"")</f>
        <v/>
      </c>
      <c r="U1081" s="67"/>
      <c r="V1081" s="65"/>
      <c r="W1081" s="67"/>
      <c r="X1081" s="67"/>
      <c r="Y1081" s="69" t="str">
        <f t="shared" si="2"/>
        <v/>
      </c>
      <c r="AA1081" s="70" t="str">
        <f>IFERROR(__xludf.DUMMYFUNCTION("IF(OR(T1081="""", NOT(ISDATE(T1081))), """", EOMONTH(T1081, -1) + 1)"),"")</f>
        <v/>
      </c>
      <c r="AB1081" s="67"/>
      <c r="AC1081" s="67"/>
      <c r="AD1081" s="67"/>
      <c r="AE1081" s="67"/>
    </row>
    <row r="1082">
      <c r="A1082" s="59"/>
      <c r="B1082" s="109"/>
      <c r="C1082" s="61"/>
      <c r="D1082" s="61"/>
      <c r="E1082" s="67"/>
      <c r="F1082" s="67"/>
      <c r="G1082" s="67"/>
      <c r="H1082" s="67"/>
      <c r="I1082" s="67"/>
      <c r="J1082" s="67"/>
      <c r="K1082" s="67"/>
      <c r="L1082" s="67"/>
      <c r="M1082" s="67"/>
      <c r="N1082" s="67"/>
      <c r="O1082" s="67"/>
      <c r="P1082" s="61"/>
      <c r="Q1082" s="67"/>
      <c r="R1082" s="64"/>
      <c r="S1082" s="65" t="str">
        <f t="shared" si="1"/>
        <v/>
      </c>
      <c r="T1082" s="67" t="str">
        <f>IFERROR(__xludf.DUMMYFUNCTION("IF(ISBLANK(S1082), """", DATE(INDEX(SPLIT(S1082,""/""),3), INDEX(SPLIT(S1082,""/""),2), INDEX(SPLIT(S1082,""/""),1)))"),"")</f>
        <v/>
      </c>
      <c r="U1082" s="67"/>
      <c r="V1082" s="65"/>
      <c r="W1082" s="67"/>
      <c r="X1082" s="67"/>
      <c r="Y1082" s="69" t="str">
        <f t="shared" si="2"/>
        <v/>
      </c>
      <c r="AA1082" s="70" t="str">
        <f>IFERROR(__xludf.DUMMYFUNCTION("IF(OR(T1082="""", NOT(ISDATE(T1082))), """", EOMONTH(T1082, -1) + 1)"),"")</f>
        <v/>
      </c>
      <c r="AB1082" s="67"/>
      <c r="AC1082" s="67"/>
      <c r="AD1082" s="67"/>
      <c r="AE1082" s="67"/>
    </row>
    <row r="1083">
      <c r="A1083" s="110"/>
      <c r="B1083" s="109"/>
      <c r="C1083" s="67"/>
      <c r="D1083" s="67"/>
      <c r="E1083" s="67"/>
      <c r="F1083" s="67"/>
      <c r="G1083" s="67"/>
      <c r="H1083" s="67"/>
      <c r="I1083" s="67"/>
      <c r="J1083" s="67"/>
      <c r="K1083" s="67"/>
      <c r="L1083" s="67"/>
      <c r="M1083" s="67"/>
      <c r="N1083" s="67"/>
      <c r="O1083" s="67"/>
      <c r="P1083" s="61"/>
      <c r="Q1083" s="67"/>
      <c r="R1083" s="64"/>
      <c r="S1083" s="65" t="str">
        <f t="shared" si="1"/>
        <v/>
      </c>
      <c r="T1083" s="67" t="str">
        <f>IFERROR(__xludf.DUMMYFUNCTION("IF(ISBLANK(S1083), """", DATE(INDEX(SPLIT(S1083,""/""),3), INDEX(SPLIT(S1083,""/""),2), INDEX(SPLIT(S1083,""/""),1)))"),"")</f>
        <v/>
      </c>
      <c r="U1083" s="67"/>
      <c r="V1083" s="65"/>
      <c r="W1083" s="67"/>
      <c r="X1083" s="67"/>
      <c r="Y1083" s="69" t="str">
        <f t="shared" si="2"/>
        <v/>
      </c>
      <c r="AA1083" s="70" t="str">
        <f>IFERROR(__xludf.DUMMYFUNCTION("IF(OR(T1083="""", NOT(ISDATE(T1083))), """", EOMONTH(T1083, -1) + 1)"),"")</f>
        <v/>
      </c>
      <c r="AB1083" s="67"/>
      <c r="AC1083" s="67"/>
      <c r="AD1083" s="67"/>
      <c r="AE1083" s="67"/>
    </row>
    <row r="1084">
      <c r="A1084" s="110"/>
      <c r="B1084" s="109"/>
      <c r="C1084" s="67"/>
      <c r="D1084" s="67"/>
      <c r="E1084" s="67"/>
      <c r="F1084" s="67"/>
      <c r="G1084" s="67"/>
      <c r="H1084" s="67"/>
      <c r="I1084" s="67"/>
      <c r="J1084" s="67"/>
      <c r="K1084" s="67"/>
      <c r="L1084" s="67"/>
      <c r="M1084" s="67"/>
      <c r="N1084" s="67"/>
      <c r="O1084" s="67"/>
      <c r="P1084" s="61"/>
      <c r="Q1084" s="67"/>
      <c r="R1084" s="64"/>
      <c r="S1084" s="65" t="str">
        <f t="shared" si="1"/>
        <v/>
      </c>
      <c r="T1084" s="67" t="str">
        <f>IFERROR(__xludf.DUMMYFUNCTION("IF(ISBLANK(S1084), """", DATE(INDEX(SPLIT(S1084,""/""),3), INDEX(SPLIT(S1084,""/""),2), INDEX(SPLIT(S1084,""/""),1)))"),"")</f>
        <v/>
      </c>
      <c r="U1084" s="67"/>
      <c r="V1084" s="65"/>
      <c r="W1084" s="67"/>
      <c r="X1084" s="67"/>
      <c r="Y1084" s="69" t="str">
        <f t="shared" si="2"/>
        <v/>
      </c>
      <c r="AA1084" s="70" t="str">
        <f>IFERROR(__xludf.DUMMYFUNCTION("IF(OR(T1084="""", NOT(ISDATE(T1084))), """", EOMONTH(T1084, -1) + 1)"),"")</f>
        <v/>
      </c>
      <c r="AB1084" s="67"/>
      <c r="AC1084" s="67"/>
      <c r="AD1084" s="67"/>
      <c r="AE1084" s="67"/>
    </row>
    <row r="1085">
      <c r="A1085" s="110"/>
      <c r="B1085" s="109"/>
      <c r="C1085" s="67"/>
      <c r="D1085" s="67"/>
      <c r="E1085" s="67"/>
      <c r="F1085" s="67"/>
      <c r="G1085" s="67"/>
      <c r="H1085" s="67"/>
      <c r="I1085" s="67"/>
      <c r="J1085" s="67"/>
      <c r="K1085" s="67"/>
      <c r="L1085" s="67"/>
      <c r="M1085" s="67"/>
      <c r="N1085" s="67"/>
      <c r="O1085" s="67"/>
      <c r="P1085" s="61"/>
      <c r="Q1085" s="67"/>
      <c r="R1085" s="64"/>
      <c r="S1085" s="65" t="str">
        <f t="shared" si="1"/>
        <v/>
      </c>
      <c r="T1085" s="67" t="str">
        <f>IFERROR(__xludf.DUMMYFUNCTION("IF(ISBLANK(S1085), """", DATE(INDEX(SPLIT(S1085,""/""),3), INDEX(SPLIT(S1085,""/""),2), INDEX(SPLIT(S1085,""/""),1)))"),"")</f>
        <v/>
      </c>
      <c r="U1085" s="67"/>
      <c r="V1085" s="65"/>
      <c r="W1085" s="67"/>
      <c r="X1085" s="67"/>
      <c r="Y1085" s="69" t="str">
        <f t="shared" si="2"/>
        <v/>
      </c>
      <c r="AA1085" s="70" t="str">
        <f>IFERROR(__xludf.DUMMYFUNCTION("IF(OR(T1085="""", NOT(ISDATE(T1085))), """", EOMONTH(T1085, -1) + 1)"),"")</f>
        <v/>
      </c>
      <c r="AB1085" s="67"/>
      <c r="AC1085" s="67"/>
      <c r="AD1085" s="67"/>
      <c r="AE1085" s="67"/>
    </row>
    <row r="1086">
      <c r="A1086" s="110"/>
      <c r="B1086" s="109"/>
      <c r="C1086" s="67"/>
      <c r="D1086" s="67"/>
      <c r="E1086" s="67"/>
      <c r="F1086" s="67"/>
      <c r="G1086" s="67"/>
      <c r="H1086" s="67"/>
      <c r="I1086" s="67"/>
      <c r="J1086" s="67"/>
      <c r="K1086" s="67"/>
      <c r="L1086" s="67"/>
      <c r="M1086" s="67"/>
      <c r="N1086" s="67"/>
      <c r="O1086" s="67"/>
      <c r="P1086" s="61"/>
      <c r="Q1086" s="67"/>
      <c r="R1086" s="64"/>
      <c r="S1086" s="65" t="str">
        <f t="shared" si="1"/>
        <v/>
      </c>
      <c r="T1086" s="67" t="str">
        <f>IFERROR(__xludf.DUMMYFUNCTION("IF(ISBLANK(S1086), """", DATE(INDEX(SPLIT(S1086,""/""),3), INDEX(SPLIT(S1086,""/""),2), INDEX(SPLIT(S1086,""/""),1)))"),"")</f>
        <v/>
      </c>
      <c r="U1086" s="67"/>
      <c r="V1086" s="65"/>
      <c r="W1086" s="67"/>
      <c r="X1086" s="67"/>
      <c r="Y1086" s="69" t="str">
        <f t="shared" si="2"/>
        <v/>
      </c>
      <c r="AA1086" s="70" t="str">
        <f>IFERROR(__xludf.DUMMYFUNCTION("IF(OR(T1086="""", NOT(ISDATE(T1086))), """", EOMONTH(T1086, -1) + 1)"),"")</f>
        <v/>
      </c>
      <c r="AB1086" s="67"/>
      <c r="AC1086" s="67"/>
      <c r="AD1086" s="67"/>
      <c r="AE1086" s="67"/>
    </row>
    <row r="1087">
      <c r="A1087" s="110"/>
      <c r="B1087" s="109"/>
      <c r="C1087" s="67"/>
      <c r="D1087" s="67"/>
      <c r="E1087" s="67"/>
      <c r="F1087" s="67"/>
      <c r="G1087" s="67"/>
      <c r="H1087" s="67"/>
      <c r="I1087" s="67"/>
      <c r="J1087" s="67"/>
      <c r="K1087" s="67"/>
      <c r="L1087" s="67"/>
      <c r="M1087" s="67"/>
      <c r="N1087" s="67"/>
      <c r="O1087" s="67"/>
      <c r="P1087" s="61"/>
      <c r="Q1087" s="67"/>
      <c r="R1087" s="64"/>
      <c r="S1087" s="65" t="str">
        <f t="shared" si="1"/>
        <v/>
      </c>
      <c r="T1087" s="67" t="str">
        <f>IFERROR(__xludf.DUMMYFUNCTION("IF(ISBLANK(S1087), """", DATE(INDEX(SPLIT(S1087,""/""),3), INDEX(SPLIT(S1087,""/""),2), INDEX(SPLIT(S1087,""/""),1)))"),"")</f>
        <v/>
      </c>
      <c r="U1087" s="67"/>
      <c r="V1087" s="65"/>
      <c r="W1087" s="67"/>
      <c r="X1087" s="67"/>
      <c r="Y1087" s="69" t="str">
        <f t="shared" si="2"/>
        <v/>
      </c>
      <c r="AA1087" s="70" t="str">
        <f>IFERROR(__xludf.DUMMYFUNCTION("IF(OR(T1087="""", NOT(ISDATE(T1087))), """", EOMONTH(T1087, -1) + 1)"),"")</f>
        <v/>
      </c>
      <c r="AB1087" s="67"/>
      <c r="AC1087" s="67"/>
      <c r="AD1087" s="67"/>
      <c r="AE1087" s="67"/>
    </row>
    <row r="1088">
      <c r="A1088" s="110"/>
      <c r="B1088" s="109"/>
      <c r="C1088" s="67"/>
      <c r="D1088" s="67"/>
      <c r="E1088" s="67"/>
      <c r="F1088" s="67"/>
      <c r="G1088" s="67"/>
      <c r="H1088" s="67"/>
      <c r="I1088" s="67"/>
      <c r="J1088" s="67"/>
      <c r="K1088" s="67"/>
      <c r="L1088" s="67"/>
      <c r="M1088" s="67"/>
      <c r="N1088" s="67"/>
      <c r="O1088" s="67"/>
      <c r="P1088" s="61"/>
      <c r="Q1088" s="67"/>
      <c r="R1088" s="64"/>
      <c r="S1088" s="65" t="str">
        <f t="shared" si="1"/>
        <v/>
      </c>
      <c r="T1088" s="67" t="str">
        <f>IFERROR(__xludf.DUMMYFUNCTION("IF(ISBLANK(S1088), """", DATE(INDEX(SPLIT(S1088,""/""),3), INDEX(SPLIT(S1088,""/""),2), INDEX(SPLIT(S1088,""/""),1)))"),"")</f>
        <v/>
      </c>
      <c r="U1088" s="67"/>
      <c r="V1088" s="65"/>
      <c r="W1088" s="67"/>
      <c r="X1088" s="67"/>
      <c r="Y1088" s="69" t="str">
        <f t="shared" si="2"/>
        <v/>
      </c>
      <c r="AA1088" s="70" t="str">
        <f>IFERROR(__xludf.DUMMYFUNCTION("IF(OR(T1088="""", NOT(ISDATE(T1088))), """", EOMONTH(T1088, -1) + 1)"),"")</f>
        <v/>
      </c>
      <c r="AB1088" s="67"/>
      <c r="AC1088" s="67"/>
      <c r="AD1088" s="67"/>
      <c r="AE1088" s="67"/>
    </row>
    <row r="1089">
      <c r="A1089" s="110"/>
      <c r="B1089" s="109"/>
      <c r="C1089" s="67"/>
      <c r="D1089" s="67"/>
      <c r="E1089" s="67"/>
      <c r="F1089" s="67"/>
      <c r="G1089" s="67"/>
      <c r="H1089" s="67"/>
      <c r="I1089" s="67"/>
      <c r="J1089" s="67"/>
      <c r="K1089" s="67"/>
      <c r="L1089" s="67"/>
      <c r="M1089" s="67"/>
      <c r="N1089" s="67"/>
      <c r="O1089" s="67"/>
      <c r="P1089" s="61"/>
      <c r="Q1089" s="67"/>
      <c r="R1089" s="64"/>
      <c r="S1089" s="65" t="str">
        <f t="shared" si="1"/>
        <v/>
      </c>
      <c r="T1089" s="67" t="str">
        <f>IFERROR(__xludf.DUMMYFUNCTION("IF(ISBLANK(S1089), """", DATE(INDEX(SPLIT(S1089,""/""),3), INDEX(SPLIT(S1089,""/""),2), INDEX(SPLIT(S1089,""/""),1)))"),"")</f>
        <v/>
      </c>
      <c r="U1089" s="67"/>
      <c r="V1089" s="65"/>
      <c r="W1089" s="67"/>
      <c r="X1089" s="67"/>
      <c r="Y1089" s="69" t="str">
        <f t="shared" si="2"/>
        <v/>
      </c>
      <c r="AA1089" s="70" t="str">
        <f>IFERROR(__xludf.DUMMYFUNCTION("IF(OR(T1089="""", NOT(ISDATE(T1089))), """", EOMONTH(T1089, -1) + 1)"),"")</f>
        <v/>
      </c>
      <c r="AB1089" s="67"/>
      <c r="AC1089" s="67"/>
      <c r="AD1089" s="67"/>
      <c r="AE1089" s="67"/>
    </row>
    <row r="1090">
      <c r="A1090" s="110"/>
      <c r="B1090" s="109"/>
      <c r="C1090" s="67"/>
      <c r="D1090" s="67"/>
      <c r="E1090" s="67"/>
      <c r="F1090" s="67"/>
      <c r="G1090" s="67"/>
      <c r="H1090" s="67"/>
      <c r="I1090" s="67"/>
      <c r="J1090" s="67"/>
      <c r="K1090" s="67"/>
      <c r="L1090" s="67"/>
      <c r="M1090" s="67"/>
      <c r="N1090" s="67"/>
      <c r="O1090" s="67"/>
      <c r="P1090" s="61"/>
      <c r="Q1090" s="67"/>
      <c r="R1090" s="64"/>
      <c r="S1090" s="65" t="str">
        <f t="shared" si="1"/>
        <v/>
      </c>
      <c r="T1090" s="67" t="str">
        <f>IFERROR(__xludf.DUMMYFUNCTION("IF(ISBLANK(S1090), """", DATE(INDEX(SPLIT(S1090,""/""),3), INDEX(SPLIT(S1090,""/""),2), INDEX(SPLIT(S1090,""/""),1)))"),"")</f>
        <v/>
      </c>
      <c r="U1090" s="67"/>
      <c r="V1090" s="65"/>
      <c r="W1090" s="67"/>
      <c r="X1090" s="67"/>
      <c r="Y1090" s="69" t="str">
        <f t="shared" si="2"/>
        <v/>
      </c>
      <c r="AA1090" s="70" t="str">
        <f>IFERROR(__xludf.DUMMYFUNCTION("IF(OR(T1090="""", NOT(ISDATE(T1090))), """", EOMONTH(T1090, -1) + 1)"),"")</f>
        <v/>
      </c>
      <c r="AB1090" s="67"/>
      <c r="AC1090" s="67"/>
      <c r="AD1090" s="67"/>
      <c r="AE1090" s="67"/>
    </row>
    <row r="1091">
      <c r="A1091" s="110"/>
      <c r="B1091" s="109"/>
      <c r="C1091" s="67"/>
      <c r="D1091" s="67"/>
      <c r="E1091" s="67"/>
      <c r="F1091" s="67"/>
      <c r="G1091" s="67"/>
      <c r="H1091" s="67"/>
      <c r="I1091" s="67"/>
      <c r="J1091" s="67"/>
      <c r="K1091" s="67"/>
      <c r="L1091" s="67"/>
      <c r="M1091" s="67"/>
      <c r="N1091" s="67"/>
      <c r="O1091" s="67"/>
      <c r="P1091" s="61"/>
      <c r="Q1091" s="67"/>
      <c r="R1091" s="64"/>
      <c r="S1091" s="65" t="str">
        <f t="shared" si="1"/>
        <v/>
      </c>
      <c r="T1091" s="67" t="str">
        <f>IFERROR(__xludf.DUMMYFUNCTION("IF(ISBLANK(S1091), """", DATE(INDEX(SPLIT(S1091,""/""),3), INDEX(SPLIT(S1091,""/""),2), INDEX(SPLIT(S1091,""/""),1)))"),"")</f>
        <v/>
      </c>
      <c r="U1091" s="67"/>
      <c r="V1091" s="65"/>
      <c r="W1091" s="67"/>
      <c r="X1091" s="67"/>
      <c r="Y1091" s="69" t="str">
        <f t="shared" si="2"/>
        <v/>
      </c>
      <c r="AA1091" s="70" t="str">
        <f>IFERROR(__xludf.DUMMYFUNCTION("IF(OR(T1091="""", NOT(ISDATE(T1091))), """", EOMONTH(T1091, -1) + 1)"),"")</f>
        <v/>
      </c>
      <c r="AB1091" s="67"/>
      <c r="AC1091" s="67"/>
      <c r="AD1091" s="67"/>
      <c r="AE1091" s="67"/>
    </row>
    <row r="1092">
      <c r="A1092" s="110"/>
      <c r="B1092" s="109"/>
      <c r="C1092" s="67"/>
      <c r="D1092" s="67"/>
      <c r="E1092" s="67"/>
      <c r="F1092" s="67"/>
      <c r="G1092" s="67"/>
      <c r="H1092" s="67"/>
      <c r="I1092" s="67"/>
      <c r="J1092" s="67"/>
      <c r="K1092" s="67"/>
      <c r="L1092" s="67"/>
      <c r="M1092" s="67"/>
      <c r="N1092" s="67"/>
      <c r="O1092" s="67"/>
      <c r="P1092" s="61"/>
      <c r="Q1092" s="67"/>
      <c r="R1092" s="64"/>
      <c r="S1092" s="65" t="str">
        <f t="shared" si="1"/>
        <v/>
      </c>
      <c r="T1092" s="67" t="str">
        <f>IFERROR(__xludf.DUMMYFUNCTION("IF(ISBLANK(S1092), """", DATE(INDEX(SPLIT(S1092,""/""),3), INDEX(SPLIT(S1092,""/""),2), INDEX(SPLIT(S1092,""/""),1)))"),"")</f>
        <v/>
      </c>
      <c r="U1092" s="67"/>
      <c r="V1092" s="65"/>
      <c r="W1092" s="67"/>
      <c r="X1092" s="67"/>
      <c r="Y1092" s="69" t="str">
        <f t="shared" si="2"/>
        <v/>
      </c>
      <c r="AA1092" s="70" t="str">
        <f>IFERROR(__xludf.DUMMYFUNCTION("IF(OR(T1092="""", NOT(ISDATE(T1092))), """", EOMONTH(T1092, -1) + 1)"),"")</f>
        <v/>
      </c>
      <c r="AB1092" s="67"/>
      <c r="AC1092" s="67"/>
      <c r="AD1092" s="67"/>
      <c r="AE1092" s="67"/>
    </row>
    <row r="1093">
      <c r="A1093" s="110"/>
      <c r="B1093" s="109"/>
      <c r="C1093" s="67"/>
      <c r="D1093" s="67"/>
      <c r="E1093" s="67"/>
      <c r="F1093" s="67"/>
      <c r="G1093" s="67"/>
      <c r="H1093" s="67"/>
      <c r="I1093" s="67"/>
      <c r="J1093" s="67"/>
      <c r="K1093" s="67"/>
      <c r="L1093" s="67"/>
      <c r="M1093" s="67"/>
      <c r="N1093" s="67"/>
      <c r="O1093" s="67"/>
      <c r="P1093" s="67"/>
      <c r="Q1093" s="67"/>
      <c r="R1093" s="64"/>
      <c r="S1093" s="65" t="str">
        <f t="shared" si="1"/>
        <v/>
      </c>
      <c r="T1093" s="67" t="str">
        <f>IFERROR(__xludf.DUMMYFUNCTION("IF(ISBLANK(S1093), """", DATE(INDEX(SPLIT(S1093,""/""),3), INDEX(SPLIT(S1093,""/""),2), INDEX(SPLIT(S1093,""/""),1)))"),"")</f>
        <v/>
      </c>
      <c r="U1093" s="67"/>
      <c r="V1093" s="65"/>
      <c r="W1093" s="67"/>
      <c r="X1093" s="67"/>
      <c r="Y1093" s="69" t="str">
        <f t="shared" si="2"/>
        <v/>
      </c>
      <c r="AA1093" s="70" t="str">
        <f>IFERROR(__xludf.DUMMYFUNCTION("IF(OR(T1093="""", NOT(ISDATE(T1093))), """", EOMONTH(T1093, -1) + 1)"),"")</f>
        <v/>
      </c>
      <c r="AB1093" s="67"/>
      <c r="AC1093" s="67"/>
      <c r="AD1093" s="67"/>
      <c r="AE1093" s="67"/>
    </row>
    <row r="1094">
      <c r="A1094" s="110"/>
      <c r="B1094" s="109"/>
      <c r="C1094" s="67"/>
      <c r="D1094" s="67"/>
      <c r="E1094" s="67"/>
      <c r="F1094" s="67"/>
      <c r="G1094" s="67"/>
      <c r="H1094" s="67"/>
      <c r="I1094" s="67"/>
      <c r="J1094" s="67"/>
      <c r="K1094" s="67"/>
      <c r="L1094" s="67"/>
      <c r="M1094" s="67"/>
      <c r="N1094" s="67"/>
      <c r="O1094" s="67"/>
      <c r="P1094" s="67"/>
      <c r="Q1094" s="67"/>
      <c r="R1094" s="64"/>
      <c r="S1094" s="65" t="str">
        <f t="shared" si="1"/>
        <v/>
      </c>
      <c r="T1094" s="67" t="str">
        <f>IFERROR(__xludf.DUMMYFUNCTION("IF(ISBLANK(S1094), """", DATE(INDEX(SPLIT(S1094,""/""),3), INDEX(SPLIT(S1094,""/""),2), INDEX(SPLIT(S1094,""/""),1)))"),"")</f>
        <v/>
      </c>
      <c r="U1094" s="67"/>
      <c r="V1094" s="65"/>
      <c r="W1094" s="67"/>
      <c r="X1094" s="67"/>
      <c r="Y1094" s="69" t="str">
        <f t="shared" si="2"/>
        <v/>
      </c>
      <c r="AA1094" s="70" t="str">
        <f>IFERROR(__xludf.DUMMYFUNCTION("IF(OR(T1094="""", NOT(ISDATE(T1094))), """", EOMONTH(T1094, -1) + 1)"),"")</f>
        <v/>
      </c>
      <c r="AB1094" s="67"/>
      <c r="AC1094" s="67"/>
      <c r="AD1094" s="67"/>
      <c r="AE1094" s="67"/>
    </row>
    <row r="1095">
      <c r="A1095" s="110"/>
      <c r="B1095" s="109"/>
      <c r="C1095" s="67"/>
      <c r="D1095" s="67"/>
      <c r="E1095" s="67"/>
      <c r="F1095" s="67"/>
      <c r="G1095" s="67"/>
      <c r="H1095" s="67"/>
      <c r="I1095" s="67"/>
      <c r="J1095" s="67"/>
      <c r="K1095" s="67"/>
      <c r="L1095" s="67"/>
      <c r="M1095" s="67"/>
      <c r="N1095" s="67"/>
      <c r="O1095" s="67"/>
      <c r="P1095" s="67"/>
      <c r="Q1095" s="67"/>
      <c r="R1095" s="64"/>
      <c r="S1095" s="65" t="str">
        <f t="shared" si="1"/>
        <v/>
      </c>
      <c r="T1095" s="67" t="str">
        <f>IFERROR(__xludf.DUMMYFUNCTION("IF(ISBLANK(S1095), """", DATE(INDEX(SPLIT(S1095,""/""),3), INDEX(SPLIT(S1095,""/""),2), INDEX(SPLIT(S1095,""/""),1)))"),"")</f>
        <v/>
      </c>
      <c r="U1095" s="67"/>
      <c r="V1095" s="65"/>
      <c r="W1095" s="67"/>
      <c r="X1095" s="67"/>
      <c r="Y1095" s="69" t="str">
        <f t="shared" si="2"/>
        <v/>
      </c>
      <c r="AA1095" s="70" t="str">
        <f>IFERROR(__xludf.DUMMYFUNCTION("IF(OR(T1095="""", NOT(ISDATE(T1095))), """", EOMONTH(T1095, -1) + 1)"),"")</f>
        <v/>
      </c>
      <c r="AB1095" s="67"/>
      <c r="AC1095" s="67"/>
      <c r="AD1095" s="67"/>
      <c r="AE1095" s="67"/>
    </row>
    <row r="1096">
      <c r="A1096" s="110"/>
      <c r="B1096" s="109"/>
      <c r="C1096" s="67"/>
      <c r="D1096" s="67"/>
      <c r="E1096" s="67"/>
      <c r="F1096" s="67"/>
      <c r="G1096" s="67"/>
      <c r="H1096" s="67"/>
      <c r="I1096" s="67"/>
      <c r="J1096" s="67"/>
      <c r="K1096" s="67"/>
      <c r="L1096" s="67"/>
      <c r="M1096" s="67"/>
      <c r="N1096" s="67"/>
      <c r="O1096" s="67"/>
      <c r="P1096" s="67"/>
      <c r="Q1096" s="67"/>
      <c r="R1096" s="64"/>
      <c r="S1096" s="65" t="str">
        <f t="shared" si="1"/>
        <v/>
      </c>
      <c r="T1096" s="67" t="str">
        <f>IFERROR(__xludf.DUMMYFUNCTION("IF(ISBLANK(S1096), """", DATE(INDEX(SPLIT(S1096,""/""),3), INDEX(SPLIT(S1096,""/""),2), INDEX(SPLIT(S1096,""/""),1)))"),"")</f>
        <v/>
      </c>
      <c r="U1096" s="67"/>
      <c r="V1096" s="65"/>
      <c r="W1096" s="67"/>
      <c r="X1096" s="67"/>
      <c r="Y1096" s="69" t="str">
        <f t="shared" si="2"/>
        <v/>
      </c>
      <c r="AA1096" s="70" t="str">
        <f>IFERROR(__xludf.DUMMYFUNCTION("IF(OR(T1096="""", NOT(ISDATE(T1096))), """", EOMONTH(T1096, -1) + 1)"),"")</f>
        <v/>
      </c>
      <c r="AB1096" s="67"/>
      <c r="AC1096" s="67"/>
      <c r="AD1096" s="67"/>
      <c r="AE1096" s="67"/>
    </row>
    <row r="1097">
      <c r="A1097" s="110"/>
      <c r="B1097" s="109"/>
      <c r="C1097" s="67"/>
      <c r="D1097" s="67"/>
      <c r="E1097" s="67"/>
      <c r="F1097" s="67"/>
      <c r="G1097" s="67"/>
      <c r="H1097" s="67"/>
      <c r="I1097" s="67"/>
      <c r="J1097" s="67"/>
      <c r="K1097" s="67"/>
      <c r="L1097" s="67"/>
      <c r="M1097" s="67"/>
      <c r="N1097" s="67"/>
      <c r="O1097" s="67"/>
      <c r="P1097" s="67"/>
      <c r="Q1097" s="67"/>
      <c r="R1097" s="64"/>
      <c r="S1097" s="65" t="str">
        <f t="shared" si="1"/>
        <v/>
      </c>
      <c r="T1097" s="67" t="str">
        <f>IFERROR(__xludf.DUMMYFUNCTION("IF(ISBLANK(S1097), """", DATE(INDEX(SPLIT(S1097,""/""),3), INDEX(SPLIT(S1097,""/""),2), INDEX(SPLIT(S1097,""/""),1)))"),"")</f>
        <v/>
      </c>
      <c r="U1097" s="67"/>
      <c r="V1097" s="65"/>
      <c r="W1097" s="67"/>
      <c r="X1097" s="67"/>
      <c r="Y1097" s="69" t="str">
        <f t="shared" si="2"/>
        <v/>
      </c>
      <c r="AA1097" s="70" t="str">
        <f>IFERROR(__xludf.DUMMYFUNCTION("IF(OR(T1097="""", NOT(ISDATE(T1097))), """", EOMONTH(T1097, -1) + 1)"),"")</f>
        <v/>
      </c>
      <c r="AB1097" s="67"/>
      <c r="AC1097" s="67"/>
      <c r="AD1097" s="67"/>
      <c r="AE1097" s="67"/>
    </row>
    <row r="1098">
      <c r="A1098" s="110"/>
      <c r="B1098" s="109"/>
      <c r="C1098" s="67"/>
      <c r="D1098" s="67"/>
      <c r="E1098" s="67"/>
      <c r="F1098" s="67"/>
      <c r="G1098" s="67"/>
      <c r="H1098" s="67"/>
      <c r="I1098" s="67"/>
      <c r="J1098" s="67"/>
      <c r="K1098" s="67"/>
      <c r="L1098" s="67"/>
      <c r="M1098" s="67"/>
      <c r="N1098" s="67"/>
      <c r="O1098" s="67"/>
      <c r="P1098" s="67"/>
      <c r="Q1098" s="67"/>
      <c r="R1098" s="64"/>
      <c r="S1098" s="65" t="str">
        <f t="shared" si="1"/>
        <v/>
      </c>
      <c r="T1098" s="67" t="str">
        <f>IFERROR(__xludf.DUMMYFUNCTION("IF(ISBLANK(S1098), """", DATE(INDEX(SPLIT(S1098,""/""),3), INDEX(SPLIT(S1098,""/""),2), INDEX(SPLIT(S1098,""/""),1)))"),"")</f>
        <v/>
      </c>
      <c r="U1098" s="67"/>
      <c r="V1098" s="65"/>
      <c r="W1098" s="67"/>
      <c r="X1098" s="67"/>
      <c r="Y1098" s="69" t="str">
        <f t="shared" si="2"/>
        <v/>
      </c>
      <c r="AA1098" s="70" t="str">
        <f>IFERROR(__xludf.DUMMYFUNCTION("IF(OR(T1098="""", NOT(ISDATE(T1098))), """", EOMONTH(T1098, -1) + 1)"),"")</f>
        <v/>
      </c>
      <c r="AB1098" s="67"/>
      <c r="AC1098" s="67"/>
      <c r="AD1098" s="67"/>
      <c r="AE1098" s="67"/>
    </row>
    <row r="1099">
      <c r="A1099" s="110"/>
      <c r="B1099" s="109"/>
      <c r="C1099" s="67"/>
      <c r="D1099" s="67"/>
      <c r="E1099" s="67"/>
      <c r="F1099" s="67"/>
      <c r="G1099" s="67"/>
      <c r="H1099" s="67"/>
      <c r="I1099" s="67"/>
      <c r="J1099" s="67"/>
      <c r="K1099" s="67"/>
      <c r="L1099" s="67"/>
      <c r="M1099" s="67"/>
      <c r="N1099" s="67"/>
      <c r="O1099" s="67"/>
      <c r="P1099" s="67"/>
      <c r="Q1099" s="67"/>
      <c r="R1099" s="64"/>
      <c r="S1099" s="65" t="str">
        <f t="shared" si="1"/>
        <v/>
      </c>
      <c r="T1099" s="67" t="str">
        <f>IFERROR(__xludf.DUMMYFUNCTION("IF(ISBLANK(S1099), """", DATE(INDEX(SPLIT(S1099,""/""),3), INDEX(SPLIT(S1099,""/""),2), INDEX(SPLIT(S1099,""/""),1)))"),"")</f>
        <v/>
      </c>
      <c r="U1099" s="67"/>
      <c r="V1099" s="65"/>
      <c r="W1099" s="67"/>
      <c r="X1099" s="67"/>
      <c r="Y1099" s="69" t="str">
        <f t="shared" si="2"/>
        <v/>
      </c>
      <c r="AA1099" s="70" t="str">
        <f>IFERROR(__xludf.DUMMYFUNCTION("IF(OR(T1099="""", NOT(ISDATE(T1099))), """", EOMONTH(T1099, -1) + 1)"),"")</f>
        <v/>
      </c>
      <c r="AB1099" s="67"/>
      <c r="AC1099" s="67"/>
      <c r="AD1099" s="67"/>
      <c r="AE1099" s="67"/>
    </row>
    <row r="1100">
      <c r="A1100" s="110"/>
      <c r="B1100" s="109"/>
      <c r="C1100" s="67"/>
      <c r="D1100" s="67"/>
      <c r="E1100" s="67"/>
      <c r="F1100" s="67"/>
      <c r="G1100" s="67"/>
      <c r="H1100" s="67"/>
      <c r="I1100" s="67"/>
      <c r="J1100" s="67"/>
      <c r="K1100" s="67"/>
      <c r="L1100" s="67"/>
      <c r="M1100" s="67"/>
      <c r="N1100" s="67"/>
      <c r="O1100" s="67"/>
      <c r="P1100" s="67"/>
      <c r="Q1100" s="67"/>
      <c r="R1100" s="64"/>
      <c r="S1100" s="65" t="str">
        <f t="shared" si="1"/>
        <v/>
      </c>
      <c r="T1100" s="67" t="str">
        <f>IFERROR(__xludf.DUMMYFUNCTION("IF(ISBLANK(S1100), """", DATE(INDEX(SPLIT(S1100,""/""),3), INDEX(SPLIT(S1100,""/""),2), INDEX(SPLIT(S1100,""/""),1)))"),"")</f>
        <v/>
      </c>
      <c r="U1100" s="67"/>
      <c r="V1100" s="65"/>
      <c r="W1100" s="67"/>
      <c r="X1100" s="67"/>
      <c r="Y1100" s="69" t="str">
        <f t="shared" si="2"/>
        <v/>
      </c>
      <c r="AA1100" s="70" t="str">
        <f>IFERROR(__xludf.DUMMYFUNCTION("IF(OR(T1100="""", NOT(ISDATE(T1100))), """", EOMONTH(T1100, -1) + 1)"),"")</f>
        <v/>
      </c>
      <c r="AB1100" s="67"/>
      <c r="AC1100" s="67"/>
      <c r="AD1100" s="67"/>
      <c r="AE1100" s="67"/>
    </row>
    <row r="1101">
      <c r="A1101" s="110"/>
      <c r="B1101" s="109"/>
      <c r="C1101" s="67"/>
      <c r="D1101" s="67"/>
      <c r="E1101" s="67"/>
      <c r="F1101" s="67"/>
      <c r="G1101" s="67"/>
      <c r="H1101" s="67"/>
      <c r="I1101" s="67"/>
      <c r="J1101" s="67"/>
      <c r="K1101" s="67"/>
      <c r="L1101" s="67"/>
      <c r="M1101" s="67"/>
      <c r="N1101" s="67"/>
      <c r="O1101" s="67"/>
      <c r="P1101" s="67"/>
      <c r="Q1101" s="67"/>
      <c r="R1101" s="64"/>
      <c r="S1101" s="65" t="str">
        <f t="shared" si="1"/>
        <v/>
      </c>
      <c r="T1101" s="67" t="str">
        <f>IFERROR(__xludf.DUMMYFUNCTION("IF(ISBLANK(S1101), """", DATE(INDEX(SPLIT(S1101,""/""),3), INDEX(SPLIT(S1101,""/""),2), INDEX(SPLIT(S1101,""/""),1)))"),"")</f>
        <v/>
      </c>
      <c r="U1101" s="67"/>
      <c r="V1101" s="65"/>
      <c r="W1101" s="67"/>
      <c r="X1101" s="67"/>
      <c r="Y1101" s="69" t="str">
        <f t="shared" si="2"/>
        <v/>
      </c>
      <c r="AA1101" s="70" t="str">
        <f>IFERROR(__xludf.DUMMYFUNCTION("IF(OR(T1101="""", NOT(ISDATE(T1101))), """", EOMONTH(T1101, -1) + 1)"),"")</f>
        <v/>
      </c>
      <c r="AB1101" s="67"/>
      <c r="AC1101" s="67"/>
      <c r="AD1101" s="67"/>
      <c r="AE1101" s="67"/>
    </row>
    <row r="1102">
      <c r="A1102" s="110"/>
      <c r="B1102" s="109"/>
      <c r="C1102" s="67"/>
      <c r="D1102" s="67"/>
      <c r="E1102" s="67"/>
      <c r="F1102" s="67"/>
      <c r="G1102" s="67"/>
      <c r="H1102" s="67"/>
      <c r="I1102" s="67"/>
      <c r="J1102" s="67"/>
      <c r="K1102" s="67"/>
      <c r="L1102" s="67"/>
      <c r="M1102" s="67"/>
      <c r="N1102" s="67"/>
      <c r="O1102" s="67"/>
      <c r="P1102" s="67"/>
      <c r="Q1102" s="67"/>
      <c r="R1102" s="64"/>
      <c r="S1102" s="65" t="str">
        <f t="shared" si="1"/>
        <v/>
      </c>
      <c r="T1102" s="67" t="str">
        <f>IFERROR(__xludf.DUMMYFUNCTION("IF(ISBLANK(S1102), """", DATE(INDEX(SPLIT(S1102,""/""),3), INDEX(SPLIT(S1102,""/""),2), INDEX(SPLIT(S1102,""/""),1)))"),"")</f>
        <v/>
      </c>
      <c r="U1102" s="67"/>
      <c r="V1102" s="65"/>
      <c r="W1102" s="67"/>
      <c r="X1102" s="67"/>
      <c r="Y1102" s="69" t="str">
        <f t="shared" si="2"/>
        <v/>
      </c>
      <c r="AA1102" s="70" t="str">
        <f>IFERROR(__xludf.DUMMYFUNCTION("IF(OR(T1102="""", NOT(ISDATE(T1102))), """", EOMONTH(T1102, -1) + 1)"),"")</f>
        <v/>
      </c>
      <c r="AB1102" s="67"/>
      <c r="AC1102" s="67"/>
      <c r="AD1102" s="67"/>
      <c r="AE1102" s="67"/>
    </row>
    <row r="1103">
      <c r="A1103" s="110"/>
      <c r="B1103" s="109"/>
      <c r="C1103" s="67"/>
      <c r="D1103" s="67"/>
      <c r="E1103" s="67"/>
      <c r="F1103" s="67"/>
      <c r="G1103" s="67"/>
      <c r="H1103" s="67"/>
      <c r="I1103" s="67"/>
      <c r="J1103" s="67"/>
      <c r="K1103" s="67"/>
      <c r="L1103" s="67"/>
      <c r="M1103" s="67"/>
      <c r="N1103" s="67"/>
      <c r="O1103" s="67"/>
      <c r="P1103" s="67"/>
      <c r="Q1103" s="67"/>
      <c r="R1103" s="64"/>
      <c r="S1103" s="65" t="str">
        <f t="shared" si="1"/>
        <v/>
      </c>
      <c r="T1103" s="67" t="str">
        <f>IFERROR(__xludf.DUMMYFUNCTION("IF(ISBLANK(S1103), """", DATE(INDEX(SPLIT(S1103,""/""),3), INDEX(SPLIT(S1103,""/""),2), INDEX(SPLIT(S1103,""/""),1)))"),"")</f>
        <v/>
      </c>
      <c r="U1103" s="67"/>
      <c r="V1103" s="65"/>
      <c r="W1103" s="67"/>
      <c r="X1103" s="67"/>
      <c r="Y1103" s="69" t="str">
        <f t="shared" si="2"/>
        <v/>
      </c>
      <c r="AA1103" s="70" t="str">
        <f>IFERROR(__xludf.DUMMYFUNCTION("IF(OR(T1103="""", NOT(ISDATE(T1103))), """", EOMONTH(T1103, -1) + 1)"),"")</f>
        <v/>
      </c>
      <c r="AB1103" s="67"/>
      <c r="AC1103" s="67"/>
      <c r="AD1103" s="67"/>
      <c r="AE1103" s="67"/>
    </row>
    <row r="1104">
      <c r="A1104" s="110"/>
      <c r="B1104" s="109"/>
      <c r="C1104" s="67"/>
      <c r="D1104" s="67"/>
      <c r="E1104" s="67"/>
      <c r="F1104" s="67"/>
      <c r="G1104" s="67"/>
      <c r="H1104" s="67"/>
      <c r="I1104" s="67"/>
      <c r="J1104" s="67"/>
      <c r="K1104" s="67"/>
      <c r="L1104" s="67"/>
      <c r="M1104" s="67"/>
      <c r="N1104" s="67"/>
      <c r="O1104" s="67"/>
      <c r="P1104" s="67"/>
      <c r="Q1104" s="67"/>
      <c r="R1104" s="64"/>
      <c r="S1104" s="65" t="str">
        <f t="shared" si="1"/>
        <v/>
      </c>
      <c r="T1104" s="67" t="str">
        <f>IFERROR(__xludf.DUMMYFUNCTION("IF(ISBLANK(S1104), """", DATE(INDEX(SPLIT(S1104,""/""),3), INDEX(SPLIT(S1104,""/""),2), INDEX(SPLIT(S1104,""/""),1)))"),"")</f>
        <v/>
      </c>
      <c r="U1104" s="67"/>
      <c r="V1104" s="65"/>
      <c r="W1104" s="67"/>
      <c r="X1104" s="67"/>
      <c r="Y1104" s="69" t="str">
        <f t="shared" si="2"/>
        <v/>
      </c>
      <c r="AA1104" s="70" t="str">
        <f>IFERROR(__xludf.DUMMYFUNCTION("IF(OR(T1104="""", NOT(ISDATE(T1104))), """", EOMONTH(T1104, -1) + 1)"),"")</f>
        <v/>
      </c>
      <c r="AB1104" s="67"/>
      <c r="AC1104" s="67"/>
      <c r="AD1104" s="67"/>
      <c r="AE1104" s="67"/>
    </row>
    <row r="1105">
      <c r="A1105" s="110"/>
      <c r="B1105" s="109"/>
      <c r="C1105" s="67"/>
      <c r="D1105" s="67"/>
      <c r="E1105" s="67"/>
      <c r="F1105" s="67"/>
      <c r="G1105" s="67"/>
      <c r="H1105" s="67"/>
      <c r="I1105" s="67"/>
      <c r="J1105" s="67"/>
      <c r="K1105" s="67"/>
      <c r="L1105" s="67"/>
      <c r="M1105" s="67"/>
      <c r="N1105" s="67"/>
      <c r="O1105" s="67"/>
      <c r="P1105" s="67"/>
      <c r="Q1105" s="67"/>
      <c r="R1105" s="64"/>
      <c r="S1105" s="65" t="str">
        <f t="shared" si="1"/>
        <v/>
      </c>
      <c r="T1105" s="67" t="str">
        <f>IFERROR(__xludf.DUMMYFUNCTION("IF(ISBLANK(S1105), """", DATE(INDEX(SPLIT(S1105,""/""),3), INDEX(SPLIT(S1105,""/""),2), INDEX(SPLIT(S1105,""/""),1)))"),"")</f>
        <v/>
      </c>
      <c r="U1105" s="67"/>
      <c r="V1105" s="65"/>
      <c r="W1105" s="67"/>
      <c r="X1105" s="67"/>
      <c r="Y1105" s="69" t="str">
        <f t="shared" si="2"/>
        <v/>
      </c>
      <c r="AA1105" s="70" t="str">
        <f>IFERROR(__xludf.DUMMYFUNCTION("IF(OR(T1105="""", NOT(ISDATE(T1105))), """", EOMONTH(T1105, -1) + 1)"),"")</f>
        <v/>
      </c>
      <c r="AB1105" s="67"/>
      <c r="AC1105" s="67"/>
      <c r="AD1105" s="67"/>
      <c r="AE1105" s="67"/>
    </row>
    <row r="1106">
      <c r="A1106" s="110"/>
      <c r="B1106" s="109"/>
      <c r="C1106" s="67"/>
      <c r="D1106" s="67"/>
      <c r="E1106" s="67"/>
      <c r="F1106" s="67"/>
      <c r="G1106" s="67"/>
      <c r="H1106" s="67"/>
      <c r="I1106" s="67"/>
      <c r="J1106" s="67"/>
      <c r="K1106" s="67"/>
      <c r="L1106" s="67"/>
      <c r="M1106" s="67"/>
      <c r="N1106" s="67"/>
      <c r="O1106" s="67"/>
      <c r="P1106" s="67"/>
      <c r="Q1106" s="67"/>
      <c r="R1106" s="64"/>
      <c r="S1106" s="65" t="str">
        <f t="shared" si="1"/>
        <v/>
      </c>
      <c r="T1106" s="67" t="str">
        <f>IFERROR(__xludf.DUMMYFUNCTION("IF(ISBLANK(S1106), """", DATE(INDEX(SPLIT(S1106,""/""),3), INDEX(SPLIT(S1106,""/""),2), INDEX(SPLIT(S1106,""/""),1)))"),"")</f>
        <v/>
      </c>
      <c r="U1106" s="67"/>
      <c r="V1106" s="65"/>
      <c r="W1106" s="67"/>
      <c r="X1106" s="67"/>
      <c r="Y1106" s="69" t="str">
        <f t="shared" si="2"/>
        <v/>
      </c>
      <c r="AA1106" s="70" t="str">
        <f>IFERROR(__xludf.DUMMYFUNCTION("IF(OR(T1106="""", NOT(ISDATE(T1106))), """", EOMONTH(T1106, -1) + 1)"),"")</f>
        <v/>
      </c>
      <c r="AB1106" s="67"/>
      <c r="AC1106" s="67"/>
      <c r="AD1106" s="67"/>
      <c r="AE1106" s="67"/>
    </row>
    <row r="1107">
      <c r="A1107" s="110"/>
      <c r="B1107" s="109"/>
      <c r="C1107" s="67"/>
      <c r="D1107" s="67"/>
      <c r="E1107" s="67"/>
      <c r="F1107" s="67"/>
      <c r="G1107" s="67"/>
      <c r="H1107" s="67"/>
      <c r="I1107" s="67"/>
      <c r="J1107" s="67"/>
      <c r="K1107" s="67"/>
      <c r="L1107" s="67"/>
      <c r="M1107" s="67"/>
      <c r="N1107" s="67"/>
      <c r="O1107" s="67"/>
      <c r="P1107" s="67"/>
      <c r="Q1107" s="67"/>
      <c r="R1107" s="64"/>
      <c r="S1107" s="65" t="str">
        <f t="shared" si="1"/>
        <v/>
      </c>
      <c r="T1107" s="67" t="str">
        <f>IFERROR(__xludf.DUMMYFUNCTION("IF(ISBLANK(S1107), """", DATE(INDEX(SPLIT(S1107,""/""),3), INDEX(SPLIT(S1107,""/""),2), INDEX(SPLIT(S1107,""/""),1)))"),"")</f>
        <v/>
      </c>
      <c r="U1107" s="67"/>
      <c r="V1107" s="65"/>
      <c r="W1107" s="67"/>
      <c r="X1107" s="67"/>
      <c r="Y1107" s="69" t="str">
        <f t="shared" si="2"/>
        <v/>
      </c>
      <c r="AA1107" s="70" t="str">
        <f>IFERROR(__xludf.DUMMYFUNCTION("IF(OR(T1107="""", NOT(ISDATE(T1107))), """", EOMONTH(T1107, -1) + 1)"),"")</f>
        <v/>
      </c>
      <c r="AB1107" s="67"/>
      <c r="AC1107" s="67"/>
      <c r="AD1107" s="67"/>
      <c r="AE1107" s="67"/>
    </row>
    <row r="1108">
      <c r="A1108" s="110"/>
      <c r="B1108" s="109"/>
      <c r="C1108" s="67"/>
      <c r="D1108" s="67"/>
      <c r="E1108" s="67"/>
      <c r="F1108" s="67"/>
      <c r="G1108" s="67"/>
      <c r="H1108" s="67"/>
      <c r="I1108" s="67"/>
      <c r="J1108" s="67"/>
      <c r="K1108" s="67"/>
      <c r="L1108" s="67"/>
      <c r="M1108" s="67"/>
      <c r="N1108" s="67"/>
      <c r="O1108" s="67"/>
      <c r="P1108" s="67"/>
      <c r="Q1108" s="67"/>
      <c r="R1108" s="64"/>
      <c r="S1108" s="65" t="str">
        <f t="shared" si="1"/>
        <v/>
      </c>
      <c r="T1108" s="67" t="str">
        <f>IFERROR(__xludf.DUMMYFUNCTION("IF(ISBLANK(S1108), """", DATE(INDEX(SPLIT(S1108,""/""),3), INDEX(SPLIT(S1108,""/""),2), INDEX(SPLIT(S1108,""/""),1)))"),"")</f>
        <v/>
      </c>
      <c r="U1108" s="67"/>
      <c r="V1108" s="65"/>
      <c r="W1108" s="67"/>
      <c r="X1108" s="67"/>
      <c r="Y1108" s="69" t="str">
        <f t="shared" si="2"/>
        <v/>
      </c>
      <c r="AA1108" s="70" t="str">
        <f>IFERROR(__xludf.DUMMYFUNCTION("IF(OR(T1108="""", NOT(ISDATE(T1108))), """", EOMONTH(T1108, -1) + 1)"),"")</f>
        <v/>
      </c>
      <c r="AB1108" s="67"/>
      <c r="AC1108" s="67"/>
      <c r="AD1108" s="67"/>
      <c r="AE1108" s="67"/>
    </row>
    <row r="1109">
      <c r="A1109" s="110"/>
      <c r="B1109" s="109"/>
      <c r="C1109" s="67"/>
      <c r="D1109" s="67"/>
      <c r="E1109" s="67"/>
      <c r="F1109" s="67"/>
      <c r="G1109" s="67"/>
      <c r="H1109" s="67"/>
      <c r="I1109" s="67"/>
      <c r="J1109" s="67"/>
      <c r="K1109" s="67"/>
      <c r="L1109" s="67"/>
      <c r="M1109" s="67"/>
      <c r="N1109" s="67"/>
      <c r="O1109" s="67"/>
      <c r="P1109" s="67"/>
      <c r="Q1109" s="67"/>
      <c r="R1109" s="64"/>
      <c r="S1109" s="65" t="str">
        <f t="shared" si="1"/>
        <v/>
      </c>
      <c r="T1109" s="67" t="str">
        <f>IFERROR(__xludf.DUMMYFUNCTION("IF(ISBLANK(S1109), """", DATE(INDEX(SPLIT(S1109,""/""),3), INDEX(SPLIT(S1109,""/""),2), INDEX(SPLIT(S1109,""/""),1)))"),"")</f>
        <v/>
      </c>
      <c r="U1109" s="67"/>
      <c r="V1109" s="65"/>
      <c r="W1109" s="67"/>
      <c r="X1109" s="67"/>
      <c r="Y1109" s="69" t="str">
        <f t="shared" si="2"/>
        <v/>
      </c>
      <c r="AA1109" s="70" t="str">
        <f>IFERROR(__xludf.DUMMYFUNCTION("IF(OR(T1109="""", NOT(ISDATE(T1109))), """", EOMONTH(T1109, -1) + 1)"),"")</f>
        <v/>
      </c>
      <c r="AB1109" s="67"/>
      <c r="AC1109" s="67"/>
      <c r="AD1109" s="67"/>
      <c r="AE1109" s="67"/>
    </row>
    <row r="1110">
      <c r="A1110" s="110"/>
      <c r="B1110" s="109"/>
      <c r="C1110" s="67"/>
      <c r="D1110" s="67"/>
      <c r="E1110" s="67"/>
      <c r="F1110" s="67"/>
      <c r="G1110" s="67"/>
      <c r="H1110" s="67"/>
      <c r="I1110" s="67"/>
      <c r="J1110" s="67"/>
      <c r="K1110" s="67"/>
      <c r="L1110" s="67"/>
      <c r="M1110" s="67"/>
      <c r="N1110" s="67"/>
      <c r="O1110" s="67"/>
      <c r="P1110" s="67"/>
      <c r="Q1110" s="67"/>
      <c r="R1110" s="64"/>
      <c r="S1110" s="65" t="str">
        <f t="shared" si="1"/>
        <v/>
      </c>
      <c r="T1110" s="67" t="str">
        <f>IFERROR(__xludf.DUMMYFUNCTION("IF(ISBLANK(S1110), """", DATE(INDEX(SPLIT(S1110,""/""),3), INDEX(SPLIT(S1110,""/""),2), INDEX(SPLIT(S1110,""/""),1)))"),"")</f>
        <v/>
      </c>
      <c r="U1110" s="67"/>
      <c r="V1110" s="65"/>
      <c r="W1110" s="67"/>
      <c r="X1110" s="67"/>
      <c r="Y1110" s="69" t="str">
        <f t="shared" si="2"/>
        <v/>
      </c>
      <c r="AA1110" s="70" t="str">
        <f>IFERROR(__xludf.DUMMYFUNCTION("IF(OR(T1110="""", NOT(ISDATE(T1110))), """", EOMONTH(T1110, -1) + 1)"),"")</f>
        <v/>
      </c>
      <c r="AB1110" s="67"/>
      <c r="AC1110" s="67"/>
      <c r="AD1110" s="67"/>
      <c r="AE1110" s="67"/>
    </row>
    <row r="1111">
      <c r="A1111" s="110"/>
      <c r="B1111" s="109"/>
      <c r="C1111" s="67"/>
      <c r="D1111" s="67"/>
      <c r="E1111" s="67"/>
      <c r="F1111" s="67"/>
      <c r="G1111" s="67"/>
      <c r="H1111" s="67"/>
      <c r="I1111" s="67"/>
      <c r="J1111" s="67"/>
      <c r="K1111" s="67"/>
      <c r="L1111" s="67"/>
      <c r="M1111" s="67"/>
      <c r="N1111" s="67"/>
      <c r="O1111" s="67"/>
      <c r="P1111" s="67"/>
      <c r="Q1111" s="67"/>
      <c r="R1111" s="64"/>
      <c r="S1111" s="65" t="str">
        <f t="shared" si="1"/>
        <v/>
      </c>
      <c r="T1111" s="67" t="str">
        <f>IFERROR(__xludf.DUMMYFUNCTION("IF(ISBLANK(S1111), """", DATE(INDEX(SPLIT(S1111,""/""),3), INDEX(SPLIT(S1111,""/""),2), INDEX(SPLIT(S1111,""/""),1)))"),"")</f>
        <v/>
      </c>
      <c r="U1111" s="67"/>
      <c r="V1111" s="65"/>
      <c r="W1111" s="67"/>
      <c r="X1111" s="67"/>
      <c r="Y1111" s="69" t="str">
        <f t="shared" si="2"/>
        <v/>
      </c>
      <c r="AA1111" s="70" t="str">
        <f>IFERROR(__xludf.DUMMYFUNCTION("IF(OR(T1111="""", NOT(ISDATE(T1111))), """", EOMONTH(T1111, -1) + 1)"),"")</f>
        <v/>
      </c>
      <c r="AB1111" s="67"/>
      <c r="AC1111" s="67"/>
      <c r="AD1111" s="67"/>
      <c r="AE1111" s="67"/>
    </row>
    <row r="1112">
      <c r="A1112" s="110"/>
      <c r="B1112" s="109"/>
      <c r="C1112" s="67"/>
      <c r="D1112" s="67"/>
      <c r="E1112" s="67"/>
      <c r="F1112" s="67"/>
      <c r="G1112" s="67"/>
      <c r="H1112" s="67"/>
      <c r="I1112" s="67"/>
      <c r="J1112" s="67"/>
      <c r="K1112" s="67"/>
      <c r="L1112" s="67"/>
      <c r="M1112" s="67"/>
      <c r="N1112" s="67"/>
      <c r="O1112" s="67"/>
      <c r="P1112" s="67"/>
      <c r="Q1112" s="67"/>
      <c r="R1112" s="64"/>
      <c r="S1112" s="65" t="str">
        <f t="shared" si="1"/>
        <v/>
      </c>
      <c r="T1112" s="67" t="str">
        <f>IFERROR(__xludf.DUMMYFUNCTION("IF(ISBLANK(S1112), """", DATE(INDEX(SPLIT(S1112,""/""),3), INDEX(SPLIT(S1112,""/""),2), INDEX(SPLIT(S1112,""/""),1)))"),"")</f>
        <v/>
      </c>
      <c r="U1112" s="67"/>
      <c r="V1112" s="65"/>
      <c r="W1112" s="67"/>
      <c r="X1112" s="67"/>
      <c r="Y1112" s="69" t="str">
        <f t="shared" si="2"/>
        <v/>
      </c>
      <c r="AA1112" s="70" t="str">
        <f>IFERROR(__xludf.DUMMYFUNCTION("IF(OR(T1112="""", NOT(ISDATE(T1112))), """", EOMONTH(T1112, -1) + 1)"),"")</f>
        <v/>
      </c>
      <c r="AB1112" s="67"/>
      <c r="AC1112" s="67"/>
      <c r="AD1112" s="67"/>
      <c r="AE1112" s="67"/>
    </row>
    <row r="1113">
      <c r="A1113" s="110"/>
      <c r="B1113" s="109"/>
      <c r="C1113" s="67"/>
      <c r="D1113" s="67"/>
      <c r="E1113" s="67"/>
      <c r="F1113" s="67"/>
      <c r="G1113" s="67"/>
      <c r="H1113" s="67"/>
      <c r="I1113" s="67"/>
      <c r="J1113" s="67"/>
      <c r="K1113" s="67"/>
      <c r="L1113" s="67"/>
      <c r="M1113" s="67"/>
      <c r="N1113" s="67"/>
      <c r="O1113" s="67"/>
      <c r="P1113" s="67"/>
      <c r="Q1113" s="67"/>
      <c r="R1113" s="64"/>
      <c r="S1113" s="65" t="str">
        <f t="shared" si="1"/>
        <v/>
      </c>
      <c r="T1113" s="67" t="str">
        <f>IFERROR(__xludf.DUMMYFUNCTION("IF(ISBLANK(S1113), """", DATE(INDEX(SPLIT(S1113,""/""),3), INDEX(SPLIT(S1113,""/""),2), INDEX(SPLIT(S1113,""/""),1)))"),"")</f>
        <v/>
      </c>
      <c r="U1113" s="67"/>
      <c r="V1113" s="65"/>
      <c r="W1113" s="67"/>
      <c r="X1113" s="67"/>
      <c r="Y1113" s="69" t="str">
        <f t="shared" si="2"/>
        <v/>
      </c>
      <c r="AA1113" s="70" t="str">
        <f>IFERROR(__xludf.DUMMYFUNCTION("IF(OR(T1113="""", NOT(ISDATE(T1113))), """", EOMONTH(T1113, -1) + 1)"),"")</f>
        <v/>
      </c>
      <c r="AB1113" s="67"/>
      <c r="AC1113" s="67"/>
      <c r="AD1113" s="67"/>
      <c r="AE1113" s="67"/>
    </row>
    <row r="1114">
      <c r="A1114" s="110"/>
      <c r="B1114" s="109"/>
      <c r="C1114" s="67"/>
      <c r="D1114" s="67"/>
      <c r="E1114" s="67"/>
      <c r="F1114" s="67"/>
      <c r="G1114" s="67"/>
      <c r="H1114" s="67"/>
      <c r="I1114" s="67"/>
      <c r="J1114" s="67"/>
      <c r="K1114" s="67"/>
      <c r="L1114" s="67"/>
      <c r="M1114" s="67"/>
      <c r="N1114" s="67"/>
      <c r="O1114" s="67"/>
      <c r="P1114" s="67"/>
      <c r="Q1114" s="67"/>
      <c r="R1114" s="64"/>
      <c r="S1114" s="65" t="str">
        <f t="shared" si="1"/>
        <v/>
      </c>
      <c r="T1114" s="67" t="str">
        <f>IFERROR(__xludf.DUMMYFUNCTION("IF(ISBLANK(S1114), """", DATE(INDEX(SPLIT(S1114,""/""),3), INDEX(SPLIT(S1114,""/""),2), INDEX(SPLIT(S1114,""/""),1)))"),"")</f>
        <v/>
      </c>
      <c r="U1114" s="67"/>
      <c r="V1114" s="65"/>
      <c r="W1114" s="67"/>
      <c r="X1114" s="67"/>
      <c r="Y1114" s="69" t="str">
        <f t="shared" si="2"/>
        <v/>
      </c>
      <c r="AA1114" s="70" t="str">
        <f>IFERROR(__xludf.DUMMYFUNCTION("IF(OR(T1114="""", NOT(ISDATE(T1114))), """", EOMONTH(T1114, -1) + 1)"),"")</f>
        <v/>
      </c>
      <c r="AB1114" s="67"/>
      <c r="AC1114" s="67"/>
      <c r="AD1114" s="67"/>
      <c r="AE1114" s="67"/>
    </row>
    <row r="1115">
      <c r="A1115" s="110"/>
      <c r="B1115" s="109"/>
      <c r="C1115" s="67"/>
      <c r="D1115" s="67"/>
      <c r="E1115" s="67"/>
      <c r="F1115" s="67"/>
      <c r="G1115" s="67"/>
      <c r="H1115" s="67"/>
      <c r="I1115" s="67"/>
      <c r="J1115" s="67"/>
      <c r="K1115" s="67"/>
      <c r="L1115" s="67"/>
      <c r="M1115" s="67"/>
      <c r="N1115" s="67"/>
      <c r="O1115" s="67"/>
      <c r="P1115" s="67"/>
      <c r="Q1115" s="67"/>
      <c r="R1115" s="64"/>
      <c r="S1115" s="65" t="str">
        <f t="shared" si="1"/>
        <v/>
      </c>
      <c r="T1115" s="67" t="str">
        <f>IFERROR(__xludf.DUMMYFUNCTION("IF(ISBLANK(S1115), """", DATE(INDEX(SPLIT(S1115,""/""),3), INDEX(SPLIT(S1115,""/""),2), INDEX(SPLIT(S1115,""/""),1)))"),"")</f>
        <v/>
      </c>
      <c r="U1115" s="67"/>
      <c r="V1115" s="65"/>
      <c r="W1115" s="67"/>
      <c r="X1115" s="67"/>
      <c r="Y1115" s="69" t="str">
        <f t="shared" si="2"/>
        <v/>
      </c>
      <c r="AA1115" s="70" t="str">
        <f>IFERROR(__xludf.DUMMYFUNCTION("IF(OR(T1115="""", NOT(ISDATE(T1115))), """", EOMONTH(T1115, -1) + 1)"),"")</f>
        <v/>
      </c>
      <c r="AB1115" s="67"/>
      <c r="AC1115" s="67"/>
      <c r="AD1115" s="67"/>
      <c r="AE1115" s="67"/>
    </row>
    <row r="1116">
      <c r="A1116" s="110"/>
      <c r="B1116" s="109"/>
      <c r="C1116" s="67"/>
      <c r="D1116" s="67"/>
      <c r="E1116" s="67"/>
      <c r="F1116" s="67"/>
      <c r="G1116" s="67"/>
      <c r="H1116" s="67"/>
      <c r="I1116" s="67"/>
      <c r="J1116" s="67"/>
      <c r="K1116" s="67"/>
      <c r="L1116" s="67"/>
      <c r="M1116" s="67"/>
      <c r="N1116" s="67"/>
      <c r="O1116" s="67"/>
      <c r="P1116" s="67"/>
      <c r="Q1116" s="67"/>
      <c r="R1116" s="64"/>
      <c r="S1116" s="65" t="str">
        <f t="shared" si="1"/>
        <v/>
      </c>
      <c r="T1116" s="67" t="str">
        <f>IFERROR(__xludf.DUMMYFUNCTION("IF(ISBLANK(S1116), """", DATE(INDEX(SPLIT(S1116,""/""),3), INDEX(SPLIT(S1116,""/""),2), INDEX(SPLIT(S1116,""/""),1)))"),"")</f>
        <v/>
      </c>
      <c r="U1116" s="67"/>
      <c r="V1116" s="65"/>
      <c r="W1116" s="67"/>
      <c r="X1116" s="67"/>
      <c r="Y1116" s="69" t="str">
        <f t="shared" si="2"/>
        <v/>
      </c>
      <c r="AA1116" s="70" t="str">
        <f>IFERROR(__xludf.DUMMYFUNCTION("IF(OR(T1116="""", NOT(ISDATE(T1116))), """", EOMONTH(T1116, -1) + 1)"),"")</f>
        <v/>
      </c>
      <c r="AB1116" s="67"/>
      <c r="AC1116" s="67"/>
      <c r="AD1116" s="67"/>
      <c r="AE1116" s="67"/>
    </row>
    <row r="1117">
      <c r="A1117" s="110"/>
      <c r="B1117" s="109"/>
      <c r="C1117" s="67"/>
      <c r="D1117" s="67"/>
      <c r="E1117" s="67"/>
      <c r="F1117" s="67"/>
      <c r="G1117" s="67"/>
      <c r="H1117" s="67"/>
      <c r="I1117" s="67"/>
      <c r="J1117" s="67"/>
      <c r="K1117" s="67"/>
      <c r="L1117" s="67"/>
      <c r="M1117" s="67"/>
      <c r="N1117" s="67"/>
      <c r="O1117" s="67"/>
      <c r="P1117" s="67"/>
      <c r="Q1117" s="67"/>
      <c r="R1117" s="64"/>
      <c r="S1117" s="65" t="str">
        <f t="shared" si="1"/>
        <v/>
      </c>
      <c r="T1117" s="67" t="str">
        <f>IFERROR(__xludf.DUMMYFUNCTION("IF(ISBLANK(S1117), """", DATE(INDEX(SPLIT(S1117,""/""),3), INDEX(SPLIT(S1117,""/""),2), INDEX(SPLIT(S1117,""/""),1)))"),"")</f>
        <v/>
      </c>
      <c r="U1117" s="67"/>
      <c r="V1117" s="65"/>
      <c r="W1117" s="67"/>
      <c r="X1117" s="67"/>
      <c r="Y1117" s="69" t="str">
        <f t="shared" si="2"/>
        <v/>
      </c>
      <c r="AA1117" s="70" t="str">
        <f>IFERROR(__xludf.DUMMYFUNCTION("IF(OR(T1117="""", NOT(ISDATE(T1117))), """", EOMONTH(T1117, -1) + 1)"),"")</f>
        <v/>
      </c>
      <c r="AB1117" s="67"/>
      <c r="AC1117" s="67"/>
      <c r="AD1117" s="67"/>
      <c r="AE1117" s="67"/>
    </row>
    <row r="1118">
      <c r="A1118" s="110"/>
      <c r="B1118" s="109"/>
      <c r="C1118" s="67"/>
      <c r="D1118" s="67"/>
      <c r="E1118" s="67"/>
      <c r="F1118" s="67"/>
      <c r="G1118" s="67"/>
      <c r="H1118" s="67"/>
      <c r="I1118" s="67"/>
      <c r="J1118" s="67"/>
      <c r="K1118" s="67"/>
      <c r="L1118" s="67"/>
      <c r="M1118" s="67"/>
      <c r="N1118" s="67"/>
      <c r="O1118" s="67"/>
      <c r="P1118" s="67"/>
      <c r="Q1118" s="67"/>
      <c r="R1118" s="64"/>
      <c r="S1118" s="65" t="str">
        <f t="shared" si="1"/>
        <v/>
      </c>
      <c r="T1118" s="67" t="str">
        <f>IFERROR(__xludf.DUMMYFUNCTION("IF(ISBLANK(S1118), """", DATE(INDEX(SPLIT(S1118,""/""),3), INDEX(SPLIT(S1118,""/""),2), INDEX(SPLIT(S1118,""/""),1)))"),"")</f>
        <v/>
      </c>
      <c r="U1118" s="67"/>
      <c r="V1118" s="65"/>
      <c r="W1118" s="67"/>
      <c r="X1118" s="67"/>
      <c r="Y1118" s="69" t="str">
        <f t="shared" si="2"/>
        <v/>
      </c>
      <c r="AA1118" s="70" t="str">
        <f>IFERROR(__xludf.DUMMYFUNCTION("IF(OR(T1118="""", NOT(ISDATE(T1118))), """", EOMONTH(T1118, -1) + 1)"),"")</f>
        <v/>
      </c>
      <c r="AB1118" s="67"/>
      <c r="AC1118" s="67"/>
      <c r="AD1118" s="67"/>
      <c r="AE1118" s="67"/>
    </row>
    <row r="1119">
      <c r="A1119" s="110"/>
      <c r="B1119" s="109"/>
      <c r="C1119" s="67"/>
      <c r="D1119" s="67"/>
      <c r="E1119" s="67"/>
      <c r="F1119" s="67"/>
      <c r="G1119" s="67"/>
      <c r="H1119" s="67"/>
      <c r="I1119" s="67"/>
      <c r="J1119" s="67"/>
      <c r="K1119" s="67"/>
      <c r="L1119" s="67"/>
      <c r="M1119" s="67"/>
      <c r="N1119" s="67"/>
      <c r="O1119" s="67"/>
      <c r="P1119" s="67"/>
      <c r="Q1119" s="67"/>
      <c r="R1119" s="64"/>
      <c r="S1119" s="65" t="str">
        <f t="shared" si="1"/>
        <v/>
      </c>
      <c r="T1119" s="67" t="str">
        <f>IFERROR(__xludf.DUMMYFUNCTION("IF(ISBLANK(S1119), """", DATE(INDEX(SPLIT(S1119,""/""),3), INDEX(SPLIT(S1119,""/""),2), INDEX(SPLIT(S1119,""/""),1)))"),"")</f>
        <v/>
      </c>
      <c r="U1119" s="67"/>
      <c r="V1119" s="65"/>
      <c r="W1119" s="67"/>
      <c r="X1119" s="67"/>
      <c r="Y1119" s="69" t="str">
        <f t="shared" si="2"/>
        <v/>
      </c>
      <c r="AA1119" s="70" t="str">
        <f>IFERROR(__xludf.DUMMYFUNCTION("IF(OR(T1119="""", NOT(ISDATE(T1119))), """", EOMONTH(T1119, -1) + 1)"),"")</f>
        <v/>
      </c>
      <c r="AB1119" s="67"/>
      <c r="AC1119" s="67"/>
      <c r="AD1119" s="67"/>
      <c r="AE1119" s="67"/>
    </row>
    <row r="1120">
      <c r="A1120" s="110"/>
      <c r="B1120" s="109"/>
      <c r="C1120" s="67"/>
      <c r="D1120" s="67"/>
      <c r="E1120" s="67"/>
      <c r="F1120" s="67"/>
      <c r="G1120" s="67"/>
      <c r="H1120" s="67"/>
      <c r="I1120" s="67"/>
      <c r="J1120" s="67"/>
      <c r="K1120" s="67"/>
      <c r="L1120" s="67"/>
      <c r="M1120" s="67"/>
      <c r="N1120" s="67"/>
      <c r="O1120" s="67"/>
      <c r="P1120" s="67"/>
      <c r="Q1120" s="67"/>
      <c r="R1120" s="64"/>
      <c r="S1120" s="65" t="str">
        <f t="shared" si="1"/>
        <v/>
      </c>
      <c r="T1120" s="67" t="str">
        <f>IFERROR(__xludf.DUMMYFUNCTION("IF(ISBLANK(S1120), """", DATE(INDEX(SPLIT(S1120,""/""),3), INDEX(SPLIT(S1120,""/""),2), INDEX(SPLIT(S1120,""/""),1)))"),"")</f>
        <v/>
      </c>
      <c r="U1120" s="67"/>
      <c r="V1120" s="65"/>
      <c r="W1120" s="67"/>
      <c r="X1120" s="67"/>
      <c r="Y1120" s="69" t="str">
        <f t="shared" si="2"/>
        <v/>
      </c>
      <c r="AA1120" s="70" t="str">
        <f>IFERROR(__xludf.DUMMYFUNCTION("IF(OR(T1120="""", NOT(ISDATE(T1120))), """", EOMONTH(T1120, -1) + 1)"),"")</f>
        <v/>
      </c>
      <c r="AB1120" s="67"/>
      <c r="AC1120" s="67"/>
      <c r="AD1120" s="67"/>
      <c r="AE1120" s="67"/>
    </row>
    <row r="1121">
      <c r="A1121" s="110"/>
      <c r="B1121" s="109"/>
      <c r="C1121" s="67"/>
      <c r="D1121" s="67"/>
      <c r="E1121" s="67"/>
      <c r="F1121" s="67"/>
      <c r="G1121" s="67"/>
      <c r="H1121" s="67"/>
      <c r="I1121" s="67"/>
      <c r="J1121" s="67"/>
      <c r="K1121" s="67"/>
      <c r="L1121" s="67"/>
      <c r="M1121" s="67"/>
      <c r="N1121" s="67"/>
      <c r="O1121" s="67"/>
      <c r="P1121" s="67"/>
      <c r="Q1121" s="67"/>
      <c r="R1121" s="64"/>
      <c r="S1121" s="65" t="str">
        <f t="shared" si="1"/>
        <v/>
      </c>
      <c r="T1121" s="67" t="str">
        <f>IFERROR(__xludf.DUMMYFUNCTION("IF(ISBLANK(S1121), """", DATE(INDEX(SPLIT(S1121,""/""),3), INDEX(SPLIT(S1121,""/""),2), INDEX(SPLIT(S1121,""/""),1)))"),"")</f>
        <v/>
      </c>
      <c r="U1121" s="67"/>
      <c r="V1121" s="65"/>
      <c r="W1121" s="67"/>
      <c r="X1121" s="67"/>
      <c r="Y1121" s="69" t="str">
        <f t="shared" si="2"/>
        <v/>
      </c>
      <c r="AA1121" s="70" t="str">
        <f>IFERROR(__xludf.DUMMYFUNCTION("IF(OR(T1121="""", NOT(ISDATE(T1121))), """", EOMONTH(T1121, -1) + 1)"),"")</f>
        <v/>
      </c>
      <c r="AB1121" s="67"/>
      <c r="AC1121" s="67"/>
      <c r="AD1121" s="67"/>
      <c r="AE1121" s="67"/>
    </row>
    <row r="1122">
      <c r="A1122" s="110"/>
      <c r="B1122" s="109"/>
      <c r="C1122" s="67"/>
      <c r="D1122" s="67"/>
      <c r="E1122" s="67"/>
      <c r="F1122" s="67"/>
      <c r="G1122" s="67"/>
      <c r="H1122" s="67"/>
      <c r="I1122" s="67"/>
      <c r="J1122" s="67"/>
      <c r="K1122" s="67"/>
      <c r="L1122" s="67"/>
      <c r="M1122" s="67"/>
      <c r="N1122" s="67"/>
      <c r="O1122" s="67"/>
      <c r="P1122" s="67"/>
      <c r="Q1122" s="67"/>
      <c r="R1122" s="64"/>
      <c r="S1122" s="65" t="str">
        <f t="shared" si="1"/>
        <v/>
      </c>
      <c r="T1122" s="67" t="str">
        <f>IFERROR(__xludf.DUMMYFUNCTION("IF(ISBLANK(S1122), """", DATE(INDEX(SPLIT(S1122,""/""),3), INDEX(SPLIT(S1122,""/""),2), INDEX(SPLIT(S1122,""/""),1)))"),"")</f>
        <v/>
      </c>
      <c r="U1122" s="67"/>
      <c r="V1122" s="65"/>
      <c r="W1122" s="67"/>
      <c r="X1122" s="67"/>
      <c r="Y1122" s="69" t="str">
        <f t="shared" si="2"/>
        <v/>
      </c>
      <c r="AA1122" s="70" t="str">
        <f>IFERROR(__xludf.DUMMYFUNCTION("IF(OR(T1122="""", NOT(ISDATE(T1122))), """", EOMONTH(T1122, -1) + 1)"),"")</f>
        <v/>
      </c>
      <c r="AB1122" s="67"/>
      <c r="AC1122" s="67"/>
      <c r="AD1122" s="67"/>
      <c r="AE1122" s="67"/>
    </row>
    <row r="1123">
      <c r="A1123" s="110"/>
      <c r="B1123" s="109"/>
      <c r="C1123" s="67"/>
      <c r="D1123" s="67"/>
      <c r="E1123" s="67"/>
      <c r="F1123" s="67"/>
      <c r="G1123" s="67"/>
      <c r="H1123" s="67"/>
      <c r="I1123" s="67"/>
      <c r="J1123" s="67"/>
      <c r="K1123" s="67"/>
      <c r="L1123" s="67"/>
      <c r="M1123" s="67"/>
      <c r="N1123" s="67"/>
      <c r="O1123" s="67"/>
      <c r="P1123" s="67"/>
      <c r="Q1123" s="67"/>
      <c r="R1123" s="64"/>
      <c r="S1123" s="65" t="str">
        <f t="shared" si="1"/>
        <v/>
      </c>
      <c r="T1123" s="67" t="str">
        <f>IFERROR(__xludf.DUMMYFUNCTION("IF(ISBLANK(S1123), """", DATE(INDEX(SPLIT(S1123,""/""),3), INDEX(SPLIT(S1123,""/""),2), INDEX(SPLIT(S1123,""/""),1)))"),"")</f>
        <v/>
      </c>
      <c r="U1123" s="67"/>
      <c r="V1123" s="65"/>
      <c r="W1123" s="67"/>
      <c r="X1123" s="67"/>
      <c r="Y1123" s="69" t="str">
        <f t="shared" si="2"/>
        <v/>
      </c>
      <c r="AA1123" s="70" t="str">
        <f>IFERROR(__xludf.DUMMYFUNCTION("IF(OR(T1123="""", NOT(ISDATE(T1123))), """", EOMONTH(T1123, -1) + 1)"),"")</f>
        <v/>
      </c>
      <c r="AB1123" s="67"/>
      <c r="AC1123" s="67"/>
      <c r="AD1123" s="67"/>
      <c r="AE1123" s="67"/>
    </row>
    <row r="1124">
      <c r="A1124" s="110"/>
      <c r="B1124" s="109"/>
      <c r="C1124" s="67"/>
      <c r="D1124" s="67"/>
      <c r="E1124" s="67"/>
      <c r="F1124" s="67"/>
      <c r="G1124" s="67"/>
      <c r="H1124" s="67"/>
      <c r="I1124" s="67"/>
      <c r="J1124" s="67"/>
      <c r="K1124" s="67"/>
      <c r="L1124" s="67"/>
      <c r="M1124" s="67"/>
      <c r="N1124" s="67"/>
      <c r="O1124" s="67"/>
      <c r="P1124" s="67"/>
      <c r="Q1124" s="67"/>
      <c r="R1124" s="64"/>
      <c r="S1124" s="65" t="str">
        <f t="shared" si="1"/>
        <v/>
      </c>
      <c r="T1124" s="67" t="str">
        <f>IFERROR(__xludf.DUMMYFUNCTION("IF(ISBLANK(S1124), """", DATE(INDEX(SPLIT(S1124,""/""),3), INDEX(SPLIT(S1124,""/""),2), INDEX(SPLIT(S1124,""/""),1)))"),"")</f>
        <v/>
      </c>
      <c r="U1124" s="67"/>
      <c r="V1124" s="65"/>
      <c r="W1124" s="67"/>
      <c r="X1124" s="67"/>
      <c r="Y1124" s="69" t="str">
        <f t="shared" si="2"/>
        <v/>
      </c>
      <c r="AA1124" s="70" t="str">
        <f>IFERROR(__xludf.DUMMYFUNCTION("IF(OR(T1124="""", NOT(ISDATE(T1124))), """", EOMONTH(T1124, -1) + 1)"),"")</f>
        <v/>
      </c>
      <c r="AB1124" s="67"/>
      <c r="AC1124" s="67"/>
      <c r="AD1124" s="67"/>
      <c r="AE1124" s="67"/>
    </row>
    <row r="1125">
      <c r="A1125" s="110"/>
      <c r="B1125" s="109"/>
      <c r="C1125" s="67"/>
      <c r="D1125" s="67"/>
      <c r="E1125" s="67"/>
      <c r="F1125" s="67"/>
      <c r="G1125" s="67"/>
      <c r="H1125" s="67"/>
      <c r="I1125" s="67"/>
      <c r="J1125" s="67"/>
      <c r="K1125" s="67"/>
      <c r="L1125" s="67"/>
      <c r="M1125" s="67"/>
      <c r="N1125" s="67"/>
      <c r="O1125" s="67"/>
      <c r="P1125" s="67"/>
      <c r="Q1125" s="67"/>
      <c r="R1125" s="64"/>
      <c r="S1125" s="65" t="str">
        <f t="shared" si="1"/>
        <v/>
      </c>
      <c r="T1125" s="67" t="str">
        <f>IFERROR(__xludf.DUMMYFUNCTION("IF(ISBLANK(S1125), """", DATE(INDEX(SPLIT(S1125,""/""),3), INDEX(SPLIT(S1125,""/""),2), INDEX(SPLIT(S1125,""/""),1)))"),"")</f>
        <v/>
      </c>
      <c r="U1125" s="67"/>
      <c r="V1125" s="65"/>
      <c r="W1125" s="67"/>
      <c r="X1125" s="67"/>
      <c r="Y1125" s="69" t="str">
        <f t="shared" si="2"/>
        <v/>
      </c>
      <c r="AA1125" s="70" t="str">
        <f>IFERROR(__xludf.DUMMYFUNCTION("IF(OR(T1125="""", NOT(ISDATE(T1125))), """", EOMONTH(T1125, -1) + 1)"),"")</f>
        <v/>
      </c>
      <c r="AB1125" s="67"/>
      <c r="AC1125" s="67"/>
      <c r="AD1125" s="67"/>
      <c r="AE1125" s="67"/>
    </row>
    <row r="1126">
      <c r="A1126" s="110"/>
      <c r="B1126" s="109"/>
      <c r="C1126" s="67"/>
      <c r="D1126" s="67"/>
      <c r="E1126" s="67"/>
      <c r="F1126" s="67"/>
      <c r="G1126" s="67"/>
      <c r="H1126" s="67"/>
      <c r="I1126" s="67"/>
      <c r="J1126" s="67"/>
      <c r="K1126" s="67"/>
      <c r="L1126" s="67"/>
      <c r="M1126" s="67"/>
      <c r="N1126" s="67"/>
      <c r="O1126" s="67"/>
      <c r="P1126" s="67"/>
      <c r="Q1126" s="67"/>
      <c r="R1126" s="64"/>
      <c r="S1126" s="65" t="str">
        <f t="shared" si="1"/>
        <v/>
      </c>
      <c r="T1126" s="67" t="str">
        <f>IFERROR(__xludf.DUMMYFUNCTION("IF(ISBLANK(S1126), """", DATE(INDEX(SPLIT(S1126,""/""),3), INDEX(SPLIT(S1126,""/""),2), INDEX(SPLIT(S1126,""/""),1)))"),"")</f>
        <v/>
      </c>
      <c r="U1126" s="67"/>
      <c r="V1126" s="65"/>
      <c r="W1126" s="67"/>
      <c r="X1126" s="67"/>
      <c r="Y1126" s="69" t="str">
        <f t="shared" si="2"/>
        <v/>
      </c>
      <c r="AA1126" s="70" t="str">
        <f>IFERROR(__xludf.DUMMYFUNCTION("IF(OR(T1126="""", NOT(ISDATE(T1126))), """", EOMONTH(T1126, -1) + 1)"),"")</f>
        <v/>
      </c>
      <c r="AB1126" s="67"/>
      <c r="AC1126" s="67"/>
      <c r="AD1126" s="67"/>
      <c r="AE1126" s="67"/>
    </row>
    <row r="1127">
      <c r="A1127" s="110"/>
      <c r="B1127" s="109"/>
      <c r="C1127" s="67"/>
      <c r="D1127" s="67"/>
      <c r="E1127" s="67"/>
      <c r="F1127" s="67"/>
      <c r="G1127" s="67"/>
      <c r="H1127" s="67"/>
      <c r="I1127" s="67"/>
      <c r="J1127" s="67"/>
      <c r="K1127" s="67"/>
      <c r="L1127" s="67"/>
      <c r="M1127" s="67"/>
      <c r="N1127" s="67"/>
      <c r="O1127" s="67"/>
      <c r="P1127" s="67"/>
      <c r="Q1127" s="67"/>
      <c r="R1127" s="64"/>
      <c r="S1127" s="65" t="str">
        <f t="shared" si="1"/>
        <v/>
      </c>
      <c r="T1127" s="67" t="str">
        <f>IFERROR(__xludf.DUMMYFUNCTION("IF(ISBLANK(S1127), """", DATE(INDEX(SPLIT(S1127,""/""),3), INDEX(SPLIT(S1127,""/""),2), INDEX(SPLIT(S1127,""/""),1)))"),"")</f>
        <v/>
      </c>
      <c r="U1127" s="67"/>
      <c r="V1127" s="65"/>
      <c r="W1127" s="67"/>
      <c r="X1127" s="67"/>
      <c r="Y1127" s="69" t="str">
        <f t="shared" si="2"/>
        <v/>
      </c>
      <c r="AA1127" s="70" t="str">
        <f>IFERROR(__xludf.DUMMYFUNCTION("IF(OR(T1127="""", NOT(ISDATE(T1127))), """", EOMONTH(T1127, -1) + 1)"),"")</f>
        <v/>
      </c>
      <c r="AB1127" s="67"/>
      <c r="AC1127" s="67"/>
      <c r="AD1127" s="67"/>
      <c r="AE1127" s="67"/>
    </row>
    <row r="1128">
      <c r="A1128" s="110"/>
      <c r="B1128" s="109"/>
      <c r="C1128" s="67"/>
      <c r="D1128" s="67"/>
      <c r="E1128" s="67"/>
      <c r="F1128" s="67"/>
      <c r="G1128" s="67"/>
      <c r="H1128" s="67"/>
      <c r="I1128" s="67"/>
      <c r="J1128" s="67"/>
      <c r="K1128" s="67"/>
      <c r="L1128" s="67"/>
      <c r="M1128" s="67"/>
      <c r="N1128" s="67"/>
      <c r="O1128" s="67"/>
      <c r="P1128" s="67"/>
      <c r="Q1128" s="67"/>
      <c r="R1128" s="64"/>
      <c r="S1128" s="65" t="str">
        <f t="shared" si="1"/>
        <v/>
      </c>
      <c r="T1128" s="67" t="str">
        <f>IFERROR(__xludf.DUMMYFUNCTION("IF(ISBLANK(S1128), """", DATE(INDEX(SPLIT(S1128,""/""),3), INDEX(SPLIT(S1128,""/""),2), INDEX(SPLIT(S1128,""/""),1)))"),"")</f>
        <v/>
      </c>
      <c r="U1128" s="67"/>
      <c r="V1128" s="65"/>
      <c r="W1128" s="67"/>
      <c r="X1128" s="67"/>
      <c r="Y1128" s="69" t="str">
        <f t="shared" si="2"/>
        <v/>
      </c>
      <c r="AA1128" s="70" t="str">
        <f>IFERROR(__xludf.DUMMYFUNCTION("IF(OR(T1128="""", NOT(ISDATE(T1128))), """", EOMONTH(T1128, -1) + 1)"),"")</f>
        <v/>
      </c>
      <c r="AB1128" s="67"/>
      <c r="AC1128" s="67"/>
      <c r="AD1128" s="67"/>
      <c r="AE1128" s="67"/>
    </row>
    <row r="1129">
      <c r="A1129" s="110"/>
      <c r="B1129" s="109"/>
      <c r="C1129" s="67"/>
      <c r="D1129" s="67"/>
      <c r="E1129" s="67"/>
      <c r="F1129" s="67"/>
      <c r="G1129" s="67"/>
      <c r="H1129" s="67"/>
      <c r="I1129" s="67"/>
      <c r="J1129" s="67"/>
      <c r="K1129" s="67"/>
      <c r="L1129" s="67"/>
      <c r="M1129" s="67"/>
      <c r="N1129" s="67"/>
      <c r="O1129" s="67"/>
      <c r="P1129" s="67"/>
      <c r="Q1129" s="67"/>
      <c r="R1129" s="64"/>
      <c r="S1129" s="65" t="str">
        <f t="shared" si="1"/>
        <v/>
      </c>
      <c r="T1129" s="67" t="str">
        <f>IFERROR(__xludf.DUMMYFUNCTION("IF(ISBLANK(S1129), """", DATE(INDEX(SPLIT(S1129,""/""),3), INDEX(SPLIT(S1129,""/""),2), INDEX(SPLIT(S1129,""/""),1)))"),"")</f>
        <v/>
      </c>
      <c r="U1129" s="67"/>
      <c r="V1129" s="65"/>
      <c r="W1129" s="67"/>
      <c r="X1129" s="67"/>
      <c r="Y1129" s="69" t="str">
        <f t="shared" si="2"/>
        <v/>
      </c>
      <c r="AA1129" s="70" t="str">
        <f>IFERROR(__xludf.DUMMYFUNCTION("IF(OR(T1129="""", NOT(ISDATE(T1129))), """", EOMONTH(T1129, -1) + 1)"),"")</f>
        <v/>
      </c>
      <c r="AB1129" s="67"/>
      <c r="AC1129" s="67"/>
      <c r="AD1129" s="67"/>
      <c r="AE1129" s="67"/>
    </row>
    <row r="1130">
      <c r="A1130" s="110"/>
      <c r="B1130" s="109"/>
      <c r="C1130" s="67"/>
      <c r="D1130" s="67"/>
      <c r="E1130" s="67"/>
      <c r="F1130" s="67"/>
      <c r="G1130" s="67"/>
      <c r="H1130" s="67"/>
      <c r="I1130" s="67"/>
      <c r="J1130" s="67"/>
      <c r="K1130" s="67"/>
      <c r="L1130" s="67"/>
      <c r="M1130" s="67"/>
      <c r="N1130" s="67"/>
      <c r="O1130" s="67"/>
      <c r="P1130" s="67"/>
      <c r="Q1130" s="67"/>
      <c r="R1130" s="64"/>
      <c r="S1130" s="65" t="str">
        <f t="shared" si="1"/>
        <v/>
      </c>
      <c r="T1130" s="67" t="str">
        <f>IFERROR(__xludf.DUMMYFUNCTION("IF(ISBLANK(S1130), """", DATE(INDEX(SPLIT(S1130,""/""),3), INDEX(SPLIT(S1130,""/""),2), INDEX(SPLIT(S1130,""/""),1)))"),"")</f>
        <v/>
      </c>
      <c r="U1130" s="67"/>
      <c r="V1130" s="65"/>
      <c r="W1130" s="67"/>
      <c r="X1130" s="67"/>
      <c r="Y1130" s="69" t="str">
        <f t="shared" si="2"/>
        <v/>
      </c>
      <c r="AA1130" s="70" t="str">
        <f>IFERROR(__xludf.DUMMYFUNCTION("IF(OR(T1130="""", NOT(ISDATE(T1130))), """", EOMONTH(T1130, -1) + 1)"),"")</f>
        <v/>
      </c>
      <c r="AB1130" s="67"/>
      <c r="AC1130" s="67"/>
      <c r="AD1130" s="67"/>
      <c r="AE1130" s="67"/>
    </row>
    <row r="1131">
      <c r="A1131" s="110"/>
      <c r="B1131" s="109"/>
      <c r="C1131" s="67"/>
      <c r="D1131" s="67"/>
      <c r="E1131" s="67"/>
      <c r="F1131" s="67"/>
      <c r="G1131" s="67"/>
      <c r="H1131" s="67"/>
      <c r="I1131" s="67"/>
      <c r="J1131" s="67"/>
      <c r="K1131" s="67"/>
      <c r="L1131" s="67"/>
      <c r="M1131" s="67"/>
      <c r="N1131" s="67"/>
      <c r="O1131" s="67"/>
      <c r="P1131" s="67"/>
      <c r="Q1131" s="67"/>
      <c r="R1131" s="64"/>
      <c r="S1131" s="65" t="str">
        <f t="shared" si="1"/>
        <v/>
      </c>
      <c r="T1131" s="67" t="str">
        <f>IFERROR(__xludf.DUMMYFUNCTION("IF(ISBLANK(S1131), """", DATE(INDEX(SPLIT(S1131,""/""),3), INDEX(SPLIT(S1131,""/""),2), INDEX(SPLIT(S1131,""/""),1)))"),"")</f>
        <v/>
      </c>
      <c r="U1131" s="67"/>
      <c r="V1131" s="65"/>
      <c r="W1131" s="67"/>
      <c r="X1131" s="67"/>
      <c r="Y1131" s="69" t="str">
        <f t="shared" si="2"/>
        <v/>
      </c>
      <c r="AA1131" s="70" t="str">
        <f>IFERROR(__xludf.DUMMYFUNCTION("IF(OR(T1131="""", NOT(ISDATE(T1131))), """", EOMONTH(T1131, -1) + 1)"),"")</f>
        <v/>
      </c>
      <c r="AB1131" s="67"/>
      <c r="AC1131" s="67"/>
      <c r="AD1131" s="67"/>
      <c r="AE1131" s="67"/>
    </row>
    <row r="1132">
      <c r="A1132" s="110"/>
      <c r="B1132" s="109"/>
      <c r="C1132" s="67"/>
      <c r="D1132" s="67"/>
      <c r="E1132" s="67"/>
      <c r="F1132" s="67"/>
      <c r="G1132" s="67"/>
      <c r="H1132" s="67"/>
      <c r="I1132" s="67"/>
      <c r="J1132" s="67"/>
      <c r="K1132" s="67"/>
      <c r="L1132" s="67"/>
      <c r="M1132" s="67"/>
      <c r="N1132" s="67"/>
      <c r="O1132" s="67"/>
      <c r="P1132" s="67"/>
      <c r="Q1132" s="67"/>
      <c r="R1132" s="64"/>
      <c r="S1132" s="65" t="str">
        <f t="shared" si="1"/>
        <v/>
      </c>
      <c r="T1132" s="67" t="str">
        <f>IFERROR(__xludf.DUMMYFUNCTION("IF(ISBLANK(S1132), """", DATE(INDEX(SPLIT(S1132,""/""),3), INDEX(SPLIT(S1132,""/""),2), INDEX(SPLIT(S1132,""/""),1)))"),"")</f>
        <v/>
      </c>
      <c r="U1132" s="67"/>
      <c r="V1132" s="65"/>
      <c r="W1132" s="67"/>
      <c r="X1132" s="67"/>
      <c r="Y1132" s="69" t="str">
        <f t="shared" si="2"/>
        <v/>
      </c>
      <c r="AA1132" s="70" t="str">
        <f>IFERROR(__xludf.DUMMYFUNCTION("IF(OR(T1132="""", NOT(ISDATE(T1132))), """", EOMONTH(T1132, -1) + 1)"),"")</f>
        <v/>
      </c>
      <c r="AB1132" s="67"/>
      <c r="AC1132" s="67"/>
      <c r="AD1132" s="67"/>
      <c r="AE1132" s="67"/>
    </row>
    <row r="1133">
      <c r="A1133" s="110"/>
      <c r="B1133" s="109"/>
      <c r="C1133" s="67"/>
      <c r="D1133" s="67"/>
      <c r="E1133" s="67"/>
      <c r="F1133" s="67"/>
      <c r="G1133" s="67"/>
      <c r="H1133" s="67"/>
      <c r="I1133" s="67"/>
      <c r="J1133" s="67"/>
      <c r="K1133" s="67"/>
      <c r="L1133" s="67"/>
      <c r="M1133" s="67"/>
      <c r="N1133" s="67"/>
      <c r="O1133" s="67"/>
      <c r="P1133" s="67"/>
      <c r="Q1133" s="67"/>
      <c r="R1133" s="64"/>
      <c r="S1133" s="65" t="str">
        <f t="shared" si="1"/>
        <v/>
      </c>
      <c r="T1133" s="67" t="str">
        <f>IFERROR(__xludf.DUMMYFUNCTION("IF(ISBLANK(S1133), """", DATE(INDEX(SPLIT(S1133,""/""),3), INDEX(SPLIT(S1133,""/""),2), INDEX(SPLIT(S1133,""/""),1)))"),"")</f>
        <v/>
      </c>
      <c r="U1133" s="67"/>
      <c r="V1133" s="65"/>
      <c r="W1133" s="67"/>
      <c r="X1133" s="67"/>
      <c r="Y1133" s="69" t="str">
        <f t="shared" si="2"/>
        <v/>
      </c>
      <c r="AA1133" s="70" t="str">
        <f>IFERROR(__xludf.DUMMYFUNCTION("IF(OR(T1133="""", NOT(ISDATE(T1133))), """", EOMONTH(T1133, -1) + 1)"),"")</f>
        <v/>
      </c>
      <c r="AB1133" s="67"/>
      <c r="AC1133" s="67"/>
      <c r="AD1133" s="67"/>
      <c r="AE1133" s="67"/>
    </row>
    <row r="1134">
      <c r="A1134" s="110"/>
      <c r="B1134" s="109"/>
      <c r="C1134" s="67"/>
      <c r="D1134" s="67"/>
      <c r="E1134" s="67"/>
      <c r="F1134" s="67"/>
      <c r="G1134" s="67"/>
      <c r="H1134" s="67"/>
      <c r="I1134" s="67"/>
      <c r="J1134" s="67"/>
      <c r="K1134" s="67"/>
      <c r="L1134" s="67"/>
      <c r="M1134" s="67"/>
      <c r="N1134" s="67"/>
      <c r="O1134" s="67"/>
      <c r="P1134" s="67"/>
      <c r="Q1134" s="67"/>
      <c r="R1134" s="64"/>
      <c r="S1134" s="65"/>
      <c r="T1134" s="67" t="str">
        <f>IFERROR(__xludf.DUMMYFUNCTION("IF(ISBLANK(S1134), """", DATE(INDEX(SPLIT(S1134,""/""),3), INDEX(SPLIT(S1134,""/""),2), INDEX(SPLIT(S1134,""/""),1)))"),"")</f>
        <v/>
      </c>
      <c r="U1134" s="67"/>
      <c r="V1134" s="65"/>
      <c r="W1134" s="67"/>
      <c r="X1134" s="67"/>
      <c r="AA1134" s="70" t="str">
        <f>IFERROR(__xludf.DUMMYFUNCTION("IF(OR(T1134="""", NOT(ISDATE(T1134))), """", EOMONTH(T1134, -1) + 1)"),"")</f>
        <v/>
      </c>
      <c r="AB1134" s="67"/>
      <c r="AC1134" s="67"/>
      <c r="AD1134" s="67"/>
      <c r="AE1134" s="67"/>
    </row>
    <row r="1135">
      <c r="A1135" s="110"/>
      <c r="B1135" s="109"/>
      <c r="C1135" s="67"/>
      <c r="D1135" s="67"/>
      <c r="E1135" s="67"/>
      <c r="F1135" s="67"/>
      <c r="G1135" s="67"/>
      <c r="H1135" s="67"/>
      <c r="I1135" s="67"/>
      <c r="J1135" s="67"/>
      <c r="K1135" s="67"/>
      <c r="L1135" s="67"/>
      <c r="M1135" s="67"/>
      <c r="N1135" s="67"/>
      <c r="O1135" s="67"/>
      <c r="P1135" s="67"/>
      <c r="Q1135" s="67"/>
      <c r="R1135" s="64"/>
      <c r="S1135" s="65"/>
      <c r="T1135" s="67" t="str">
        <f>IFERROR(__xludf.DUMMYFUNCTION("IF(ISBLANK(S1135), """", DATE(INDEX(SPLIT(S1135,""/""),3), INDEX(SPLIT(S1135,""/""),2), INDEX(SPLIT(S1135,""/""),1)))"),"")</f>
        <v/>
      </c>
      <c r="U1135" s="67"/>
      <c r="V1135" s="65"/>
      <c r="W1135" s="67"/>
      <c r="X1135" s="67"/>
      <c r="AA1135" s="70" t="str">
        <f>IFERROR(__xludf.DUMMYFUNCTION("IF(OR(T1135="""", NOT(ISDATE(T1135))), """", EOMONTH(T1135, -1) + 1)"),"")</f>
        <v/>
      </c>
      <c r="AB1135" s="67"/>
      <c r="AC1135" s="67"/>
      <c r="AD1135" s="67"/>
      <c r="AE1135" s="67"/>
    </row>
    <row r="1136">
      <c r="A1136" s="110"/>
      <c r="B1136" s="109"/>
      <c r="C1136" s="67"/>
      <c r="D1136" s="67"/>
      <c r="E1136" s="67"/>
      <c r="F1136" s="67"/>
      <c r="G1136" s="67"/>
      <c r="H1136" s="67"/>
      <c r="I1136" s="67"/>
      <c r="J1136" s="67"/>
      <c r="K1136" s="67"/>
      <c r="L1136" s="67"/>
      <c r="M1136" s="67"/>
      <c r="N1136" s="67"/>
      <c r="O1136" s="67"/>
      <c r="P1136" s="67"/>
      <c r="Q1136" s="67"/>
      <c r="R1136" s="64"/>
      <c r="S1136" s="65"/>
      <c r="T1136" s="67"/>
      <c r="U1136" s="67"/>
      <c r="V1136" s="65"/>
      <c r="W1136" s="67"/>
      <c r="X1136" s="67"/>
      <c r="AA1136" s="70" t="str">
        <f>IFERROR(__xludf.DUMMYFUNCTION("IF(OR(T1136="""", NOT(ISDATE(T1136))), """", EOMONTH(T1136, -1) + 1)"),"")</f>
        <v/>
      </c>
      <c r="AB1136" s="67"/>
      <c r="AC1136" s="67"/>
      <c r="AD1136" s="67"/>
      <c r="AE1136" s="67"/>
    </row>
    <row r="1137">
      <c r="A1137" s="110"/>
      <c r="B1137" s="109"/>
      <c r="C1137" s="67"/>
      <c r="D1137" s="67"/>
      <c r="E1137" s="67"/>
      <c r="F1137" s="67"/>
      <c r="G1137" s="67"/>
      <c r="H1137" s="67"/>
      <c r="I1137" s="67"/>
      <c r="J1137" s="67"/>
      <c r="K1137" s="67"/>
      <c r="L1137" s="67"/>
      <c r="M1137" s="67"/>
      <c r="N1137" s="67"/>
      <c r="O1137" s="67"/>
      <c r="P1137" s="67"/>
      <c r="Q1137" s="67"/>
      <c r="R1137" s="64"/>
      <c r="S1137" s="65"/>
      <c r="T1137" s="67"/>
      <c r="U1137" s="67"/>
      <c r="V1137" s="65"/>
      <c r="W1137" s="67"/>
      <c r="X1137" s="67"/>
      <c r="AA1137" s="70" t="str">
        <f>IFERROR(__xludf.DUMMYFUNCTION("IF(OR(T1137="""", NOT(ISDATE(T1137))), """", EOMONTH(T1137, -1) + 1)"),"")</f>
        <v/>
      </c>
      <c r="AB1137" s="67"/>
      <c r="AC1137" s="67"/>
      <c r="AD1137" s="67"/>
      <c r="AE1137" s="67"/>
    </row>
    <row r="1138">
      <c r="A1138" s="110"/>
      <c r="B1138" s="109"/>
      <c r="C1138" s="67"/>
      <c r="D1138" s="67"/>
      <c r="E1138" s="67"/>
      <c r="F1138" s="67"/>
      <c r="G1138" s="67"/>
      <c r="H1138" s="67"/>
      <c r="I1138" s="67"/>
      <c r="J1138" s="67"/>
      <c r="K1138" s="67"/>
      <c r="L1138" s="67"/>
      <c r="M1138" s="67"/>
      <c r="N1138" s="67"/>
      <c r="O1138" s="67"/>
      <c r="P1138" s="67"/>
      <c r="Q1138" s="67"/>
      <c r="R1138" s="64"/>
      <c r="S1138" s="65"/>
      <c r="T1138" s="67"/>
      <c r="U1138" s="67"/>
      <c r="V1138" s="65"/>
      <c r="W1138" s="67"/>
      <c r="X1138" s="67"/>
      <c r="AA1138" s="70" t="str">
        <f>IFERROR(__xludf.DUMMYFUNCTION("IF(OR(T1138="""", NOT(ISDATE(T1138))), """", EOMONTH(T1138, -1) + 1)"),"")</f>
        <v/>
      </c>
      <c r="AB1138" s="67"/>
      <c r="AC1138" s="67"/>
      <c r="AD1138" s="67"/>
      <c r="AE1138" s="67"/>
    </row>
    <row r="1139">
      <c r="A1139" s="110"/>
      <c r="B1139" s="109"/>
      <c r="C1139" s="67"/>
      <c r="D1139" s="67"/>
      <c r="E1139" s="67"/>
      <c r="F1139" s="67"/>
      <c r="G1139" s="67"/>
      <c r="H1139" s="67"/>
      <c r="I1139" s="67"/>
      <c r="J1139" s="67"/>
      <c r="K1139" s="67"/>
      <c r="L1139" s="67"/>
      <c r="M1139" s="67"/>
      <c r="N1139" s="67"/>
      <c r="O1139" s="67"/>
      <c r="P1139" s="67"/>
      <c r="Q1139" s="67"/>
      <c r="R1139" s="64"/>
      <c r="S1139" s="65"/>
      <c r="T1139" s="67"/>
      <c r="U1139" s="67"/>
      <c r="V1139" s="65"/>
      <c r="W1139" s="67"/>
      <c r="X1139" s="67"/>
      <c r="AA1139" s="70" t="str">
        <f>IFERROR(__xludf.DUMMYFUNCTION("IF(OR(T1139="""", NOT(ISDATE(T1139))), """", EOMONTH(T1139, -1) + 1)"),"")</f>
        <v/>
      </c>
      <c r="AB1139" s="67"/>
      <c r="AC1139" s="67"/>
      <c r="AD1139" s="67"/>
      <c r="AE1139" s="67"/>
    </row>
    <row r="1140">
      <c r="A1140" s="110"/>
      <c r="B1140" s="109"/>
      <c r="C1140" s="67"/>
      <c r="D1140" s="67"/>
      <c r="E1140" s="67"/>
      <c r="F1140" s="67"/>
      <c r="G1140" s="67"/>
      <c r="H1140" s="67"/>
      <c r="I1140" s="67"/>
      <c r="J1140" s="67"/>
      <c r="K1140" s="67"/>
      <c r="L1140" s="67"/>
      <c r="M1140" s="67"/>
      <c r="N1140" s="67"/>
      <c r="O1140" s="67"/>
      <c r="P1140" s="67"/>
      <c r="Q1140" s="67"/>
      <c r="R1140" s="64"/>
      <c r="S1140" s="65"/>
      <c r="T1140" s="67"/>
      <c r="U1140" s="67"/>
      <c r="V1140" s="65"/>
      <c r="W1140" s="67"/>
      <c r="X1140" s="67"/>
      <c r="AA1140" s="70" t="str">
        <f>IFERROR(__xludf.DUMMYFUNCTION("IF(OR(T1140="""", NOT(ISDATE(T1140))), """", EOMONTH(T1140, -1) + 1)"),"")</f>
        <v/>
      </c>
      <c r="AB1140" s="67"/>
      <c r="AC1140" s="67"/>
      <c r="AD1140" s="67"/>
      <c r="AE1140" s="67"/>
    </row>
    <row r="1141">
      <c r="A1141" s="110"/>
      <c r="B1141" s="109"/>
      <c r="C1141" s="67"/>
      <c r="D1141" s="67"/>
      <c r="E1141" s="67"/>
      <c r="F1141" s="67"/>
      <c r="G1141" s="67"/>
      <c r="H1141" s="67"/>
      <c r="I1141" s="67"/>
      <c r="J1141" s="67"/>
      <c r="K1141" s="67"/>
      <c r="L1141" s="67"/>
      <c r="M1141" s="67"/>
      <c r="N1141" s="67"/>
      <c r="O1141" s="67"/>
      <c r="P1141" s="67"/>
      <c r="Q1141" s="67"/>
      <c r="R1141" s="64"/>
      <c r="S1141" s="65"/>
      <c r="T1141" s="67"/>
      <c r="U1141" s="67"/>
      <c r="V1141" s="65"/>
      <c r="W1141" s="67"/>
      <c r="X1141" s="67"/>
      <c r="AA1141" s="70" t="str">
        <f>IFERROR(__xludf.DUMMYFUNCTION("IF(OR(T1141="""", NOT(ISDATE(T1141))), """", EOMONTH(T1141, -1) + 1)"),"")</f>
        <v/>
      </c>
      <c r="AB1141" s="67"/>
      <c r="AC1141" s="67"/>
      <c r="AD1141" s="67"/>
      <c r="AE1141" s="67"/>
    </row>
    <row r="1142">
      <c r="A1142" s="110"/>
      <c r="B1142" s="109"/>
      <c r="C1142" s="67"/>
      <c r="D1142" s="67"/>
      <c r="E1142" s="67"/>
      <c r="F1142" s="67"/>
      <c r="G1142" s="67"/>
      <c r="H1142" s="67"/>
      <c r="I1142" s="67"/>
      <c r="J1142" s="67"/>
      <c r="K1142" s="67"/>
      <c r="L1142" s="67"/>
      <c r="M1142" s="67"/>
      <c r="N1142" s="67"/>
      <c r="O1142" s="67"/>
      <c r="P1142" s="67"/>
      <c r="Q1142" s="67"/>
      <c r="R1142" s="64"/>
      <c r="S1142" s="65"/>
      <c r="T1142" s="67"/>
      <c r="U1142" s="67"/>
      <c r="V1142" s="65"/>
      <c r="W1142" s="67"/>
      <c r="X1142" s="67"/>
      <c r="AB1142" s="67"/>
      <c r="AC1142" s="67"/>
      <c r="AD1142" s="67"/>
      <c r="AE1142" s="67"/>
    </row>
    <row r="1143">
      <c r="A1143" s="110"/>
      <c r="B1143" s="109"/>
      <c r="C1143" s="67"/>
      <c r="D1143" s="67"/>
      <c r="E1143" s="67"/>
      <c r="F1143" s="67"/>
      <c r="G1143" s="67"/>
      <c r="H1143" s="67"/>
      <c r="I1143" s="67"/>
      <c r="J1143" s="67"/>
      <c r="K1143" s="67"/>
      <c r="L1143" s="67"/>
      <c r="M1143" s="67"/>
      <c r="N1143" s="67"/>
      <c r="O1143" s="67"/>
      <c r="P1143" s="67"/>
      <c r="Q1143" s="67"/>
      <c r="R1143" s="64"/>
      <c r="S1143" s="65"/>
      <c r="T1143" s="67"/>
      <c r="U1143" s="67"/>
      <c r="V1143" s="65"/>
      <c r="W1143" s="67"/>
      <c r="X1143" s="67"/>
      <c r="AB1143" s="67"/>
      <c r="AC1143" s="67"/>
      <c r="AD1143" s="67"/>
      <c r="AE1143" s="67"/>
    </row>
    <row r="1144">
      <c r="A1144" s="110"/>
      <c r="B1144" s="109"/>
      <c r="C1144" s="67"/>
      <c r="D1144" s="67"/>
      <c r="E1144" s="67"/>
      <c r="F1144" s="67"/>
      <c r="G1144" s="67"/>
      <c r="H1144" s="67"/>
      <c r="I1144" s="67"/>
      <c r="J1144" s="67"/>
      <c r="K1144" s="67"/>
      <c r="L1144" s="67"/>
      <c r="M1144" s="67"/>
      <c r="N1144" s="67"/>
      <c r="O1144" s="67"/>
      <c r="P1144" s="67"/>
      <c r="Q1144" s="67"/>
      <c r="R1144" s="64"/>
      <c r="S1144" s="65"/>
      <c r="T1144" s="67"/>
      <c r="U1144" s="67"/>
      <c r="V1144" s="65"/>
      <c r="W1144" s="67"/>
      <c r="X1144" s="67"/>
      <c r="AB1144" s="67"/>
      <c r="AC1144" s="67"/>
      <c r="AD1144" s="67"/>
      <c r="AE1144" s="67"/>
    </row>
    <row r="1145">
      <c r="A1145" s="110"/>
      <c r="B1145" s="109"/>
      <c r="C1145" s="67"/>
      <c r="D1145" s="67"/>
      <c r="E1145" s="67"/>
      <c r="F1145" s="67"/>
      <c r="G1145" s="67"/>
      <c r="H1145" s="67"/>
      <c r="I1145" s="67"/>
      <c r="J1145" s="67"/>
      <c r="K1145" s="67"/>
      <c r="L1145" s="67"/>
      <c r="M1145" s="67"/>
      <c r="N1145" s="67"/>
      <c r="O1145" s="67"/>
      <c r="P1145" s="67"/>
      <c r="Q1145" s="67"/>
      <c r="R1145" s="64"/>
      <c r="S1145" s="65"/>
      <c r="T1145" s="67"/>
      <c r="U1145" s="67"/>
      <c r="V1145" s="65"/>
      <c r="W1145" s="67"/>
      <c r="X1145" s="67"/>
      <c r="AB1145" s="67"/>
      <c r="AC1145" s="67"/>
      <c r="AD1145" s="67"/>
      <c r="AE1145" s="67"/>
    </row>
    <row r="1146">
      <c r="A1146" s="110"/>
      <c r="B1146" s="109"/>
      <c r="C1146" s="67"/>
      <c r="D1146" s="67"/>
      <c r="E1146" s="67"/>
      <c r="F1146" s="67"/>
      <c r="G1146" s="67"/>
      <c r="H1146" s="67"/>
      <c r="I1146" s="67"/>
      <c r="J1146" s="67"/>
      <c r="K1146" s="67"/>
      <c r="L1146" s="67"/>
      <c r="M1146" s="67"/>
      <c r="N1146" s="67"/>
      <c r="O1146" s="67"/>
      <c r="P1146" s="67"/>
      <c r="Q1146" s="67"/>
      <c r="R1146" s="64"/>
      <c r="S1146" s="65"/>
      <c r="T1146" s="67"/>
      <c r="U1146" s="67"/>
      <c r="V1146" s="65"/>
      <c r="W1146" s="67"/>
      <c r="X1146" s="67"/>
      <c r="AB1146" s="67"/>
      <c r="AC1146" s="67"/>
      <c r="AD1146" s="67"/>
      <c r="AE1146" s="67"/>
    </row>
    <row r="1147">
      <c r="A1147" s="110"/>
      <c r="B1147" s="109"/>
      <c r="C1147" s="67"/>
      <c r="D1147" s="67"/>
      <c r="E1147" s="67"/>
      <c r="F1147" s="67"/>
      <c r="G1147" s="67"/>
      <c r="H1147" s="67"/>
      <c r="I1147" s="67"/>
      <c r="J1147" s="67"/>
      <c r="K1147" s="67"/>
      <c r="L1147" s="67"/>
      <c r="M1147" s="67"/>
      <c r="N1147" s="67"/>
      <c r="O1147" s="67"/>
      <c r="P1147" s="67"/>
      <c r="Q1147" s="67"/>
      <c r="R1147" s="64"/>
      <c r="S1147" s="65"/>
      <c r="T1147" s="67"/>
      <c r="U1147" s="67"/>
      <c r="V1147" s="65"/>
      <c r="W1147" s="67"/>
      <c r="X1147" s="67"/>
      <c r="AB1147" s="67"/>
      <c r="AC1147" s="67"/>
      <c r="AD1147" s="67"/>
      <c r="AE1147" s="67"/>
    </row>
    <row r="1148">
      <c r="A1148" s="110"/>
      <c r="B1148" s="109"/>
      <c r="C1148" s="67"/>
      <c r="D1148" s="67"/>
      <c r="E1148" s="67"/>
      <c r="F1148" s="67"/>
      <c r="G1148" s="67"/>
      <c r="H1148" s="67"/>
      <c r="I1148" s="67"/>
      <c r="J1148" s="67"/>
      <c r="K1148" s="67"/>
      <c r="L1148" s="67"/>
      <c r="M1148" s="67"/>
      <c r="N1148" s="67"/>
      <c r="O1148" s="67"/>
      <c r="P1148" s="67"/>
      <c r="Q1148" s="67"/>
      <c r="R1148" s="64"/>
      <c r="S1148" s="65"/>
      <c r="T1148" s="67"/>
      <c r="U1148" s="67"/>
      <c r="V1148" s="65"/>
      <c r="W1148" s="67"/>
      <c r="X1148" s="67"/>
      <c r="AB1148" s="67"/>
      <c r="AC1148" s="67"/>
      <c r="AD1148" s="67"/>
      <c r="AE1148" s="67"/>
    </row>
    <row r="1149">
      <c r="A1149" s="110"/>
      <c r="B1149" s="109"/>
      <c r="C1149" s="67"/>
      <c r="D1149" s="67"/>
      <c r="E1149" s="67"/>
      <c r="F1149" s="67"/>
      <c r="G1149" s="67"/>
      <c r="H1149" s="67"/>
      <c r="I1149" s="67"/>
      <c r="J1149" s="67"/>
      <c r="K1149" s="67"/>
      <c r="L1149" s="67"/>
      <c r="M1149" s="67"/>
      <c r="N1149" s="67"/>
      <c r="O1149" s="67"/>
      <c r="P1149" s="67"/>
      <c r="Q1149" s="67"/>
      <c r="R1149" s="64"/>
      <c r="S1149" s="65"/>
      <c r="T1149" s="67"/>
      <c r="U1149" s="67"/>
      <c r="V1149" s="65"/>
      <c r="W1149" s="67"/>
      <c r="X1149" s="67"/>
      <c r="AB1149" s="67"/>
      <c r="AC1149" s="67"/>
      <c r="AD1149" s="67"/>
      <c r="AE1149" s="67"/>
    </row>
    <row r="1150">
      <c r="A1150" s="110"/>
      <c r="B1150" s="109"/>
      <c r="C1150" s="67"/>
      <c r="D1150" s="67"/>
      <c r="E1150" s="67"/>
      <c r="F1150" s="67"/>
      <c r="G1150" s="67"/>
      <c r="H1150" s="67"/>
      <c r="I1150" s="67"/>
      <c r="J1150" s="67"/>
      <c r="K1150" s="67"/>
      <c r="L1150" s="67"/>
      <c r="M1150" s="67"/>
      <c r="N1150" s="67"/>
      <c r="O1150" s="67"/>
      <c r="P1150" s="67"/>
      <c r="Q1150" s="67"/>
      <c r="R1150" s="64"/>
      <c r="S1150" s="65"/>
      <c r="T1150" s="67"/>
      <c r="U1150" s="67"/>
      <c r="V1150" s="65"/>
      <c r="W1150" s="67"/>
      <c r="X1150" s="67"/>
      <c r="AB1150" s="67"/>
      <c r="AC1150" s="67"/>
      <c r="AD1150" s="67"/>
      <c r="AE1150" s="67"/>
    </row>
    <row r="1151">
      <c r="A1151" s="110"/>
      <c r="B1151" s="109"/>
      <c r="C1151" s="67"/>
      <c r="D1151" s="67"/>
      <c r="E1151" s="67"/>
      <c r="F1151" s="67"/>
      <c r="G1151" s="67"/>
      <c r="H1151" s="67"/>
      <c r="I1151" s="67"/>
      <c r="J1151" s="67"/>
      <c r="K1151" s="67"/>
      <c r="L1151" s="67"/>
      <c r="M1151" s="67"/>
      <c r="N1151" s="67"/>
      <c r="O1151" s="67"/>
      <c r="P1151" s="67"/>
      <c r="Q1151" s="67"/>
      <c r="R1151" s="64"/>
      <c r="S1151" s="65"/>
      <c r="T1151" s="67"/>
      <c r="U1151" s="67"/>
      <c r="V1151" s="65"/>
      <c r="W1151" s="67"/>
      <c r="X1151" s="67"/>
      <c r="AB1151" s="67"/>
      <c r="AC1151" s="67"/>
      <c r="AD1151" s="67"/>
      <c r="AE1151" s="67"/>
    </row>
    <row r="1152">
      <c r="A1152" s="110"/>
      <c r="B1152" s="109"/>
      <c r="C1152" s="67"/>
      <c r="D1152" s="67"/>
      <c r="E1152" s="67"/>
      <c r="F1152" s="67"/>
      <c r="G1152" s="67"/>
      <c r="H1152" s="67"/>
      <c r="I1152" s="67"/>
      <c r="J1152" s="67"/>
      <c r="K1152" s="67"/>
      <c r="L1152" s="67"/>
      <c r="M1152" s="67"/>
      <c r="N1152" s="67"/>
      <c r="O1152" s="67"/>
      <c r="P1152" s="67"/>
      <c r="Q1152" s="67"/>
      <c r="R1152" s="64"/>
      <c r="S1152" s="65"/>
      <c r="T1152" s="67"/>
      <c r="U1152" s="67"/>
      <c r="V1152" s="65"/>
      <c r="W1152" s="67"/>
      <c r="X1152" s="67"/>
      <c r="AB1152" s="67"/>
      <c r="AC1152" s="67"/>
      <c r="AD1152" s="67"/>
      <c r="AE1152" s="67"/>
    </row>
    <row r="1153">
      <c r="A1153" s="110"/>
      <c r="B1153" s="109"/>
      <c r="C1153" s="67"/>
      <c r="D1153" s="67"/>
      <c r="E1153" s="67"/>
      <c r="F1153" s="67"/>
      <c r="G1153" s="67"/>
      <c r="H1153" s="67"/>
      <c r="I1153" s="67"/>
      <c r="J1153" s="67"/>
      <c r="K1153" s="67"/>
      <c r="L1153" s="67"/>
      <c r="M1153" s="67"/>
      <c r="N1153" s="67"/>
      <c r="O1153" s="67"/>
      <c r="P1153" s="67"/>
      <c r="Q1153" s="67"/>
      <c r="R1153" s="64"/>
      <c r="S1153" s="65"/>
      <c r="T1153" s="67"/>
      <c r="U1153" s="67"/>
      <c r="V1153" s="65"/>
      <c r="W1153" s="67"/>
      <c r="X1153" s="67"/>
      <c r="AB1153" s="67"/>
      <c r="AC1153" s="67"/>
      <c r="AD1153" s="67"/>
      <c r="AE1153" s="67"/>
    </row>
    <row r="1154">
      <c r="A1154" s="110"/>
      <c r="B1154" s="109"/>
      <c r="C1154" s="67"/>
      <c r="D1154" s="67"/>
      <c r="E1154" s="67"/>
      <c r="F1154" s="67"/>
      <c r="G1154" s="67"/>
      <c r="H1154" s="67"/>
      <c r="I1154" s="67"/>
      <c r="J1154" s="67"/>
      <c r="K1154" s="67"/>
      <c r="L1154" s="67"/>
      <c r="M1154" s="67"/>
      <c r="N1154" s="67"/>
      <c r="O1154" s="67"/>
      <c r="P1154" s="67"/>
      <c r="Q1154" s="67"/>
      <c r="R1154" s="64"/>
      <c r="S1154" s="65"/>
      <c r="T1154" s="67"/>
      <c r="U1154" s="67"/>
      <c r="V1154" s="65"/>
      <c r="W1154" s="67"/>
      <c r="X1154" s="67"/>
      <c r="AB1154" s="67"/>
      <c r="AC1154" s="67"/>
      <c r="AD1154" s="67"/>
      <c r="AE1154" s="67"/>
    </row>
    <row r="1155">
      <c r="A1155" s="110"/>
      <c r="B1155" s="109"/>
      <c r="C1155" s="67"/>
      <c r="D1155" s="67"/>
      <c r="E1155" s="67"/>
      <c r="F1155" s="67"/>
      <c r="G1155" s="67"/>
      <c r="H1155" s="67"/>
      <c r="I1155" s="67"/>
      <c r="J1155" s="67"/>
      <c r="K1155" s="67"/>
      <c r="L1155" s="67"/>
      <c r="M1155" s="67"/>
      <c r="N1155" s="67"/>
      <c r="O1155" s="67"/>
      <c r="P1155" s="67"/>
      <c r="Q1155" s="67"/>
      <c r="R1155" s="64"/>
      <c r="S1155" s="65"/>
      <c r="T1155" s="67"/>
      <c r="U1155" s="67"/>
      <c r="V1155" s="65"/>
      <c r="W1155" s="67"/>
      <c r="X1155" s="67"/>
      <c r="AB1155" s="67"/>
      <c r="AC1155" s="67"/>
      <c r="AD1155" s="67"/>
      <c r="AE1155" s="67"/>
    </row>
    <row r="1156">
      <c r="A1156" s="110"/>
      <c r="B1156" s="109"/>
      <c r="C1156" s="67"/>
      <c r="D1156" s="67"/>
      <c r="E1156" s="67"/>
      <c r="F1156" s="67"/>
      <c r="G1156" s="67"/>
      <c r="H1156" s="67"/>
      <c r="I1156" s="67"/>
      <c r="J1156" s="67"/>
      <c r="K1156" s="67"/>
      <c r="L1156" s="67"/>
      <c r="M1156" s="67"/>
      <c r="N1156" s="67"/>
      <c r="O1156" s="67"/>
      <c r="P1156" s="67"/>
      <c r="Q1156" s="67"/>
      <c r="R1156" s="64"/>
      <c r="S1156" s="65"/>
      <c r="T1156" s="67"/>
      <c r="U1156" s="67"/>
      <c r="V1156" s="65"/>
      <c r="W1156" s="67"/>
      <c r="X1156" s="67"/>
      <c r="AB1156" s="67"/>
      <c r="AC1156" s="67"/>
      <c r="AD1156" s="67"/>
      <c r="AE1156" s="67"/>
    </row>
    <row r="1157">
      <c r="A1157" s="110"/>
      <c r="B1157" s="109"/>
      <c r="C1157" s="67"/>
      <c r="D1157" s="67"/>
      <c r="E1157" s="67"/>
      <c r="F1157" s="67"/>
      <c r="G1157" s="67"/>
      <c r="H1157" s="67"/>
      <c r="I1157" s="67"/>
      <c r="J1157" s="67"/>
      <c r="K1157" s="67"/>
      <c r="L1157" s="67"/>
      <c r="M1157" s="67"/>
      <c r="N1157" s="67"/>
      <c r="O1157" s="67"/>
      <c r="P1157" s="67"/>
      <c r="Q1157" s="67"/>
      <c r="R1157" s="64"/>
      <c r="S1157" s="65"/>
      <c r="T1157" s="67"/>
      <c r="U1157" s="67"/>
      <c r="V1157" s="65"/>
      <c r="W1157" s="67"/>
      <c r="X1157" s="67"/>
      <c r="AB1157" s="67"/>
      <c r="AC1157" s="67"/>
      <c r="AD1157" s="67"/>
      <c r="AE1157" s="67"/>
    </row>
    <row r="1158">
      <c r="A1158" s="110"/>
      <c r="B1158" s="109"/>
      <c r="C1158" s="67"/>
      <c r="D1158" s="67"/>
      <c r="E1158" s="67"/>
      <c r="F1158" s="67"/>
      <c r="G1158" s="67"/>
      <c r="H1158" s="67"/>
      <c r="I1158" s="67"/>
      <c r="J1158" s="67"/>
      <c r="K1158" s="67"/>
      <c r="L1158" s="67"/>
      <c r="M1158" s="67"/>
      <c r="N1158" s="67"/>
      <c r="O1158" s="67"/>
      <c r="P1158" s="67"/>
      <c r="Q1158" s="67"/>
      <c r="R1158" s="64"/>
      <c r="S1158" s="65"/>
      <c r="T1158" s="67"/>
      <c r="U1158" s="67"/>
      <c r="V1158" s="65"/>
      <c r="W1158" s="67"/>
      <c r="X1158" s="67"/>
      <c r="AB1158" s="67"/>
      <c r="AC1158" s="67"/>
      <c r="AD1158" s="67"/>
      <c r="AE1158" s="67"/>
    </row>
    <row r="1159">
      <c r="A1159" s="110"/>
      <c r="B1159" s="109"/>
      <c r="C1159" s="67"/>
      <c r="D1159" s="67"/>
      <c r="E1159" s="67"/>
      <c r="F1159" s="67"/>
      <c r="G1159" s="67"/>
      <c r="H1159" s="67"/>
      <c r="I1159" s="67"/>
      <c r="J1159" s="67"/>
      <c r="K1159" s="67"/>
      <c r="L1159" s="67"/>
      <c r="M1159" s="67"/>
      <c r="N1159" s="67"/>
      <c r="O1159" s="67"/>
      <c r="P1159" s="67"/>
      <c r="Q1159" s="67"/>
      <c r="R1159" s="64"/>
      <c r="S1159" s="65"/>
      <c r="T1159" s="67"/>
      <c r="U1159" s="67"/>
      <c r="V1159" s="65"/>
      <c r="W1159" s="67"/>
      <c r="X1159" s="67"/>
      <c r="AB1159" s="67"/>
      <c r="AC1159" s="67"/>
      <c r="AD1159" s="67"/>
      <c r="AE1159" s="67"/>
    </row>
    <row r="1160">
      <c r="A1160" s="110"/>
      <c r="B1160" s="109"/>
      <c r="C1160" s="67"/>
      <c r="D1160" s="67"/>
      <c r="E1160" s="67"/>
      <c r="F1160" s="67"/>
      <c r="G1160" s="67"/>
      <c r="H1160" s="67"/>
      <c r="I1160" s="67"/>
      <c r="J1160" s="67"/>
      <c r="K1160" s="67"/>
      <c r="L1160" s="67"/>
      <c r="M1160" s="67"/>
      <c r="N1160" s="67"/>
      <c r="O1160" s="67"/>
      <c r="P1160" s="67"/>
      <c r="Q1160" s="67"/>
      <c r="R1160" s="64"/>
      <c r="S1160" s="65"/>
      <c r="T1160" s="67"/>
      <c r="U1160" s="67"/>
      <c r="V1160" s="65"/>
      <c r="W1160" s="67"/>
      <c r="X1160" s="67"/>
      <c r="AB1160" s="67"/>
      <c r="AC1160" s="67"/>
      <c r="AD1160" s="67"/>
      <c r="AE1160" s="67"/>
    </row>
    <row r="1161">
      <c r="A1161" s="110"/>
      <c r="B1161" s="109"/>
      <c r="C1161" s="67"/>
      <c r="D1161" s="67"/>
      <c r="E1161" s="67"/>
      <c r="F1161" s="67"/>
      <c r="G1161" s="67"/>
      <c r="H1161" s="67"/>
      <c r="I1161" s="67"/>
      <c r="J1161" s="67"/>
      <c r="K1161" s="67"/>
      <c r="L1161" s="67"/>
      <c r="M1161" s="67"/>
      <c r="N1161" s="67"/>
      <c r="O1161" s="67"/>
      <c r="P1161" s="67"/>
      <c r="Q1161" s="67"/>
      <c r="R1161" s="64"/>
      <c r="S1161" s="65"/>
      <c r="T1161" s="67"/>
      <c r="U1161" s="67"/>
      <c r="V1161" s="65"/>
      <c r="W1161" s="67"/>
      <c r="X1161" s="67"/>
      <c r="AB1161" s="67"/>
      <c r="AC1161" s="67"/>
      <c r="AD1161" s="67"/>
      <c r="AE1161" s="67"/>
    </row>
    <row r="1162">
      <c r="A1162" s="110"/>
      <c r="B1162" s="109"/>
      <c r="C1162" s="67"/>
      <c r="D1162" s="67"/>
      <c r="E1162" s="67"/>
      <c r="F1162" s="67"/>
      <c r="G1162" s="67"/>
      <c r="H1162" s="67"/>
      <c r="I1162" s="67"/>
      <c r="J1162" s="67"/>
      <c r="K1162" s="67"/>
      <c r="L1162" s="67"/>
      <c r="M1162" s="67"/>
      <c r="N1162" s="67"/>
      <c r="O1162" s="67"/>
      <c r="P1162" s="67"/>
      <c r="Q1162" s="67"/>
      <c r="R1162" s="64"/>
      <c r="S1162" s="65"/>
      <c r="T1162" s="67"/>
      <c r="U1162" s="67"/>
      <c r="V1162" s="65"/>
      <c r="W1162" s="67"/>
      <c r="X1162" s="67"/>
      <c r="AB1162" s="67"/>
      <c r="AC1162" s="67"/>
      <c r="AD1162" s="67"/>
      <c r="AE1162" s="67"/>
    </row>
    <row r="1163">
      <c r="A1163" s="110"/>
      <c r="B1163" s="109"/>
      <c r="C1163" s="67"/>
      <c r="D1163" s="67"/>
      <c r="E1163" s="67"/>
      <c r="F1163" s="67"/>
      <c r="G1163" s="67"/>
      <c r="H1163" s="67"/>
      <c r="I1163" s="67"/>
      <c r="J1163" s="67"/>
      <c r="K1163" s="67"/>
      <c r="L1163" s="67"/>
      <c r="M1163" s="67"/>
      <c r="N1163" s="67"/>
      <c r="O1163" s="67"/>
      <c r="P1163" s="67"/>
      <c r="Q1163" s="67"/>
      <c r="R1163" s="64"/>
      <c r="S1163" s="65"/>
      <c r="T1163" s="67"/>
      <c r="U1163" s="67"/>
      <c r="V1163" s="65"/>
      <c r="W1163" s="67"/>
      <c r="X1163" s="67"/>
      <c r="AB1163" s="67"/>
      <c r="AC1163" s="67"/>
      <c r="AD1163" s="67"/>
      <c r="AE1163" s="67"/>
    </row>
    <row r="1164">
      <c r="A1164" s="110"/>
      <c r="B1164" s="111"/>
      <c r="C1164" s="67"/>
      <c r="D1164" s="67"/>
      <c r="E1164" s="67"/>
      <c r="F1164" s="67"/>
      <c r="G1164" s="67"/>
      <c r="H1164" s="67"/>
      <c r="I1164" s="67"/>
      <c r="J1164" s="67"/>
      <c r="K1164" s="67"/>
      <c r="L1164" s="67"/>
      <c r="M1164" s="67"/>
      <c r="N1164" s="67"/>
      <c r="O1164" s="67"/>
      <c r="P1164" s="67"/>
      <c r="Q1164" s="67"/>
      <c r="R1164" s="64"/>
      <c r="S1164" s="65"/>
      <c r="T1164" s="67"/>
      <c r="U1164" s="67"/>
      <c r="V1164" s="65"/>
      <c r="W1164" s="67"/>
      <c r="X1164" s="67"/>
      <c r="AB1164" s="67"/>
      <c r="AC1164" s="67"/>
      <c r="AD1164" s="67"/>
      <c r="AE1164" s="67"/>
    </row>
    <row r="1165">
      <c r="A1165" s="110"/>
      <c r="B1165" s="111"/>
      <c r="C1165" s="67"/>
      <c r="D1165" s="67"/>
      <c r="E1165" s="67"/>
      <c r="F1165" s="67"/>
      <c r="G1165" s="67"/>
      <c r="H1165" s="67"/>
      <c r="I1165" s="67"/>
      <c r="J1165" s="67"/>
      <c r="K1165" s="67"/>
      <c r="L1165" s="67"/>
      <c r="M1165" s="67"/>
      <c r="N1165" s="67"/>
      <c r="O1165" s="67"/>
      <c r="P1165" s="67"/>
      <c r="Q1165" s="67"/>
      <c r="R1165" s="64"/>
      <c r="S1165" s="65"/>
      <c r="T1165" s="67"/>
      <c r="U1165" s="67"/>
      <c r="V1165" s="65"/>
      <c r="W1165" s="67"/>
      <c r="X1165" s="67"/>
      <c r="AB1165" s="67"/>
      <c r="AC1165" s="67"/>
      <c r="AD1165" s="67"/>
      <c r="AE1165" s="67"/>
    </row>
    <row r="1166">
      <c r="A1166" s="110"/>
      <c r="B1166" s="111"/>
      <c r="C1166" s="67"/>
      <c r="D1166" s="67"/>
      <c r="E1166" s="67"/>
      <c r="F1166" s="67"/>
      <c r="G1166" s="67"/>
      <c r="H1166" s="67"/>
      <c r="I1166" s="67"/>
      <c r="J1166" s="67"/>
      <c r="K1166" s="67"/>
      <c r="L1166" s="67"/>
      <c r="M1166" s="67"/>
      <c r="N1166" s="67"/>
      <c r="O1166" s="67"/>
      <c r="P1166" s="67"/>
      <c r="Q1166" s="67"/>
      <c r="R1166" s="64"/>
      <c r="S1166" s="65"/>
      <c r="T1166" s="67"/>
      <c r="U1166" s="67"/>
      <c r="V1166" s="65"/>
      <c r="W1166" s="67"/>
      <c r="X1166" s="67"/>
      <c r="AB1166" s="67"/>
      <c r="AC1166" s="67"/>
      <c r="AD1166" s="67"/>
      <c r="AE1166" s="67"/>
    </row>
    <row r="1167">
      <c r="A1167" s="110"/>
      <c r="B1167" s="111"/>
      <c r="C1167" s="67"/>
      <c r="D1167" s="67"/>
      <c r="E1167" s="67"/>
      <c r="F1167" s="67"/>
      <c r="G1167" s="67"/>
      <c r="H1167" s="67"/>
      <c r="I1167" s="67"/>
      <c r="J1167" s="67"/>
      <c r="K1167" s="67"/>
      <c r="L1167" s="67"/>
      <c r="M1167" s="67"/>
      <c r="N1167" s="67"/>
      <c r="O1167" s="67"/>
      <c r="P1167" s="67"/>
      <c r="Q1167" s="67"/>
      <c r="R1167" s="64"/>
      <c r="S1167" s="65"/>
      <c r="T1167" s="67"/>
      <c r="U1167" s="67"/>
      <c r="V1167" s="65"/>
      <c r="W1167" s="67"/>
      <c r="X1167" s="67"/>
      <c r="AB1167" s="67"/>
      <c r="AC1167" s="67"/>
      <c r="AD1167" s="67"/>
      <c r="AE1167" s="67"/>
    </row>
    <row r="1168">
      <c r="A1168" s="110"/>
      <c r="B1168" s="111"/>
      <c r="C1168" s="67"/>
      <c r="D1168" s="67"/>
      <c r="E1168" s="67"/>
      <c r="F1168" s="67"/>
      <c r="G1168" s="67"/>
      <c r="H1168" s="67"/>
      <c r="I1168" s="67"/>
      <c r="J1168" s="67"/>
      <c r="K1168" s="67"/>
      <c r="L1168" s="67"/>
      <c r="M1168" s="67"/>
      <c r="N1168" s="67"/>
      <c r="O1168" s="67"/>
      <c r="P1168" s="67"/>
      <c r="Q1168" s="67"/>
      <c r="R1168" s="64"/>
      <c r="S1168" s="65"/>
      <c r="T1168" s="67"/>
      <c r="U1168" s="67"/>
      <c r="V1168" s="65"/>
      <c r="W1168" s="67"/>
      <c r="X1168" s="67"/>
      <c r="AB1168" s="67"/>
      <c r="AC1168" s="67"/>
      <c r="AD1168" s="67"/>
      <c r="AE1168" s="67"/>
    </row>
    <row r="1169">
      <c r="A1169" s="110"/>
      <c r="B1169" s="111"/>
      <c r="C1169" s="67"/>
      <c r="D1169" s="67"/>
      <c r="E1169" s="67"/>
      <c r="F1169" s="67"/>
      <c r="G1169" s="67"/>
      <c r="H1169" s="67"/>
      <c r="I1169" s="67"/>
      <c r="J1169" s="67"/>
      <c r="K1169" s="67"/>
      <c r="L1169" s="67"/>
      <c r="M1169" s="67"/>
      <c r="N1169" s="67"/>
      <c r="O1169" s="67"/>
      <c r="P1169" s="67"/>
      <c r="Q1169" s="67"/>
      <c r="R1169" s="64"/>
      <c r="S1169" s="65"/>
      <c r="T1169" s="67"/>
      <c r="U1169" s="67"/>
      <c r="V1169" s="65"/>
      <c r="W1169" s="67"/>
      <c r="X1169" s="67"/>
      <c r="AB1169" s="67"/>
      <c r="AC1169" s="67"/>
      <c r="AD1169" s="67"/>
      <c r="AE1169" s="67"/>
    </row>
    <row r="1170">
      <c r="A1170" s="110"/>
      <c r="B1170" s="111"/>
      <c r="C1170" s="67"/>
      <c r="D1170" s="67"/>
      <c r="E1170" s="67"/>
      <c r="F1170" s="67"/>
      <c r="G1170" s="67"/>
      <c r="H1170" s="67"/>
      <c r="I1170" s="67"/>
      <c r="J1170" s="67"/>
      <c r="K1170" s="67"/>
      <c r="L1170" s="67"/>
      <c r="M1170" s="67"/>
      <c r="N1170" s="67"/>
      <c r="O1170" s="67"/>
      <c r="P1170" s="67"/>
      <c r="Q1170" s="67"/>
      <c r="R1170" s="64"/>
      <c r="S1170" s="65"/>
      <c r="T1170" s="67"/>
      <c r="U1170" s="67"/>
      <c r="V1170" s="65"/>
      <c r="W1170" s="67"/>
      <c r="X1170" s="67"/>
      <c r="AB1170" s="67"/>
      <c r="AC1170" s="67"/>
      <c r="AD1170" s="67"/>
      <c r="AE1170" s="67"/>
    </row>
    <row r="1171">
      <c r="A1171" s="110"/>
      <c r="B1171" s="111"/>
      <c r="C1171" s="67"/>
      <c r="D1171" s="67"/>
      <c r="E1171" s="67"/>
      <c r="F1171" s="67"/>
      <c r="G1171" s="67"/>
      <c r="H1171" s="67"/>
      <c r="I1171" s="67"/>
      <c r="J1171" s="67"/>
      <c r="K1171" s="67"/>
      <c r="L1171" s="67"/>
      <c r="M1171" s="67"/>
      <c r="N1171" s="67"/>
      <c r="O1171" s="67"/>
      <c r="P1171" s="67"/>
      <c r="Q1171" s="67"/>
      <c r="R1171" s="64"/>
      <c r="S1171" s="65"/>
      <c r="T1171" s="67"/>
      <c r="U1171" s="67"/>
      <c r="V1171" s="65"/>
      <c r="W1171" s="67"/>
      <c r="X1171" s="67"/>
      <c r="AB1171" s="67"/>
      <c r="AC1171" s="67"/>
      <c r="AD1171" s="67"/>
      <c r="AE1171" s="67"/>
    </row>
    <row r="1172">
      <c r="A1172" s="110"/>
      <c r="B1172" s="111"/>
      <c r="C1172" s="67"/>
      <c r="D1172" s="67"/>
      <c r="E1172" s="67"/>
      <c r="F1172" s="67"/>
      <c r="G1172" s="67"/>
      <c r="H1172" s="67"/>
      <c r="I1172" s="67"/>
      <c r="J1172" s="67"/>
      <c r="K1172" s="67"/>
      <c r="L1172" s="67"/>
      <c r="M1172" s="67"/>
      <c r="N1172" s="67"/>
      <c r="O1172" s="67"/>
      <c r="P1172" s="67"/>
      <c r="Q1172" s="67"/>
      <c r="R1172" s="64"/>
      <c r="S1172" s="65"/>
      <c r="T1172" s="67"/>
      <c r="U1172" s="67"/>
      <c r="V1172" s="65"/>
      <c r="W1172" s="67"/>
      <c r="X1172" s="67"/>
      <c r="AB1172" s="67"/>
      <c r="AC1172" s="67"/>
      <c r="AD1172" s="67"/>
      <c r="AE1172" s="67"/>
    </row>
    <row r="1173">
      <c r="A1173" s="110"/>
      <c r="B1173" s="111"/>
      <c r="C1173" s="67"/>
      <c r="D1173" s="67"/>
      <c r="E1173" s="67"/>
      <c r="F1173" s="67"/>
      <c r="G1173" s="67"/>
      <c r="H1173" s="67"/>
      <c r="I1173" s="67"/>
      <c r="J1173" s="67"/>
      <c r="K1173" s="67"/>
      <c r="L1173" s="67"/>
      <c r="M1173" s="67"/>
      <c r="N1173" s="67"/>
      <c r="O1173" s="67"/>
      <c r="P1173" s="67"/>
      <c r="Q1173" s="67"/>
      <c r="R1173" s="64"/>
      <c r="S1173" s="65"/>
      <c r="T1173" s="67"/>
      <c r="U1173" s="67"/>
      <c r="V1173" s="65"/>
      <c r="W1173" s="67"/>
      <c r="X1173" s="67"/>
      <c r="AB1173" s="67"/>
      <c r="AC1173" s="67"/>
      <c r="AD1173" s="67"/>
      <c r="AE1173" s="67"/>
    </row>
    <row r="1174">
      <c r="A1174" s="110"/>
      <c r="B1174" s="111"/>
      <c r="C1174" s="67"/>
      <c r="D1174" s="67"/>
      <c r="E1174" s="67"/>
      <c r="F1174" s="67"/>
      <c r="G1174" s="67"/>
      <c r="H1174" s="67"/>
      <c r="I1174" s="67"/>
      <c r="J1174" s="67"/>
      <c r="K1174" s="67"/>
      <c r="L1174" s="67"/>
      <c r="M1174" s="67"/>
      <c r="N1174" s="67"/>
      <c r="O1174" s="67"/>
      <c r="P1174" s="67"/>
      <c r="Q1174" s="67"/>
      <c r="R1174" s="64"/>
      <c r="S1174" s="65"/>
      <c r="T1174" s="67"/>
      <c r="U1174" s="67"/>
      <c r="V1174" s="65"/>
      <c r="W1174" s="67"/>
      <c r="X1174" s="67"/>
      <c r="AB1174" s="67"/>
      <c r="AC1174" s="67"/>
      <c r="AD1174" s="67"/>
      <c r="AE1174" s="67"/>
    </row>
    <row r="1175">
      <c r="A1175" s="110"/>
      <c r="B1175" s="111"/>
      <c r="C1175" s="67"/>
      <c r="D1175" s="67"/>
      <c r="E1175" s="67"/>
      <c r="F1175" s="67"/>
      <c r="G1175" s="67"/>
      <c r="H1175" s="67"/>
      <c r="I1175" s="67"/>
      <c r="J1175" s="67"/>
      <c r="K1175" s="67"/>
      <c r="L1175" s="67"/>
      <c r="M1175" s="67"/>
      <c r="N1175" s="67"/>
      <c r="O1175" s="67"/>
      <c r="P1175" s="67"/>
      <c r="Q1175" s="67"/>
      <c r="R1175" s="64"/>
      <c r="S1175" s="65"/>
      <c r="T1175" s="67"/>
      <c r="U1175" s="67"/>
      <c r="V1175" s="65"/>
      <c r="W1175" s="67"/>
      <c r="X1175" s="67"/>
      <c r="AB1175" s="67"/>
      <c r="AC1175" s="67"/>
      <c r="AD1175" s="67"/>
      <c r="AE1175" s="67"/>
    </row>
    <row r="1176">
      <c r="A1176" s="110"/>
      <c r="B1176" s="111"/>
      <c r="C1176" s="67"/>
      <c r="D1176" s="67"/>
      <c r="E1176" s="67"/>
      <c r="F1176" s="67"/>
      <c r="G1176" s="67"/>
      <c r="H1176" s="67"/>
      <c r="I1176" s="67"/>
      <c r="J1176" s="67"/>
      <c r="K1176" s="67"/>
      <c r="L1176" s="67"/>
      <c r="M1176" s="67"/>
      <c r="N1176" s="67"/>
      <c r="O1176" s="67"/>
      <c r="P1176" s="67"/>
      <c r="Q1176" s="67"/>
      <c r="R1176" s="64"/>
      <c r="S1176" s="65"/>
      <c r="T1176" s="67"/>
      <c r="U1176" s="67"/>
      <c r="V1176" s="65"/>
      <c r="W1176" s="67"/>
      <c r="X1176" s="67"/>
      <c r="AB1176" s="67"/>
      <c r="AC1176" s="67"/>
      <c r="AD1176" s="67"/>
      <c r="AE1176" s="67"/>
    </row>
    <row r="1177">
      <c r="A1177" s="110"/>
      <c r="B1177" s="111"/>
      <c r="C1177" s="67"/>
      <c r="D1177" s="67"/>
      <c r="E1177" s="67"/>
      <c r="F1177" s="67"/>
      <c r="G1177" s="67"/>
      <c r="H1177" s="67"/>
      <c r="I1177" s="67"/>
      <c r="J1177" s="67"/>
      <c r="K1177" s="67"/>
      <c r="L1177" s="67"/>
      <c r="M1177" s="67"/>
      <c r="N1177" s="67"/>
      <c r="O1177" s="67"/>
      <c r="P1177" s="67"/>
      <c r="Q1177" s="67"/>
      <c r="R1177" s="64"/>
      <c r="S1177" s="65"/>
      <c r="T1177" s="67"/>
      <c r="U1177" s="67"/>
      <c r="V1177" s="65"/>
      <c r="W1177" s="67"/>
      <c r="X1177" s="67"/>
      <c r="AB1177" s="67"/>
      <c r="AC1177" s="67"/>
      <c r="AD1177" s="67"/>
      <c r="AE1177" s="67"/>
    </row>
    <row r="1178">
      <c r="A1178" s="110"/>
      <c r="B1178" s="111"/>
      <c r="C1178" s="67"/>
      <c r="D1178" s="67"/>
      <c r="E1178" s="67"/>
      <c r="F1178" s="67"/>
      <c r="G1178" s="67"/>
      <c r="H1178" s="67"/>
      <c r="I1178" s="67"/>
      <c r="J1178" s="67"/>
      <c r="K1178" s="67"/>
      <c r="L1178" s="67"/>
      <c r="M1178" s="67"/>
      <c r="N1178" s="67"/>
      <c r="O1178" s="67"/>
      <c r="P1178" s="67"/>
      <c r="Q1178" s="67"/>
      <c r="R1178" s="64"/>
      <c r="S1178" s="65"/>
      <c r="T1178" s="67"/>
      <c r="U1178" s="67"/>
      <c r="V1178" s="65"/>
      <c r="W1178" s="67"/>
      <c r="X1178" s="67"/>
      <c r="AB1178" s="67"/>
      <c r="AC1178" s="67"/>
      <c r="AD1178" s="67"/>
      <c r="AE1178" s="67"/>
    </row>
    <row r="1179">
      <c r="A1179" s="110"/>
      <c r="B1179" s="111"/>
      <c r="C1179" s="67"/>
      <c r="D1179" s="67"/>
      <c r="E1179" s="67"/>
      <c r="F1179" s="67"/>
      <c r="G1179" s="67"/>
      <c r="H1179" s="67"/>
      <c r="I1179" s="67"/>
      <c r="J1179" s="67"/>
      <c r="K1179" s="67"/>
      <c r="L1179" s="67"/>
      <c r="M1179" s="67"/>
      <c r="N1179" s="67"/>
      <c r="O1179" s="67"/>
      <c r="P1179" s="67"/>
      <c r="Q1179" s="67"/>
      <c r="R1179" s="64"/>
      <c r="S1179" s="65"/>
      <c r="T1179" s="67"/>
      <c r="U1179" s="67"/>
      <c r="V1179" s="65"/>
      <c r="W1179" s="67"/>
      <c r="X1179" s="67"/>
      <c r="AB1179" s="67"/>
      <c r="AC1179" s="67"/>
      <c r="AD1179" s="67"/>
      <c r="AE1179" s="67"/>
    </row>
    <row r="1180">
      <c r="A1180" s="110"/>
      <c r="B1180" s="111"/>
      <c r="C1180" s="67"/>
      <c r="D1180" s="67"/>
      <c r="E1180" s="67"/>
      <c r="F1180" s="67"/>
      <c r="G1180" s="67"/>
      <c r="H1180" s="67"/>
      <c r="I1180" s="67"/>
      <c r="J1180" s="67"/>
      <c r="K1180" s="67"/>
      <c r="L1180" s="67"/>
      <c r="M1180" s="67"/>
      <c r="N1180" s="67"/>
      <c r="O1180" s="67"/>
      <c r="P1180" s="67"/>
      <c r="Q1180" s="67"/>
      <c r="R1180" s="64"/>
      <c r="S1180" s="65"/>
      <c r="T1180" s="67"/>
      <c r="U1180" s="67"/>
      <c r="V1180" s="65"/>
      <c r="W1180" s="67"/>
      <c r="X1180" s="67"/>
      <c r="AB1180" s="67"/>
      <c r="AC1180" s="67"/>
      <c r="AD1180" s="67"/>
      <c r="AE1180" s="67"/>
    </row>
    <row r="1181">
      <c r="A1181" s="110"/>
      <c r="B1181" s="111"/>
      <c r="C1181" s="67"/>
      <c r="D1181" s="67"/>
      <c r="E1181" s="67"/>
      <c r="F1181" s="67"/>
      <c r="G1181" s="67"/>
      <c r="H1181" s="67"/>
      <c r="I1181" s="67"/>
      <c r="J1181" s="67"/>
      <c r="K1181" s="67"/>
      <c r="L1181" s="67"/>
      <c r="M1181" s="67"/>
      <c r="N1181" s="67"/>
      <c r="O1181" s="67"/>
      <c r="P1181" s="67"/>
      <c r="Q1181" s="67"/>
      <c r="R1181" s="64"/>
      <c r="S1181" s="65"/>
      <c r="T1181" s="67"/>
      <c r="U1181" s="67"/>
      <c r="V1181" s="65"/>
      <c r="W1181" s="67"/>
      <c r="X1181" s="67"/>
      <c r="AB1181" s="67"/>
      <c r="AC1181" s="67"/>
      <c r="AD1181" s="67"/>
      <c r="AE1181" s="67"/>
    </row>
    <row r="1182">
      <c r="A1182" s="110"/>
      <c r="B1182" s="111"/>
      <c r="C1182" s="67"/>
      <c r="D1182" s="67"/>
      <c r="E1182" s="67"/>
      <c r="F1182" s="67"/>
      <c r="G1182" s="67"/>
      <c r="H1182" s="67"/>
      <c r="I1182" s="67"/>
      <c r="J1182" s="67"/>
      <c r="K1182" s="67"/>
      <c r="L1182" s="67"/>
      <c r="M1182" s="67"/>
      <c r="N1182" s="67"/>
      <c r="O1182" s="67"/>
      <c r="P1182" s="67"/>
      <c r="Q1182" s="67"/>
      <c r="R1182" s="64"/>
      <c r="S1182" s="65"/>
      <c r="T1182" s="67"/>
      <c r="U1182" s="67"/>
      <c r="V1182" s="65"/>
      <c r="W1182" s="67"/>
      <c r="X1182" s="67"/>
      <c r="AB1182" s="67"/>
      <c r="AC1182" s="67"/>
      <c r="AD1182" s="67"/>
      <c r="AE1182" s="67"/>
    </row>
    <row r="1183">
      <c r="A1183" s="110"/>
      <c r="B1183" s="111"/>
      <c r="C1183" s="67"/>
      <c r="D1183" s="67"/>
      <c r="E1183" s="67"/>
      <c r="F1183" s="67"/>
      <c r="G1183" s="67"/>
      <c r="H1183" s="67"/>
      <c r="I1183" s="67"/>
      <c r="J1183" s="67"/>
      <c r="K1183" s="67"/>
      <c r="L1183" s="67"/>
      <c r="M1183" s="67"/>
      <c r="N1183" s="67"/>
      <c r="O1183" s="67"/>
      <c r="P1183" s="67"/>
      <c r="Q1183" s="67"/>
      <c r="R1183" s="64"/>
      <c r="S1183" s="65"/>
      <c r="T1183" s="67"/>
      <c r="U1183" s="67"/>
      <c r="V1183" s="65"/>
      <c r="W1183" s="67"/>
      <c r="X1183" s="67"/>
      <c r="AB1183" s="67"/>
      <c r="AC1183" s="67"/>
      <c r="AD1183" s="67"/>
      <c r="AE1183" s="67"/>
    </row>
    <row r="1184">
      <c r="A1184" s="110"/>
      <c r="B1184" s="111"/>
      <c r="C1184" s="67"/>
      <c r="D1184" s="67"/>
      <c r="E1184" s="67"/>
      <c r="F1184" s="67"/>
      <c r="G1184" s="67"/>
      <c r="H1184" s="67"/>
      <c r="I1184" s="67"/>
      <c r="J1184" s="67"/>
      <c r="K1184" s="67"/>
      <c r="L1184" s="67"/>
      <c r="M1184" s="67"/>
      <c r="N1184" s="67"/>
      <c r="O1184" s="67"/>
      <c r="P1184" s="67"/>
      <c r="Q1184" s="67"/>
      <c r="R1184" s="64"/>
      <c r="S1184" s="65"/>
      <c r="T1184" s="67"/>
      <c r="U1184" s="67"/>
      <c r="V1184" s="65"/>
      <c r="W1184" s="67"/>
      <c r="X1184" s="67"/>
      <c r="AB1184" s="67"/>
      <c r="AC1184" s="67"/>
      <c r="AD1184" s="67"/>
      <c r="AE1184" s="67"/>
    </row>
    <row r="1185">
      <c r="A1185" s="110"/>
      <c r="B1185" s="111"/>
      <c r="C1185" s="67"/>
      <c r="D1185" s="67"/>
      <c r="E1185" s="67"/>
      <c r="F1185" s="67"/>
      <c r="G1185" s="67"/>
      <c r="H1185" s="67"/>
      <c r="I1185" s="67"/>
      <c r="J1185" s="67"/>
      <c r="K1185" s="67"/>
      <c r="L1185" s="67"/>
      <c r="M1185" s="67"/>
      <c r="N1185" s="67"/>
      <c r="O1185" s="67"/>
      <c r="P1185" s="67"/>
      <c r="Q1185" s="67"/>
      <c r="R1185" s="64"/>
      <c r="S1185" s="65"/>
      <c r="T1185" s="67"/>
      <c r="U1185" s="67"/>
      <c r="V1185" s="65"/>
      <c r="W1185" s="67"/>
      <c r="X1185" s="67"/>
      <c r="AB1185" s="67"/>
      <c r="AC1185" s="67"/>
      <c r="AD1185" s="67"/>
      <c r="AE1185" s="67"/>
    </row>
    <row r="1186">
      <c r="A1186" s="110"/>
      <c r="B1186" s="111"/>
      <c r="C1186" s="67"/>
      <c r="D1186" s="67"/>
      <c r="E1186" s="67"/>
      <c r="F1186" s="67"/>
      <c r="G1186" s="67"/>
      <c r="H1186" s="67"/>
      <c r="I1186" s="67"/>
      <c r="J1186" s="67"/>
      <c r="K1186" s="67"/>
      <c r="L1186" s="67"/>
      <c r="M1186" s="67"/>
      <c r="N1186" s="67"/>
      <c r="O1186" s="67"/>
      <c r="P1186" s="67"/>
      <c r="Q1186" s="67"/>
      <c r="R1186" s="64"/>
      <c r="S1186" s="65"/>
      <c r="T1186" s="67"/>
      <c r="U1186" s="67"/>
      <c r="V1186" s="65"/>
      <c r="W1186" s="67"/>
      <c r="X1186" s="67"/>
      <c r="AB1186" s="67"/>
      <c r="AC1186" s="67"/>
      <c r="AD1186" s="67"/>
      <c r="AE1186" s="67"/>
    </row>
    <row r="1187">
      <c r="A1187" s="110"/>
      <c r="B1187" s="111"/>
      <c r="C1187" s="67"/>
      <c r="D1187" s="67"/>
      <c r="E1187" s="67"/>
      <c r="F1187" s="67"/>
      <c r="G1187" s="67"/>
      <c r="H1187" s="67"/>
      <c r="I1187" s="67"/>
      <c r="J1187" s="67"/>
      <c r="K1187" s="67"/>
      <c r="L1187" s="67"/>
      <c r="M1187" s="67"/>
      <c r="N1187" s="67"/>
      <c r="O1187" s="67"/>
      <c r="P1187" s="67"/>
      <c r="Q1187" s="67"/>
      <c r="R1187" s="64"/>
      <c r="S1187" s="65"/>
      <c r="T1187" s="67"/>
      <c r="U1187" s="67"/>
      <c r="V1187" s="65"/>
      <c r="W1187" s="67"/>
      <c r="X1187" s="67"/>
      <c r="AB1187" s="67"/>
      <c r="AC1187" s="67"/>
      <c r="AD1187" s="67"/>
      <c r="AE1187" s="67"/>
    </row>
    <row r="1188">
      <c r="A1188" s="110"/>
      <c r="B1188" s="111"/>
      <c r="C1188" s="67"/>
      <c r="D1188" s="67"/>
      <c r="E1188" s="67"/>
      <c r="F1188" s="67"/>
      <c r="G1188" s="67"/>
      <c r="H1188" s="67"/>
      <c r="I1188" s="67"/>
      <c r="J1188" s="67"/>
      <c r="K1188" s="67"/>
      <c r="L1188" s="67"/>
      <c r="M1188" s="67"/>
      <c r="N1188" s="67"/>
      <c r="O1188" s="67"/>
      <c r="P1188" s="67"/>
      <c r="Q1188" s="67"/>
      <c r="R1188" s="64"/>
      <c r="S1188" s="65"/>
      <c r="T1188" s="67"/>
      <c r="U1188" s="67"/>
      <c r="V1188" s="65"/>
      <c r="W1188" s="67"/>
      <c r="X1188" s="67"/>
      <c r="AB1188" s="67"/>
      <c r="AC1188" s="67"/>
      <c r="AD1188" s="67"/>
      <c r="AE1188" s="67"/>
    </row>
    <row r="1189">
      <c r="A1189" s="110"/>
      <c r="B1189" s="111"/>
      <c r="C1189" s="67"/>
      <c r="D1189" s="67"/>
      <c r="E1189" s="67"/>
      <c r="F1189" s="67"/>
      <c r="G1189" s="67"/>
      <c r="H1189" s="67"/>
      <c r="I1189" s="67"/>
      <c r="J1189" s="67"/>
      <c r="K1189" s="67"/>
      <c r="L1189" s="67"/>
      <c r="M1189" s="67"/>
      <c r="N1189" s="67"/>
      <c r="O1189" s="67"/>
      <c r="P1189" s="67"/>
      <c r="Q1189" s="67"/>
      <c r="R1189" s="64"/>
      <c r="S1189" s="65"/>
      <c r="T1189" s="67"/>
      <c r="U1189" s="67"/>
      <c r="V1189" s="65"/>
      <c r="W1189" s="67"/>
      <c r="X1189" s="67"/>
      <c r="AB1189" s="67"/>
      <c r="AC1189" s="67"/>
      <c r="AD1189" s="67"/>
      <c r="AE1189" s="67"/>
    </row>
    <row r="1190">
      <c r="A1190" s="110"/>
      <c r="B1190" s="111"/>
      <c r="C1190" s="67"/>
      <c r="D1190" s="67"/>
      <c r="E1190" s="67"/>
      <c r="F1190" s="67"/>
      <c r="G1190" s="67"/>
      <c r="H1190" s="67"/>
      <c r="I1190" s="67"/>
      <c r="J1190" s="67"/>
      <c r="K1190" s="67"/>
      <c r="L1190" s="67"/>
      <c r="M1190" s="67"/>
      <c r="N1190" s="67"/>
      <c r="O1190" s="67"/>
      <c r="P1190" s="67"/>
      <c r="Q1190" s="67"/>
      <c r="R1190" s="64"/>
      <c r="S1190" s="65"/>
      <c r="T1190" s="67"/>
      <c r="U1190" s="67"/>
      <c r="V1190" s="65"/>
      <c r="W1190" s="67"/>
      <c r="X1190" s="67"/>
      <c r="AB1190" s="67"/>
      <c r="AC1190" s="67"/>
      <c r="AD1190" s="67"/>
      <c r="AE1190" s="67"/>
    </row>
    <row r="1191">
      <c r="A1191" s="110"/>
      <c r="B1191" s="111"/>
      <c r="C1191" s="67"/>
      <c r="D1191" s="67"/>
      <c r="E1191" s="67"/>
      <c r="F1191" s="67"/>
      <c r="G1191" s="67"/>
      <c r="H1191" s="67"/>
      <c r="I1191" s="67"/>
      <c r="J1191" s="67"/>
      <c r="K1191" s="67"/>
      <c r="L1191" s="67"/>
      <c r="M1191" s="67"/>
      <c r="N1191" s="67"/>
      <c r="O1191" s="67"/>
      <c r="P1191" s="67"/>
      <c r="Q1191" s="67"/>
      <c r="R1191" s="64"/>
      <c r="S1191" s="65"/>
      <c r="T1191" s="67"/>
      <c r="U1191" s="67"/>
      <c r="V1191" s="65"/>
      <c r="W1191" s="67"/>
      <c r="X1191" s="67"/>
      <c r="AB1191" s="67"/>
      <c r="AC1191" s="67"/>
      <c r="AD1191" s="67"/>
      <c r="AE1191" s="67"/>
    </row>
    <row r="1192">
      <c r="A1192" s="110"/>
      <c r="B1192" s="111"/>
      <c r="C1192" s="67"/>
      <c r="D1192" s="67"/>
      <c r="E1192" s="67"/>
      <c r="F1192" s="67"/>
      <c r="G1192" s="67"/>
      <c r="H1192" s="67"/>
      <c r="I1192" s="67"/>
      <c r="J1192" s="67"/>
      <c r="K1192" s="67"/>
      <c r="L1192" s="67"/>
      <c r="M1192" s="67"/>
      <c r="N1192" s="67"/>
      <c r="O1192" s="67"/>
      <c r="P1192" s="67"/>
      <c r="Q1192" s="67"/>
      <c r="R1192" s="64"/>
      <c r="S1192" s="65"/>
      <c r="T1192" s="67"/>
      <c r="U1192" s="67"/>
      <c r="V1192" s="65"/>
      <c r="W1192" s="67"/>
      <c r="X1192" s="67"/>
      <c r="AB1192" s="67"/>
      <c r="AC1192" s="67"/>
      <c r="AD1192" s="67"/>
      <c r="AE1192" s="67"/>
    </row>
    <row r="1193">
      <c r="A1193" s="110"/>
      <c r="B1193" s="111"/>
      <c r="C1193" s="67"/>
      <c r="D1193" s="67"/>
      <c r="E1193" s="67"/>
      <c r="F1193" s="67"/>
      <c r="G1193" s="67"/>
      <c r="H1193" s="67"/>
      <c r="I1193" s="67"/>
      <c r="J1193" s="67"/>
      <c r="K1193" s="67"/>
      <c r="L1193" s="67"/>
      <c r="M1193" s="67"/>
      <c r="N1193" s="67"/>
      <c r="O1193" s="67"/>
      <c r="P1193" s="67"/>
      <c r="Q1193" s="67"/>
      <c r="R1193" s="64"/>
      <c r="S1193" s="65"/>
      <c r="T1193" s="67"/>
      <c r="U1193" s="67"/>
      <c r="V1193" s="65"/>
      <c r="W1193" s="67"/>
      <c r="X1193" s="67"/>
      <c r="AB1193" s="67"/>
      <c r="AC1193" s="67"/>
      <c r="AD1193" s="67"/>
      <c r="AE1193" s="67"/>
    </row>
    <row r="1194">
      <c r="A1194" s="110"/>
      <c r="B1194" s="111"/>
      <c r="C1194" s="67"/>
      <c r="D1194" s="67"/>
      <c r="E1194" s="67"/>
      <c r="F1194" s="67"/>
      <c r="G1194" s="67"/>
      <c r="H1194" s="67"/>
      <c r="I1194" s="67"/>
      <c r="J1194" s="67"/>
      <c r="K1194" s="67"/>
      <c r="L1194" s="67"/>
      <c r="M1194" s="67"/>
      <c r="N1194" s="67"/>
      <c r="O1194" s="67"/>
      <c r="P1194" s="67"/>
      <c r="Q1194" s="67"/>
      <c r="R1194" s="64"/>
      <c r="S1194" s="65"/>
      <c r="T1194" s="67"/>
      <c r="U1194" s="67"/>
      <c r="V1194" s="65"/>
      <c r="W1194" s="67"/>
      <c r="X1194" s="67"/>
      <c r="AB1194" s="67"/>
      <c r="AC1194" s="67"/>
      <c r="AD1194" s="67"/>
      <c r="AE1194" s="67"/>
    </row>
    <row r="1195">
      <c r="A1195" s="110"/>
      <c r="B1195" s="111"/>
      <c r="C1195" s="67"/>
      <c r="D1195" s="67"/>
      <c r="E1195" s="67"/>
      <c r="F1195" s="67"/>
      <c r="G1195" s="67"/>
      <c r="H1195" s="67"/>
      <c r="I1195" s="67"/>
      <c r="J1195" s="67"/>
      <c r="K1195" s="67"/>
      <c r="L1195" s="67"/>
      <c r="M1195" s="67"/>
      <c r="N1195" s="67"/>
      <c r="O1195" s="67"/>
      <c r="P1195" s="67"/>
      <c r="Q1195" s="67"/>
      <c r="R1195" s="64"/>
      <c r="S1195" s="65"/>
      <c r="T1195" s="67"/>
      <c r="U1195" s="67"/>
      <c r="V1195" s="65"/>
      <c r="W1195" s="67"/>
      <c r="X1195" s="67"/>
      <c r="AB1195" s="67"/>
      <c r="AC1195" s="67"/>
      <c r="AD1195" s="67"/>
      <c r="AE1195" s="67"/>
    </row>
    <row r="1196">
      <c r="A1196" s="110"/>
      <c r="B1196" s="111"/>
      <c r="C1196" s="67"/>
      <c r="D1196" s="67"/>
      <c r="E1196" s="67"/>
      <c r="F1196" s="67"/>
      <c r="G1196" s="67"/>
      <c r="H1196" s="67"/>
      <c r="I1196" s="67"/>
      <c r="J1196" s="67"/>
      <c r="K1196" s="67"/>
      <c r="L1196" s="67"/>
      <c r="M1196" s="67"/>
      <c r="N1196" s="67"/>
      <c r="O1196" s="67"/>
      <c r="P1196" s="67"/>
      <c r="Q1196" s="67"/>
      <c r="R1196" s="64"/>
      <c r="S1196" s="65"/>
      <c r="T1196" s="67"/>
      <c r="U1196" s="67"/>
      <c r="V1196" s="65"/>
      <c r="W1196" s="67"/>
      <c r="X1196" s="67"/>
      <c r="AB1196" s="67"/>
      <c r="AC1196" s="67"/>
      <c r="AD1196" s="67"/>
      <c r="AE1196" s="67"/>
    </row>
    <row r="1197">
      <c r="A1197" s="110"/>
      <c r="B1197" s="111"/>
      <c r="C1197" s="67"/>
      <c r="D1197" s="67"/>
      <c r="E1197" s="67"/>
      <c r="F1197" s="67"/>
      <c r="G1197" s="67"/>
      <c r="H1197" s="67"/>
      <c r="I1197" s="67"/>
      <c r="J1197" s="67"/>
      <c r="K1197" s="67"/>
      <c r="L1197" s="67"/>
      <c r="M1197" s="67"/>
      <c r="N1197" s="67"/>
      <c r="O1197" s="67"/>
      <c r="P1197" s="67"/>
      <c r="Q1197" s="67"/>
      <c r="R1197" s="64"/>
      <c r="S1197" s="65"/>
      <c r="T1197" s="67"/>
      <c r="U1197" s="67"/>
      <c r="V1197" s="65"/>
      <c r="W1197" s="67"/>
      <c r="X1197" s="67"/>
      <c r="AB1197" s="67"/>
      <c r="AC1197" s="67"/>
      <c r="AD1197" s="67"/>
      <c r="AE1197" s="67"/>
    </row>
    <row r="1198">
      <c r="A1198" s="110"/>
      <c r="B1198" s="111"/>
      <c r="C1198" s="67"/>
      <c r="D1198" s="67"/>
      <c r="E1198" s="67"/>
      <c r="F1198" s="67"/>
      <c r="G1198" s="67"/>
      <c r="H1198" s="67"/>
      <c r="I1198" s="67"/>
      <c r="J1198" s="67"/>
      <c r="K1198" s="67"/>
      <c r="L1198" s="67"/>
      <c r="M1198" s="67"/>
      <c r="N1198" s="67"/>
      <c r="O1198" s="67"/>
      <c r="P1198" s="67"/>
      <c r="Q1198" s="67"/>
      <c r="R1198" s="64"/>
      <c r="S1198" s="65"/>
      <c r="T1198" s="67"/>
      <c r="U1198" s="67"/>
      <c r="V1198" s="65"/>
      <c r="W1198" s="67"/>
      <c r="X1198" s="67"/>
      <c r="AB1198" s="67"/>
      <c r="AC1198" s="67"/>
      <c r="AD1198" s="67"/>
      <c r="AE1198" s="67"/>
    </row>
    <row r="1199">
      <c r="A1199" s="110"/>
      <c r="B1199" s="111"/>
      <c r="C1199" s="67"/>
      <c r="D1199" s="67"/>
      <c r="E1199" s="67"/>
      <c r="F1199" s="67"/>
      <c r="G1199" s="67"/>
      <c r="H1199" s="67"/>
      <c r="I1199" s="67"/>
      <c r="J1199" s="67"/>
      <c r="K1199" s="67"/>
      <c r="L1199" s="67"/>
      <c r="M1199" s="67"/>
      <c r="N1199" s="67"/>
      <c r="O1199" s="67"/>
      <c r="P1199" s="67"/>
      <c r="Q1199" s="67"/>
      <c r="R1199" s="64"/>
      <c r="S1199" s="65"/>
      <c r="T1199" s="67"/>
      <c r="U1199" s="67"/>
      <c r="V1199" s="65"/>
      <c r="W1199" s="67"/>
      <c r="X1199" s="67"/>
      <c r="AB1199" s="67"/>
      <c r="AC1199" s="67"/>
      <c r="AD1199" s="67"/>
      <c r="AE1199" s="67"/>
    </row>
    <row r="1200">
      <c r="A1200" s="110"/>
      <c r="B1200" s="111"/>
      <c r="C1200" s="67"/>
      <c r="D1200" s="67"/>
      <c r="E1200" s="67"/>
      <c r="F1200" s="67"/>
      <c r="G1200" s="67"/>
      <c r="H1200" s="67"/>
      <c r="I1200" s="67"/>
      <c r="J1200" s="67"/>
      <c r="K1200" s="67"/>
      <c r="L1200" s="67"/>
      <c r="M1200" s="67"/>
      <c r="N1200" s="67"/>
      <c r="O1200" s="67"/>
      <c r="P1200" s="67"/>
      <c r="Q1200" s="67"/>
      <c r="R1200" s="64"/>
      <c r="S1200" s="65"/>
      <c r="T1200" s="67"/>
      <c r="U1200" s="67"/>
      <c r="V1200" s="65"/>
      <c r="W1200" s="67"/>
      <c r="X1200" s="67"/>
      <c r="AB1200" s="67"/>
      <c r="AC1200" s="67"/>
      <c r="AD1200" s="67"/>
      <c r="AE1200" s="67"/>
    </row>
    <row r="1201">
      <c r="A1201" s="110"/>
      <c r="B1201" s="111"/>
      <c r="C1201" s="67"/>
      <c r="D1201" s="67"/>
      <c r="E1201" s="67"/>
      <c r="F1201" s="67"/>
      <c r="G1201" s="67"/>
      <c r="H1201" s="67"/>
      <c r="I1201" s="67"/>
      <c r="J1201" s="67"/>
      <c r="K1201" s="67"/>
      <c r="L1201" s="67"/>
      <c r="M1201" s="67"/>
      <c r="N1201" s="67"/>
      <c r="O1201" s="67"/>
      <c r="P1201" s="67"/>
      <c r="Q1201" s="67"/>
      <c r="R1201" s="64"/>
      <c r="S1201" s="65"/>
      <c r="T1201" s="67"/>
      <c r="U1201" s="67"/>
      <c r="V1201" s="65"/>
      <c r="W1201" s="67"/>
      <c r="X1201" s="67"/>
      <c r="AB1201" s="67"/>
      <c r="AC1201" s="67"/>
      <c r="AD1201" s="67"/>
      <c r="AE1201" s="67"/>
    </row>
    <row r="1202">
      <c r="A1202" s="110"/>
      <c r="B1202" s="111"/>
      <c r="C1202" s="67"/>
      <c r="D1202" s="67"/>
      <c r="E1202" s="67"/>
      <c r="F1202" s="67"/>
      <c r="G1202" s="67"/>
      <c r="H1202" s="67"/>
      <c r="I1202" s="67"/>
      <c r="J1202" s="67"/>
      <c r="K1202" s="67"/>
      <c r="L1202" s="67"/>
      <c r="M1202" s="67"/>
      <c r="N1202" s="67"/>
      <c r="O1202" s="67"/>
      <c r="P1202" s="67"/>
      <c r="Q1202" s="67"/>
      <c r="R1202" s="64"/>
      <c r="S1202" s="65"/>
      <c r="T1202" s="67"/>
      <c r="U1202" s="67"/>
      <c r="V1202" s="65"/>
      <c r="W1202" s="67"/>
      <c r="X1202" s="67"/>
      <c r="AB1202" s="67"/>
      <c r="AC1202" s="67"/>
      <c r="AD1202" s="67"/>
      <c r="AE1202" s="67"/>
    </row>
    <row r="1203">
      <c r="A1203" s="110"/>
      <c r="B1203" s="111"/>
      <c r="C1203" s="67"/>
      <c r="D1203" s="67"/>
      <c r="E1203" s="67"/>
      <c r="F1203" s="67"/>
      <c r="G1203" s="67"/>
      <c r="H1203" s="67"/>
      <c r="I1203" s="67"/>
      <c r="J1203" s="67"/>
      <c r="K1203" s="67"/>
      <c r="L1203" s="67"/>
      <c r="M1203" s="67"/>
      <c r="N1203" s="67"/>
      <c r="O1203" s="67"/>
      <c r="P1203" s="67"/>
      <c r="Q1203" s="67"/>
      <c r="R1203" s="64"/>
      <c r="S1203" s="65"/>
      <c r="T1203" s="67"/>
      <c r="U1203" s="67"/>
      <c r="V1203" s="65"/>
      <c r="W1203" s="67"/>
      <c r="X1203" s="67"/>
      <c r="AB1203" s="67"/>
      <c r="AC1203" s="67"/>
      <c r="AD1203" s="67"/>
      <c r="AE1203" s="67"/>
    </row>
    <row r="1204">
      <c r="A1204" s="110"/>
      <c r="B1204" s="111"/>
      <c r="C1204" s="67"/>
      <c r="D1204" s="67"/>
      <c r="E1204" s="67"/>
      <c r="F1204" s="67"/>
      <c r="G1204" s="67"/>
      <c r="H1204" s="67"/>
      <c r="I1204" s="67"/>
      <c r="J1204" s="67"/>
      <c r="K1204" s="67"/>
      <c r="L1204" s="67"/>
      <c r="M1204" s="67"/>
      <c r="N1204" s="67"/>
      <c r="O1204" s="67"/>
      <c r="P1204" s="67"/>
      <c r="Q1204" s="67"/>
      <c r="R1204" s="64"/>
      <c r="S1204" s="65"/>
      <c r="T1204" s="67"/>
      <c r="U1204" s="67"/>
      <c r="V1204" s="65"/>
      <c r="W1204" s="67"/>
      <c r="X1204" s="67"/>
      <c r="AB1204" s="67"/>
      <c r="AC1204" s="67"/>
      <c r="AD1204" s="67"/>
      <c r="AE1204" s="67"/>
    </row>
    <row r="1205">
      <c r="A1205" s="110"/>
      <c r="B1205" s="111"/>
      <c r="C1205" s="67"/>
      <c r="D1205" s="67"/>
      <c r="E1205" s="67"/>
      <c r="F1205" s="67"/>
      <c r="G1205" s="67"/>
      <c r="H1205" s="67"/>
      <c r="I1205" s="67"/>
      <c r="J1205" s="67"/>
      <c r="K1205" s="67"/>
      <c r="L1205" s="67"/>
      <c r="M1205" s="67"/>
      <c r="N1205" s="67"/>
      <c r="O1205" s="67"/>
      <c r="P1205" s="67"/>
      <c r="Q1205" s="67"/>
      <c r="R1205" s="64"/>
      <c r="S1205" s="65"/>
      <c r="T1205" s="67"/>
      <c r="U1205" s="67"/>
      <c r="V1205" s="65"/>
      <c r="W1205" s="67"/>
      <c r="X1205" s="67"/>
      <c r="AB1205" s="67"/>
      <c r="AC1205" s="67"/>
      <c r="AD1205" s="67"/>
      <c r="AE1205" s="67"/>
    </row>
    <row r="1206">
      <c r="A1206" s="110"/>
      <c r="B1206" s="111"/>
      <c r="C1206" s="67"/>
      <c r="D1206" s="67"/>
      <c r="E1206" s="67"/>
      <c r="F1206" s="67"/>
      <c r="G1206" s="67"/>
      <c r="H1206" s="67"/>
      <c r="I1206" s="67"/>
      <c r="J1206" s="67"/>
      <c r="K1206" s="67"/>
      <c r="L1206" s="67"/>
      <c r="M1206" s="67"/>
      <c r="N1206" s="67"/>
      <c r="O1206" s="67"/>
      <c r="P1206" s="67"/>
      <c r="Q1206" s="67"/>
      <c r="R1206" s="64"/>
      <c r="S1206" s="65"/>
      <c r="T1206" s="67"/>
      <c r="U1206" s="67"/>
      <c r="V1206" s="65"/>
      <c r="W1206" s="67"/>
      <c r="X1206" s="67"/>
      <c r="AB1206" s="67"/>
      <c r="AC1206" s="67"/>
      <c r="AD1206" s="67"/>
      <c r="AE1206" s="67"/>
    </row>
    <row r="1207">
      <c r="A1207" s="110"/>
      <c r="B1207" s="111"/>
      <c r="C1207" s="67"/>
      <c r="D1207" s="67"/>
      <c r="E1207" s="67"/>
      <c r="F1207" s="67"/>
      <c r="G1207" s="67"/>
      <c r="H1207" s="67"/>
      <c r="I1207" s="67"/>
      <c r="J1207" s="67"/>
      <c r="K1207" s="67"/>
      <c r="L1207" s="67"/>
      <c r="M1207" s="67"/>
      <c r="N1207" s="67"/>
      <c r="O1207" s="67"/>
      <c r="P1207" s="67"/>
      <c r="Q1207" s="67"/>
      <c r="R1207" s="64"/>
      <c r="S1207" s="65"/>
      <c r="T1207" s="67"/>
      <c r="U1207" s="67"/>
      <c r="V1207" s="65"/>
      <c r="W1207" s="67"/>
      <c r="X1207" s="67"/>
      <c r="AB1207" s="67"/>
      <c r="AC1207" s="67"/>
      <c r="AD1207" s="67"/>
      <c r="AE1207" s="67"/>
    </row>
    <row r="1208">
      <c r="A1208" s="110"/>
      <c r="B1208" s="111"/>
      <c r="C1208" s="67"/>
      <c r="D1208" s="67"/>
      <c r="E1208" s="67"/>
      <c r="F1208" s="67"/>
      <c r="G1208" s="67"/>
      <c r="H1208" s="67"/>
      <c r="I1208" s="67"/>
      <c r="J1208" s="67"/>
      <c r="K1208" s="67"/>
      <c r="L1208" s="67"/>
      <c r="M1208" s="67"/>
      <c r="N1208" s="67"/>
      <c r="O1208" s="67"/>
      <c r="P1208" s="67"/>
      <c r="Q1208" s="67"/>
      <c r="R1208" s="64"/>
      <c r="S1208" s="65"/>
      <c r="T1208" s="67"/>
      <c r="U1208" s="67"/>
      <c r="V1208" s="65"/>
      <c r="W1208" s="67"/>
      <c r="X1208" s="67"/>
      <c r="AB1208" s="67"/>
      <c r="AC1208" s="67"/>
      <c r="AD1208" s="67"/>
      <c r="AE1208" s="67"/>
    </row>
    <row r="1209">
      <c r="A1209" s="110"/>
      <c r="B1209" s="111"/>
      <c r="C1209" s="67"/>
      <c r="D1209" s="67"/>
      <c r="E1209" s="67"/>
      <c r="F1209" s="67"/>
      <c r="G1209" s="67"/>
      <c r="H1209" s="67"/>
      <c r="I1209" s="67"/>
      <c r="J1209" s="67"/>
      <c r="K1209" s="67"/>
      <c r="L1209" s="67"/>
      <c r="M1209" s="67"/>
      <c r="N1209" s="67"/>
      <c r="O1209" s="67"/>
      <c r="P1209" s="67"/>
      <c r="Q1209" s="67"/>
      <c r="R1209" s="64"/>
      <c r="S1209" s="65"/>
      <c r="T1209" s="67"/>
      <c r="U1209" s="67"/>
      <c r="V1209" s="65"/>
      <c r="W1209" s="67"/>
      <c r="X1209" s="67"/>
      <c r="AB1209" s="67"/>
      <c r="AC1209" s="67"/>
      <c r="AD1209" s="67"/>
      <c r="AE1209" s="67"/>
    </row>
    <row r="1210">
      <c r="A1210" s="110"/>
      <c r="B1210" s="111"/>
      <c r="C1210" s="67"/>
      <c r="D1210" s="67"/>
      <c r="E1210" s="67"/>
      <c r="F1210" s="67"/>
      <c r="G1210" s="67"/>
      <c r="H1210" s="67"/>
      <c r="I1210" s="67"/>
      <c r="J1210" s="67"/>
      <c r="K1210" s="67"/>
      <c r="L1210" s="67"/>
      <c r="M1210" s="67"/>
      <c r="N1210" s="67"/>
      <c r="O1210" s="67"/>
      <c r="P1210" s="67"/>
      <c r="Q1210" s="67"/>
      <c r="R1210" s="64"/>
      <c r="S1210" s="65"/>
      <c r="T1210" s="67"/>
      <c r="U1210" s="67"/>
      <c r="V1210" s="65"/>
      <c r="W1210" s="67"/>
      <c r="X1210" s="67"/>
      <c r="AB1210" s="67"/>
      <c r="AC1210" s="67"/>
      <c r="AD1210" s="67"/>
      <c r="AE1210" s="67"/>
    </row>
    <row r="1211">
      <c r="A1211" s="110"/>
      <c r="B1211" s="111"/>
      <c r="C1211" s="67"/>
      <c r="D1211" s="67"/>
      <c r="E1211" s="67"/>
      <c r="F1211" s="67"/>
      <c r="G1211" s="67"/>
      <c r="H1211" s="67"/>
      <c r="I1211" s="67"/>
      <c r="J1211" s="67"/>
      <c r="K1211" s="67"/>
      <c r="L1211" s="67"/>
      <c r="M1211" s="67"/>
      <c r="N1211" s="67"/>
      <c r="O1211" s="67"/>
      <c r="P1211" s="67"/>
      <c r="Q1211" s="67"/>
      <c r="R1211" s="64"/>
      <c r="S1211" s="65"/>
      <c r="T1211" s="67"/>
      <c r="U1211" s="67"/>
      <c r="V1211" s="65"/>
      <c r="W1211" s="67"/>
      <c r="X1211" s="67"/>
      <c r="AB1211" s="67"/>
      <c r="AC1211" s="67"/>
      <c r="AD1211" s="67"/>
      <c r="AE1211" s="67"/>
    </row>
    <row r="1212">
      <c r="A1212" s="110"/>
      <c r="B1212" s="111"/>
      <c r="C1212" s="67"/>
      <c r="D1212" s="67"/>
      <c r="E1212" s="67"/>
      <c r="F1212" s="67"/>
      <c r="G1212" s="67"/>
      <c r="H1212" s="67"/>
      <c r="I1212" s="67"/>
      <c r="J1212" s="67"/>
      <c r="K1212" s="67"/>
      <c r="L1212" s="67"/>
      <c r="M1212" s="67"/>
      <c r="N1212" s="67"/>
      <c r="O1212" s="67"/>
      <c r="P1212" s="67"/>
      <c r="Q1212" s="67"/>
      <c r="R1212" s="64"/>
      <c r="S1212" s="65"/>
      <c r="T1212" s="67"/>
      <c r="U1212" s="67"/>
      <c r="V1212" s="65"/>
      <c r="W1212" s="67"/>
      <c r="X1212" s="67"/>
      <c r="AB1212" s="67"/>
      <c r="AC1212" s="67"/>
      <c r="AD1212" s="67"/>
      <c r="AE1212" s="67"/>
    </row>
    <row r="1213">
      <c r="A1213" s="110"/>
      <c r="B1213" s="111"/>
      <c r="C1213" s="67"/>
      <c r="D1213" s="67"/>
      <c r="E1213" s="67"/>
      <c r="F1213" s="67"/>
      <c r="G1213" s="67"/>
      <c r="H1213" s="67"/>
      <c r="I1213" s="67"/>
      <c r="J1213" s="67"/>
      <c r="K1213" s="67"/>
      <c r="L1213" s="67"/>
      <c r="M1213" s="67"/>
      <c r="N1213" s="67"/>
      <c r="O1213" s="67"/>
      <c r="P1213" s="67"/>
      <c r="Q1213" s="67"/>
      <c r="R1213" s="64"/>
      <c r="S1213" s="65"/>
      <c r="T1213" s="67"/>
      <c r="U1213" s="67"/>
      <c r="V1213" s="65"/>
      <c r="W1213" s="67"/>
      <c r="X1213" s="67"/>
      <c r="AB1213" s="67"/>
      <c r="AC1213" s="67"/>
      <c r="AD1213" s="67"/>
      <c r="AE1213" s="67"/>
    </row>
    <row r="1214">
      <c r="A1214" s="110"/>
      <c r="B1214" s="111"/>
      <c r="C1214" s="67"/>
      <c r="D1214" s="67"/>
      <c r="E1214" s="67"/>
      <c r="F1214" s="67"/>
      <c r="G1214" s="67"/>
      <c r="H1214" s="67"/>
      <c r="I1214" s="67"/>
      <c r="J1214" s="67"/>
      <c r="K1214" s="67"/>
      <c r="L1214" s="67"/>
      <c r="M1214" s="67"/>
      <c r="N1214" s="67"/>
      <c r="O1214" s="67"/>
      <c r="P1214" s="67"/>
      <c r="Q1214" s="67"/>
      <c r="R1214" s="64"/>
      <c r="S1214" s="65"/>
      <c r="T1214" s="67"/>
      <c r="U1214" s="67"/>
      <c r="V1214" s="65"/>
      <c r="W1214" s="67"/>
      <c r="X1214" s="67"/>
      <c r="AB1214" s="67"/>
      <c r="AC1214" s="67"/>
      <c r="AD1214" s="67"/>
      <c r="AE1214" s="67"/>
    </row>
    <row r="1215">
      <c r="A1215" s="110"/>
      <c r="B1215" s="111"/>
      <c r="C1215" s="67"/>
      <c r="D1215" s="67"/>
      <c r="E1215" s="67"/>
      <c r="F1215" s="67"/>
      <c r="G1215" s="67"/>
      <c r="H1215" s="67"/>
      <c r="I1215" s="67"/>
      <c r="J1215" s="67"/>
      <c r="K1215" s="67"/>
      <c r="L1215" s="67"/>
      <c r="M1215" s="67"/>
      <c r="N1215" s="67"/>
      <c r="O1215" s="67"/>
      <c r="P1215" s="67"/>
      <c r="Q1215" s="67"/>
      <c r="R1215" s="64"/>
      <c r="S1215" s="65"/>
      <c r="T1215" s="67"/>
      <c r="U1215" s="67"/>
      <c r="V1215" s="65"/>
      <c r="W1215" s="67"/>
      <c r="X1215" s="67"/>
      <c r="AB1215" s="67"/>
      <c r="AC1215" s="67"/>
      <c r="AD1215" s="67"/>
      <c r="AE1215" s="67"/>
    </row>
    <row r="1216">
      <c r="A1216" s="110"/>
      <c r="B1216" s="111"/>
      <c r="C1216" s="67"/>
      <c r="D1216" s="67"/>
      <c r="E1216" s="67"/>
      <c r="F1216" s="67"/>
      <c r="G1216" s="67"/>
      <c r="H1216" s="67"/>
      <c r="I1216" s="67"/>
      <c r="J1216" s="67"/>
      <c r="K1216" s="67"/>
      <c r="L1216" s="67"/>
      <c r="M1216" s="67"/>
      <c r="N1216" s="67"/>
      <c r="O1216" s="67"/>
      <c r="P1216" s="67"/>
      <c r="Q1216" s="67"/>
      <c r="R1216" s="64"/>
      <c r="S1216" s="65"/>
      <c r="T1216" s="67"/>
      <c r="U1216" s="67"/>
      <c r="V1216" s="65"/>
      <c r="W1216" s="67"/>
      <c r="X1216" s="67"/>
      <c r="AB1216" s="67"/>
      <c r="AC1216" s="67"/>
      <c r="AD1216" s="67"/>
      <c r="AE1216" s="67"/>
    </row>
    <row r="1217">
      <c r="A1217" s="110"/>
      <c r="B1217" s="111"/>
      <c r="C1217" s="67"/>
      <c r="D1217" s="67"/>
      <c r="E1217" s="67"/>
      <c r="F1217" s="67"/>
      <c r="G1217" s="67"/>
      <c r="H1217" s="67"/>
      <c r="I1217" s="67"/>
      <c r="J1217" s="67"/>
      <c r="K1217" s="67"/>
      <c r="L1217" s="67"/>
      <c r="M1217" s="67"/>
      <c r="N1217" s="67"/>
      <c r="O1217" s="67"/>
      <c r="P1217" s="67"/>
      <c r="Q1217" s="67"/>
      <c r="R1217" s="64"/>
      <c r="S1217" s="65"/>
      <c r="T1217" s="67"/>
      <c r="U1217" s="67"/>
      <c r="V1217" s="65"/>
      <c r="W1217" s="67"/>
      <c r="X1217" s="67"/>
      <c r="AB1217" s="67"/>
      <c r="AC1217" s="67"/>
      <c r="AD1217" s="67"/>
      <c r="AE1217" s="67"/>
    </row>
    <row r="1218">
      <c r="A1218" s="110"/>
      <c r="B1218" s="111"/>
      <c r="C1218" s="67"/>
      <c r="D1218" s="67"/>
      <c r="E1218" s="67"/>
      <c r="F1218" s="67"/>
      <c r="G1218" s="67"/>
      <c r="H1218" s="67"/>
      <c r="I1218" s="67"/>
      <c r="J1218" s="67"/>
      <c r="K1218" s="67"/>
      <c r="L1218" s="67"/>
      <c r="M1218" s="67"/>
      <c r="N1218" s="67"/>
      <c r="O1218" s="67"/>
      <c r="P1218" s="67"/>
      <c r="Q1218" s="67"/>
      <c r="R1218" s="64"/>
      <c r="S1218" s="65"/>
      <c r="T1218" s="67"/>
      <c r="U1218" s="67"/>
      <c r="V1218" s="65"/>
      <c r="W1218" s="67"/>
      <c r="X1218" s="67"/>
      <c r="AB1218" s="67"/>
      <c r="AC1218" s="67"/>
      <c r="AD1218" s="67"/>
      <c r="AE1218" s="67"/>
    </row>
    <row r="1219">
      <c r="A1219" s="110"/>
      <c r="B1219" s="111"/>
      <c r="C1219" s="67"/>
      <c r="D1219" s="67"/>
      <c r="E1219" s="67"/>
      <c r="F1219" s="67"/>
      <c r="G1219" s="67"/>
      <c r="H1219" s="67"/>
      <c r="I1219" s="67"/>
      <c r="J1219" s="67"/>
      <c r="K1219" s="67"/>
      <c r="L1219" s="67"/>
      <c r="M1219" s="67"/>
      <c r="N1219" s="67"/>
      <c r="O1219" s="67"/>
      <c r="P1219" s="67"/>
      <c r="Q1219" s="67"/>
      <c r="R1219" s="64"/>
      <c r="S1219" s="65"/>
      <c r="T1219" s="67"/>
      <c r="U1219" s="67"/>
      <c r="V1219" s="65"/>
      <c r="W1219" s="67"/>
      <c r="X1219" s="67"/>
      <c r="AB1219" s="67"/>
      <c r="AC1219" s="67"/>
      <c r="AD1219" s="67"/>
      <c r="AE1219" s="67"/>
    </row>
    <row r="1220">
      <c r="A1220" s="110"/>
      <c r="B1220" s="111"/>
      <c r="C1220" s="67"/>
      <c r="D1220" s="67"/>
      <c r="E1220" s="67"/>
      <c r="F1220" s="67"/>
      <c r="G1220" s="67"/>
      <c r="H1220" s="67"/>
      <c r="I1220" s="67"/>
      <c r="J1220" s="67"/>
      <c r="K1220" s="67"/>
      <c r="L1220" s="67"/>
      <c r="M1220" s="67"/>
      <c r="N1220" s="67"/>
      <c r="O1220" s="67"/>
      <c r="P1220" s="67"/>
      <c r="Q1220" s="67"/>
      <c r="R1220" s="64"/>
      <c r="S1220" s="65"/>
      <c r="T1220" s="67"/>
      <c r="U1220" s="67"/>
      <c r="V1220" s="65"/>
      <c r="W1220" s="67"/>
      <c r="X1220" s="67"/>
      <c r="AB1220" s="67"/>
      <c r="AC1220" s="67"/>
      <c r="AD1220" s="67"/>
      <c r="AE1220" s="67"/>
    </row>
    <row r="1221">
      <c r="A1221" s="110"/>
      <c r="B1221" s="111"/>
      <c r="C1221" s="67"/>
      <c r="D1221" s="67"/>
      <c r="E1221" s="67"/>
      <c r="F1221" s="67"/>
      <c r="G1221" s="67"/>
      <c r="H1221" s="67"/>
      <c r="I1221" s="67"/>
      <c r="J1221" s="67"/>
      <c r="K1221" s="67"/>
      <c r="L1221" s="67"/>
      <c r="M1221" s="67"/>
      <c r="N1221" s="67"/>
      <c r="O1221" s="67"/>
      <c r="P1221" s="67"/>
      <c r="Q1221" s="67"/>
      <c r="R1221" s="64"/>
      <c r="S1221" s="65"/>
      <c r="T1221" s="67"/>
      <c r="U1221" s="67"/>
      <c r="V1221" s="65"/>
      <c r="W1221" s="67"/>
      <c r="X1221" s="67"/>
      <c r="AB1221" s="67"/>
      <c r="AC1221" s="67"/>
      <c r="AD1221" s="67"/>
      <c r="AE1221" s="67"/>
    </row>
    <row r="1222">
      <c r="A1222" s="110"/>
      <c r="B1222" s="111"/>
      <c r="C1222" s="67"/>
      <c r="D1222" s="67"/>
      <c r="E1222" s="67"/>
      <c r="F1222" s="67"/>
      <c r="G1222" s="67"/>
      <c r="H1222" s="67"/>
      <c r="I1222" s="67"/>
      <c r="J1222" s="67"/>
      <c r="K1222" s="67"/>
      <c r="L1222" s="67"/>
      <c r="M1222" s="67"/>
      <c r="N1222" s="67"/>
      <c r="O1222" s="67"/>
      <c r="P1222" s="67"/>
      <c r="Q1222" s="67"/>
      <c r="R1222" s="64"/>
      <c r="S1222" s="65"/>
      <c r="T1222" s="67"/>
      <c r="U1222" s="67"/>
      <c r="V1222" s="65"/>
      <c r="W1222" s="67"/>
      <c r="X1222" s="67"/>
      <c r="AB1222" s="67"/>
      <c r="AC1222" s="67"/>
      <c r="AD1222" s="67"/>
      <c r="AE1222" s="67"/>
    </row>
    <row r="1223">
      <c r="A1223" s="110"/>
      <c r="B1223" s="111"/>
      <c r="C1223" s="67"/>
      <c r="D1223" s="67"/>
      <c r="E1223" s="67"/>
      <c r="F1223" s="67"/>
      <c r="G1223" s="67"/>
      <c r="H1223" s="67"/>
      <c r="I1223" s="67"/>
      <c r="J1223" s="67"/>
      <c r="K1223" s="67"/>
      <c r="L1223" s="67"/>
      <c r="M1223" s="67"/>
      <c r="N1223" s="67"/>
      <c r="O1223" s="67"/>
      <c r="P1223" s="67"/>
      <c r="Q1223" s="67"/>
      <c r="R1223" s="64"/>
      <c r="S1223" s="65"/>
      <c r="T1223" s="67"/>
      <c r="U1223" s="67"/>
      <c r="V1223" s="65"/>
      <c r="W1223" s="67"/>
      <c r="X1223" s="67"/>
      <c r="AB1223" s="67"/>
      <c r="AC1223" s="67"/>
      <c r="AD1223" s="67"/>
      <c r="AE1223" s="67"/>
    </row>
    <row r="1224">
      <c r="A1224" s="110"/>
      <c r="B1224" s="111"/>
      <c r="C1224" s="67"/>
      <c r="D1224" s="67"/>
      <c r="E1224" s="67"/>
      <c r="F1224" s="67"/>
      <c r="G1224" s="67"/>
      <c r="H1224" s="67"/>
      <c r="I1224" s="67"/>
      <c r="J1224" s="67"/>
      <c r="K1224" s="67"/>
      <c r="L1224" s="67"/>
      <c r="M1224" s="67"/>
      <c r="N1224" s="67"/>
      <c r="O1224" s="67"/>
      <c r="P1224" s="67"/>
      <c r="Q1224" s="67"/>
      <c r="R1224" s="64"/>
      <c r="S1224" s="65"/>
      <c r="T1224" s="67"/>
      <c r="U1224" s="67"/>
      <c r="V1224" s="65"/>
      <c r="W1224" s="67"/>
      <c r="X1224" s="67"/>
      <c r="AB1224" s="67"/>
      <c r="AC1224" s="67"/>
      <c r="AD1224" s="67"/>
      <c r="AE1224" s="67"/>
    </row>
    <row r="1225">
      <c r="A1225" s="110"/>
      <c r="B1225" s="111"/>
      <c r="C1225" s="67"/>
      <c r="D1225" s="67"/>
      <c r="E1225" s="67"/>
      <c r="F1225" s="67"/>
      <c r="G1225" s="67"/>
      <c r="H1225" s="67"/>
      <c r="I1225" s="67"/>
      <c r="J1225" s="67"/>
      <c r="K1225" s="67"/>
      <c r="L1225" s="67"/>
      <c r="M1225" s="67"/>
      <c r="N1225" s="67"/>
      <c r="O1225" s="67"/>
      <c r="P1225" s="67"/>
      <c r="Q1225" s="67"/>
      <c r="R1225" s="64"/>
      <c r="S1225" s="65"/>
      <c r="T1225" s="67"/>
      <c r="U1225" s="67"/>
      <c r="V1225" s="65"/>
      <c r="W1225" s="67"/>
      <c r="X1225" s="67"/>
      <c r="AB1225" s="67"/>
      <c r="AC1225" s="67"/>
      <c r="AD1225" s="67"/>
      <c r="AE1225" s="67"/>
    </row>
    <row r="1226">
      <c r="A1226" s="110"/>
      <c r="B1226" s="111"/>
      <c r="C1226" s="67"/>
      <c r="D1226" s="67"/>
      <c r="E1226" s="67"/>
      <c r="F1226" s="67"/>
      <c r="G1226" s="67"/>
      <c r="H1226" s="67"/>
      <c r="I1226" s="67"/>
      <c r="J1226" s="67"/>
      <c r="K1226" s="67"/>
      <c r="L1226" s="67"/>
      <c r="M1226" s="67"/>
      <c r="N1226" s="67"/>
      <c r="O1226" s="67"/>
      <c r="P1226" s="67"/>
      <c r="Q1226" s="67"/>
      <c r="R1226" s="64"/>
      <c r="S1226" s="65"/>
      <c r="T1226" s="67"/>
      <c r="U1226" s="67"/>
      <c r="V1226" s="65"/>
      <c r="W1226" s="67"/>
      <c r="X1226" s="67"/>
      <c r="AB1226" s="67"/>
      <c r="AC1226" s="67"/>
      <c r="AD1226" s="67"/>
      <c r="AE1226" s="67"/>
    </row>
    <row r="1227">
      <c r="A1227" s="110"/>
      <c r="B1227" s="111"/>
      <c r="C1227" s="67"/>
      <c r="D1227" s="67"/>
      <c r="E1227" s="67"/>
      <c r="F1227" s="67"/>
      <c r="G1227" s="67"/>
      <c r="H1227" s="67"/>
      <c r="I1227" s="67"/>
      <c r="J1227" s="67"/>
      <c r="K1227" s="67"/>
      <c r="L1227" s="67"/>
      <c r="M1227" s="67"/>
      <c r="N1227" s="67"/>
      <c r="O1227" s="67"/>
      <c r="P1227" s="67"/>
      <c r="Q1227" s="67"/>
      <c r="R1227" s="64"/>
      <c r="S1227" s="65"/>
      <c r="T1227" s="67"/>
      <c r="U1227" s="67"/>
      <c r="V1227" s="65"/>
      <c r="W1227" s="67"/>
      <c r="X1227" s="67"/>
      <c r="AB1227" s="67"/>
      <c r="AC1227" s="67"/>
      <c r="AD1227" s="67"/>
      <c r="AE1227" s="67"/>
    </row>
    <row r="1228">
      <c r="A1228" s="110"/>
      <c r="B1228" s="111"/>
      <c r="C1228" s="67"/>
      <c r="D1228" s="67"/>
      <c r="E1228" s="67"/>
      <c r="F1228" s="67"/>
      <c r="G1228" s="67"/>
      <c r="H1228" s="67"/>
      <c r="I1228" s="67"/>
      <c r="J1228" s="67"/>
      <c r="K1228" s="67"/>
      <c r="L1228" s="67"/>
      <c r="M1228" s="67"/>
      <c r="N1228" s="67"/>
      <c r="O1228" s="67"/>
      <c r="P1228" s="67"/>
      <c r="Q1228" s="67"/>
      <c r="R1228" s="64"/>
      <c r="S1228" s="65"/>
      <c r="T1228" s="67"/>
      <c r="U1228" s="67"/>
      <c r="V1228" s="65"/>
      <c r="W1228" s="67"/>
      <c r="X1228" s="67"/>
      <c r="AB1228" s="67"/>
      <c r="AC1228" s="67"/>
      <c r="AD1228" s="67"/>
      <c r="AE1228" s="67"/>
    </row>
    <row r="1229">
      <c r="A1229" s="110"/>
      <c r="B1229" s="111"/>
      <c r="C1229" s="67"/>
      <c r="D1229" s="67"/>
      <c r="E1229" s="67"/>
      <c r="F1229" s="67"/>
      <c r="G1229" s="67"/>
      <c r="H1229" s="67"/>
      <c r="I1229" s="67"/>
      <c r="J1229" s="67"/>
      <c r="K1229" s="67"/>
      <c r="L1229" s="67"/>
      <c r="M1229" s="67"/>
      <c r="N1229" s="67"/>
      <c r="O1229" s="67"/>
      <c r="P1229" s="67"/>
      <c r="Q1229" s="67"/>
      <c r="R1229" s="64"/>
      <c r="S1229" s="65"/>
      <c r="T1229" s="67"/>
      <c r="U1229" s="67"/>
      <c r="V1229" s="65"/>
      <c r="W1229" s="67"/>
      <c r="X1229" s="67"/>
      <c r="AB1229" s="67"/>
      <c r="AC1229" s="67"/>
      <c r="AD1229" s="67"/>
      <c r="AE1229" s="67"/>
    </row>
    <row r="1230">
      <c r="A1230" s="110"/>
      <c r="B1230" s="111"/>
      <c r="C1230" s="67"/>
      <c r="D1230" s="67"/>
      <c r="E1230" s="67"/>
      <c r="F1230" s="67"/>
      <c r="G1230" s="67"/>
      <c r="H1230" s="67"/>
      <c r="I1230" s="67"/>
      <c r="J1230" s="67"/>
      <c r="K1230" s="67"/>
      <c r="L1230" s="67"/>
      <c r="M1230" s="67"/>
      <c r="N1230" s="67"/>
      <c r="O1230" s="67"/>
      <c r="P1230" s="67"/>
      <c r="Q1230" s="67"/>
      <c r="R1230" s="64"/>
      <c r="S1230" s="65"/>
      <c r="T1230" s="67"/>
      <c r="U1230" s="67"/>
      <c r="V1230" s="65"/>
      <c r="W1230" s="67"/>
      <c r="X1230" s="67"/>
      <c r="AB1230" s="67"/>
      <c r="AC1230" s="67"/>
      <c r="AD1230" s="67"/>
      <c r="AE1230" s="67"/>
    </row>
    <row r="1231">
      <c r="A1231" s="110"/>
      <c r="B1231" s="111"/>
      <c r="C1231" s="67"/>
      <c r="D1231" s="67"/>
      <c r="E1231" s="67"/>
      <c r="F1231" s="67"/>
      <c r="G1231" s="67"/>
      <c r="H1231" s="67"/>
      <c r="I1231" s="67"/>
      <c r="J1231" s="67"/>
      <c r="K1231" s="67"/>
      <c r="L1231" s="67"/>
      <c r="M1231" s="67"/>
      <c r="N1231" s="67"/>
      <c r="O1231" s="67"/>
      <c r="P1231" s="67"/>
      <c r="Q1231" s="67"/>
      <c r="R1231" s="64"/>
      <c r="S1231" s="65"/>
      <c r="T1231" s="67"/>
      <c r="U1231" s="67"/>
      <c r="V1231" s="65"/>
      <c r="W1231" s="67"/>
      <c r="X1231" s="67"/>
      <c r="AB1231" s="67"/>
      <c r="AC1231" s="67"/>
      <c r="AD1231" s="67"/>
      <c r="AE1231" s="67"/>
    </row>
    <row r="1232">
      <c r="A1232" s="110"/>
      <c r="B1232" s="111"/>
      <c r="C1232" s="67"/>
      <c r="D1232" s="67"/>
      <c r="E1232" s="67"/>
      <c r="F1232" s="67"/>
      <c r="G1232" s="67"/>
      <c r="H1232" s="67"/>
      <c r="I1232" s="67"/>
      <c r="J1232" s="67"/>
      <c r="K1232" s="67"/>
      <c r="L1232" s="67"/>
      <c r="M1232" s="67"/>
      <c r="N1232" s="67"/>
      <c r="O1232" s="67"/>
      <c r="P1232" s="67"/>
      <c r="Q1232" s="67"/>
      <c r="R1232" s="64"/>
      <c r="S1232" s="65"/>
      <c r="T1232" s="67"/>
      <c r="U1232" s="67"/>
      <c r="V1232" s="65"/>
      <c r="W1232" s="67"/>
      <c r="X1232" s="67"/>
      <c r="AB1232" s="67"/>
      <c r="AC1232" s="67"/>
      <c r="AD1232" s="67"/>
      <c r="AE1232" s="67"/>
    </row>
    <row r="1233">
      <c r="A1233" s="110"/>
      <c r="B1233" s="111"/>
      <c r="C1233" s="67"/>
      <c r="D1233" s="67"/>
      <c r="E1233" s="67"/>
      <c r="F1233" s="67"/>
      <c r="G1233" s="67"/>
      <c r="H1233" s="67"/>
      <c r="I1233" s="67"/>
      <c r="J1233" s="67"/>
      <c r="K1233" s="67"/>
      <c r="L1233" s="67"/>
      <c r="M1233" s="67"/>
      <c r="N1233" s="67"/>
      <c r="O1233" s="67"/>
      <c r="P1233" s="67"/>
      <c r="Q1233" s="67"/>
      <c r="R1233" s="64"/>
      <c r="S1233" s="65"/>
      <c r="T1233" s="67"/>
      <c r="U1233" s="67"/>
      <c r="V1233" s="65"/>
      <c r="W1233" s="67"/>
      <c r="X1233" s="67"/>
      <c r="AB1233" s="67"/>
      <c r="AC1233" s="67"/>
      <c r="AD1233" s="67"/>
      <c r="AE1233" s="67"/>
    </row>
    <row r="1234">
      <c r="A1234" s="110"/>
      <c r="B1234" s="111"/>
      <c r="C1234" s="67"/>
      <c r="D1234" s="67"/>
      <c r="E1234" s="67"/>
      <c r="F1234" s="67"/>
      <c r="G1234" s="67"/>
      <c r="H1234" s="67"/>
      <c r="I1234" s="67"/>
      <c r="J1234" s="67"/>
      <c r="K1234" s="67"/>
      <c r="L1234" s="67"/>
      <c r="M1234" s="67"/>
      <c r="N1234" s="67"/>
      <c r="O1234" s="67"/>
      <c r="P1234" s="67"/>
      <c r="Q1234" s="67"/>
      <c r="R1234" s="64"/>
      <c r="S1234" s="65"/>
      <c r="T1234" s="67"/>
      <c r="U1234" s="67"/>
      <c r="V1234" s="65"/>
      <c r="W1234" s="67"/>
      <c r="X1234" s="67"/>
      <c r="AB1234" s="67"/>
      <c r="AC1234" s="67"/>
      <c r="AD1234" s="67"/>
      <c r="AE1234" s="67"/>
    </row>
    <row r="1235">
      <c r="A1235" s="110"/>
      <c r="B1235" s="111"/>
      <c r="C1235" s="67"/>
      <c r="D1235" s="67"/>
      <c r="E1235" s="67"/>
      <c r="F1235" s="67"/>
      <c r="G1235" s="67"/>
      <c r="H1235" s="67"/>
      <c r="I1235" s="67"/>
      <c r="J1235" s="67"/>
      <c r="K1235" s="67"/>
      <c r="L1235" s="67"/>
      <c r="M1235" s="67"/>
      <c r="N1235" s="67"/>
      <c r="O1235" s="67"/>
      <c r="P1235" s="67"/>
      <c r="Q1235" s="67"/>
      <c r="R1235" s="64"/>
      <c r="S1235" s="65"/>
      <c r="T1235" s="67"/>
      <c r="U1235" s="67"/>
      <c r="V1235" s="65"/>
      <c r="W1235" s="67"/>
      <c r="X1235" s="67"/>
      <c r="AB1235" s="67"/>
      <c r="AC1235" s="67"/>
      <c r="AD1235" s="67"/>
      <c r="AE1235" s="67"/>
    </row>
    <row r="1236">
      <c r="A1236" s="110"/>
      <c r="B1236" s="111"/>
      <c r="C1236" s="67"/>
      <c r="D1236" s="67"/>
      <c r="E1236" s="67"/>
      <c r="F1236" s="67"/>
      <c r="G1236" s="67"/>
      <c r="H1236" s="67"/>
      <c r="I1236" s="67"/>
      <c r="J1236" s="67"/>
      <c r="K1236" s="67"/>
      <c r="L1236" s="67"/>
      <c r="M1236" s="67"/>
      <c r="N1236" s="67"/>
      <c r="O1236" s="67"/>
      <c r="P1236" s="67"/>
      <c r="Q1236" s="67"/>
      <c r="R1236" s="64"/>
      <c r="S1236" s="65"/>
      <c r="T1236" s="67"/>
      <c r="U1236" s="67"/>
      <c r="V1236" s="65"/>
      <c r="W1236" s="67"/>
      <c r="X1236" s="67"/>
      <c r="AB1236" s="67"/>
      <c r="AC1236" s="67"/>
      <c r="AD1236" s="67"/>
      <c r="AE1236" s="67"/>
    </row>
    <row r="1237">
      <c r="A1237" s="110"/>
      <c r="B1237" s="111"/>
      <c r="C1237" s="67"/>
      <c r="D1237" s="67"/>
      <c r="E1237" s="67"/>
      <c r="F1237" s="67"/>
      <c r="G1237" s="67"/>
      <c r="H1237" s="67"/>
      <c r="I1237" s="67"/>
      <c r="J1237" s="67"/>
      <c r="K1237" s="67"/>
      <c r="L1237" s="67"/>
      <c r="M1237" s="67"/>
      <c r="N1237" s="67"/>
      <c r="O1237" s="67"/>
      <c r="P1237" s="67"/>
      <c r="Q1237" s="67"/>
      <c r="R1237" s="64"/>
      <c r="S1237" s="65"/>
      <c r="T1237" s="67"/>
      <c r="U1237" s="67"/>
      <c r="V1237" s="65"/>
      <c r="W1237" s="67"/>
      <c r="X1237" s="67"/>
      <c r="AB1237" s="67"/>
      <c r="AC1237" s="67"/>
      <c r="AD1237" s="67"/>
      <c r="AE1237" s="67"/>
    </row>
    <row r="1238">
      <c r="A1238" s="110"/>
      <c r="B1238" s="111"/>
      <c r="C1238" s="67"/>
      <c r="D1238" s="67"/>
      <c r="E1238" s="67"/>
      <c r="F1238" s="67"/>
      <c r="G1238" s="67"/>
      <c r="H1238" s="67"/>
      <c r="I1238" s="67"/>
      <c r="J1238" s="67"/>
      <c r="K1238" s="67"/>
      <c r="L1238" s="67"/>
      <c r="M1238" s="67"/>
      <c r="N1238" s="67"/>
      <c r="O1238" s="67"/>
      <c r="P1238" s="67"/>
      <c r="Q1238" s="67"/>
      <c r="R1238" s="64"/>
      <c r="S1238" s="65"/>
      <c r="T1238" s="67"/>
      <c r="U1238" s="67"/>
      <c r="V1238" s="65"/>
      <c r="W1238" s="67"/>
      <c r="X1238" s="67"/>
      <c r="AB1238" s="67"/>
      <c r="AC1238" s="67"/>
      <c r="AD1238" s="67"/>
      <c r="AE1238" s="67"/>
    </row>
    <row r="1239">
      <c r="A1239" s="110"/>
      <c r="B1239" s="111"/>
      <c r="C1239" s="67"/>
      <c r="D1239" s="67"/>
      <c r="E1239" s="67"/>
      <c r="F1239" s="67"/>
      <c r="G1239" s="67"/>
      <c r="H1239" s="67"/>
      <c r="I1239" s="67"/>
      <c r="J1239" s="67"/>
      <c r="K1239" s="67"/>
      <c r="L1239" s="67"/>
      <c r="M1239" s="67"/>
      <c r="N1239" s="67"/>
      <c r="O1239" s="67"/>
      <c r="P1239" s="67"/>
      <c r="Q1239" s="67"/>
      <c r="R1239" s="64"/>
      <c r="S1239" s="65"/>
      <c r="T1239" s="67"/>
      <c r="U1239" s="67"/>
      <c r="V1239" s="65"/>
      <c r="W1239" s="67"/>
      <c r="X1239" s="67"/>
      <c r="AB1239" s="67"/>
      <c r="AC1239" s="67"/>
      <c r="AD1239" s="67"/>
      <c r="AE1239" s="67"/>
    </row>
    <row r="1240">
      <c r="A1240" s="110"/>
      <c r="B1240" s="111"/>
      <c r="C1240" s="67"/>
      <c r="D1240" s="67"/>
      <c r="E1240" s="67"/>
      <c r="F1240" s="67"/>
      <c r="G1240" s="67"/>
      <c r="H1240" s="67"/>
      <c r="I1240" s="67"/>
      <c r="J1240" s="67"/>
      <c r="K1240" s="67"/>
      <c r="L1240" s="67"/>
      <c r="M1240" s="67"/>
      <c r="N1240" s="67"/>
      <c r="O1240" s="67"/>
      <c r="P1240" s="67"/>
      <c r="Q1240" s="67"/>
      <c r="R1240" s="64"/>
      <c r="S1240" s="65"/>
      <c r="T1240" s="67"/>
      <c r="U1240" s="67"/>
      <c r="V1240" s="65"/>
      <c r="W1240" s="67"/>
      <c r="X1240" s="67"/>
      <c r="AB1240" s="67"/>
      <c r="AC1240" s="67"/>
      <c r="AD1240" s="67"/>
      <c r="AE1240" s="67"/>
    </row>
    <row r="1241">
      <c r="A1241" s="110"/>
      <c r="B1241" s="111"/>
      <c r="C1241" s="67"/>
      <c r="D1241" s="67"/>
      <c r="E1241" s="67"/>
      <c r="F1241" s="67"/>
      <c r="G1241" s="67"/>
      <c r="H1241" s="67"/>
      <c r="I1241" s="67"/>
      <c r="J1241" s="67"/>
      <c r="K1241" s="67"/>
      <c r="L1241" s="67"/>
      <c r="M1241" s="67"/>
      <c r="N1241" s="67"/>
      <c r="O1241" s="67"/>
      <c r="P1241" s="67"/>
      <c r="Q1241" s="67"/>
      <c r="R1241" s="64"/>
      <c r="S1241" s="65"/>
      <c r="T1241" s="67"/>
      <c r="U1241" s="67"/>
      <c r="V1241" s="65"/>
      <c r="W1241" s="67"/>
      <c r="X1241" s="67"/>
      <c r="AB1241" s="67"/>
      <c r="AC1241" s="67"/>
      <c r="AD1241" s="67"/>
      <c r="AE1241" s="67"/>
    </row>
    <row r="1242">
      <c r="A1242" s="110"/>
      <c r="B1242" s="111"/>
      <c r="C1242" s="67"/>
      <c r="D1242" s="67"/>
      <c r="E1242" s="67"/>
      <c r="F1242" s="67"/>
      <c r="G1242" s="67"/>
      <c r="H1242" s="67"/>
      <c r="I1242" s="67"/>
      <c r="J1242" s="67"/>
      <c r="K1242" s="67"/>
      <c r="L1242" s="67"/>
      <c r="M1242" s="67"/>
      <c r="N1242" s="67"/>
      <c r="O1242" s="67"/>
      <c r="P1242" s="67"/>
      <c r="Q1242" s="67"/>
      <c r="R1242" s="64"/>
      <c r="S1242" s="65"/>
      <c r="T1242" s="67"/>
      <c r="U1242" s="67"/>
      <c r="V1242" s="65"/>
      <c r="W1242" s="67"/>
      <c r="X1242" s="67"/>
      <c r="AB1242" s="67"/>
      <c r="AC1242" s="67"/>
      <c r="AD1242" s="67"/>
      <c r="AE1242" s="67"/>
    </row>
    <row r="1243">
      <c r="A1243" s="110"/>
      <c r="B1243" s="111"/>
      <c r="C1243" s="67"/>
      <c r="D1243" s="67"/>
      <c r="E1243" s="67"/>
      <c r="F1243" s="67"/>
      <c r="G1243" s="67"/>
      <c r="H1243" s="67"/>
      <c r="I1243" s="67"/>
      <c r="J1243" s="67"/>
      <c r="K1243" s="67"/>
      <c r="L1243" s="67"/>
      <c r="M1243" s="67"/>
      <c r="N1243" s="67"/>
      <c r="O1243" s="67"/>
      <c r="P1243" s="67"/>
      <c r="Q1243" s="67"/>
      <c r="R1243" s="64"/>
      <c r="S1243" s="65"/>
      <c r="T1243" s="67"/>
      <c r="U1243" s="67"/>
      <c r="V1243" s="65"/>
      <c r="W1243" s="67"/>
      <c r="X1243" s="67"/>
      <c r="AB1243" s="67"/>
      <c r="AC1243" s="67"/>
      <c r="AD1243" s="67"/>
      <c r="AE1243" s="67"/>
    </row>
    <row r="1244">
      <c r="A1244" s="110"/>
      <c r="B1244" s="111"/>
      <c r="C1244" s="67"/>
      <c r="D1244" s="67"/>
      <c r="E1244" s="67"/>
      <c r="F1244" s="67"/>
      <c r="G1244" s="67"/>
      <c r="H1244" s="67"/>
      <c r="I1244" s="67"/>
      <c r="J1244" s="67"/>
      <c r="K1244" s="67"/>
      <c r="L1244" s="67"/>
      <c r="M1244" s="67"/>
      <c r="N1244" s="67"/>
      <c r="O1244" s="67"/>
      <c r="P1244" s="67"/>
      <c r="Q1244" s="67"/>
      <c r="R1244" s="64"/>
      <c r="S1244" s="65"/>
      <c r="T1244" s="67"/>
      <c r="U1244" s="67"/>
      <c r="V1244" s="65"/>
      <c r="W1244" s="67"/>
      <c r="X1244" s="67"/>
      <c r="AB1244" s="67"/>
      <c r="AC1244" s="67"/>
      <c r="AD1244" s="67"/>
      <c r="AE1244" s="67"/>
    </row>
    <row r="1245">
      <c r="A1245" s="110"/>
      <c r="B1245" s="111"/>
      <c r="C1245" s="67"/>
      <c r="D1245" s="67"/>
      <c r="E1245" s="67"/>
      <c r="F1245" s="67"/>
      <c r="G1245" s="67"/>
      <c r="H1245" s="67"/>
      <c r="I1245" s="67"/>
      <c r="J1245" s="67"/>
      <c r="K1245" s="67"/>
      <c r="L1245" s="67"/>
      <c r="M1245" s="67"/>
      <c r="N1245" s="67"/>
      <c r="O1245" s="67"/>
      <c r="P1245" s="67"/>
      <c r="Q1245" s="67"/>
      <c r="R1245" s="64"/>
      <c r="S1245" s="65"/>
      <c r="T1245" s="67"/>
      <c r="U1245" s="67"/>
      <c r="V1245" s="65"/>
      <c r="W1245" s="67"/>
      <c r="X1245" s="67"/>
      <c r="AB1245" s="67"/>
      <c r="AC1245" s="67"/>
      <c r="AD1245" s="67"/>
      <c r="AE1245" s="67"/>
    </row>
    <row r="1246">
      <c r="A1246" s="110"/>
      <c r="B1246" s="111"/>
      <c r="C1246" s="67"/>
      <c r="D1246" s="67"/>
      <c r="E1246" s="67"/>
      <c r="F1246" s="67"/>
      <c r="G1246" s="67"/>
      <c r="H1246" s="67"/>
      <c r="I1246" s="67"/>
      <c r="J1246" s="67"/>
      <c r="K1246" s="67"/>
      <c r="L1246" s="67"/>
      <c r="M1246" s="67"/>
      <c r="N1246" s="67"/>
      <c r="O1246" s="67"/>
      <c r="P1246" s="67"/>
      <c r="Q1246" s="67"/>
      <c r="R1246" s="64"/>
      <c r="S1246" s="65"/>
      <c r="T1246" s="67"/>
      <c r="U1246" s="67"/>
      <c r="V1246" s="65"/>
      <c r="W1246" s="67"/>
      <c r="X1246" s="67"/>
      <c r="AB1246" s="67"/>
      <c r="AC1246" s="67"/>
      <c r="AD1246" s="67"/>
      <c r="AE1246" s="67"/>
    </row>
    <row r="1247">
      <c r="A1247" s="110"/>
      <c r="B1247" s="111"/>
      <c r="C1247" s="67"/>
      <c r="D1247" s="67"/>
      <c r="E1247" s="67"/>
      <c r="F1247" s="67"/>
      <c r="G1247" s="67"/>
      <c r="H1247" s="67"/>
      <c r="I1247" s="67"/>
      <c r="J1247" s="67"/>
      <c r="K1247" s="67"/>
      <c r="L1247" s="67"/>
      <c r="M1247" s="67"/>
      <c r="N1247" s="67"/>
      <c r="O1247" s="67"/>
      <c r="P1247" s="67"/>
      <c r="Q1247" s="67"/>
      <c r="R1247" s="64"/>
      <c r="S1247" s="65"/>
      <c r="T1247" s="67"/>
      <c r="U1247" s="67"/>
      <c r="V1247" s="65"/>
      <c r="W1247" s="67"/>
      <c r="X1247" s="67"/>
      <c r="AB1247" s="67"/>
      <c r="AC1247" s="67"/>
      <c r="AD1247" s="67"/>
      <c r="AE1247" s="67"/>
    </row>
    <row r="1248">
      <c r="A1248" s="110"/>
      <c r="B1248" s="111"/>
      <c r="C1248" s="67"/>
      <c r="D1248" s="67"/>
      <c r="E1248" s="67"/>
      <c r="F1248" s="67"/>
      <c r="G1248" s="67"/>
      <c r="H1248" s="67"/>
      <c r="I1248" s="67"/>
      <c r="J1248" s="67"/>
      <c r="K1248" s="67"/>
      <c r="L1248" s="67"/>
      <c r="M1248" s="67"/>
      <c r="N1248" s="67"/>
      <c r="O1248" s="67"/>
      <c r="P1248" s="67"/>
      <c r="Q1248" s="67"/>
      <c r="R1248" s="64"/>
      <c r="S1248" s="65"/>
      <c r="T1248" s="67"/>
      <c r="U1248" s="67"/>
      <c r="V1248" s="65"/>
      <c r="W1248" s="67"/>
      <c r="X1248" s="67"/>
      <c r="AB1248" s="67"/>
      <c r="AC1248" s="67"/>
      <c r="AD1248" s="67"/>
      <c r="AE1248" s="67"/>
    </row>
    <row r="1249">
      <c r="A1249" s="110"/>
      <c r="B1249" s="111"/>
      <c r="C1249" s="67"/>
      <c r="D1249" s="67"/>
      <c r="E1249" s="67"/>
      <c r="F1249" s="67"/>
      <c r="G1249" s="67"/>
      <c r="H1249" s="67"/>
      <c r="I1249" s="67"/>
      <c r="J1249" s="67"/>
      <c r="K1249" s="67"/>
      <c r="L1249" s="67"/>
      <c r="M1249" s="67"/>
      <c r="N1249" s="67"/>
      <c r="O1249" s="67"/>
      <c r="P1249" s="67"/>
      <c r="Q1249" s="67"/>
      <c r="R1249" s="64"/>
      <c r="S1249" s="65"/>
      <c r="T1249" s="67"/>
      <c r="U1249" s="67"/>
      <c r="V1249" s="65"/>
      <c r="W1249" s="67"/>
      <c r="X1249" s="67"/>
      <c r="AB1249" s="67"/>
      <c r="AC1249" s="67"/>
      <c r="AD1249" s="67"/>
      <c r="AE1249" s="67"/>
    </row>
    <row r="1250">
      <c r="A1250" s="110"/>
      <c r="B1250" s="111"/>
      <c r="C1250" s="67"/>
      <c r="D1250" s="67"/>
      <c r="E1250" s="67"/>
      <c r="F1250" s="67"/>
      <c r="G1250" s="67"/>
      <c r="H1250" s="67"/>
      <c r="I1250" s="67"/>
      <c r="J1250" s="67"/>
      <c r="K1250" s="67"/>
      <c r="L1250" s="67"/>
      <c r="M1250" s="67"/>
      <c r="N1250" s="67"/>
      <c r="O1250" s="67"/>
      <c r="P1250" s="67"/>
      <c r="Q1250" s="67"/>
      <c r="R1250" s="64"/>
      <c r="S1250" s="65"/>
      <c r="T1250" s="67"/>
      <c r="U1250" s="67"/>
      <c r="V1250" s="65"/>
      <c r="W1250" s="67"/>
      <c r="X1250" s="67"/>
      <c r="AB1250" s="67"/>
      <c r="AC1250" s="67"/>
      <c r="AD1250" s="67"/>
      <c r="AE1250" s="67"/>
    </row>
    <row r="1251">
      <c r="A1251" s="110"/>
      <c r="B1251" s="111"/>
      <c r="C1251" s="67"/>
      <c r="D1251" s="67"/>
      <c r="E1251" s="67"/>
      <c r="F1251" s="67"/>
      <c r="G1251" s="67"/>
      <c r="H1251" s="67"/>
      <c r="I1251" s="67"/>
      <c r="J1251" s="67"/>
      <c r="K1251" s="67"/>
      <c r="L1251" s="67"/>
      <c r="M1251" s="67"/>
      <c r="N1251" s="67"/>
      <c r="O1251" s="67"/>
      <c r="P1251" s="67"/>
      <c r="Q1251" s="67"/>
      <c r="R1251" s="64"/>
      <c r="S1251" s="65"/>
      <c r="T1251" s="67"/>
      <c r="U1251" s="67"/>
      <c r="V1251" s="65"/>
      <c r="W1251" s="67"/>
      <c r="X1251" s="67"/>
      <c r="AB1251" s="67"/>
      <c r="AC1251" s="67"/>
      <c r="AD1251" s="67"/>
      <c r="AE1251" s="67"/>
    </row>
    <row r="1252">
      <c r="A1252" s="110"/>
      <c r="B1252" s="111"/>
      <c r="C1252" s="67"/>
      <c r="D1252" s="67"/>
      <c r="E1252" s="67"/>
      <c r="F1252" s="67"/>
      <c r="G1252" s="67"/>
      <c r="H1252" s="67"/>
      <c r="I1252" s="67"/>
      <c r="J1252" s="67"/>
      <c r="K1252" s="67"/>
      <c r="L1252" s="67"/>
      <c r="M1252" s="67"/>
      <c r="N1252" s="67"/>
      <c r="O1252" s="67"/>
      <c r="P1252" s="67"/>
      <c r="Q1252" s="67"/>
      <c r="R1252" s="64"/>
      <c r="S1252" s="65"/>
      <c r="T1252" s="67"/>
      <c r="U1252" s="67"/>
      <c r="V1252" s="65"/>
      <c r="W1252" s="67"/>
      <c r="X1252" s="67"/>
      <c r="AB1252" s="67"/>
      <c r="AC1252" s="67"/>
      <c r="AD1252" s="67"/>
      <c r="AE1252" s="67"/>
    </row>
    <row r="1253">
      <c r="A1253" s="110"/>
      <c r="B1253" s="111"/>
      <c r="C1253" s="67"/>
      <c r="D1253" s="67"/>
      <c r="E1253" s="67"/>
      <c r="F1253" s="67"/>
      <c r="G1253" s="67"/>
      <c r="H1253" s="67"/>
      <c r="I1253" s="67"/>
      <c r="J1253" s="67"/>
      <c r="K1253" s="67"/>
      <c r="L1253" s="67"/>
      <c r="M1253" s="67"/>
      <c r="N1253" s="67"/>
      <c r="O1253" s="67"/>
      <c r="P1253" s="67"/>
      <c r="Q1253" s="67"/>
      <c r="R1253" s="64"/>
      <c r="S1253" s="65"/>
      <c r="T1253" s="67"/>
      <c r="U1253" s="67"/>
      <c r="V1253" s="65"/>
      <c r="W1253" s="67"/>
      <c r="X1253" s="67"/>
      <c r="AB1253" s="67"/>
      <c r="AC1253" s="67"/>
      <c r="AD1253" s="67"/>
      <c r="AE1253" s="67"/>
    </row>
    <row r="1254">
      <c r="A1254" s="110"/>
      <c r="B1254" s="111"/>
      <c r="C1254" s="67"/>
      <c r="D1254" s="67"/>
      <c r="E1254" s="67"/>
      <c r="F1254" s="67"/>
      <c r="G1254" s="67"/>
      <c r="H1254" s="67"/>
      <c r="I1254" s="67"/>
      <c r="J1254" s="67"/>
      <c r="K1254" s="67"/>
      <c r="L1254" s="67"/>
      <c r="M1254" s="67"/>
      <c r="N1254" s="67"/>
      <c r="O1254" s="67"/>
      <c r="P1254" s="67"/>
      <c r="Q1254" s="67"/>
      <c r="R1254" s="64"/>
      <c r="S1254" s="65"/>
      <c r="T1254" s="67"/>
      <c r="U1254" s="67"/>
      <c r="V1254" s="65"/>
      <c r="W1254" s="67"/>
      <c r="X1254" s="67"/>
      <c r="AB1254" s="67"/>
      <c r="AC1254" s="67"/>
      <c r="AD1254" s="67"/>
      <c r="AE1254" s="67"/>
    </row>
    <row r="1255">
      <c r="A1255" s="110"/>
      <c r="B1255" s="111"/>
      <c r="C1255" s="67"/>
      <c r="D1255" s="67"/>
      <c r="E1255" s="67"/>
      <c r="F1255" s="67"/>
      <c r="G1255" s="67"/>
      <c r="H1255" s="67"/>
      <c r="I1255" s="67"/>
      <c r="J1255" s="67"/>
      <c r="K1255" s="67"/>
      <c r="L1255" s="67"/>
      <c r="M1255" s="67"/>
      <c r="N1255" s="67"/>
      <c r="O1255" s="67"/>
      <c r="P1255" s="67"/>
      <c r="Q1255" s="67"/>
      <c r="R1255" s="64"/>
      <c r="S1255" s="65"/>
      <c r="T1255" s="67"/>
      <c r="U1255" s="67"/>
      <c r="V1255" s="65"/>
      <c r="W1255" s="67"/>
      <c r="X1255" s="67"/>
      <c r="AB1255" s="67"/>
      <c r="AC1255" s="67"/>
      <c r="AD1255" s="67"/>
      <c r="AE1255" s="67"/>
    </row>
    <row r="1256">
      <c r="A1256" s="110"/>
      <c r="B1256" s="111"/>
      <c r="C1256" s="67"/>
      <c r="D1256" s="67"/>
      <c r="E1256" s="67"/>
      <c r="F1256" s="67"/>
      <c r="G1256" s="67"/>
      <c r="H1256" s="67"/>
      <c r="I1256" s="67"/>
      <c r="J1256" s="67"/>
      <c r="K1256" s="67"/>
      <c r="L1256" s="67"/>
      <c r="M1256" s="67"/>
      <c r="N1256" s="67"/>
      <c r="O1256" s="67"/>
      <c r="P1256" s="67"/>
      <c r="Q1256" s="67"/>
      <c r="R1256" s="64"/>
      <c r="S1256" s="65"/>
      <c r="T1256" s="67"/>
      <c r="U1256" s="67"/>
      <c r="V1256" s="65"/>
      <c r="W1256" s="67"/>
      <c r="X1256" s="67"/>
      <c r="AB1256" s="67"/>
      <c r="AC1256" s="67"/>
      <c r="AD1256" s="67"/>
      <c r="AE1256" s="67"/>
    </row>
    <row r="1257">
      <c r="A1257" s="110"/>
      <c r="B1257" s="111"/>
      <c r="C1257" s="67"/>
      <c r="D1257" s="67"/>
      <c r="E1257" s="67"/>
      <c r="F1257" s="67"/>
      <c r="G1257" s="67"/>
      <c r="H1257" s="67"/>
      <c r="I1257" s="67"/>
      <c r="J1257" s="67"/>
      <c r="K1257" s="67"/>
      <c r="L1257" s="67"/>
      <c r="M1257" s="67"/>
      <c r="N1257" s="67"/>
      <c r="O1257" s="67"/>
      <c r="P1257" s="67"/>
      <c r="Q1257" s="67"/>
      <c r="R1257" s="64"/>
      <c r="S1257" s="65"/>
      <c r="T1257" s="67"/>
      <c r="U1257" s="67"/>
      <c r="V1257" s="65"/>
      <c r="W1257" s="67"/>
      <c r="X1257" s="67"/>
      <c r="AB1257" s="67"/>
      <c r="AC1257" s="67"/>
      <c r="AD1257" s="67"/>
      <c r="AE1257" s="67"/>
    </row>
    <row r="1258">
      <c r="A1258" s="110"/>
      <c r="B1258" s="111"/>
      <c r="C1258" s="67"/>
      <c r="D1258" s="67"/>
      <c r="E1258" s="67"/>
      <c r="F1258" s="67"/>
      <c r="G1258" s="67"/>
      <c r="H1258" s="67"/>
      <c r="I1258" s="67"/>
      <c r="J1258" s="67"/>
      <c r="K1258" s="67"/>
      <c r="L1258" s="67"/>
      <c r="M1258" s="67"/>
      <c r="N1258" s="67"/>
      <c r="O1258" s="67"/>
      <c r="P1258" s="67"/>
      <c r="Q1258" s="67"/>
      <c r="R1258" s="64"/>
      <c r="S1258" s="65"/>
      <c r="T1258" s="67"/>
      <c r="U1258" s="67"/>
      <c r="V1258" s="65"/>
      <c r="W1258" s="67"/>
      <c r="X1258" s="67"/>
      <c r="AB1258" s="67"/>
      <c r="AC1258" s="67"/>
      <c r="AD1258" s="67"/>
      <c r="AE1258" s="67"/>
    </row>
    <row r="1259">
      <c r="A1259" s="110"/>
      <c r="B1259" s="111"/>
      <c r="C1259" s="67"/>
      <c r="D1259" s="67"/>
      <c r="E1259" s="67"/>
      <c r="F1259" s="67"/>
      <c r="G1259" s="67"/>
      <c r="H1259" s="67"/>
      <c r="I1259" s="67"/>
      <c r="J1259" s="67"/>
      <c r="K1259" s="67"/>
      <c r="L1259" s="67"/>
      <c r="M1259" s="67"/>
      <c r="N1259" s="67"/>
      <c r="O1259" s="67"/>
      <c r="P1259" s="67"/>
      <c r="Q1259" s="67"/>
      <c r="R1259" s="64"/>
      <c r="S1259" s="65"/>
      <c r="T1259" s="67"/>
      <c r="U1259" s="67"/>
      <c r="V1259" s="65"/>
      <c r="W1259" s="67"/>
      <c r="X1259" s="67"/>
      <c r="AB1259" s="67"/>
      <c r="AC1259" s="67"/>
      <c r="AD1259" s="67"/>
      <c r="AE1259" s="67"/>
    </row>
    <row r="1260">
      <c r="A1260" s="110"/>
      <c r="B1260" s="111"/>
      <c r="C1260" s="67"/>
      <c r="D1260" s="67"/>
      <c r="E1260" s="67"/>
      <c r="F1260" s="67"/>
      <c r="G1260" s="67"/>
      <c r="H1260" s="67"/>
      <c r="I1260" s="67"/>
      <c r="J1260" s="67"/>
      <c r="K1260" s="67"/>
      <c r="L1260" s="67"/>
      <c r="M1260" s="67"/>
      <c r="N1260" s="67"/>
      <c r="O1260" s="67"/>
      <c r="P1260" s="67"/>
      <c r="Q1260" s="67"/>
      <c r="R1260" s="64"/>
      <c r="S1260" s="65"/>
      <c r="T1260" s="67"/>
      <c r="U1260" s="67"/>
      <c r="V1260" s="65"/>
      <c r="W1260" s="67"/>
      <c r="X1260" s="67"/>
      <c r="AB1260" s="67"/>
      <c r="AC1260" s="67"/>
      <c r="AD1260" s="67"/>
      <c r="AE1260" s="67"/>
    </row>
    <row r="1261">
      <c r="A1261" s="110"/>
      <c r="B1261" s="111"/>
      <c r="C1261" s="67"/>
      <c r="D1261" s="67"/>
      <c r="E1261" s="67"/>
      <c r="F1261" s="67"/>
      <c r="G1261" s="67"/>
      <c r="H1261" s="67"/>
      <c r="I1261" s="67"/>
      <c r="J1261" s="67"/>
      <c r="K1261" s="67"/>
      <c r="L1261" s="67"/>
      <c r="M1261" s="67"/>
      <c r="N1261" s="67"/>
      <c r="O1261" s="67"/>
      <c r="P1261" s="67"/>
      <c r="Q1261" s="67"/>
      <c r="R1261" s="64"/>
      <c r="S1261" s="65"/>
      <c r="T1261" s="67"/>
      <c r="U1261" s="67"/>
      <c r="V1261" s="65"/>
      <c r="W1261" s="67"/>
      <c r="X1261" s="67"/>
      <c r="AB1261" s="67"/>
      <c r="AC1261" s="67"/>
      <c r="AD1261" s="67"/>
      <c r="AE1261" s="67"/>
    </row>
    <row r="1262">
      <c r="A1262" s="110"/>
      <c r="B1262" s="111"/>
      <c r="C1262" s="67"/>
      <c r="D1262" s="67"/>
      <c r="E1262" s="67"/>
      <c r="F1262" s="67"/>
      <c r="G1262" s="67"/>
      <c r="H1262" s="67"/>
      <c r="I1262" s="67"/>
      <c r="J1262" s="67"/>
      <c r="K1262" s="67"/>
      <c r="L1262" s="67"/>
      <c r="M1262" s="67"/>
      <c r="N1262" s="67"/>
      <c r="O1262" s="67"/>
      <c r="P1262" s="67"/>
      <c r="Q1262" s="67"/>
      <c r="R1262" s="64"/>
      <c r="S1262" s="65"/>
      <c r="T1262" s="67"/>
      <c r="U1262" s="67"/>
      <c r="V1262" s="65"/>
      <c r="W1262" s="67"/>
      <c r="X1262" s="67"/>
      <c r="AB1262" s="67"/>
      <c r="AC1262" s="67"/>
      <c r="AD1262" s="67"/>
      <c r="AE1262" s="67"/>
    </row>
    <row r="1263">
      <c r="A1263" s="110"/>
      <c r="B1263" s="111"/>
      <c r="C1263" s="67"/>
      <c r="D1263" s="67"/>
      <c r="E1263" s="67"/>
      <c r="F1263" s="67"/>
      <c r="G1263" s="67"/>
      <c r="H1263" s="67"/>
      <c r="I1263" s="67"/>
      <c r="J1263" s="67"/>
      <c r="K1263" s="67"/>
      <c r="L1263" s="67"/>
      <c r="M1263" s="67"/>
      <c r="N1263" s="67"/>
      <c r="O1263" s="67"/>
      <c r="P1263" s="67"/>
      <c r="Q1263" s="67"/>
      <c r="R1263" s="64"/>
      <c r="S1263" s="65"/>
      <c r="T1263" s="67"/>
      <c r="U1263" s="67"/>
      <c r="V1263" s="65"/>
      <c r="W1263" s="67"/>
      <c r="X1263" s="67"/>
      <c r="AB1263" s="67"/>
      <c r="AC1263" s="67"/>
      <c r="AD1263" s="67"/>
      <c r="AE1263" s="67"/>
    </row>
    <row r="1264">
      <c r="A1264" s="110"/>
      <c r="B1264" s="111"/>
      <c r="C1264" s="67"/>
      <c r="D1264" s="67"/>
      <c r="E1264" s="67"/>
      <c r="F1264" s="67"/>
      <c r="G1264" s="67"/>
      <c r="H1264" s="67"/>
      <c r="I1264" s="67"/>
      <c r="J1264" s="67"/>
      <c r="K1264" s="67"/>
      <c r="L1264" s="67"/>
      <c r="M1264" s="67"/>
      <c r="N1264" s="67"/>
      <c r="O1264" s="67"/>
      <c r="P1264" s="67"/>
      <c r="Q1264" s="67"/>
      <c r="R1264" s="64"/>
      <c r="S1264" s="65"/>
      <c r="T1264" s="67"/>
      <c r="U1264" s="67"/>
      <c r="V1264" s="65"/>
      <c r="W1264" s="67"/>
      <c r="X1264" s="67"/>
      <c r="AB1264" s="67"/>
      <c r="AC1264" s="67"/>
      <c r="AD1264" s="67"/>
      <c r="AE1264" s="67"/>
    </row>
    <row r="1265">
      <c r="A1265" s="110"/>
      <c r="B1265" s="111"/>
      <c r="C1265" s="67"/>
      <c r="D1265" s="67"/>
      <c r="E1265" s="67"/>
      <c r="F1265" s="67"/>
      <c r="G1265" s="67"/>
      <c r="H1265" s="67"/>
      <c r="I1265" s="67"/>
      <c r="J1265" s="67"/>
      <c r="K1265" s="67"/>
      <c r="L1265" s="67"/>
      <c r="M1265" s="67"/>
      <c r="N1265" s="67"/>
      <c r="O1265" s="67"/>
      <c r="P1265" s="67"/>
      <c r="Q1265" s="67"/>
      <c r="R1265" s="64"/>
      <c r="S1265" s="65"/>
      <c r="T1265" s="67"/>
      <c r="U1265" s="67"/>
      <c r="V1265" s="65"/>
      <c r="W1265" s="67"/>
      <c r="X1265" s="67"/>
      <c r="AB1265" s="67"/>
      <c r="AC1265" s="67"/>
      <c r="AD1265" s="67"/>
      <c r="AE1265" s="67"/>
    </row>
    <row r="1266">
      <c r="A1266" s="110"/>
      <c r="B1266" s="111"/>
      <c r="C1266" s="67"/>
      <c r="D1266" s="67"/>
      <c r="E1266" s="67"/>
      <c r="F1266" s="67"/>
      <c r="G1266" s="67"/>
      <c r="H1266" s="67"/>
      <c r="I1266" s="67"/>
      <c r="J1266" s="67"/>
      <c r="K1266" s="67"/>
      <c r="L1266" s="67"/>
      <c r="M1266" s="67"/>
      <c r="N1266" s="67"/>
      <c r="O1266" s="67"/>
      <c r="P1266" s="67"/>
      <c r="Q1266" s="67"/>
      <c r="R1266" s="64"/>
      <c r="S1266" s="65"/>
      <c r="T1266" s="67"/>
      <c r="U1266" s="67"/>
      <c r="V1266" s="65"/>
      <c r="W1266" s="67"/>
      <c r="X1266" s="67"/>
      <c r="AB1266" s="67"/>
      <c r="AC1266" s="67"/>
      <c r="AD1266" s="67"/>
      <c r="AE1266" s="67"/>
    </row>
    <row r="1267">
      <c r="A1267" s="110"/>
      <c r="B1267" s="111"/>
      <c r="C1267" s="67"/>
      <c r="D1267" s="67"/>
      <c r="E1267" s="67"/>
      <c r="F1267" s="67"/>
      <c r="G1267" s="67"/>
      <c r="H1267" s="67"/>
      <c r="I1267" s="67"/>
      <c r="J1267" s="67"/>
      <c r="K1267" s="67"/>
      <c r="L1267" s="67"/>
      <c r="M1267" s="67"/>
      <c r="N1267" s="67"/>
      <c r="O1267" s="67"/>
      <c r="P1267" s="67"/>
      <c r="Q1267" s="67"/>
      <c r="R1267" s="64"/>
      <c r="S1267" s="65"/>
      <c r="T1267" s="67"/>
      <c r="U1267" s="67"/>
      <c r="V1267" s="65"/>
      <c r="W1267" s="67"/>
      <c r="X1267" s="67"/>
      <c r="AB1267" s="67"/>
      <c r="AC1267" s="67"/>
      <c r="AD1267" s="67"/>
      <c r="AE1267" s="67"/>
    </row>
    <row r="1268">
      <c r="A1268" s="110"/>
      <c r="B1268" s="111"/>
      <c r="C1268" s="67"/>
      <c r="D1268" s="67"/>
      <c r="E1268" s="67"/>
      <c r="F1268" s="67"/>
      <c r="G1268" s="67"/>
      <c r="H1268" s="67"/>
      <c r="I1268" s="67"/>
      <c r="J1268" s="67"/>
      <c r="K1268" s="67"/>
      <c r="L1268" s="67"/>
      <c r="M1268" s="67"/>
      <c r="N1268" s="67"/>
      <c r="O1268" s="67"/>
      <c r="P1268" s="67"/>
      <c r="Q1268" s="67"/>
      <c r="R1268" s="64"/>
      <c r="S1268" s="65"/>
      <c r="T1268" s="67"/>
      <c r="U1268" s="67"/>
      <c r="V1268" s="65"/>
      <c r="W1268" s="67"/>
      <c r="X1268" s="67"/>
      <c r="AB1268" s="67"/>
      <c r="AC1268" s="67"/>
      <c r="AD1268" s="67"/>
      <c r="AE1268" s="67"/>
    </row>
    <row r="1269">
      <c r="A1269" s="110"/>
      <c r="B1269" s="111"/>
      <c r="C1269" s="67"/>
      <c r="D1269" s="67"/>
      <c r="E1269" s="67"/>
      <c r="F1269" s="67"/>
      <c r="G1269" s="67"/>
      <c r="H1269" s="67"/>
      <c r="I1269" s="67"/>
      <c r="J1269" s="67"/>
      <c r="K1269" s="67"/>
      <c r="L1269" s="67"/>
      <c r="M1269" s="67"/>
      <c r="N1269" s="67"/>
      <c r="O1269" s="67"/>
      <c r="P1269" s="67"/>
      <c r="Q1269" s="67"/>
      <c r="R1269" s="64"/>
      <c r="S1269" s="65"/>
      <c r="T1269" s="67"/>
      <c r="U1269" s="67"/>
      <c r="V1269" s="65"/>
      <c r="W1269" s="67"/>
      <c r="X1269" s="67"/>
      <c r="AB1269" s="67"/>
      <c r="AC1269" s="67"/>
      <c r="AD1269" s="67"/>
      <c r="AE1269" s="67"/>
    </row>
    <row r="1270">
      <c r="A1270" s="110"/>
      <c r="B1270" s="111"/>
      <c r="C1270" s="67"/>
      <c r="D1270" s="67"/>
      <c r="E1270" s="67"/>
      <c r="F1270" s="67"/>
      <c r="G1270" s="67"/>
      <c r="H1270" s="67"/>
      <c r="I1270" s="67"/>
      <c r="J1270" s="67"/>
      <c r="K1270" s="67"/>
      <c r="L1270" s="67"/>
      <c r="M1270" s="67"/>
      <c r="N1270" s="67"/>
      <c r="O1270" s="67"/>
      <c r="P1270" s="67"/>
      <c r="Q1270" s="67"/>
      <c r="R1270" s="64"/>
      <c r="S1270" s="65"/>
      <c r="T1270" s="67"/>
      <c r="U1270" s="67"/>
      <c r="V1270" s="65"/>
      <c r="W1270" s="67"/>
      <c r="X1270" s="67"/>
      <c r="AB1270" s="67"/>
      <c r="AC1270" s="67"/>
      <c r="AD1270" s="67"/>
      <c r="AE1270" s="67"/>
    </row>
    <row r="1271">
      <c r="A1271" s="110"/>
      <c r="B1271" s="111"/>
      <c r="C1271" s="67"/>
      <c r="D1271" s="67"/>
      <c r="E1271" s="67"/>
      <c r="F1271" s="67"/>
      <c r="G1271" s="67"/>
      <c r="H1271" s="67"/>
      <c r="I1271" s="67"/>
      <c r="J1271" s="67"/>
      <c r="K1271" s="67"/>
      <c r="L1271" s="67"/>
      <c r="M1271" s="67"/>
      <c r="N1271" s="67"/>
      <c r="O1271" s="67"/>
      <c r="P1271" s="67"/>
      <c r="Q1271" s="67"/>
      <c r="R1271" s="64"/>
      <c r="S1271" s="65"/>
      <c r="T1271" s="67"/>
      <c r="U1271" s="67"/>
      <c r="V1271" s="65"/>
      <c r="W1271" s="67"/>
      <c r="X1271" s="67"/>
      <c r="AB1271" s="67"/>
      <c r="AC1271" s="67"/>
      <c r="AD1271" s="67"/>
      <c r="AE1271" s="67"/>
    </row>
    <row r="1272">
      <c r="A1272" s="110"/>
      <c r="B1272" s="111"/>
      <c r="C1272" s="67"/>
      <c r="D1272" s="67"/>
      <c r="E1272" s="67"/>
      <c r="F1272" s="67"/>
      <c r="G1272" s="67"/>
      <c r="H1272" s="67"/>
      <c r="I1272" s="67"/>
      <c r="J1272" s="67"/>
      <c r="K1272" s="67"/>
      <c r="L1272" s="67"/>
      <c r="M1272" s="67"/>
      <c r="N1272" s="67"/>
      <c r="O1272" s="67"/>
      <c r="P1272" s="67"/>
      <c r="Q1272" s="67"/>
      <c r="R1272" s="64"/>
      <c r="S1272" s="65"/>
      <c r="T1272" s="67"/>
      <c r="U1272" s="67"/>
      <c r="V1272" s="65"/>
      <c r="W1272" s="67"/>
      <c r="X1272" s="67"/>
      <c r="AB1272" s="67"/>
      <c r="AC1272" s="67"/>
      <c r="AD1272" s="67"/>
      <c r="AE1272" s="67"/>
    </row>
    <row r="1273">
      <c r="A1273" s="110"/>
      <c r="B1273" s="111"/>
      <c r="C1273" s="67"/>
      <c r="D1273" s="67"/>
      <c r="E1273" s="67"/>
      <c r="F1273" s="67"/>
      <c r="G1273" s="67"/>
      <c r="H1273" s="67"/>
      <c r="I1273" s="67"/>
      <c r="J1273" s="67"/>
      <c r="K1273" s="67"/>
      <c r="L1273" s="67"/>
      <c r="M1273" s="67"/>
      <c r="N1273" s="67"/>
      <c r="O1273" s="67"/>
      <c r="P1273" s="67"/>
      <c r="Q1273" s="67"/>
      <c r="R1273" s="64"/>
      <c r="S1273" s="65"/>
      <c r="T1273" s="67"/>
      <c r="U1273" s="67"/>
      <c r="V1273" s="65"/>
      <c r="W1273" s="67"/>
      <c r="X1273" s="67"/>
      <c r="AB1273" s="67"/>
      <c r="AC1273" s="67"/>
      <c r="AD1273" s="67"/>
      <c r="AE1273" s="67"/>
    </row>
    <row r="1274">
      <c r="A1274" s="110"/>
      <c r="B1274" s="111"/>
      <c r="C1274" s="67"/>
      <c r="D1274" s="67"/>
      <c r="E1274" s="67"/>
      <c r="F1274" s="67"/>
      <c r="G1274" s="67"/>
      <c r="H1274" s="67"/>
      <c r="I1274" s="67"/>
      <c r="J1274" s="67"/>
      <c r="K1274" s="67"/>
      <c r="L1274" s="67"/>
      <c r="M1274" s="67"/>
      <c r="N1274" s="67"/>
      <c r="O1274" s="67"/>
      <c r="P1274" s="67"/>
      <c r="Q1274" s="67"/>
      <c r="R1274" s="64"/>
      <c r="S1274" s="65"/>
      <c r="T1274" s="67"/>
      <c r="U1274" s="67"/>
      <c r="V1274" s="65"/>
      <c r="W1274" s="67"/>
      <c r="X1274" s="67"/>
      <c r="AB1274" s="67"/>
      <c r="AC1274" s="67"/>
      <c r="AD1274" s="67"/>
      <c r="AE1274" s="67"/>
    </row>
    <row r="1275">
      <c r="A1275" s="110"/>
      <c r="B1275" s="111"/>
      <c r="C1275" s="67"/>
      <c r="D1275" s="67"/>
      <c r="E1275" s="67"/>
      <c r="F1275" s="67"/>
      <c r="G1275" s="67"/>
      <c r="H1275" s="67"/>
      <c r="I1275" s="67"/>
      <c r="J1275" s="67"/>
      <c r="K1275" s="67"/>
      <c r="L1275" s="67"/>
      <c r="M1275" s="67"/>
      <c r="N1275" s="67"/>
      <c r="O1275" s="67"/>
      <c r="P1275" s="67"/>
      <c r="Q1275" s="67"/>
      <c r="R1275" s="64"/>
      <c r="S1275" s="65"/>
      <c r="T1275" s="67"/>
      <c r="U1275" s="67"/>
      <c r="V1275" s="65"/>
      <c r="W1275" s="67"/>
      <c r="X1275" s="67"/>
      <c r="AB1275" s="67"/>
      <c r="AC1275" s="67"/>
      <c r="AD1275" s="67"/>
      <c r="AE1275" s="67"/>
    </row>
    <row r="1276">
      <c r="A1276" s="110"/>
      <c r="B1276" s="111"/>
      <c r="C1276" s="67"/>
      <c r="D1276" s="67"/>
      <c r="E1276" s="67"/>
      <c r="F1276" s="67"/>
      <c r="G1276" s="67"/>
      <c r="H1276" s="67"/>
      <c r="I1276" s="67"/>
      <c r="J1276" s="67"/>
      <c r="K1276" s="67"/>
      <c r="L1276" s="67"/>
      <c r="M1276" s="67"/>
      <c r="N1276" s="67"/>
      <c r="O1276" s="67"/>
      <c r="P1276" s="67"/>
      <c r="Q1276" s="67"/>
      <c r="R1276" s="64"/>
      <c r="S1276" s="65"/>
      <c r="T1276" s="67"/>
      <c r="U1276" s="67"/>
      <c r="V1276" s="65"/>
      <c r="W1276" s="67"/>
      <c r="X1276" s="67"/>
      <c r="AB1276" s="67"/>
      <c r="AC1276" s="67"/>
      <c r="AD1276" s="67"/>
      <c r="AE1276" s="67"/>
    </row>
    <row r="1277">
      <c r="A1277" s="110"/>
      <c r="B1277" s="111"/>
      <c r="C1277" s="67"/>
      <c r="D1277" s="67"/>
      <c r="E1277" s="67"/>
      <c r="F1277" s="67"/>
      <c r="G1277" s="67"/>
      <c r="H1277" s="67"/>
      <c r="I1277" s="67"/>
      <c r="J1277" s="67"/>
      <c r="K1277" s="67"/>
      <c r="L1277" s="67"/>
      <c r="M1277" s="67"/>
      <c r="N1277" s="67"/>
      <c r="O1277" s="67"/>
      <c r="P1277" s="67"/>
      <c r="Q1277" s="67"/>
      <c r="R1277" s="64"/>
      <c r="S1277" s="65"/>
      <c r="T1277" s="67"/>
      <c r="U1277" s="67"/>
      <c r="V1277" s="65"/>
      <c r="W1277" s="67"/>
      <c r="X1277" s="67"/>
      <c r="AB1277" s="67"/>
      <c r="AC1277" s="67"/>
      <c r="AD1277" s="67"/>
      <c r="AE1277" s="67"/>
    </row>
    <row r="1278">
      <c r="A1278" s="110"/>
      <c r="B1278" s="111"/>
      <c r="C1278" s="67"/>
      <c r="D1278" s="67"/>
      <c r="E1278" s="67"/>
      <c r="F1278" s="67"/>
      <c r="G1278" s="67"/>
      <c r="H1278" s="67"/>
      <c r="I1278" s="67"/>
      <c r="J1278" s="67"/>
      <c r="K1278" s="67"/>
      <c r="L1278" s="67"/>
      <c r="M1278" s="67"/>
      <c r="N1278" s="67"/>
      <c r="O1278" s="67"/>
      <c r="P1278" s="67"/>
      <c r="Q1278" s="67"/>
      <c r="R1278" s="64"/>
      <c r="S1278" s="65"/>
      <c r="T1278" s="67"/>
      <c r="U1278" s="67"/>
      <c r="V1278" s="65"/>
      <c r="W1278" s="67"/>
      <c r="X1278" s="67"/>
      <c r="AB1278" s="67"/>
      <c r="AC1278" s="67"/>
      <c r="AD1278" s="67"/>
      <c r="AE1278" s="67"/>
    </row>
    <row r="1279">
      <c r="A1279" s="110"/>
      <c r="B1279" s="111"/>
      <c r="C1279" s="67"/>
      <c r="D1279" s="67"/>
      <c r="E1279" s="67"/>
      <c r="F1279" s="67"/>
      <c r="G1279" s="67"/>
      <c r="H1279" s="67"/>
      <c r="I1279" s="67"/>
      <c r="J1279" s="67"/>
      <c r="K1279" s="67"/>
      <c r="L1279" s="67"/>
      <c r="M1279" s="67"/>
      <c r="N1279" s="67"/>
      <c r="O1279" s="67"/>
      <c r="P1279" s="67"/>
      <c r="Q1279" s="67"/>
      <c r="R1279" s="64"/>
      <c r="S1279" s="65"/>
      <c r="T1279" s="67"/>
      <c r="U1279" s="67"/>
      <c r="V1279" s="65"/>
      <c r="W1279" s="67"/>
      <c r="X1279" s="67"/>
      <c r="AB1279" s="67"/>
      <c r="AC1279" s="67"/>
      <c r="AD1279" s="67"/>
      <c r="AE1279" s="67"/>
    </row>
    <row r="1280">
      <c r="A1280" s="110"/>
      <c r="B1280" s="111"/>
      <c r="C1280" s="67"/>
      <c r="D1280" s="67"/>
      <c r="E1280" s="67"/>
      <c r="F1280" s="67"/>
      <c r="G1280" s="67"/>
      <c r="H1280" s="67"/>
      <c r="I1280" s="67"/>
      <c r="J1280" s="67"/>
      <c r="K1280" s="67"/>
      <c r="L1280" s="67"/>
      <c r="M1280" s="67"/>
      <c r="N1280" s="67"/>
      <c r="O1280" s="67"/>
      <c r="P1280" s="67"/>
      <c r="Q1280" s="67"/>
      <c r="R1280" s="64"/>
      <c r="S1280" s="65"/>
      <c r="T1280" s="67"/>
      <c r="U1280" s="67"/>
      <c r="V1280" s="65"/>
      <c r="W1280" s="67"/>
      <c r="X1280" s="67"/>
      <c r="AB1280" s="67"/>
      <c r="AC1280" s="67"/>
      <c r="AD1280" s="67"/>
      <c r="AE1280" s="67"/>
    </row>
    <row r="1281">
      <c r="A1281" s="110"/>
      <c r="B1281" s="111"/>
      <c r="C1281" s="67"/>
      <c r="D1281" s="67"/>
      <c r="E1281" s="67"/>
      <c r="F1281" s="67"/>
      <c r="G1281" s="67"/>
      <c r="H1281" s="67"/>
      <c r="I1281" s="67"/>
      <c r="J1281" s="67"/>
      <c r="K1281" s="67"/>
      <c r="L1281" s="67"/>
      <c r="M1281" s="67"/>
      <c r="N1281" s="67"/>
      <c r="O1281" s="67"/>
      <c r="P1281" s="67"/>
      <c r="Q1281" s="67"/>
      <c r="R1281" s="64"/>
      <c r="S1281" s="65"/>
      <c r="T1281" s="67"/>
      <c r="U1281" s="67"/>
      <c r="V1281" s="65"/>
      <c r="W1281" s="67"/>
      <c r="X1281" s="67"/>
      <c r="AB1281" s="67"/>
      <c r="AC1281" s="67"/>
      <c r="AD1281" s="67"/>
      <c r="AE1281" s="67"/>
    </row>
    <row r="1282">
      <c r="A1282" s="110"/>
      <c r="B1282" s="111"/>
      <c r="C1282" s="67"/>
      <c r="D1282" s="67"/>
      <c r="E1282" s="67"/>
      <c r="F1282" s="67"/>
      <c r="G1282" s="67"/>
      <c r="H1282" s="67"/>
      <c r="I1282" s="67"/>
      <c r="J1282" s="67"/>
      <c r="K1282" s="67"/>
      <c r="L1282" s="67"/>
      <c r="M1282" s="67"/>
      <c r="N1282" s="67"/>
      <c r="O1282" s="67"/>
      <c r="P1282" s="67"/>
      <c r="Q1282" s="67"/>
      <c r="R1282" s="64"/>
      <c r="S1282" s="65"/>
      <c r="T1282" s="67"/>
      <c r="U1282" s="67"/>
      <c r="V1282" s="65"/>
      <c r="W1282" s="67"/>
      <c r="X1282" s="67"/>
      <c r="AB1282" s="67"/>
      <c r="AC1282" s="67"/>
      <c r="AD1282" s="67"/>
      <c r="AE1282" s="67"/>
    </row>
    <row r="1283">
      <c r="A1283" s="110"/>
      <c r="B1283" s="111"/>
      <c r="C1283" s="67"/>
      <c r="D1283" s="67"/>
      <c r="E1283" s="67"/>
      <c r="F1283" s="67"/>
      <c r="G1283" s="67"/>
      <c r="H1283" s="67"/>
      <c r="I1283" s="67"/>
      <c r="J1283" s="67"/>
      <c r="K1283" s="67"/>
      <c r="L1283" s="67"/>
      <c r="M1283" s="67"/>
      <c r="N1283" s="67"/>
      <c r="O1283" s="67"/>
      <c r="P1283" s="67"/>
      <c r="Q1283" s="67"/>
      <c r="R1283" s="64"/>
      <c r="S1283" s="65"/>
      <c r="T1283" s="67"/>
      <c r="U1283" s="67"/>
      <c r="V1283" s="65"/>
      <c r="W1283" s="67"/>
      <c r="X1283" s="67"/>
      <c r="AB1283" s="67"/>
      <c r="AC1283" s="67"/>
      <c r="AD1283" s="67"/>
      <c r="AE1283" s="67"/>
    </row>
    <row r="1284">
      <c r="A1284" s="110"/>
      <c r="B1284" s="111"/>
      <c r="C1284" s="67"/>
      <c r="D1284" s="67"/>
      <c r="E1284" s="67"/>
      <c r="F1284" s="67"/>
      <c r="G1284" s="67"/>
      <c r="H1284" s="67"/>
      <c r="I1284" s="67"/>
      <c r="J1284" s="67"/>
      <c r="K1284" s="67"/>
      <c r="L1284" s="67"/>
      <c r="M1284" s="67"/>
      <c r="N1284" s="67"/>
      <c r="O1284" s="67"/>
      <c r="P1284" s="67"/>
      <c r="Q1284" s="67"/>
      <c r="R1284" s="64"/>
      <c r="S1284" s="65"/>
      <c r="T1284" s="67"/>
      <c r="U1284" s="67"/>
      <c r="V1284" s="65"/>
      <c r="W1284" s="67"/>
      <c r="X1284" s="67"/>
      <c r="AB1284" s="67"/>
      <c r="AC1284" s="67"/>
      <c r="AD1284" s="67"/>
      <c r="AE1284" s="67"/>
    </row>
    <row r="1285">
      <c r="A1285" s="110"/>
      <c r="B1285" s="111"/>
      <c r="C1285" s="67"/>
      <c r="D1285" s="67"/>
      <c r="E1285" s="67"/>
      <c r="F1285" s="67"/>
      <c r="G1285" s="67"/>
      <c r="H1285" s="67"/>
      <c r="I1285" s="67"/>
      <c r="J1285" s="67"/>
      <c r="K1285" s="67"/>
      <c r="L1285" s="67"/>
      <c r="M1285" s="67"/>
      <c r="N1285" s="67"/>
      <c r="O1285" s="67"/>
      <c r="P1285" s="67"/>
      <c r="Q1285" s="67"/>
      <c r="R1285" s="64"/>
      <c r="S1285" s="65"/>
      <c r="T1285" s="67"/>
      <c r="U1285" s="67"/>
      <c r="V1285" s="65"/>
      <c r="W1285" s="67"/>
      <c r="X1285" s="67"/>
      <c r="AB1285" s="67"/>
      <c r="AC1285" s="67"/>
      <c r="AD1285" s="67"/>
      <c r="AE1285" s="67"/>
    </row>
    <row r="1286">
      <c r="A1286" s="110"/>
      <c r="B1286" s="111"/>
      <c r="C1286" s="67"/>
      <c r="D1286" s="67"/>
      <c r="E1286" s="67"/>
      <c r="F1286" s="67"/>
      <c r="G1286" s="67"/>
      <c r="H1286" s="67"/>
      <c r="I1286" s="67"/>
      <c r="J1286" s="67"/>
      <c r="K1286" s="67"/>
      <c r="L1286" s="67"/>
      <c r="M1286" s="67"/>
      <c r="N1286" s="67"/>
      <c r="O1286" s="67"/>
      <c r="P1286" s="67"/>
      <c r="Q1286" s="67"/>
      <c r="R1286" s="64"/>
      <c r="S1286" s="65"/>
      <c r="T1286" s="67"/>
      <c r="U1286" s="67"/>
      <c r="V1286" s="65"/>
      <c r="W1286" s="67"/>
      <c r="X1286" s="67"/>
      <c r="AB1286" s="67"/>
      <c r="AC1286" s="67"/>
      <c r="AD1286" s="67"/>
      <c r="AE1286" s="67"/>
    </row>
    <row r="1287">
      <c r="A1287" s="110"/>
      <c r="B1287" s="111"/>
      <c r="C1287" s="67"/>
      <c r="D1287" s="67"/>
      <c r="E1287" s="67"/>
      <c r="F1287" s="67"/>
      <c r="G1287" s="67"/>
      <c r="H1287" s="67"/>
      <c r="I1287" s="67"/>
      <c r="J1287" s="67"/>
      <c r="K1287" s="67"/>
      <c r="L1287" s="67"/>
      <c r="M1287" s="67"/>
      <c r="N1287" s="67"/>
      <c r="O1287" s="67"/>
      <c r="P1287" s="67"/>
      <c r="Q1287" s="67"/>
      <c r="R1287" s="64"/>
      <c r="S1287" s="65"/>
      <c r="T1287" s="67"/>
      <c r="U1287" s="67"/>
      <c r="V1287" s="65"/>
      <c r="W1287" s="67"/>
      <c r="X1287" s="67"/>
      <c r="AB1287" s="67"/>
      <c r="AC1287" s="67"/>
      <c r="AD1287" s="67"/>
      <c r="AE1287" s="67"/>
    </row>
    <row r="1288">
      <c r="A1288" s="110"/>
      <c r="B1288" s="111"/>
      <c r="C1288" s="67"/>
      <c r="D1288" s="67"/>
      <c r="E1288" s="67"/>
      <c r="F1288" s="67"/>
      <c r="G1288" s="67"/>
      <c r="H1288" s="67"/>
      <c r="I1288" s="67"/>
      <c r="J1288" s="67"/>
      <c r="K1288" s="67"/>
      <c r="L1288" s="67"/>
      <c r="M1288" s="67"/>
      <c r="N1288" s="67"/>
      <c r="O1288" s="67"/>
      <c r="P1288" s="67"/>
      <c r="Q1288" s="67"/>
      <c r="R1288" s="64"/>
      <c r="S1288" s="65"/>
      <c r="T1288" s="67"/>
      <c r="U1288" s="67"/>
      <c r="V1288" s="65"/>
      <c r="W1288" s="67"/>
      <c r="X1288" s="67"/>
      <c r="AB1288" s="67"/>
      <c r="AC1288" s="67"/>
      <c r="AD1288" s="67"/>
      <c r="AE1288" s="67"/>
    </row>
    <row r="1289">
      <c r="A1289" s="110"/>
      <c r="B1289" s="111"/>
      <c r="C1289" s="67"/>
      <c r="D1289" s="67"/>
      <c r="E1289" s="67"/>
      <c r="F1289" s="67"/>
      <c r="G1289" s="67"/>
      <c r="H1289" s="67"/>
      <c r="I1289" s="67"/>
      <c r="J1289" s="67"/>
      <c r="K1289" s="67"/>
      <c r="L1289" s="67"/>
      <c r="M1289" s="67"/>
      <c r="N1289" s="67"/>
      <c r="O1289" s="67"/>
      <c r="P1289" s="67"/>
      <c r="Q1289" s="67"/>
      <c r="R1289" s="64"/>
      <c r="S1289" s="65"/>
      <c r="T1289" s="67"/>
      <c r="U1289" s="67"/>
      <c r="V1289" s="65"/>
      <c r="W1289" s="67"/>
      <c r="X1289" s="67"/>
      <c r="AB1289" s="67"/>
      <c r="AC1289" s="67"/>
      <c r="AD1289" s="67"/>
      <c r="AE1289" s="67"/>
    </row>
    <row r="1290">
      <c r="A1290" s="110"/>
      <c r="B1290" s="111"/>
      <c r="C1290" s="67"/>
      <c r="D1290" s="67"/>
      <c r="E1290" s="67"/>
      <c r="F1290" s="67"/>
      <c r="G1290" s="67"/>
      <c r="H1290" s="67"/>
      <c r="I1290" s="67"/>
      <c r="J1290" s="67"/>
      <c r="K1290" s="67"/>
      <c r="L1290" s="67"/>
      <c r="M1290" s="67"/>
      <c r="N1290" s="67"/>
      <c r="O1290" s="67"/>
      <c r="P1290" s="67"/>
      <c r="Q1290" s="67"/>
      <c r="R1290" s="64"/>
      <c r="S1290" s="65"/>
      <c r="T1290" s="67"/>
      <c r="U1290" s="67"/>
      <c r="V1290" s="65"/>
      <c r="W1290" s="67"/>
      <c r="X1290" s="67"/>
      <c r="AB1290" s="67"/>
      <c r="AC1290" s="67"/>
      <c r="AD1290" s="67"/>
      <c r="AE1290" s="67"/>
    </row>
    <row r="1291">
      <c r="A1291" s="110"/>
      <c r="B1291" s="111"/>
      <c r="C1291" s="67"/>
      <c r="D1291" s="67"/>
      <c r="E1291" s="67"/>
      <c r="F1291" s="67"/>
      <c r="G1291" s="67"/>
      <c r="H1291" s="67"/>
      <c r="I1291" s="67"/>
      <c r="J1291" s="67"/>
      <c r="K1291" s="67"/>
      <c r="L1291" s="67"/>
      <c r="M1291" s="67"/>
      <c r="N1291" s="67"/>
      <c r="O1291" s="67"/>
      <c r="P1291" s="67"/>
      <c r="Q1291" s="67"/>
      <c r="R1291" s="64"/>
      <c r="S1291" s="65"/>
      <c r="T1291" s="67"/>
      <c r="U1291" s="67"/>
      <c r="V1291" s="65"/>
      <c r="W1291" s="67"/>
      <c r="X1291" s="67"/>
      <c r="AB1291" s="67"/>
      <c r="AC1291" s="67"/>
      <c r="AD1291" s="67"/>
      <c r="AE1291" s="67"/>
    </row>
    <row r="1292">
      <c r="A1292" s="110"/>
      <c r="B1292" s="111"/>
      <c r="C1292" s="67"/>
      <c r="D1292" s="67"/>
      <c r="E1292" s="67"/>
      <c r="F1292" s="67"/>
      <c r="G1292" s="67"/>
      <c r="H1292" s="67"/>
      <c r="I1292" s="67"/>
      <c r="J1292" s="67"/>
      <c r="K1292" s="67"/>
      <c r="L1292" s="67"/>
      <c r="M1292" s="67"/>
      <c r="N1292" s="67"/>
      <c r="O1292" s="67"/>
      <c r="P1292" s="67"/>
      <c r="Q1292" s="67"/>
      <c r="R1292" s="64"/>
      <c r="S1292" s="65"/>
      <c r="T1292" s="67"/>
      <c r="U1292" s="67"/>
      <c r="V1292" s="65"/>
      <c r="W1292" s="67"/>
      <c r="X1292" s="67"/>
      <c r="AB1292" s="67"/>
      <c r="AC1292" s="67"/>
      <c r="AD1292" s="67"/>
      <c r="AE1292" s="67"/>
    </row>
    <row r="1293">
      <c r="A1293" s="110"/>
      <c r="B1293" s="111"/>
      <c r="C1293" s="67"/>
      <c r="D1293" s="67"/>
      <c r="E1293" s="67"/>
      <c r="F1293" s="67"/>
      <c r="G1293" s="67"/>
      <c r="H1293" s="67"/>
      <c r="I1293" s="67"/>
      <c r="J1293" s="67"/>
      <c r="K1293" s="67"/>
      <c r="L1293" s="67"/>
      <c r="M1293" s="67"/>
      <c r="N1293" s="67"/>
      <c r="O1293" s="67"/>
      <c r="P1293" s="67"/>
      <c r="Q1293" s="67"/>
      <c r="R1293" s="64"/>
      <c r="S1293" s="65"/>
      <c r="T1293" s="67"/>
      <c r="U1293" s="67"/>
      <c r="V1293" s="65"/>
      <c r="W1293" s="67"/>
      <c r="X1293" s="67"/>
      <c r="AB1293" s="67"/>
      <c r="AC1293" s="67"/>
      <c r="AD1293" s="67"/>
      <c r="AE1293" s="67"/>
    </row>
    <row r="1294">
      <c r="A1294" s="110"/>
      <c r="B1294" s="111"/>
      <c r="C1294" s="67"/>
      <c r="D1294" s="67"/>
      <c r="E1294" s="67"/>
      <c r="F1294" s="67"/>
      <c r="G1294" s="67"/>
      <c r="H1294" s="67"/>
      <c r="I1294" s="67"/>
      <c r="J1294" s="67"/>
      <c r="K1294" s="67"/>
      <c r="L1294" s="67"/>
      <c r="M1294" s="67"/>
      <c r="N1294" s="67"/>
      <c r="O1294" s="67"/>
      <c r="P1294" s="67"/>
      <c r="Q1294" s="67"/>
      <c r="R1294" s="64"/>
      <c r="S1294" s="65"/>
      <c r="T1294" s="67"/>
      <c r="U1294" s="67"/>
      <c r="V1294" s="65"/>
      <c r="W1294" s="67"/>
      <c r="X1294" s="67"/>
      <c r="AB1294" s="67"/>
      <c r="AC1294" s="67"/>
      <c r="AD1294" s="67"/>
      <c r="AE1294" s="67"/>
    </row>
    <row r="1295">
      <c r="A1295" s="110"/>
      <c r="B1295" s="111"/>
      <c r="C1295" s="67"/>
      <c r="D1295" s="67"/>
      <c r="E1295" s="67"/>
      <c r="F1295" s="67"/>
      <c r="G1295" s="67"/>
      <c r="H1295" s="67"/>
      <c r="I1295" s="67"/>
      <c r="J1295" s="67"/>
      <c r="K1295" s="67"/>
      <c r="L1295" s="67"/>
      <c r="M1295" s="67"/>
      <c r="N1295" s="67"/>
      <c r="O1295" s="67"/>
      <c r="P1295" s="67"/>
      <c r="Q1295" s="67"/>
      <c r="R1295" s="64"/>
      <c r="S1295" s="65"/>
      <c r="T1295" s="67"/>
      <c r="U1295" s="67"/>
      <c r="V1295" s="65"/>
      <c r="W1295" s="67"/>
      <c r="X1295" s="67"/>
      <c r="AB1295" s="67"/>
      <c r="AC1295" s="67"/>
      <c r="AD1295" s="67"/>
      <c r="AE1295" s="67"/>
    </row>
    <row r="1296">
      <c r="A1296" s="110"/>
      <c r="B1296" s="111"/>
      <c r="C1296" s="67"/>
      <c r="D1296" s="67"/>
      <c r="E1296" s="67"/>
      <c r="F1296" s="67"/>
      <c r="G1296" s="67"/>
      <c r="H1296" s="67"/>
      <c r="I1296" s="67"/>
      <c r="J1296" s="67"/>
      <c r="K1296" s="67"/>
      <c r="L1296" s="67"/>
      <c r="M1296" s="67"/>
      <c r="N1296" s="67"/>
      <c r="O1296" s="67"/>
      <c r="P1296" s="67"/>
      <c r="Q1296" s="67"/>
      <c r="R1296" s="64"/>
      <c r="S1296" s="65"/>
      <c r="T1296" s="67"/>
      <c r="U1296" s="67"/>
      <c r="V1296" s="65"/>
      <c r="W1296" s="67"/>
      <c r="X1296" s="67"/>
      <c r="AB1296" s="67"/>
      <c r="AC1296" s="67"/>
      <c r="AD1296" s="67"/>
      <c r="AE1296" s="67"/>
    </row>
    <row r="1297">
      <c r="A1297" s="110"/>
      <c r="B1297" s="111"/>
      <c r="C1297" s="67"/>
      <c r="D1297" s="67"/>
      <c r="E1297" s="67"/>
      <c r="F1297" s="67"/>
      <c r="G1297" s="67"/>
      <c r="H1297" s="67"/>
      <c r="I1297" s="67"/>
      <c r="J1297" s="67"/>
      <c r="K1297" s="67"/>
      <c r="L1297" s="67"/>
      <c r="M1297" s="67"/>
      <c r="N1297" s="67"/>
      <c r="O1297" s="67"/>
      <c r="P1297" s="67"/>
      <c r="Q1297" s="67"/>
      <c r="R1297" s="64"/>
      <c r="S1297" s="65"/>
      <c r="T1297" s="67"/>
      <c r="U1297" s="67"/>
      <c r="V1297" s="65"/>
      <c r="W1297" s="67"/>
      <c r="X1297" s="67"/>
      <c r="AB1297" s="67"/>
      <c r="AC1297" s="67"/>
      <c r="AD1297" s="67"/>
      <c r="AE1297" s="67"/>
    </row>
    <row r="1298">
      <c r="A1298" s="110"/>
      <c r="B1298" s="111"/>
      <c r="C1298" s="67"/>
      <c r="D1298" s="67"/>
      <c r="E1298" s="67"/>
      <c r="F1298" s="67"/>
      <c r="G1298" s="67"/>
      <c r="H1298" s="67"/>
      <c r="I1298" s="67"/>
      <c r="J1298" s="67"/>
      <c r="K1298" s="67"/>
      <c r="L1298" s="67"/>
      <c r="M1298" s="67"/>
      <c r="N1298" s="67"/>
      <c r="O1298" s="67"/>
      <c r="P1298" s="67"/>
      <c r="Q1298" s="67"/>
      <c r="R1298" s="64"/>
      <c r="S1298" s="65"/>
      <c r="T1298" s="67"/>
      <c r="U1298" s="67"/>
      <c r="V1298" s="65"/>
      <c r="W1298" s="67"/>
      <c r="X1298" s="67"/>
      <c r="AB1298" s="67"/>
      <c r="AC1298" s="67"/>
      <c r="AD1298" s="67"/>
      <c r="AE1298" s="67"/>
    </row>
    <row r="1299">
      <c r="A1299" s="110"/>
      <c r="B1299" s="111"/>
      <c r="C1299" s="67"/>
      <c r="D1299" s="67"/>
      <c r="E1299" s="67"/>
      <c r="F1299" s="67"/>
      <c r="G1299" s="67"/>
      <c r="H1299" s="67"/>
      <c r="I1299" s="67"/>
      <c r="J1299" s="67"/>
      <c r="K1299" s="67"/>
      <c r="L1299" s="67"/>
      <c r="M1299" s="67"/>
      <c r="N1299" s="67"/>
      <c r="O1299" s="67"/>
      <c r="P1299" s="67"/>
      <c r="Q1299" s="67"/>
      <c r="R1299" s="64"/>
      <c r="S1299" s="65"/>
      <c r="T1299" s="67"/>
      <c r="U1299" s="67"/>
      <c r="V1299" s="65"/>
      <c r="W1299" s="67"/>
      <c r="X1299" s="67"/>
      <c r="AB1299" s="67"/>
      <c r="AC1299" s="67"/>
      <c r="AD1299" s="67"/>
      <c r="AE1299" s="67"/>
    </row>
    <row r="1300">
      <c r="A1300" s="110"/>
      <c r="B1300" s="111"/>
      <c r="C1300" s="67"/>
      <c r="D1300" s="67"/>
      <c r="E1300" s="67"/>
      <c r="F1300" s="67"/>
      <c r="G1300" s="67"/>
      <c r="H1300" s="67"/>
      <c r="I1300" s="67"/>
      <c r="J1300" s="67"/>
      <c r="K1300" s="67"/>
      <c r="L1300" s="67"/>
      <c r="M1300" s="67"/>
      <c r="N1300" s="67"/>
      <c r="O1300" s="67"/>
      <c r="P1300" s="67"/>
      <c r="Q1300" s="67"/>
      <c r="R1300" s="64"/>
      <c r="S1300" s="65"/>
      <c r="T1300" s="67"/>
      <c r="U1300" s="67"/>
      <c r="V1300" s="65"/>
      <c r="W1300" s="67"/>
      <c r="X1300" s="67"/>
      <c r="AB1300" s="67"/>
      <c r="AC1300" s="67"/>
      <c r="AD1300" s="67"/>
      <c r="AE1300" s="67"/>
    </row>
    <row r="1301">
      <c r="A1301" s="110"/>
      <c r="B1301" s="111"/>
      <c r="C1301" s="67"/>
      <c r="D1301" s="67"/>
      <c r="E1301" s="67"/>
      <c r="F1301" s="67"/>
      <c r="G1301" s="67"/>
      <c r="H1301" s="67"/>
      <c r="I1301" s="67"/>
      <c r="J1301" s="67"/>
      <c r="K1301" s="67"/>
      <c r="L1301" s="67"/>
      <c r="M1301" s="67"/>
      <c r="N1301" s="67"/>
      <c r="O1301" s="67"/>
      <c r="P1301" s="67"/>
      <c r="Q1301" s="67"/>
      <c r="R1301" s="64"/>
      <c r="S1301" s="65"/>
      <c r="T1301" s="67"/>
      <c r="U1301" s="67"/>
      <c r="V1301" s="65"/>
      <c r="W1301" s="67"/>
      <c r="X1301" s="67"/>
      <c r="AB1301" s="67"/>
      <c r="AC1301" s="67"/>
      <c r="AD1301" s="67"/>
      <c r="AE1301" s="67"/>
    </row>
    <row r="1302">
      <c r="A1302" s="110"/>
      <c r="B1302" s="111"/>
      <c r="C1302" s="67"/>
      <c r="D1302" s="67"/>
      <c r="E1302" s="67"/>
      <c r="F1302" s="67"/>
      <c r="G1302" s="67"/>
      <c r="H1302" s="67"/>
      <c r="I1302" s="67"/>
      <c r="J1302" s="67"/>
      <c r="K1302" s="67"/>
      <c r="L1302" s="67"/>
      <c r="M1302" s="67"/>
      <c r="N1302" s="67"/>
      <c r="O1302" s="67"/>
      <c r="P1302" s="67"/>
      <c r="Q1302" s="67"/>
      <c r="R1302" s="64"/>
      <c r="S1302" s="65"/>
      <c r="T1302" s="67"/>
      <c r="U1302" s="67"/>
      <c r="V1302" s="65"/>
      <c r="W1302" s="67"/>
      <c r="X1302" s="67"/>
      <c r="AB1302" s="67"/>
      <c r="AC1302" s="67"/>
      <c r="AD1302" s="67"/>
      <c r="AE1302" s="67"/>
    </row>
    <row r="1303">
      <c r="A1303" s="110"/>
      <c r="B1303" s="111"/>
      <c r="C1303" s="67"/>
      <c r="D1303" s="67"/>
      <c r="E1303" s="67"/>
      <c r="F1303" s="67"/>
      <c r="G1303" s="67"/>
      <c r="H1303" s="67"/>
      <c r="I1303" s="67"/>
      <c r="J1303" s="67"/>
      <c r="K1303" s="67"/>
      <c r="L1303" s="67"/>
      <c r="M1303" s="67"/>
      <c r="N1303" s="67"/>
      <c r="O1303" s="67"/>
      <c r="P1303" s="67"/>
      <c r="Q1303" s="67"/>
      <c r="R1303" s="64"/>
      <c r="S1303" s="65"/>
      <c r="T1303" s="67"/>
      <c r="U1303" s="67"/>
      <c r="V1303" s="65"/>
      <c r="W1303" s="67"/>
      <c r="X1303" s="67"/>
      <c r="AB1303" s="67"/>
      <c r="AC1303" s="67"/>
      <c r="AD1303" s="67"/>
      <c r="AE1303" s="67"/>
    </row>
    <row r="1304">
      <c r="A1304" s="110"/>
      <c r="B1304" s="111"/>
      <c r="C1304" s="67"/>
      <c r="D1304" s="67"/>
      <c r="E1304" s="67"/>
      <c r="F1304" s="67"/>
      <c r="G1304" s="67"/>
      <c r="H1304" s="67"/>
      <c r="I1304" s="67"/>
      <c r="J1304" s="67"/>
      <c r="K1304" s="67"/>
      <c r="L1304" s="67"/>
      <c r="M1304" s="67"/>
      <c r="N1304" s="67"/>
      <c r="O1304" s="67"/>
      <c r="P1304" s="67"/>
      <c r="Q1304" s="67"/>
      <c r="R1304" s="64"/>
      <c r="S1304" s="65"/>
      <c r="T1304" s="67"/>
      <c r="U1304" s="67"/>
      <c r="V1304" s="65"/>
      <c r="W1304" s="67"/>
      <c r="X1304" s="67"/>
      <c r="AB1304" s="67"/>
      <c r="AC1304" s="67"/>
      <c r="AD1304" s="67"/>
      <c r="AE1304" s="67"/>
    </row>
    <row r="1305">
      <c r="A1305" s="110"/>
      <c r="B1305" s="111"/>
      <c r="C1305" s="67"/>
      <c r="D1305" s="67"/>
      <c r="E1305" s="67"/>
      <c r="F1305" s="67"/>
      <c r="G1305" s="67"/>
      <c r="H1305" s="67"/>
      <c r="I1305" s="67"/>
      <c r="J1305" s="67"/>
      <c r="K1305" s="67"/>
      <c r="L1305" s="67"/>
      <c r="M1305" s="67"/>
      <c r="N1305" s="67"/>
      <c r="O1305" s="67"/>
      <c r="P1305" s="67"/>
      <c r="Q1305" s="67"/>
      <c r="R1305" s="64"/>
      <c r="S1305" s="65"/>
      <c r="T1305" s="67"/>
      <c r="U1305" s="67"/>
      <c r="V1305" s="65"/>
      <c r="W1305" s="67"/>
      <c r="X1305" s="67"/>
      <c r="AB1305" s="67"/>
      <c r="AC1305" s="67"/>
      <c r="AD1305" s="67"/>
      <c r="AE1305" s="67"/>
    </row>
    <row r="1306">
      <c r="A1306" s="110"/>
      <c r="B1306" s="111"/>
      <c r="C1306" s="67"/>
      <c r="D1306" s="67"/>
      <c r="E1306" s="67"/>
      <c r="F1306" s="67"/>
      <c r="G1306" s="67"/>
      <c r="H1306" s="67"/>
      <c r="I1306" s="67"/>
      <c r="J1306" s="67"/>
      <c r="K1306" s="67"/>
      <c r="L1306" s="67"/>
      <c r="M1306" s="67"/>
      <c r="N1306" s="67"/>
      <c r="O1306" s="67"/>
      <c r="P1306" s="67"/>
      <c r="Q1306" s="67"/>
      <c r="R1306" s="64"/>
      <c r="S1306" s="65"/>
      <c r="T1306" s="67"/>
      <c r="U1306" s="67"/>
      <c r="V1306" s="65"/>
      <c r="W1306" s="67"/>
      <c r="X1306" s="67"/>
      <c r="AB1306" s="67"/>
      <c r="AC1306" s="67"/>
      <c r="AD1306" s="67"/>
      <c r="AE1306" s="67"/>
    </row>
    <row r="1307">
      <c r="A1307" s="110"/>
      <c r="B1307" s="111"/>
      <c r="C1307" s="67"/>
      <c r="D1307" s="67"/>
      <c r="E1307" s="67"/>
      <c r="F1307" s="67"/>
      <c r="G1307" s="67"/>
      <c r="H1307" s="67"/>
      <c r="I1307" s="67"/>
      <c r="J1307" s="67"/>
      <c r="K1307" s="67"/>
      <c r="L1307" s="67"/>
      <c r="M1307" s="67"/>
      <c r="N1307" s="67"/>
      <c r="O1307" s="67"/>
      <c r="P1307" s="67"/>
      <c r="Q1307" s="67"/>
      <c r="R1307" s="64"/>
      <c r="S1307" s="65"/>
      <c r="T1307" s="67"/>
      <c r="U1307" s="67"/>
      <c r="V1307" s="65"/>
      <c r="W1307" s="67"/>
      <c r="X1307" s="67"/>
      <c r="AB1307" s="67"/>
      <c r="AC1307" s="67"/>
      <c r="AD1307" s="67"/>
      <c r="AE1307" s="67"/>
    </row>
    <row r="1308">
      <c r="A1308" s="110"/>
      <c r="B1308" s="111"/>
      <c r="C1308" s="67"/>
      <c r="D1308" s="67"/>
      <c r="E1308" s="67"/>
      <c r="F1308" s="67"/>
      <c r="G1308" s="67"/>
      <c r="H1308" s="67"/>
      <c r="I1308" s="67"/>
      <c r="J1308" s="67"/>
      <c r="K1308" s="67"/>
      <c r="L1308" s="67"/>
      <c r="M1308" s="67"/>
      <c r="N1308" s="67"/>
      <c r="O1308" s="67"/>
      <c r="P1308" s="67"/>
      <c r="Q1308" s="67"/>
      <c r="R1308" s="64"/>
      <c r="S1308" s="65"/>
      <c r="T1308" s="67"/>
      <c r="U1308" s="67"/>
      <c r="V1308" s="65"/>
      <c r="W1308" s="67"/>
      <c r="X1308" s="67"/>
      <c r="AB1308" s="67"/>
      <c r="AC1308" s="67"/>
      <c r="AD1308" s="67"/>
      <c r="AE1308" s="67"/>
    </row>
    <row r="1309">
      <c r="A1309" s="110"/>
      <c r="B1309" s="111"/>
      <c r="C1309" s="67"/>
      <c r="D1309" s="67"/>
      <c r="E1309" s="67"/>
      <c r="F1309" s="67"/>
      <c r="G1309" s="67"/>
      <c r="H1309" s="67"/>
      <c r="I1309" s="67"/>
      <c r="J1309" s="67"/>
      <c r="K1309" s="67"/>
      <c r="L1309" s="67"/>
      <c r="M1309" s="67"/>
      <c r="N1309" s="67"/>
      <c r="O1309" s="67"/>
      <c r="P1309" s="67"/>
      <c r="Q1309" s="67"/>
      <c r="R1309" s="64"/>
      <c r="S1309" s="65"/>
      <c r="T1309" s="67"/>
      <c r="U1309" s="67"/>
      <c r="V1309" s="65"/>
      <c r="W1309" s="67"/>
      <c r="X1309" s="67"/>
      <c r="AB1309" s="67"/>
      <c r="AC1309" s="67"/>
      <c r="AD1309" s="67"/>
      <c r="AE1309" s="67"/>
    </row>
    <row r="1310">
      <c r="A1310" s="110"/>
      <c r="B1310" s="111"/>
      <c r="C1310" s="67"/>
      <c r="D1310" s="67"/>
      <c r="E1310" s="67"/>
      <c r="F1310" s="67"/>
      <c r="G1310" s="67"/>
      <c r="H1310" s="67"/>
      <c r="I1310" s="67"/>
      <c r="J1310" s="67"/>
      <c r="K1310" s="67"/>
      <c r="L1310" s="67"/>
      <c r="M1310" s="67"/>
      <c r="N1310" s="67"/>
      <c r="O1310" s="67"/>
      <c r="P1310" s="67"/>
      <c r="Q1310" s="67"/>
      <c r="R1310" s="64"/>
      <c r="S1310" s="65"/>
      <c r="T1310" s="67"/>
      <c r="U1310" s="67"/>
      <c r="V1310" s="65"/>
      <c r="W1310" s="67"/>
      <c r="X1310" s="67"/>
      <c r="AB1310" s="67"/>
      <c r="AC1310" s="67"/>
      <c r="AD1310" s="67"/>
      <c r="AE1310" s="67"/>
    </row>
    <row r="1311">
      <c r="A1311" s="110"/>
      <c r="B1311" s="111"/>
      <c r="C1311" s="67"/>
      <c r="D1311" s="67"/>
      <c r="E1311" s="67"/>
      <c r="F1311" s="67"/>
      <c r="G1311" s="67"/>
      <c r="H1311" s="67"/>
      <c r="I1311" s="67"/>
      <c r="J1311" s="67"/>
      <c r="K1311" s="67"/>
      <c r="L1311" s="67"/>
      <c r="M1311" s="67"/>
      <c r="N1311" s="67"/>
      <c r="O1311" s="67"/>
      <c r="P1311" s="67"/>
      <c r="Q1311" s="67"/>
      <c r="R1311" s="64"/>
      <c r="S1311" s="65"/>
      <c r="T1311" s="67"/>
      <c r="U1311" s="67"/>
      <c r="V1311" s="65"/>
      <c r="W1311" s="67"/>
      <c r="X1311" s="67"/>
      <c r="AB1311" s="67"/>
      <c r="AC1311" s="67"/>
      <c r="AD1311" s="67"/>
      <c r="AE1311" s="67"/>
    </row>
    <row r="1312">
      <c r="A1312" s="110"/>
      <c r="B1312" s="111"/>
      <c r="C1312" s="67"/>
      <c r="D1312" s="67"/>
      <c r="E1312" s="67"/>
      <c r="F1312" s="67"/>
      <c r="G1312" s="67"/>
      <c r="H1312" s="67"/>
      <c r="I1312" s="67"/>
      <c r="J1312" s="67"/>
      <c r="K1312" s="67"/>
      <c r="L1312" s="67"/>
      <c r="M1312" s="67"/>
      <c r="N1312" s="67"/>
      <c r="O1312" s="67"/>
      <c r="P1312" s="67"/>
      <c r="Q1312" s="67"/>
      <c r="R1312" s="64"/>
      <c r="S1312" s="65"/>
      <c r="T1312" s="67"/>
      <c r="U1312" s="67"/>
      <c r="V1312" s="65"/>
      <c r="W1312" s="67"/>
      <c r="X1312" s="67"/>
      <c r="AB1312" s="67"/>
      <c r="AC1312" s="67"/>
      <c r="AD1312" s="67"/>
      <c r="AE1312" s="67"/>
    </row>
    <row r="1313">
      <c r="A1313" s="110"/>
      <c r="B1313" s="111"/>
      <c r="C1313" s="67"/>
      <c r="D1313" s="67"/>
      <c r="E1313" s="67"/>
      <c r="F1313" s="67"/>
      <c r="G1313" s="67"/>
      <c r="H1313" s="67"/>
      <c r="I1313" s="67"/>
      <c r="J1313" s="67"/>
      <c r="K1313" s="67"/>
      <c r="L1313" s="67"/>
      <c r="M1313" s="67"/>
      <c r="N1313" s="67"/>
      <c r="O1313" s="67"/>
      <c r="P1313" s="67"/>
      <c r="Q1313" s="67"/>
      <c r="R1313" s="64"/>
      <c r="S1313" s="65"/>
      <c r="T1313" s="67"/>
      <c r="U1313" s="67"/>
      <c r="V1313" s="65"/>
      <c r="W1313" s="67"/>
      <c r="X1313" s="67"/>
      <c r="AB1313" s="67"/>
      <c r="AC1313" s="67"/>
      <c r="AD1313" s="67"/>
      <c r="AE1313" s="67"/>
    </row>
    <row r="1314">
      <c r="A1314" s="110"/>
      <c r="B1314" s="111"/>
      <c r="C1314" s="67"/>
      <c r="D1314" s="67"/>
      <c r="E1314" s="67"/>
      <c r="F1314" s="67"/>
      <c r="G1314" s="67"/>
      <c r="H1314" s="67"/>
      <c r="I1314" s="67"/>
      <c r="J1314" s="67"/>
      <c r="K1314" s="67"/>
      <c r="L1314" s="67"/>
      <c r="M1314" s="67"/>
      <c r="N1314" s="67"/>
      <c r="O1314" s="67"/>
      <c r="P1314" s="67"/>
      <c r="Q1314" s="67"/>
      <c r="R1314" s="64"/>
      <c r="S1314" s="65"/>
      <c r="T1314" s="67"/>
      <c r="U1314" s="67"/>
      <c r="V1314" s="65"/>
      <c r="W1314" s="67"/>
      <c r="X1314" s="67"/>
      <c r="AB1314" s="67"/>
      <c r="AC1314" s="67"/>
      <c r="AD1314" s="67"/>
      <c r="AE1314" s="67"/>
    </row>
    <row r="1315">
      <c r="A1315" s="110"/>
      <c r="B1315" s="111"/>
      <c r="C1315" s="67"/>
      <c r="D1315" s="67"/>
      <c r="E1315" s="67"/>
      <c r="F1315" s="67"/>
      <c r="G1315" s="67"/>
      <c r="H1315" s="67"/>
      <c r="I1315" s="67"/>
      <c r="J1315" s="67"/>
      <c r="K1315" s="67"/>
      <c r="L1315" s="67"/>
      <c r="M1315" s="67"/>
      <c r="N1315" s="67"/>
      <c r="O1315" s="67"/>
      <c r="P1315" s="67"/>
      <c r="Q1315" s="67"/>
      <c r="R1315" s="64"/>
      <c r="S1315" s="65"/>
      <c r="T1315" s="67"/>
      <c r="U1315" s="67"/>
      <c r="V1315" s="65"/>
      <c r="W1315" s="67"/>
      <c r="X1315" s="67"/>
      <c r="AB1315" s="67"/>
      <c r="AC1315" s="67"/>
      <c r="AD1315" s="67"/>
      <c r="AE1315" s="67"/>
    </row>
    <row r="1316">
      <c r="A1316" s="110"/>
      <c r="B1316" s="111"/>
      <c r="C1316" s="67"/>
      <c r="D1316" s="67"/>
      <c r="E1316" s="67"/>
      <c r="F1316" s="67"/>
      <c r="G1316" s="67"/>
      <c r="H1316" s="67"/>
      <c r="I1316" s="67"/>
      <c r="J1316" s="67"/>
      <c r="K1316" s="67"/>
      <c r="L1316" s="67"/>
      <c r="M1316" s="67"/>
      <c r="N1316" s="67"/>
      <c r="O1316" s="67"/>
      <c r="P1316" s="67"/>
      <c r="Q1316" s="67"/>
      <c r="R1316" s="64"/>
      <c r="S1316" s="65"/>
      <c r="T1316" s="67"/>
      <c r="U1316" s="67"/>
      <c r="V1316" s="65"/>
      <c r="W1316" s="67"/>
      <c r="X1316" s="67"/>
      <c r="AB1316" s="67"/>
      <c r="AC1316" s="67"/>
      <c r="AD1316" s="67"/>
      <c r="AE1316" s="67"/>
    </row>
    <row r="1317">
      <c r="A1317" s="110"/>
      <c r="B1317" s="111"/>
      <c r="C1317" s="67"/>
      <c r="D1317" s="67"/>
      <c r="E1317" s="67"/>
      <c r="F1317" s="67"/>
      <c r="G1317" s="67"/>
      <c r="H1317" s="67"/>
      <c r="I1317" s="67"/>
      <c r="J1317" s="67"/>
      <c r="K1317" s="67"/>
      <c r="L1317" s="67"/>
      <c r="M1317" s="67"/>
      <c r="N1317" s="67"/>
      <c r="O1317" s="67"/>
      <c r="P1317" s="67"/>
      <c r="Q1317" s="67"/>
      <c r="R1317" s="64"/>
      <c r="S1317" s="65"/>
      <c r="T1317" s="67"/>
      <c r="U1317" s="67"/>
      <c r="V1317" s="65"/>
      <c r="W1317" s="67"/>
      <c r="X1317" s="67"/>
      <c r="AB1317" s="67"/>
      <c r="AC1317" s="67"/>
      <c r="AD1317" s="67"/>
      <c r="AE1317" s="67"/>
    </row>
    <row r="1318">
      <c r="A1318" s="110"/>
      <c r="B1318" s="111"/>
      <c r="C1318" s="67"/>
      <c r="D1318" s="67"/>
      <c r="E1318" s="67"/>
      <c r="F1318" s="67"/>
      <c r="G1318" s="67"/>
      <c r="H1318" s="67"/>
      <c r="I1318" s="67"/>
      <c r="J1318" s="67"/>
      <c r="K1318" s="67"/>
      <c r="L1318" s="67"/>
      <c r="M1318" s="67"/>
      <c r="N1318" s="67"/>
      <c r="O1318" s="67"/>
      <c r="P1318" s="67"/>
      <c r="Q1318" s="67"/>
      <c r="R1318" s="64"/>
      <c r="S1318" s="65"/>
      <c r="T1318" s="67"/>
      <c r="U1318" s="67"/>
      <c r="V1318" s="65"/>
      <c r="W1318" s="67"/>
      <c r="X1318" s="67"/>
      <c r="AB1318" s="67"/>
      <c r="AC1318" s="67"/>
      <c r="AD1318" s="67"/>
      <c r="AE1318" s="67"/>
    </row>
    <row r="1319">
      <c r="A1319" s="110"/>
      <c r="B1319" s="111"/>
      <c r="C1319" s="67"/>
      <c r="D1319" s="67"/>
      <c r="E1319" s="67"/>
      <c r="F1319" s="67"/>
      <c r="G1319" s="67"/>
      <c r="H1319" s="67"/>
      <c r="I1319" s="67"/>
      <c r="J1319" s="67"/>
      <c r="K1319" s="67"/>
      <c r="L1319" s="67"/>
      <c r="M1319" s="67"/>
      <c r="N1319" s="67"/>
      <c r="O1319" s="67"/>
      <c r="P1319" s="67"/>
      <c r="Q1319" s="67"/>
      <c r="R1319" s="64"/>
      <c r="S1319" s="65"/>
      <c r="T1319" s="67"/>
      <c r="U1319" s="67"/>
      <c r="V1319" s="65"/>
      <c r="W1319" s="67"/>
      <c r="X1319" s="67"/>
      <c r="AB1319" s="67"/>
      <c r="AC1319" s="67"/>
      <c r="AD1319" s="67"/>
      <c r="AE1319" s="67"/>
    </row>
    <row r="1320">
      <c r="A1320" s="110"/>
      <c r="B1320" s="111"/>
      <c r="C1320" s="67"/>
      <c r="D1320" s="67"/>
      <c r="E1320" s="67"/>
      <c r="F1320" s="67"/>
      <c r="G1320" s="67"/>
      <c r="H1320" s="67"/>
      <c r="I1320" s="67"/>
      <c r="J1320" s="67"/>
      <c r="K1320" s="67"/>
      <c r="L1320" s="67"/>
      <c r="M1320" s="67"/>
      <c r="N1320" s="67"/>
      <c r="O1320" s="67"/>
      <c r="P1320" s="67"/>
      <c r="Q1320" s="67"/>
      <c r="R1320" s="64"/>
      <c r="S1320" s="65"/>
      <c r="T1320" s="67"/>
      <c r="U1320" s="67"/>
      <c r="V1320" s="65"/>
      <c r="W1320" s="67"/>
      <c r="X1320" s="67"/>
      <c r="AB1320" s="67"/>
      <c r="AC1320" s="67"/>
      <c r="AD1320" s="67"/>
      <c r="AE1320" s="67"/>
    </row>
    <row r="1321">
      <c r="A1321" s="110"/>
      <c r="B1321" s="111"/>
      <c r="C1321" s="67"/>
      <c r="D1321" s="67"/>
      <c r="E1321" s="67"/>
      <c r="F1321" s="67"/>
      <c r="G1321" s="67"/>
      <c r="H1321" s="67"/>
      <c r="I1321" s="67"/>
      <c r="J1321" s="67"/>
      <c r="K1321" s="67"/>
      <c r="L1321" s="67"/>
      <c r="M1321" s="67"/>
      <c r="N1321" s="67"/>
      <c r="O1321" s="67"/>
      <c r="P1321" s="67"/>
      <c r="Q1321" s="67"/>
      <c r="R1321" s="64"/>
      <c r="S1321" s="65"/>
      <c r="T1321" s="67"/>
      <c r="U1321" s="67"/>
      <c r="V1321" s="65"/>
      <c r="W1321" s="67"/>
      <c r="X1321" s="67"/>
      <c r="AB1321" s="67"/>
      <c r="AC1321" s="67"/>
      <c r="AD1321" s="67"/>
      <c r="AE1321" s="67"/>
    </row>
    <row r="1322">
      <c r="A1322" s="110"/>
      <c r="B1322" s="111"/>
      <c r="C1322" s="67"/>
      <c r="D1322" s="67"/>
      <c r="E1322" s="67"/>
      <c r="F1322" s="67"/>
      <c r="G1322" s="67"/>
      <c r="H1322" s="67"/>
      <c r="I1322" s="67"/>
      <c r="J1322" s="67"/>
      <c r="K1322" s="67"/>
      <c r="L1322" s="67"/>
      <c r="M1322" s="67"/>
      <c r="N1322" s="67"/>
      <c r="O1322" s="67"/>
      <c r="P1322" s="67"/>
      <c r="Q1322" s="67"/>
      <c r="R1322" s="64"/>
      <c r="S1322" s="65"/>
      <c r="T1322" s="67"/>
      <c r="U1322" s="67"/>
      <c r="V1322" s="65"/>
      <c r="W1322" s="67"/>
      <c r="X1322" s="67"/>
      <c r="AB1322" s="67"/>
      <c r="AC1322" s="67"/>
      <c r="AD1322" s="67"/>
      <c r="AE1322" s="67"/>
    </row>
    <row r="1323">
      <c r="A1323" s="110"/>
      <c r="B1323" s="111"/>
      <c r="C1323" s="67"/>
      <c r="D1323" s="67"/>
      <c r="E1323" s="67"/>
      <c r="F1323" s="67"/>
      <c r="G1323" s="67"/>
      <c r="H1323" s="67"/>
      <c r="I1323" s="67"/>
      <c r="J1323" s="67"/>
      <c r="K1323" s="67"/>
      <c r="L1323" s="67"/>
      <c r="M1323" s="67"/>
      <c r="N1323" s="67"/>
      <c r="O1323" s="67"/>
      <c r="P1323" s="67"/>
      <c r="Q1323" s="67"/>
      <c r="R1323" s="64"/>
      <c r="S1323" s="65"/>
      <c r="T1323" s="67"/>
      <c r="U1323" s="67"/>
      <c r="V1323" s="65"/>
      <c r="W1323" s="67"/>
      <c r="X1323" s="67"/>
      <c r="AB1323" s="67"/>
      <c r="AC1323" s="67"/>
      <c r="AD1323" s="67"/>
      <c r="AE1323" s="67"/>
    </row>
    <row r="1324">
      <c r="A1324" s="110"/>
      <c r="B1324" s="111"/>
      <c r="C1324" s="67"/>
      <c r="D1324" s="67"/>
      <c r="E1324" s="67"/>
      <c r="F1324" s="67"/>
      <c r="G1324" s="67"/>
      <c r="H1324" s="67"/>
      <c r="I1324" s="67"/>
      <c r="J1324" s="67"/>
      <c r="K1324" s="67"/>
      <c r="L1324" s="67"/>
      <c r="M1324" s="67"/>
      <c r="N1324" s="67"/>
      <c r="O1324" s="67"/>
      <c r="P1324" s="67"/>
      <c r="Q1324" s="67"/>
      <c r="R1324" s="64"/>
      <c r="S1324" s="65"/>
      <c r="T1324" s="67"/>
      <c r="U1324" s="67"/>
      <c r="V1324" s="65"/>
      <c r="W1324" s="67"/>
      <c r="X1324" s="67"/>
      <c r="AB1324" s="67"/>
      <c r="AC1324" s="67"/>
      <c r="AD1324" s="67"/>
      <c r="AE1324" s="67"/>
    </row>
    <row r="1325">
      <c r="A1325" s="110"/>
      <c r="B1325" s="111"/>
      <c r="C1325" s="67"/>
      <c r="D1325" s="67"/>
      <c r="E1325" s="67"/>
      <c r="F1325" s="67"/>
      <c r="G1325" s="67"/>
      <c r="H1325" s="67"/>
      <c r="I1325" s="67"/>
      <c r="J1325" s="67"/>
      <c r="K1325" s="67"/>
      <c r="L1325" s="67"/>
      <c r="M1325" s="67"/>
      <c r="N1325" s="67"/>
      <c r="O1325" s="67"/>
      <c r="P1325" s="67"/>
      <c r="Q1325" s="67"/>
      <c r="R1325" s="64"/>
      <c r="S1325" s="65"/>
      <c r="T1325" s="67"/>
      <c r="U1325" s="67"/>
      <c r="V1325" s="65"/>
      <c r="W1325" s="67"/>
      <c r="X1325" s="67"/>
      <c r="AB1325" s="67"/>
      <c r="AC1325" s="67"/>
      <c r="AD1325" s="67"/>
      <c r="AE1325" s="67"/>
    </row>
    <row r="1326">
      <c r="A1326" s="110"/>
      <c r="B1326" s="111"/>
      <c r="C1326" s="67"/>
      <c r="D1326" s="67"/>
      <c r="E1326" s="67"/>
      <c r="F1326" s="67"/>
      <c r="G1326" s="67"/>
      <c r="H1326" s="67"/>
      <c r="I1326" s="67"/>
      <c r="J1326" s="67"/>
      <c r="K1326" s="67"/>
      <c r="L1326" s="67"/>
      <c r="M1326" s="67"/>
      <c r="N1326" s="67"/>
      <c r="O1326" s="67"/>
      <c r="P1326" s="67"/>
      <c r="Q1326" s="67"/>
      <c r="R1326" s="64"/>
      <c r="S1326" s="65"/>
      <c r="T1326" s="67"/>
      <c r="U1326" s="67"/>
      <c r="V1326" s="65"/>
      <c r="W1326" s="67"/>
      <c r="X1326" s="67"/>
      <c r="AB1326" s="67"/>
      <c r="AC1326" s="67"/>
      <c r="AD1326" s="67"/>
      <c r="AE1326" s="67"/>
    </row>
    <row r="1327">
      <c r="A1327" s="110"/>
      <c r="B1327" s="111"/>
      <c r="C1327" s="67"/>
      <c r="D1327" s="67"/>
      <c r="E1327" s="67"/>
      <c r="F1327" s="67"/>
      <c r="G1327" s="67"/>
      <c r="H1327" s="67"/>
      <c r="I1327" s="67"/>
      <c r="J1327" s="67"/>
      <c r="K1327" s="67"/>
      <c r="L1327" s="67"/>
      <c r="M1327" s="67"/>
      <c r="N1327" s="67"/>
      <c r="O1327" s="67"/>
      <c r="P1327" s="67"/>
      <c r="Q1327" s="67"/>
      <c r="R1327" s="64"/>
      <c r="S1327" s="65"/>
      <c r="T1327" s="67"/>
      <c r="U1327" s="67"/>
      <c r="V1327" s="65"/>
      <c r="W1327" s="67"/>
      <c r="X1327" s="67"/>
      <c r="AB1327" s="67"/>
      <c r="AC1327" s="67"/>
      <c r="AD1327" s="67"/>
      <c r="AE1327" s="67"/>
    </row>
    <row r="1328">
      <c r="A1328" s="110"/>
      <c r="B1328" s="111"/>
      <c r="C1328" s="67"/>
      <c r="D1328" s="67"/>
      <c r="E1328" s="67"/>
      <c r="F1328" s="67"/>
      <c r="G1328" s="67"/>
      <c r="H1328" s="67"/>
      <c r="I1328" s="67"/>
      <c r="J1328" s="67"/>
      <c r="K1328" s="67"/>
      <c r="L1328" s="67"/>
      <c r="M1328" s="67"/>
      <c r="N1328" s="67"/>
      <c r="O1328" s="67"/>
      <c r="P1328" s="67"/>
      <c r="Q1328" s="67"/>
      <c r="R1328" s="64"/>
      <c r="S1328" s="65"/>
      <c r="T1328" s="67"/>
      <c r="U1328" s="67"/>
      <c r="V1328" s="65"/>
      <c r="W1328" s="67"/>
      <c r="X1328" s="67"/>
      <c r="AB1328" s="67"/>
      <c r="AC1328" s="67"/>
      <c r="AD1328" s="67"/>
      <c r="AE1328" s="67"/>
    </row>
    <row r="1329">
      <c r="A1329" s="110"/>
      <c r="B1329" s="111"/>
      <c r="C1329" s="67"/>
      <c r="D1329" s="67"/>
      <c r="E1329" s="67"/>
      <c r="F1329" s="67"/>
      <c r="G1329" s="67"/>
      <c r="H1329" s="67"/>
      <c r="I1329" s="67"/>
      <c r="J1329" s="67"/>
      <c r="K1329" s="67"/>
      <c r="L1329" s="67"/>
      <c r="M1329" s="67"/>
      <c r="N1329" s="67"/>
      <c r="O1329" s="67"/>
      <c r="P1329" s="67"/>
      <c r="Q1329" s="67"/>
      <c r="R1329" s="64"/>
      <c r="S1329" s="65"/>
      <c r="T1329" s="67"/>
      <c r="U1329" s="67"/>
      <c r="V1329" s="65"/>
      <c r="W1329" s="67"/>
      <c r="X1329" s="67"/>
      <c r="AB1329" s="67"/>
      <c r="AC1329" s="67"/>
      <c r="AD1329" s="67"/>
      <c r="AE1329" s="67"/>
    </row>
    <row r="1330">
      <c r="A1330" s="110"/>
      <c r="B1330" s="111"/>
      <c r="C1330" s="67"/>
      <c r="D1330" s="67"/>
      <c r="E1330" s="67"/>
      <c r="F1330" s="67"/>
      <c r="G1330" s="67"/>
      <c r="H1330" s="67"/>
      <c r="I1330" s="67"/>
      <c r="J1330" s="67"/>
      <c r="K1330" s="67"/>
      <c r="L1330" s="67"/>
      <c r="M1330" s="67"/>
      <c r="N1330" s="67"/>
      <c r="O1330" s="67"/>
      <c r="P1330" s="67"/>
      <c r="Q1330" s="67"/>
      <c r="R1330" s="64"/>
      <c r="S1330" s="65"/>
      <c r="T1330" s="67"/>
      <c r="U1330" s="67"/>
      <c r="V1330" s="65"/>
      <c r="W1330" s="67"/>
      <c r="X1330" s="67"/>
      <c r="AB1330" s="67"/>
      <c r="AC1330" s="67"/>
      <c r="AD1330" s="67"/>
      <c r="AE1330" s="67"/>
    </row>
    <row r="1331">
      <c r="A1331" s="110"/>
      <c r="B1331" s="111"/>
      <c r="C1331" s="67"/>
      <c r="D1331" s="67"/>
      <c r="E1331" s="67"/>
      <c r="F1331" s="67"/>
      <c r="G1331" s="67"/>
      <c r="H1331" s="67"/>
      <c r="I1331" s="67"/>
      <c r="J1331" s="67"/>
      <c r="K1331" s="67"/>
      <c r="L1331" s="67"/>
      <c r="M1331" s="67"/>
      <c r="N1331" s="67"/>
      <c r="O1331" s="67"/>
      <c r="P1331" s="67"/>
      <c r="Q1331" s="67"/>
      <c r="R1331" s="64"/>
      <c r="S1331" s="65"/>
      <c r="T1331" s="67"/>
      <c r="U1331" s="67"/>
      <c r="V1331" s="65"/>
      <c r="W1331" s="67"/>
      <c r="X1331" s="67"/>
      <c r="AB1331" s="67"/>
      <c r="AC1331" s="67"/>
      <c r="AD1331" s="67"/>
      <c r="AE1331" s="67"/>
    </row>
    <row r="1332">
      <c r="A1332" s="110"/>
      <c r="B1332" s="111"/>
      <c r="C1332" s="67"/>
      <c r="D1332" s="67"/>
      <c r="E1332" s="67"/>
      <c r="F1332" s="67"/>
      <c r="G1332" s="67"/>
      <c r="H1332" s="67"/>
      <c r="I1332" s="67"/>
      <c r="J1332" s="67"/>
      <c r="K1332" s="67"/>
      <c r="L1332" s="67"/>
      <c r="M1332" s="67"/>
      <c r="N1332" s="67"/>
      <c r="O1332" s="67"/>
      <c r="P1332" s="67"/>
      <c r="Q1332" s="67"/>
      <c r="R1332" s="64"/>
      <c r="S1332" s="65"/>
      <c r="T1332" s="67"/>
      <c r="U1332" s="67"/>
      <c r="V1332" s="65"/>
      <c r="W1332" s="67"/>
      <c r="X1332" s="67"/>
      <c r="AB1332" s="67"/>
      <c r="AC1332" s="67"/>
      <c r="AD1332" s="67"/>
      <c r="AE1332" s="67"/>
    </row>
    <row r="1333">
      <c r="A1333" s="110"/>
      <c r="B1333" s="111"/>
      <c r="C1333" s="67"/>
      <c r="D1333" s="67"/>
      <c r="E1333" s="67"/>
      <c r="F1333" s="67"/>
      <c r="G1333" s="67"/>
      <c r="H1333" s="67"/>
      <c r="I1333" s="67"/>
      <c r="J1333" s="67"/>
      <c r="K1333" s="67"/>
      <c r="L1333" s="67"/>
      <c r="M1333" s="67"/>
      <c r="N1333" s="67"/>
      <c r="O1333" s="67"/>
      <c r="P1333" s="67"/>
      <c r="Q1333" s="67"/>
      <c r="R1333" s="64"/>
      <c r="S1333" s="65"/>
      <c r="T1333" s="67"/>
      <c r="U1333" s="67"/>
      <c r="V1333" s="65"/>
      <c r="W1333" s="67"/>
      <c r="X1333" s="67"/>
      <c r="AB1333" s="67"/>
      <c r="AC1333" s="67"/>
      <c r="AD1333" s="67"/>
      <c r="AE1333" s="67"/>
    </row>
    <row r="1334">
      <c r="A1334" s="110"/>
      <c r="B1334" s="111"/>
      <c r="C1334" s="67"/>
      <c r="D1334" s="67"/>
      <c r="E1334" s="67"/>
      <c r="F1334" s="67"/>
      <c r="G1334" s="67"/>
      <c r="H1334" s="67"/>
      <c r="I1334" s="67"/>
      <c r="J1334" s="67"/>
      <c r="K1334" s="67"/>
      <c r="L1334" s="67"/>
      <c r="M1334" s="67"/>
      <c r="N1334" s="67"/>
      <c r="O1334" s="67"/>
      <c r="P1334" s="67"/>
      <c r="Q1334" s="67"/>
      <c r="R1334" s="64"/>
      <c r="S1334" s="65"/>
      <c r="T1334" s="67"/>
      <c r="U1334" s="67"/>
      <c r="V1334" s="65"/>
      <c r="W1334" s="67"/>
      <c r="X1334" s="67"/>
      <c r="AB1334" s="67"/>
      <c r="AC1334" s="67"/>
      <c r="AD1334" s="67"/>
      <c r="AE1334" s="67"/>
    </row>
    <row r="1335">
      <c r="A1335" s="110"/>
      <c r="B1335" s="111"/>
      <c r="C1335" s="67"/>
      <c r="D1335" s="67"/>
      <c r="E1335" s="67"/>
      <c r="F1335" s="67"/>
      <c r="G1335" s="67"/>
      <c r="H1335" s="67"/>
      <c r="I1335" s="67"/>
      <c r="J1335" s="67"/>
      <c r="K1335" s="67"/>
      <c r="L1335" s="67"/>
      <c r="M1335" s="67"/>
      <c r="N1335" s="67"/>
      <c r="O1335" s="67"/>
      <c r="P1335" s="67"/>
      <c r="Q1335" s="67"/>
      <c r="R1335" s="64"/>
      <c r="S1335" s="65"/>
      <c r="T1335" s="67"/>
      <c r="U1335" s="67"/>
      <c r="V1335" s="65"/>
      <c r="W1335" s="67"/>
      <c r="X1335" s="67"/>
      <c r="AB1335" s="67"/>
      <c r="AC1335" s="67"/>
      <c r="AD1335" s="67"/>
      <c r="AE1335" s="67"/>
    </row>
    <row r="1336">
      <c r="A1336" s="110"/>
      <c r="B1336" s="111"/>
      <c r="C1336" s="67"/>
      <c r="D1336" s="67"/>
      <c r="E1336" s="67"/>
      <c r="F1336" s="67"/>
      <c r="G1336" s="67"/>
      <c r="H1336" s="67"/>
      <c r="I1336" s="67"/>
      <c r="J1336" s="67"/>
      <c r="K1336" s="67"/>
      <c r="L1336" s="67"/>
      <c r="M1336" s="67"/>
      <c r="N1336" s="67"/>
      <c r="O1336" s="67"/>
      <c r="P1336" s="67"/>
      <c r="Q1336" s="67"/>
      <c r="R1336" s="64"/>
      <c r="S1336" s="65"/>
      <c r="T1336" s="67"/>
      <c r="U1336" s="67"/>
      <c r="V1336" s="65"/>
      <c r="W1336" s="67"/>
      <c r="X1336" s="67"/>
      <c r="AB1336" s="67"/>
      <c r="AC1336" s="67"/>
      <c r="AD1336" s="67"/>
      <c r="AE1336" s="67"/>
    </row>
    <row r="1337">
      <c r="A1337" s="110"/>
      <c r="B1337" s="111"/>
      <c r="C1337" s="67"/>
      <c r="D1337" s="67"/>
      <c r="E1337" s="67"/>
      <c r="F1337" s="67"/>
      <c r="G1337" s="67"/>
      <c r="H1337" s="67"/>
      <c r="I1337" s="67"/>
      <c r="J1337" s="67"/>
      <c r="K1337" s="67"/>
      <c r="L1337" s="67"/>
      <c r="M1337" s="67"/>
      <c r="N1337" s="67"/>
      <c r="O1337" s="67"/>
      <c r="P1337" s="67"/>
      <c r="Q1337" s="67"/>
      <c r="R1337" s="64"/>
      <c r="S1337" s="65"/>
      <c r="T1337" s="67"/>
      <c r="U1337" s="67"/>
      <c r="V1337" s="65"/>
      <c r="W1337" s="67"/>
      <c r="X1337" s="67"/>
      <c r="AB1337" s="67"/>
      <c r="AC1337" s="67"/>
      <c r="AD1337" s="67"/>
      <c r="AE1337" s="67"/>
    </row>
    <row r="1338">
      <c r="A1338" s="110"/>
      <c r="B1338" s="111"/>
      <c r="C1338" s="67"/>
      <c r="D1338" s="67"/>
      <c r="E1338" s="67"/>
      <c r="F1338" s="67"/>
      <c r="G1338" s="67"/>
      <c r="H1338" s="67"/>
      <c r="I1338" s="67"/>
      <c r="J1338" s="67"/>
      <c r="K1338" s="67"/>
      <c r="L1338" s="67"/>
      <c r="M1338" s="67"/>
      <c r="N1338" s="67"/>
      <c r="O1338" s="67"/>
      <c r="P1338" s="67"/>
      <c r="Q1338" s="67"/>
      <c r="R1338" s="64"/>
      <c r="S1338" s="65"/>
      <c r="T1338" s="67"/>
      <c r="U1338" s="67"/>
      <c r="V1338" s="65"/>
      <c r="W1338" s="67"/>
      <c r="X1338" s="67"/>
      <c r="AB1338" s="67"/>
      <c r="AC1338" s="67"/>
      <c r="AD1338" s="67"/>
      <c r="AE1338" s="67"/>
    </row>
    <row r="1339">
      <c r="A1339" s="110"/>
      <c r="B1339" s="111"/>
      <c r="C1339" s="67"/>
      <c r="D1339" s="67"/>
      <c r="E1339" s="67"/>
      <c r="F1339" s="67"/>
      <c r="G1339" s="67"/>
      <c r="H1339" s="67"/>
      <c r="I1339" s="67"/>
      <c r="J1339" s="67"/>
      <c r="K1339" s="67"/>
      <c r="L1339" s="67"/>
      <c r="M1339" s="67"/>
      <c r="N1339" s="67"/>
      <c r="O1339" s="67"/>
      <c r="P1339" s="67"/>
      <c r="Q1339" s="67"/>
      <c r="R1339" s="64"/>
      <c r="S1339" s="65"/>
      <c r="T1339" s="67"/>
      <c r="U1339" s="67"/>
      <c r="V1339" s="65"/>
      <c r="W1339" s="67"/>
      <c r="X1339" s="67"/>
      <c r="AB1339" s="67"/>
      <c r="AC1339" s="67"/>
      <c r="AD1339" s="67"/>
      <c r="AE1339" s="67"/>
    </row>
    <row r="1340">
      <c r="A1340" s="110"/>
      <c r="B1340" s="111"/>
      <c r="C1340" s="67"/>
      <c r="D1340" s="67"/>
      <c r="E1340" s="67"/>
      <c r="F1340" s="67"/>
      <c r="G1340" s="67"/>
      <c r="H1340" s="67"/>
      <c r="I1340" s="67"/>
      <c r="J1340" s="67"/>
      <c r="K1340" s="67"/>
      <c r="L1340" s="67"/>
      <c r="M1340" s="67"/>
      <c r="N1340" s="67"/>
      <c r="O1340" s="67"/>
      <c r="P1340" s="67"/>
      <c r="Q1340" s="67"/>
      <c r="R1340" s="64"/>
      <c r="S1340" s="65"/>
      <c r="T1340" s="67"/>
      <c r="U1340" s="67"/>
      <c r="V1340" s="65"/>
      <c r="W1340" s="67"/>
      <c r="X1340" s="67"/>
      <c r="AB1340" s="67"/>
      <c r="AC1340" s="67"/>
      <c r="AD1340" s="67"/>
      <c r="AE1340" s="67"/>
    </row>
    <row r="1341">
      <c r="A1341" s="110"/>
      <c r="B1341" s="111"/>
      <c r="C1341" s="67"/>
      <c r="D1341" s="67"/>
      <c r="E1341" s="67"/>
      <c r="F1341" s="67"/>
      <c r="G1341" s="67"/>
      <c r="H1341" s="67"/>
      <c r="I1341" s="67"/>
      <c r="J1341" s="67"/>
      <c r="K1341" s="67"/>
      <c r="L1341" s="67"/>
      <c r="M1341" s="67"/>
      <c r="N1341" s="67"/>
      <c r="O1341" s="67"/>
      <c r="P1341" s="67"/>
      <c r="Q1341" s="67"/>
      <c r="R1341" s="64"/>
      <c r="S1341" s="65"/>
      <c r="T1341" s="67"/>
      <c r="U1341" s="67"/>
      <c r="V1341" s="65"/>
      <c r="W1341" s="67"/>
      <c r="X1341" s="67"/>
      <c r="AB1341" s="67"/>
      <c r="AC1341" s="67"/>
      <c r="AD1341" s="67"/>
      <c r="AE1341" s="67"/>
    </row>
    <row r="1342">
      <c r="A1342" s="110"/>
      <c r="B1342" s="111"/>
      <c r="C1342" s="67"/>
      <c r="D1342" s="67"/>
      <c r="E1342" s="67"/>
      <c r="F1342" s="67"/>
      <c r="G1342" s="67"/>
      <c r="H1342" s="67"/>
      <c r="I1342" s="67"/>
      <c r="J1342" s="67"/>
      <c r="K1342" s="67"/>
      <c r="L1342" s="67"/>
      <c r="M1342" s="67"/>
      <c r="N1342" s="67"/>
      <c r="O1342" s="67"/>
      <c r="P1342" s="67"/>
      <c r="Q1342" s="67"/>
      <c r="R1342" s="64"/>
      <c r="S1342" s="65"/>
      <c r="T1342" s="67"/>
      <c r="U1342" s="67"/>
      <c r="V1342" s="65"/>
      <c r="W1342" s="67"/>
      <c r="X1342" s="67"/>
      <c r="AB1342" s="67"/>
      <c r="AC1342" s="67"/>
      <c r="AD1342" s="67"/>
      <c r="AE1342" s="67"/>
    </row>
    <row r="1343">
      <c r="A1343" s="110"/>
      <c r="B1343" s="111"/>
      <c r="C1343" s="67"/>
      <c r="D1343" s="67"/>
      <c r="E1343" s="67"/>
      <c r="F1343" s="67"/>
      <c r="G1343" s="67"/>
      <c r="H1343" s="67"/>
      <c r="I1343" s="67"/>
      <c r="J1343" s="67"/>
      <c r="K1343" s="67"/>
      <c r="L1343" s="67"/>
      <c r="M1343" s="67"/>
      <c r="N1343" s="67"/>
      <c r="O1343" s="67"/>
      <c r="P1343" s="67"/>
      <c r="Q1343" s="67"/>
      <c r="R1343" s="64"/>
      <c r="S1343" s="65"/>
      <c r="T1343" s="67"/>
      <c r="U1343" s="67"/>
      <c r="V1343" s="65"/>
      <c r="W1343" s="67"/>
      <c r="X1343" s="67"/>
      <c r="AB1343" s="67"/>
      <c r="AC1343" s="67"/>
      <c r="AD1343" s="67"/>
      <c r="AE1343" s="67"/>
    </row>
    <row r="1344">
      <c r="A1344" s="110"/>
      <c r="B1344" s="111"/>
      <c r="C1344" s="67"/>
      <c r="D1344" s="67"/>
      <c r="E1344" s="67"/>
      <c r="F1344" s="67"/>
      <c r="G1344" s="67"/>
      <c r="H1344" s="67"/>
      <c r="I1344" s="67"/>
      <c r="J1344" s="67"/>
      <c r="K1344" s="67"/>
      <c r="L1344" s="67"/>
      <c r="M1344" s="67"/>
      <c r="N1344" s="67"/>
      <c r="O1344" s="67"/>
      <c r="P1344" s="67"/>
      <c r="Q1344" s="67"/>
      <c r="R1344" s="64"/>
      <c r="S1344" s="65"/>
      <c r="T1344" s="67"/>
      <c r="U1344" s="67"/>
      <c r="V1344" s="65"/>
      <c r="W1344" s="67"/>
      <c r="X1344" s="67"/>
      <c r="AB1344" s="67"/>
      <c r="AC1344" s="67"/>
      <c r="AD1344" s="67"/>
      <c r="AE1344" s="67"/>
    </row>
    <row r="1345">
      <c r="A1345" s="110"/>
      <c r="B1345" s="111"/>
      <c r="C1345" s="67"/>
      <c r="D1345" s="67"/>
      <c r="E1345" s="67"/>
      <c r="F1345" s="67"/>
      <c r="G1345" s="67"/>
      <c r="H1345" s="67"/>
      <c r="I1345" s="67"/>
      <c r="J1345" s="67"/>
      <c r="K1345" s="67"/>
      <c r="L1345" s="67"/>
      <c r="M1345" s="67"/>
      <c r="N1345" s="67"/>
      <c r="O1345" s="67"/>
      <c r="P1345" s="67"/>
      <c r="Q1345" s="67"/>
      <c r="R1345" s="64"/>
      <c r="S1345" s="65"/>
      <c r="T1345" s="67"/>
      <c r="U1345" s="67"/>
      <c r="V1345" s="65"/>
      <c r="W1345" s="67"/>
      <c r="X1345" s="67"/>
      <c r="AB1345" s="67"/>
      <c r="AC1345" s="67"/>
      <c r="AD1345" s="67"/>
      <c r="AE1345" s="67"/>
    </row>
    <row r="1346">
      <c r="A1346" s="110"/>
      <c r="B1346" s="111"/>
      <c r="C1346" s="67"/>
      <c r="D1346" s="67"/>
      <c r="E1346" s="67"/>
      <c r="F1346" s="67"/>
      <c r="G1346" s="67"/>
      <c r="H1346" s="67"/>
      <c r="I1346" s="67"/>
      <c r="J1346" s="67"/>
      <c r="K1346" s="67"/>
      <c r="L1346" s="67"/>
      <c r="M1346" s="67"/>
      <c r="N1346" s="67"/>
      <c r="O1346" s="67"/>
      <c r="P1346" s="67"/>
      <c r="Q1346" s="67"/>
      <c r="R1346" s="64"/>
      <c r="S1346" s="65"/>
      <c r="T1346" s="67"/>
      <c r="U1346" s="67"/>
      <c r="V1346" s="65"/>
      <c r="W1346" s="67"/>
      <c r="X1346" s="67"/>
      <c r="AB1346" s="67"/>
      <c r="AC1346" s="67"/>
      <c r="AD1346" s="67"/>
      <c r="AE1346" s="67"/>
    </row>
    <row r="1347">
      <c r="A1347" s="110"/>
      <c r="B1347" s="111"/>
      <c r="C1347" s="67"/>
      <c r="D1347" s="67"/>
      <c r="E1347" s="67"/>
      <c r="F1347" s="67"/>
      <c r="G1347" s="67"/>
      <c r="H1347" s="67"/>
      <c r="I1347" s="67"/>
      <c r="J1347" s="67"/>
      <c r="K1347" s="67"/>
      <c r="L1347" s="67"/>
      <c r="M1347" s="67"/>
      <c r="N1347" s="67"/>
      <c r="O1347" s="67"/>
      <c r="P1347" s="67"/>
      <c r="Q1347" s="67"/>
      <c r="R1347" s="64"/>
      <c r="S1347" s="65"/>
      <c r="T1347" s="67"/>
      <c r="U1347" s="67"/>
      <c r="V1347" s="65"/>
      <c r="W1347" s="67"/>
      <c r="X1347" s="67"/>
      <c r="AB1347" s="67"/>
      <c r="AC1347" s="67"/>
      <c r="AD1347" s="67"/>
      <c r="AE1347" s="67"/>
    </row>
    <row r="1348">
      <c r="A1348" s="110"/>
      <c r="B1348" s="111"/>
      <c r="C1348" s="67"/>
      <c r="D1348" s="67"/>
      <c r="E1348" s="67"/>
      <c r="F1348" s="67"/>
      <c r="G1348" s="67"/>
      <c r="H1348" s="67"/>
      <c r="I1348" s="67"/>
      <c r="J1348" s="67"/>
      <c r="K1348" s="67"/>
      <c r="L1348" s="67"/>
      <c r="M1348" s="67"/>
      <c r="N1348" s="67"/>
      <c r="O1348" s="67"/>
      <c r="P1348" s="67"/>
      <c r="Q1348" s="67"/>
      <c r="R1348" s="64"/>
      <c r="S1348" s="65"/>
      <c r="T1348" s="67"/>
      <c r="U1348" s="67"/>
      <c r="V1348" s="65"/>
      <c r="W1348" s="67"/>
      <c r="X1348" s="67"/>
      <c r="AB1348" s="67"/>
      <c r="AC1348" s="67"/>
      <c r="AD1348" s="67"/>
      <c r="AE1348" s="67"/>
    </row>
    <row r="1349">
      <c r="A1349" s="110"/>
      <c r="B1349" s="111"/>
      <c r="C1349" s="67"/>
      <c r="D1349" s="67"/>
      <c r="E1349" s="67"/>
      <c r="F1349" s="67"/>
      <c r="G1349" s="67"/>
      <c r="H1349" s="67"/>
      <c r="I1349" s="67"/>
      <c r="J1349" s="67"/>
      <c r="K1349" s="67"/>
      <c r="L1349" s="67"/>
      <c r="M1349" s="67"/>
      <c r="N1349" s="67"/>
      <c r="O1349" s="67"/>
      <c r="P1349" s="67"/>
      <c r="Q1349" s="67"/>
      <c r="R1349" s="64"/>
      <c r="S1349" s="65"/>
      <c r="T1349" s="67"/>
      <c r="U1349" s="67"/>
      <c r="V1349" s="65"/>
      <c r="W1349" s="67"/>
      <c r="X1349" s="67"/>
      <c r="AB1349" s="67"/>
      <c r="AC1349" s="67"/>
      <c r="AD1349" s="67"/>
      <c r="AE1349" s="67"/>
    </row>
    <row r="1350">
      <c r="A1350" s="110"/>
      <c r="B1350" s="111"/>
      <c r="C1350" s="67"/>
      <c r="D1350" s="67"/>
      <c r="E1350" s="67"/>
      <c r="F1350" s="67"/>
      <c r="G1350" s="67"/>
      <c r="H1350" s="67"/>
      <c r="I1350" s="67"/>
      <c r="J1350" s="67"/>
      <c r="K1350" s="67"/>
      <c r="L1350" s="67"/>
      <c r="M1350" s="67"/>
      <c r="N1350" s="67"/>
      <c r="O1350" s="67"/>
      <c r="P1350" s="67"/>
      <c r="Q1350" s="67"/>
      <c r="R1350" s="64"/>
      <c r="S1350" s="65"/>
      <c r="T1350" s="67"/>
      <c r="U1350" s="67"/>
      <c r="V1350" s="65"/>
      <c r="W1350" s="67"/>
      <c r="X1350" s="67"/>
      <c r="AB1350" s="67"/>
      <c r="AC1350" s="67"/>
      <c r="AD1350" s="67"/>
      <c r="AE1350" s="67"/>
    </row>
    <row r="1351">
      <c r="A1351" s="110"/>
      <c r="B1351" s="111"/>
      <c r="C1351" s="67"/>
      <c r="D1351" s="67"/>
      <c r="E1351" s="67"/>
      <c r="F1351" s="67"/>
      <c r="G1351" s="67"/>
      <c r="H1351" s="67"/>
      <c r="I1351" s="67"/>
      <c r="J1351" s="67"/>
      <c r="K1351" s="67"/>
      <c r="L1351" s="67"/>
      <c r="M1351" s="67"/>
      <c r="N1351" s="67"/>
      <c r="O1351" s="67"/>
      <c r="P1351" s="67"/>
      <c r="Q1351" s="67"/>
      <c r="R1351" s="64"/>
      <c r="S1351" s="65"/>
      <c r="T1351" s="67"/>
      <c r="U1351" s="67"/>
      <c r="V1351" s="65"/>
      <c r="W1351" s="67"/>
      <c r="X1351" s="67"/>
      <c r="AB1351" s="67"/>
      <c r="AC1351" s="67"/>
      <c r="AD1351" s="67"/>
      <c r="AE1351" s="67"/>
    </row>
    <row r="1352">
      <c r="A1352" s="110"/>
      <c r="B1352" s="111"/>
      <c r="C1352" s="67"/>
      <c r="D1352" s="67"/>
      <c r="E1352" s="67"/>
      <c r="F1352" s="67"/>
      <c r="G1352" s="67"/>
      <c r="H1352" s="67"/>
      <c r="I1352" s="67"/>
      <c r="J1352" s="67"/>
      <c r="K1352" s="67"/>
      <c r="L1352" s="67"/>
      <c r="M1352" s="67"/>
      <c r="N1352" s="67"/>
      <c r="O1352" s="67"/>
      <c r="P1352" s="67"/>
      <c r="Q1352" s="67"/>
      <c r="R1352" s="64"/>
      <c r="S1352" s="65"/>
      <c r="T1352" s="67"/>
      <c r="U1352" s="67"/>
      <c r="V1352" s="65"/>
      <c r="W1352" s="67"/>
      <c r="X1352" s="67"/>
      <c r="AB1352" s="67"/>
      <c r="AC1352" s="67"/>
      <c r="AD1352" s="67"/>
      <c r="AE1352" s="67"/>
    </row>
    <row r="1353">
      <c r="A1353" s="110"/>
      <c r="B1353" s="111"/>
      <c r="C1353" s="67"/>
      <c r="D1353" s="67"/>
      <c r="E1353" s="67"/>
      <c r="F1353" s="67"/>
      <c r="G1353" s="67"/>
      <c r="H1353" s="67"/>
      <c r="I1353" s="67"/>
      <c r="J1353" s="67"/>
      <c r="K1353" s="67"/>
      <c r="L1353" s="67"/>
      <c r="M1353" s="67"/>
      <c r="N1353" s="67"/>
      <c r="O1353" s="67"/>
      <c r="P1353" s="67"/>
      <c r="Q1353" s="67"/>
      <c r="R1353" s="64"/>
      <c r="S1353" s="65"/>
      <c r="T1353" s="67"/>
      <c r="U1353" s="67"/>
      <c r="V1353" s="65"/>
      <c r="W1353" s="67"/>
      <c r="X1353" s="67"/>
      <c r="AB1353" s="67"/>
      <c r="AC1353" s="67"/>
      <c r="AD1353" s="67"/>
      <c r="AE1353" s="67"/>
    </row>
    <row r="1354">
      <c r="A1354" s="110"/>
      <c r="B1354" s="111"/>
      <c r="C1354" s="67"/>
      <c r="D1354" s="67"/>
      <c r="E1354" s="67"/>
      <c r="F1354" s="67"/>
      <c r="G1354" s="67"/>
      <c r="H1354" s="67"/>
      <c r="I1354" s="67"/>
      <c r="J1354" s="67"/>
      <c r="K1354" s="67"/>
      <c r="L1354" s="67"/>
      <c r="M1354" s="67"/>
      <c r="N1354" s="67"/>
      <c r="O1354" s="67"/>
      <c r="P1354" s="67"/>
      <c r="Q1354" s="67"/>
      <c r="R1354" s="64"/>
      <c r="S1354" s="65"/>
      <c r="T1354" s="67"/>
      <c r="U1354" s="67"/>
      <c r="V1354" s="65"/>
      <c r="W1354" s="67"/>
      <c r="X1354" s="67"/>
      <c r="AB1354" s="67"/>
      <c r="AC1354" s="67"/>
      <c r="AD1354" s="67"/>
      <c r="AE1354" s="67"/>
    </row>
    <row r="1355">
      <c r="A1355" s="110"/>
      <c r="B1355" s="111"/>
      <c r="C1355" s="67"/>
      <c r="D1355" s="67"/>
      <c r="E1355" s="67"/>
      <c r="F1355" s="67"/>
      <c r="G1355" s="67"/>
      <c r="H1355" s="67"/>
      <c r="I1355" s="67"/>
      <c r="J1355" s="67"/>
      <c r="K1355" s="67"/>
      <c r="L1355" s="67"/>
      <c r="M1355" s="67"/>
      <c r="N1355" s="67"/>
      <c r="O1355" s="67"/>
      <c r="P1355" s="67"/>
      <c r="Q1355" s="67"/>
      <c r="R1355" s="64"/>
      <c r="S1355" s="65"/>
      <c r="T1355" s="67"/>
      <c r="U1355" s="67"/>
      <c r="V1355" s="65"/>
      <c r="W1355" s="67"/>
      <c r="X1355" s="67"/>
      <c r="AB1355" s="67"/>
      <c r="AC1355" s="67"/>
      <c r="AD1355" s="67"/>
      <c r="AE1355" s="67"/>
    </row>
    <row r="1356">
      <c r="A1356" s="110"/>
      <c r="B1356" s="111"/>
      <c r="C1356" s="67"/>
      <c r="D1356" s="67"/>
      <c r="E1356" s="67"/>
      <c r="F1356" s="67"/>
      <c r="G1356" s="67"/>
      <c r="H1356" s="67"/>
      <c r="I1356" s="67"/>
      <c r="J1356" s="67"/>
      <c r="K1356" s="67"/>
      <c r="L1356" s="67"/>
      <c r="M1356" s="67"/>
      <c r="N1356" s="67"/>
      <c r="O1356" s="67"/>
      <c r="P1356" s="67"/>
      <c r="Q1356" s="67"/>
      <c r="R1356" s="64"/>
      <c r="S1356" s="65"/>
      <c r="T1356" s="67"/>
      <c r="U1356" s="67"/>
      <c r="V1356" s="65"/>
      <c r="W1356" s="67"/>
      <c r="X1356" s="67"/>
      <c r="AB1356" s="67"/>
      <c r="AC1356" s="67"/>
      <c r="AD1356" s="67"/>
      <c r="AE1356" s="67"/>
    </row>
    <row r="1357">
      <c r="A1357" s="110"/>
      <c r="B1357" s="111"/>
      <c r="C1357" s="67"/>
      <c r="D1357" s="67"/>
      <c r="E1357" s="67"/>
      <c r="F1357" s="67"/>
      <c r="G1357" s="67"/>
      <c r="H1357" s="67"/>
      <c r="I1357" s="67"/>
      <c r="J1357" s="67"/>
      <c r="K1357" s="67"/>
      <c r="L1357" s="67"/>
      <c r="M1357" s="67"/>
      <c r="N1357" s="67"/>
      <c r="O1357" s="67"/>
      <c r="P1357" s="67"/>
      <c r="Q1357" s="67"/>
      <c r="R1357" s="64"/>
      <c r="S1357" s="65"/>
      <c r="T1357" s="67"/>
      <c r="U1357" s="67"/>
      <c r="V1357" s="65"/>
      <c r="W1357" s="67"/>
      <c r="X1357" s="67"/>
      <c r="AB1357" s="67"/>
      <c r="AC1357" s="67"/>
      <c r="AD1357" s="67"/>
      <c r="AE1357" s="67"/>
    </row>
    <row r="1358">
      <c r="A1358" s="110"/>
      <c r="B1358" s="111"/>
      <c r="C1358" s="67"/>
      <c r="D1358" s="67"/>
      <c r="E1358" s="67"/>
      <c r="F1358" s="67"/>
      <c r="G1358" s="67"/>
      <c r="H1358" s="67"/>
      <c r="I1358" s="67"/>
      <c r="J1358" s="67"/>
      <c r="K1358" s="67"/>
      <c r="L1358" s="67"/>
      <c r="M1358" s="67"/>
      <c r="N1358" s="67"/>
      <c r="O1358" s="67"/>
      <c r="P1358" s="67"/>
      <c r="Q1358" s="67"/>
      <c r="R1358" s="64"/>
      <c r="S1358" s="65"/>
      <c r="T1358" s="67"/>
      <c r="U1358" s="67"/>
      <c r="V1358" s="65"/>
      <c r="W1358" s="67"/>
      <c r="X1358" s="67"/>
      <c r="AB1358" s="67"/>
      <c r="AC1358" s="67"/>
      <c r="AD1358" s="67"/>
      <c r="AE1358" s="67"/>
    </row>
    <row r="1359">
      <c r="A1359" s="110"/>
      <c r="B1359" s="111"/>
      <c r="C1359" s="67"/>
      <c r="D1359" s="67"/>
      <c r="E1359" s="67"/>
      <c r="F1359" s="67"/>
      <c r="G1359" s="67"/>
      <c r="H1359" s="67"/>
      <c r="I1359" s="67"/>
      <c r="J1359" s="67"/>
      <c r="K1359" s="67"/>
      <c r="L1359" s="67"/>
      <c r="M1359" s="67"/>
      <c r="N1359" s="67"/>
      <c r="O1359" s="67"/>
      <c r="P1359" s="67"/>
      <c r="Q1359" s="67"/>
      <c r="R1359" s="64"/>
      <c r="S1359" s="65"/>
      <c r="T1359" s="67"/>
      <c r="U1359" s="67"/>
      <c r="V1359" s="65"/>
      <c r="W1359" s="67"/>
      <c r="X1359" s="67"/>
      <c r="AB1359" s="67"/>
      <c r="AC1359" s="67"/>
      <c r="AD1359" s="67"/>
      <c r="AE1359" s="67"/>
    </row>
    <row r="1360">
      <c r="A1360" s="110"/>
      <c r="B1360" s="111"/>
      <c r="C1360" s="67"/>
      <c r="D1360" s="67"/>
      <c r="E1360" s="67"/>
      <c r="F1360" s="67"/>
      <c r="G1360" s="67"/>
      <c r="H1360" s="67"/>
      <c r="I1360" s="67"/>
      <c r="J1360" s="67"/>
      <c r="K1360" s="67"/>
      <c r="L1360" s="67"/>
      <c r="M1360" s="67"/>
      <c r="N1360" s="67"/>
      <c r="O1360" s="67"/>
      <c r="P1360" s="67"/>
      <c r="Q1360" s="67"/>
      <c r="R1360" s="64"/>
      <c r="S1360" s="65"/>
      <c r="T1360" s="67"/>
      <c r="U1360" s="67"/>
      <c r="V1360" s="65"/>
      <c r="W1360" s="67"/>
      <c r="X1360" s="67"/>
      <c r="AB1360" s="67"/>
      <c r="AC1360" s="67"/>
      <c r="AD1360" s="67"/>
      <c r="AE1360" s="67"/>
    </row>
    <row r="1361">
      <c r="A1361" s="110"/>
      <c r="B1361" s="111"/>
      <c r="C1361" s="67"/>
      <c r="D1361" s="67"/>
      <c r="E1361" s="67"/>
      <c r="F1361" s="67"/>
      <c r="G1361" s="67"/>
      <c r="H1361" s="67"/>
      <c r="I1361" s="67"/>
      <c r="J1361" s="67"/>
      <c r="K1361" s="67"/>
      <c r="L1361" s="67"/>
      <c r="M1361" s="67"/>
      <c r="N1361" s="67"/>
      <c r="O1361" s="67"/>
      <c r="P1361" s="67"/>
      <c r="Q1361" s="67"/>
      <c r="R1361" s="64"/>
      <c r="S1361" s="65"/>
      <c r="T1361" s="67"/>
      <c r="U1361" s="67"/>
      <c r="V1361" s="65"/>
      <c r="W1361" s="67"/>
      <c r="X1361" s="67"/>
      <c r="AB1361" s="67"/>
      <c r="AC1361" s="67"/>
      <c r="AD1361" s="67"/>
      <c r="AE1361" s="67"/>
    </row>
    <row r="1362">
      <c r="A1362" s="110"/>
      <c r="B1362" s="111"/>
      <c r="C1362" s="67"/>
      <c r="D1362" s="67"/>
      <c r="E1362" s="67"/>
      <c r="F1362" s="67"/>
      <c r="G1362" s="67"/>
      <c r="H1362" s="67"/>
      <c r="I1362" s="67"/>
      <c r="J1362" s="67"/>
      <c r="K1362" s="67"/>
      <c r="L1362" s="67"/>
      <c r="M1362" s="67"/>
      <c r="N1362" s="67"/>
      <c r="O1362" s="67"/>
      <c r="P1362" s="67"/>
      <c r="Q1362" s="67"/>
      <c r="R1362" s="64"/>
      <c r="S1362" s="65"/>
      <c r="T1362" s="67"/>
      <c r="U1362" s="67"/>
      <c r="V1362" s="65"/>
      <c r="W1362" s="67"/>
      <c r="X1362" s="67"/>
      <c r="AB1362" s="67"/>
      <c r="AC1362" s="67"/>
      <c r="AD1362" s="67"/>
      <c r="AE1362" s="67"/>
    </row>
    <row r="1363">
      <c r="A1363" s="110"/>
      <c r="B1363" s="111"/>
      <c r="C1363" s="67"/>
      <c r="D1363" s="67"/>
      <c r="E1363" s="67"/>
      <c r="F1363" s="67"/>
      <c r="G1363" s="67"/>
      <c r="H1363" s="67"/>
      <c r="I1363" s="67"/>
      <c r="J1363" s="67"/>
      <c r="K1363" s="67"/>
      <c r="L1363" s="67"/>
      <c r="M1363" s="67"/>
      <c r="N1363" s="67"/>
      <c r="O1363" s="67"/>
      <c r="P1363" s="67"/>
      <c r="Q1363" s="67"/>
      <c r="R1363" s="64"/>
      <c r="S1363" s="65"/>
      <c r="T1363" s="67"/>
      <c r="U1363" s="67"/>
      <c r="V1363" s="65"/>
      <c r="W1363" s="67"/>
      <c r="X1363" s="67"/>
      <c r="AB1363" s="67"/>
      <c r="AC1363" s="67"/>
      <c r="AD1363" s="67"/>
      <c r="AE1363" s="67"/>
    </row>
    <row r="1364">
      <c r="A1364" s="110"/>
      <c r="B1364" s="111"/>
      <c r="C1364" s="67"/>
      <c r="D1364" s="67"/>
      <c r="E1364" s="67"/>
      <c r="F1364" s="67"/>
      <c r="G1364" s="67"/>
      <c r="H1364" s="67"/>
      <c r="I1364" s="67"/>
      <c r="J1364" s="67"/>
      <c r="K1364" s="67"/>
      <c r="L1364" s="67"/>
      <c r="M1364" s="67"/>
      <c r="N1364" s="67"/>
      <c r="O1364" s="67"/>
      <c r="P1364" s="67"/>
      <c r="Q1364" s="67"/>
      <c r="R1364" s="64"/>
      <c r="S1364" s="65"/>
      <c r="T1364" s="67"/>
      <c r="U1364" s="67"/>
      <c r="V1364" s="65"/>
      <c r="W1364" s="67"/>
      <c r="X1364" s="67"/>
      <c r="AB1364" s="67"/>
      <c r="AC1364" s="67"/>
      <c r="AD1364" s="67"/>
      <c r="AE1364" s="67"/>
    </row>
    <row r="1365">
      <c r="A1365" s="110"/>
      <c r="B1365" s="111"/>
      <c r="C1365" s="67"/>
      <c r="D1365" s="67"/>
      <c r="E1365" s="67"/>
      <c r="F1365" s="67"/>
      <c r="G1365" s="67"/>
      <c r="H1365" s="67"/>
      <c r="I1365" s="67"/>
      <c r="J1365" s="67"/>
      <c r="K1365" s="67"/>
      <c r="L1365" s="67"/>
      <c r="M1365" s="67"/>
      <c r="N1365" s="67"/>
      <c r="O1365" s="67"/>
      <c r="P1365" s="67"/>
      <c r="Q1365" s="67"/>
      <c r="R1365" s="64"/>
      <c r="S1365" s="65"/>
      <c r="T1365" s="67"/>
      <c r="U1365" s="67"/>
      <c r="V1365" s="65"/>
      <c r="W1365" s="67"/>
      <c r="X1365" s="67"/>
      <c r="AB1365" s="67"/>
      <c r="AC1365" s="67"/>
      <c r="AD1365" s="67"/>
      <c r="AE1365" s="67"/>
    </row>
    <row r="1366">
      <c r="A1366" s="110"/>
      <c r="B1366" s="111"/>
      <c r="C1366" s="67"/>
      <c r="D1366" s="67"/>
      <c r="E1366" s="67"/>
      <c r="F1366" s="67"/>
      <c r="G1366" s="67"/>
      <c r="H1366" s="67"/>
      <c r="I1366" s="67"/>
      <c r="J1366" s="67"/>
      <c r="K1366" s="67"/>
      <c r="L1366" s="67"/>
      <c r="M1366" s="67"/>
      <c r="N1366" s="67"/>
      <c r="O1366" s="67"/>
      <c r="P1366" s="67"/>
      <c r="Q1366" s="67"/>
      <c r="R1366" s="64"/>
      <c r="S1366" s="65"/>
      <c r="T1366" s="67"/>
      <c r="U1366" s="67"/>
      <c r="V1366" s="65"/>
      <c r="W1366" s="67"/>
      <c r="X1366" s="67"/>
      <c r="AB1366" s="67"/>
      <c r="AC1366" s="67"/>
      <c r="AD1366" s="67"/>
      <c r="AE1366" s="67"/>
    </row>
    <row r="1367">
      <c r="A1367" s="110"/>
      <c r="B1367" s="111"/>
      <c r="C1367" s="67"/>
      <c r="D1367" s="67"/>
      <c r="E1367" s="67"/>
      <c r="F1367" s="67"/>
      <c r="G1367" s="67"/>
      <c r="H1367" s="67"/>
      <c r="I1367" s="67"/>
      <c r="J1367" s="67"/>
      <c r="K1367" s="67"/>
      <c r="L1367" s="67"/>
      <c r="M1367" s="67"/>
      <c r="N1367" s="67"/>
      <c r="O1367" s="67"/>
      <c r="P1367" s="67"/>
      <c r="Q1367" s="67"/>
      <c r="R1367" s="64"/>
      <c r="S1367" s="65"/>
      <c r="T1367" s="67"/>
      <c r="U1367" s="67"/>
      <c r="V1367" s="65"/>
      <c r="W1367" s="67"/>
      <c r="X1367" s="67"/>
      <c r="AB1367" s="67"/>
      <c r="AC1367" s="67"/>
      <c r="AD1367" s="67"/>
      <c r="AE1367" s="67"/>
    </row>
    <row r="1368">
      <c r="A1368" s="110"/>
      <c r="B1368" s="111"/>
      <c r="C1368" s="67"/>
      <c r="D1368" s="67"/>
      <c r="E1368" s="67"/>
      <c r="F1368" s="67"/>
      <c r="G1368" s="67"/>
      <c r="H1368" s="67"/>
      <c r="I1368" s="67"/>
      <c r="J1368" s="67"/>
      <c r="K1368" s="67"/>
      <c r="L1368" s="67"/>
      <c r="M1368" s="67"/>
      <c r="N1368" s="67"/>
      <c r="O1368" s="67"/>
      <c r="P1368" s="67"/>
      <c r="Q1368" s="67"/>
      <c r="R1368" s="64"/>
      <c r="S1368" s="65"/>
      <c r="T1368" s="67"/>
      <c r="U1368" s="67"/>
      <c r="V1368" s="65"/>
      <c r="W1368" s="67"/>
      <c r="X1368" s="67"/>
      <c r="AB1368" s="67"/>
      <c r="AC1368" s="67"/>
      <c r="AD1368" s="67"/>
      <c r="AE1368" s="67"/>
    </row>
    <row r="1369">
      <c r="A1369" s="110"/>
      <c r="B1369" s="111"/>
      <c r="C1369" s="67"/>
      <c r="D1369" s="67"/>
      <c r="E1369" s="67"/>
      <c r="F1369" s="67"/>
      <c r="G1369" s="67"/>
      <c r="H1369" s="67"/>
      <c r="I1369" s="67"/>
      <c r="J1369" s="67"/>
      <c r="K1369" s="67"/>
      <c r="L1369" s="67"/>
      <c r="M1369" s="67"/>
      <c r="N1369" s="67"/>
      <c r="O1369" s="67"/>
      <c r="P1369" s="67"/>
      <c r="Q1369" s="67"/>
      <c r="R1369" s="64"/>
      <c r="S1369" s="65"/>
      <c r="T1369" s="67"/>
      <c r="U1369" s="67"/>
      <c r="V1369" s="65"/>
      <c r="W1369" s="67"/>
      <c r="X1369" s="67"/>
      <c r="AB1369" s="67"/>
      <c r="AC1369" s="67"/>
      <c r="AD1369" s="67"/>
      <c r="AE1369" s="67"/>
    </row>
    <row r="1370">
      <c r="A1370" s="110"/>
      <c r="B1370" s="111"/>
      <c r="C1370" s="67"/>
      <c r="D1370" s="67"/>
      <c r="E1370" s="67"/>
      <c r="F1370" s="67"/>
      <c r="G1370" s="67"/>
      <c r="H1370" s="67"/>
      <c r="I1370" s="67"/>
      <c r="J1370" s="67"/>
      <c r="K1370" s="67"/>
      <c r="L1370" s="67"/>
      <c r="M1370" s="67"/>
      <c r="N1370" s="67"/>
      <c r="O1370" s="67"/>
      <c r="P1370" s="67"/>
      <c r="Q1370" s="67"/>
      <c r="R1370" s="64"/>
      <c r="S1370" s="65"/>
      <c r="T1370" s="67"/>
      <c r="U1370" s="67"/>
      <c r="V1370" s="65"/>
      <c r="W1370" s="67"/>
      <c r="X1370" s="67"/>
      <c r="AB1370" s="67"/>
      <c r="AC1370" s="67"/>
      <c r="AD1370" s="67"/>
      <c r="AE1370" s="67"/>
    </row>
    <row r="1371">
      <c r="A1371" s="110"/>
      <c r="B1371" s="111"/>
      <c r="C1371" s="67"/>
      <c r="D1371" s="67"/>
      <c r="E1371" s="67"/>
      <c r="F1371" s="67"/>
      <c r="G1371" s="67"/>
      <c r="H1371" s="67"/>
      <c r="I1371" s="67"/>
      <c r="J1371" s="67"/>
      <c r="K1371" s="67"/>
      <c r="L1371" s="67"/>
      <c r="M1371" s="67"/>
      <c r="N1371" s="67"/>
      <c r="O1371" s="67"/>
      <c r="P1371" s="67"/>
      <c r="Q1371" s="67"/>
      <c r="R1371" s="64"/>
      <c r="S1371" s="65"/>
      <c r="T1371" s="67"/>
      <c r="U1371" s="67"/>
      <c r="V1371" s="65"/>
      <c r="W1371" s="67"/>
      <c r="X1371" s="67"/>
      <c r="AB1371" s="67"/>
      <c r="AC1371" s="67"/>
      <c r="AD1371" s="67"/>
      <c r="AE1371" s="67"/>
    </row>
    <row r="1372">
      <c r="A1372" s="110"/>
      <c r="B1372" s="111"/>
      <c r="C1372" s="67"/>
      <c r="D1372" s="67"/>
      <c r="E1372" s="67"/>
      <c r="F1372" s="67"/>
      <c r="G1372" s="67"/>
      <c r="H1372" s="67"/>
      <c r="I1372" s="67"/>
      <c r="J1372" s="67"/>
      <c r="K1372" s="67"/>
      <c r="L1372" s="67"/>
      <c r="M1372" s="67"/>
      <c r="N1372" s="67"/>
      <c r="O1372" s="67"/>
      <c r="P1372" s="67"/>
      <c r="Q1372" s="67"/>
      <c r="R1372" s="64"/>
      <c r="S1372" s="65"/>
      <c r="T1372" s="67"/>
      <c r="U1372" s="67"/>
      <c r="V1372" s="65"/>
      <c r="W1372" s="67"/>
      <c r="X1372" s="67"/>
      <c r="AB1372" s="67"/>
      <c r="AC1372" s="67"/>
      <c r="AD1372" s="67"/>
      <c r="AE1372" s="67"/>
    </row>
    <row r="1373">
      <c r="A1373" s="110"/>
      <c r="B1373" s="111"/>
      <c r="C1373" s="67"/>
      <c r="D1373" s="67"/>
      <c r="E1373" s="67"/>
      <c r="F1373" s="67"/>
      <c r="G1373" s="67"/>
      <c r="H1373" s="67"/>
      <c r="I1373" s="67"/>
      <c r="J1373" s="67"/>
      <c r="K1373" s="67"/>
      <c r="L1373" s="67"/>
      <c r="M1373" s="67"/>
      <c r="N1373" s="67"/>
      <c r="O1373" s="67"/>
      <c r="P1373" s="67"/>
      <c r="Q1373" s="67"/>
      <c r="R1373" s="64"/>
      <c r="S1373" s="65"/>
      <c r="T1373" s="67"/>
      <c r="U1373" s="67"/>
      <c r="V1373" s="65"/>
      <c r="W1373" s="67"/>
      <c r="X1373" s="67"/>
      <c r="AB1373" s="67"/>
      <c r="AC1373" s="67"/>
      <c r="AD1373" s="67"/>
      <c r="AE1373" s="67"/>
    </row>
    <row r="1374">
      <c r="A1374" s="110"/>
      <c r="B1374" s="111"/>
      <c r="C1374" s="67"/>
      <c r="D1374" s="67"/>
      <c r="E1374" s="67"/>
      <c r="F1374" s="67"/>
      <c r="G1374" s="67"/>
      <c r="H1374" s="67"/>
      <c r="I1374" s="67"/>
      <c r="J1374" s="67"/>
      <c r="K1374" s="67"/>
      <c r="L1374" s="67"/>
      <c r="M1374" s="67"/>
      <c r="N1374" s="67"/>
      <c r="O1374" s="67"/>
      <c r="P1374" s="67"/>
      <c r="Q1374" s="67"/>
      <c r="R1374" s="64"/>
      <c r="S1374" s="65"/>
      <c r="T1374" s="67"/>
      <c r="U1374" s="67"/>
      <c r="V1374" s="65"/>
      <c r="W1374" s="67"/>
      <c r="X1374" s="67"/>
      <c r="AB1374" s="67"/>
      <c r="AC1374" s="67"/>
      <c r="AD1374" s="67"/>
      <c r="AE1374" s="67"/>
    </row>
    <row r="1375">
      <c r="A1375" s="110"/>
      <c r="B1375" s="111"/>
      <c r="C1375" s="67"/>
      <c r="D1375" s="67"/>
      <c r="E1375" s="67"/>
      <c r="F1375" s="67"/>
      <c r="G1375" s="67"/>
      <c r="H1375" s="67"/>
      <c r="I1375" s="67"/>
      <c r="J1375" s="67"/>
      <c r="K1375" s="67"/>
      <c r="L1375" s="67"/>
      <c r="M1375" s="67"/>
      <c r="N1375" s="67"/>
      <c r="O1375" s="67"/>
      <c r="P1375" s="67"/>
      <c r="Q1375" s="67"/>
      <c r="R1375" s="64"/>
      <c r="S1375" s="65"/>
      <c r="T1375" s="67"/>
      <c r="U1375" s="67"/>
      <c r="V1375" s="65"/>
      <c r="W1375" s="67"/>
      <c r="X1375" s="67"/>
      <c r="AB1375" s="67"/>
      <c r="AC1375" s="67"/>
      <c r="AD1375" s="67"/>
      <c r="AE1375" s="67"/>
    </row>
    <row r="1376">
      <c r="A1376" s="110"/>
      <c r="B1376" s="111"/>
      <c r="C1376" s="67"/>
      <c r="D1376" s="67"/>
      <c r="E1376" s="67"/>
      <c r="F1376" s="67"/>
      <c r="G1376" s="67"/>
      <c r="H1376" s="67"/>
      <c r="I1376" s="67"/>
      <c r="J1376" s="67"/>
      <c r="K1376" s="67"/>
      <c r="L1376" s="67"/>
      <c r="M1376" s="67"/>
      <c r="N1376" s="67"/>
      <c r="O1376" s="67"/>
      <c r="P1376" s="67"/>
      <c r="Q1376" s="67"/>
      <c r="R1376" s="64"/>
      <c r="S1376" s="65"/>
      <c r="T1376" s="67"/>
      <c r="U1376" s="67"/>
      <c r="V1376" s="65"/>
      <c r="W1376" s="67"/>
      <c r="X1376" s="67"/>
      <c r="AB1376" s="67"/>
      <c r="AC1376" s="67"/>
      <c r="AD1376" s="67"/>
      <c r="AE1376" s="67"/>
    </row>
    <row r="1377">
      <c r="A1377" s="110"/>
      <c r="B1377" s="111"/>
      <c r="C1377" s="67"/>
      <c r="D1377" s="67"/>
      <c r="E1377" s="67"/>
      <c r="F1377" s="67"/>
      <c r="G1377" s="67"/>
      <c r="H1377" s="67"/>
      <c r="I1377" s="67"/>
      <c r="J1377" s="67"/>
      <c r="K1377" s="67"/>
      <c r="L1377" s="67"/>
      <c r="M1377" s="67"/>
      <c r="N1377" s="67"/>
      <c r="O1377" s="67"/>
      <c r="P1377" s="67"/>
      <c r="Q1377" s="67"/>
      <c r="R1377" s="64"/>
      <c r="S1377" s="65"/>
      <c r="T1377" s="67"/>
      <c r="U1377" s="67"/>
      <c r="V1377" s="65"/>
      <c r="W1377" s="67"/>
      <c r="X1377" s="67"/>
      <c r="AB1377" s="67"/>
      <c r="AC1377" s="67"/>
      <c r="AD1377" s="67"/>
      <c r="AE1377" s="67"/>
    </row>
    <row r="1378">
      <c r="A1378" s="110"/>
      <c r="B1378" s="111"/>
      <c r="C1378" s="67"/>
      <c r="D1378" s="67"/>
      <c r="E1378" s="67"/>
      <c r="F1378" s="67"/>
      <c r="G1378" s="67"/>
      <c r="H1378" s="67"/>
      <c r="I1378" s="67"/>
      <c r="J1378" s="67"/>
      <c r="K1378" s="67"/>
      <c r="L1378" s="67"/>
      <c r="M1378" s="67"/>
      <c r="N1378" s="67"/>
      <c r="O1378" s="67"/>
      <c r="P1378" s="67"/>
      <c r="Q1378" s="67"/>
      <c r="R1378" s="64"/>
      <c r="S1378" s="65"/>
      <c r="T1378" s="67"/>
      <c r="U1378" s="67"/>
      <c r="V1378" s="65"/>
      <c r="W1378" s="67"/>
      <c r="X1378" s="67"/>
      <c r="AB1378" s="67"/>
      <c r="AC1378" s="67"/>
      <c r="AD1378" s="67"/>
      <c r="AE1378" s="67"/>
    </row>
    <row r="1379">
      <c r="A1379" s="110"/>
      <c r="B1379" s="111"/>
      <c r="C1379" s="67"/>
      <c r="D1379" s="67"/>
      <c r="E1379" s="67"/>
      <c r="F1379" s="67"/>
      <c r="G1379" s="67"/>
      <c r="H1379" s="67"/>
      <c r="I1379" s="67"/>
      <c r="J1379" s="67"/>
      <c r="K1379" s="67"/>
      <c r="L1379" s="67"/>
      <c r="M1379" s="67"/>
      <c r="N1379" s="67"/>
      <c r="O1379" s="67"/>
      <c r="P1379" s="67"/>
      <c r="Q1379" s="67"/>
      <c r="R1379" s="64"/>
      <c r="S1379" s="65"/>
      <c r="T1379" s="67"/>
      <c r="U1379" s="67"/>
      <c r="V1379" s="65"/>
      <c r="W1379" s="67"/>
      <c r="X1379" s="67"/>
      <c r="AB1379" s="67"/>
      <c r="AC1379" s="67"/>
      <c r="AD1379" s="67"/>
      <c r="AE1379" s="67"/>
    </row>
    <row r="1380">
      <c r="A1380" s="110"/>
      <c r="B1380" s="111"/>
      <c r="C1380" s="67"/>
      <c r="D1380" s="67"/>
      <c r="E1380" s="67"/>
      <c r="F1380" s="67"/>
      <c r="G1380" s="67"/>
      <c r="H1380" s="67"/>
      <c r="I1380" s="67"/>
      <c r="J1380" s="67"/>
      <c r="K1380" s="67"/>
      <c r="L1380" s="67"/>
      <c r="M1380" s="67"/>
      <c r="N1380" s="67"/>
      <c r="O1380" s="67"/>
      <c r="P1380" s="67"/>
      <c r="Q1380" s="67"/>
      <c r="R1380" s="64"/>
      <c r="S1380" s="65"/>
      <c r="T1380" s="67"/>
      <c r="U1380" s="67"/>
      <c r="V1380" s="65"/>
      <c r="W1380" s="67"/>
      <c r="X1380" s="67"/>
      <c r="AB1380" s="67"/>
      <c r="AC1380" s="67"/>
      <c r="AD1380" s="67"/>
      <c r="AE1380" s="67"/>
    </row>
    <row r="1381">
      <c r="A1381" s="110"/>
      <c r="B1381" s="111"/>
      <c r="C1381" s="67"/>
      <c r="D1381" s="67"/>
      <c r="E1381" s="67"/>
      <c r="F1381" s="67"/>
      <c r="G1381" s="67"/>
      <c r="H1381" s="67"/>
      <c r="I1381" s="67"/>
      <c r="J1381" s="67"/>
      <c r="K1381" s="67"/>
      <c r="L1381" s="67"/>
      <c r="M1381" s="67"/>
      <c r="N1381" s="67"/>
      <c r="O1381" s="67"/>
      <c r="P1381" s="67"/>
      <c r="Q1381" s="67"/>
      <c r="R1381" s="64"/>
      <c r="S1381" s="65"/>
      <c r="T1381" s="67"/>
      <c r="U1381" s="67"/>
      <c r="V1381" s="65"/>
      <c r="W1381" s="67"/>
      <c r="X1381" s="67"/>
      <c r="AB1381" s="67"/>
      <c r="AC1381" s="67"/>
      <c r="AD1381" s="67"/>
      <c r="AE1381" s="67"/>
    </row>
    <row r="1382">
      <c r="A1382" s="110"/>
      <c r="B1382" s="111"/>
      <c r="C1382" s="67"/>
      <c r="D1382" s="67"/>
      <c r="E1382" s="67"/>
      <c r="F1382" s="67"/>
      <c r="G1382" s="67"/>
      <c r="H1382" s="67"/>
      <c r="I1382" s="67"/>
      <c r="J1382" s="67"/>
      <c r="K1382" s="67"/>
      <c r="L1382" s="67"/>
      <c r="M1382" s="67"/>
      <c r="N1382" s="67"/>
      <c r="O1382" s="67"/>
      <c r="P1382" s="67"/>
      <c r="Q1382" s="67"/>
      <c r="R1382" s="64"/>
      <c r="S1382" s="65"/>
      <c r="T1382" s="67"/>
      <c r="U1382" s="67"/>
      <c r="V1382" s="65"/>
      <c r="W1382" s="67"/>
      <c r="X1382" s="67"/>
      <c r="AB1382" s="67"/>
      <c r="AC1382" s="67"/>
      <c r="AD1382" s="67"/>
      <c r="AE1382" s="67"/>
    </row>
    <row r="1383">
      <c r="A1383" s="110"/>
      <c r="B1383" s="111"/>
      <c r="C1383" s="67"/>
      <c r="D1383" s="67"/>
      <c r="E1383" s="67"/>
      <c r="F1383" s="67"/>
      <c r="G1383" s="67"/>
      <c r="H1383" s="67"/>
      <c r="I1383" s="67"/>
      <c r="J1383" s="67"/>
      <c r="K1383" s="67"/>
      <c r="L1383" s="67"/>
      <c r="M1383" s="67"/>
      <c r="N1383" s="67"/>
      <c r="O1383" s="67"/>
      <c r="P1383" s="67"/>
      <c r="Q1383" s="67"/>
      <c r="R1383" s="64"/>
      <c r="S1383" s="65"/>
      <c r="T1383" s="67"/>
      <c r="U1383" s="67"/>
      <c r="V1383" s="65"/>
      <c r="W1383" s="67"/>
      <c r="X1383" s="67"/>
      <c r="AB1383" s="67"/>
      <c r="AC1383" s="67"/>
      <c r="AD1383" s="67"/>
      <c r="AE1383" s="67"/>
    </row>
    <row r="1384">
      <c r="A1384" s="110"/>
      <c r="B1384" s="111"/>
      <c r="C1384" s="67"/>
      <c r="D1384" s="67"/>
      <c r="E1384" s="67"/>
      <c r="F1384" s="67"/>
      <c r="G1384" s="67"/>
      <c r="H1384" s="67"/>
      <c r="I1384" s="67"/>
      <c r="J1384" s="67"/>
      <c r="K1384" s="67"/>
      <c r="L1384" s="67"/>
      <c r="M1384" s="67"/>
      <c r="N1384" s="67"/>
      <c r="O1384" s="67"/>
      <c r="P1384" s="67"/>
      <c r="Q1384" s="67"/>
      <c r="R1384" s="64"/>
      <c r="S1384" s="65"/>
      <c r="T1384" s="67"/>
      <c r="U1384" s="67"/>
      <c r="V1384" s="65"/>
      <c r="W1384" s="67"/>
      <c r="X1384" s="67"/>
      <c r="AB1384" s="67"/>
      <c r="AC1384" s="67"/>
      <c r="AD1384" s="67"/>
      <c r="AE1384" s="67"/>
    </row>
    <row r="1385">
      <c r="A1385" s="110"/>
      <c r="B1385" s="111"/>
      <c r="C1385" s="67"/>
      <c r="D1385" s="67"/>
      <c r="E1385" s="67"/>
      <c r="F1385" s="67"/>
      <c r="G1385" s="67"/>
      <c r="H1385" s="67"/>
      <c r="I1385" s="67"/>
      <c r="J1385" s="67"/>
      <c r="K1385" s="67"/>
      <c r="L1385" s="67"/>
      <c r="M1385" s="67"/>
      <c r="N1385" s="67"/>
      <c r="O1385" s="67"/>
      <c r="P1385" s="67"/>
      <c r="Q1385" s="67"/>
      <c r="R1385" s="64"/>
      <c r="S1385" s="65"/>
      <c r="T1385" s="67"/>
      <c r="U1385" s="67"/>
      <c r="V1385" s="65"/>
      <c r="W1385" s="67"/>
      <c r="X1385" s="67"/>
      <c r="AB1385" s="67"/>
      <c r="AC1385" s="67"/>
      <c r="AD1385" s="67"/>
      <c r="AE1385" s="67"/>
    </row>
    <row r="1386">
      <c r="A1386" s="110"/>
      <c r="B1386" s="111"/>
      <c r="C1386" s="67"/>
      <c r="D1386" s="67"/>
      <c r="E1386" s="67"/>
      <c r="F1386" s="67"/>
      <c r="G1386" s="67"/>
      <c r="H1386" s="67"/>
      <c r="I1386" s="67"/>
      <c r="J1386" s="67"/>
      <c r="K1386" s="67"/>
      <c r="L1386" s="67"/>
      <c r="M1386" s="67"/>
      <c r="N1386" s="67"/>
      <c r="O1386" s="67"/>
      <c r="P1386" s="67"/>
      <c r="Q1386" s="67"/>
      <c r="R1386" s="64"/>
      <c r="S1386" s="65"/>
      <c r="T1386" s="67"/>
      <c r="U1386" s="67"/>
      <c r="V1386" s="65"/>
      <c r="W1386" s="67"/>
      <c r="X1386" s="67"/>
      <c r="AB1386" s="67"/>
      <c r="AC1386" s="67"/>
      <c r="AD1386" s="67"/>
      <c r="AE1386" s="67"/>
    </row>
    <row r="1387">
      <c r="A1387" s="110"/>
      <c r="B1387" s="111"/>
      <c r="C1387" s="67"/>
      <c r="D1387" s="67"/>
      <c r="E1387" s="67"/>
      <c r="F1387" s="67"/>
      <c r="G1387" s="67"/>
      <c r="H1387" s="67"/>
      <c r="I1387" s="67"/>
      <c r="J1387" s="67"/>
      <c r="K1387" s="67"/>
      <c r="L1387" s="67"/>
      <c r="M1387" s="67"/>
      <c r="N1387" s="67"/>
      <c r="O1387" s="67"/>
      <c r="P1387" s="67"/>
      <c r="Q1387" s="67"/>
      <c r="R1387" s="64"/>
      <c r="S1387" s="65"/>
      <c r="T1387" s="67"/>
      <c r="U1387" s="67"/>
      <c r="V1387" s="65"/>
      <c r="W1387" s="67"/>
      <c r="X1387" s="67"/>
      <c r="AB1387" s="67"/>
      <c r="AC1387" s="67"/>
      <c r="AD1387" s="67"/>
      <c r="AE1387" s="67"/>
    </row>
    <row r="1388">
      <c r="A1388" s="110"/>
      <c r="B1388" s="111"/>
      <c r="C1388" s="67"/>
      <c r="D1388" s="67"/>
      <c r="E1388" s="67"/>
      <c r="F1388" s="67"/>
      <c r="G1388" s="67"/>
      <c r="H1388" s="67"/>
      <c r="I1388" s="67"/>
      <c r="J1388" s="67"/>
      <c r="K1388" s="67"/>
      <c r="L1388" s="67"/>
      <c r="M1388" s="67"/>
      <c r="N1388" s="67"/>
      <c r="O1388" s="67"/>
      <c r="P1388" s="67"/>
      <c r="Q1388" s="67"/>
      <c r="R1388" s="64"/>
      <c r="S1388" s="65"/>
      <c r="T1388" s="67"/>
      <c r="U1388" s="67"/>
      <c r="V1388" s="65"/>
      <c r="W1388" s="67"/>
      <c r="X1388" s="67"/>
      <c r="AB1388" s="67"/>
      <c r="AC1388" s="67"/>
      <c r="AD1388" s="67"/>
      <c r="AE1388" s="67"/>
    </row>
    <row r="1389">
      <c r="A1389" s="110"/>
      <c r="B1389" s="111"/>
      <c r="C1389" s="67"/>
      <c r="D1389" s="67"/>
      <c r="E1389" s="67"/>
      <c r="F1389" s="67"/>
      <c r="G1389" s="67"/>
      <c r="H1389" s="67"/>
      <c r="I1389" s="67"/>
      <c r="J1389" s="67"/>
      <c r="K1389" s="67"/>
      <c r="L1389" s="67"/>
      <c r="M1389" s="67"/>
      <c r="N1389" s="67"/>
      <c r="O1389" s="67"/>
      <c r="P1389" s="67"/>
      <c r="Q1389" s="67"/>
      <c r="R1389" s="64"/>
      <c r="S1389" s="65"/>
      <c r="T1389" s="67"/>
      <c r="U1389" s="67"/>
      <c r="V1389" s="65"/>
      <c r="W1389" s="67"/>
      <c r="X1389" s="67"/>
      <c r="AB1389" s="67"/>
      <c r="AC1389" s="67"/>
      <c r="AD1389" s="67"/>
      <c r="AE1389" s="67"/>
    </row>
    <row r="1390">
      <c r="A1390" s="110"/>
      <c r="B1390" s="111"/>
      <c r="C1390" s="67"/>
      <c r="D1390" s="67"/>
      <c r="E1390" s="67"/>
      <c r="F1390" s="67"/>
      <c r="G1390" s="67"/>
      <c r="H1390" s="67"/>
      <c r="I1390" s="67"/>
      <c r="J1390" s="67"/>
      <c r="K1390" s="67"/>
      <c r="L1390" s="67"/>
      <c r="M1390" s="67"/>
      <c r="N1390" s="67"/>
      <c r="O1390" s="67"/>
      <c r="P1390" s="67"/>
      <c r="Q1390" s="67"/>
      <c r="R1390" s="64"/>
      <c r="S1390" s="65"/>
      <c r="T1390" s="67"/>
      <c r="U1390" s="67"/>
      <c r="V1390" s="65"/>
      <c r="W1390" s="67"/>
      <c r="X1390" s="67"/>
      <c r="AB1390" s="67"/>
      <c r="AC1390" s="67"/>
      <c r="AD1390" s="67"/>
      <c r="AE1390" s="67"/>
    </row>
    <row r="1391">
      <c r="A1391" s="110"/>
      <c r="B1391" s="111"/>
      <c r="C1391" s="67"/>
      <c r="D1391" s="67"/>
      <c r="E1391" s="67"/>
      <c r="F1391" s="67"/>
      <c r="G1391" s="67"/>
      <c r="H1391" s="67"/>
      <c r="I1391" s="67"/>
      <c r="J1391" s="67"/>
      <c r="K1391" s="67"/>
      <c r="L1391" s="67"/>
      <c r="M1391" s="67"/>
      <c r="N1391" s="67"/>
      <c r="O1391" s="67"/>
      <c r="P1391" s="67"/>
      <c r="Q1391" s="67"/>
      <c r="R1391" s="64"/>
      <c r="S1391" s="65"/>
      <c r="T1391" s="67"/>
      <c r="U1391" s="67"/>
      <c r="V1391" s="65"/>
      <c r="W1391" s="67"/>
      <c r="X1391" s="67"/>
      <c r="AB1391" s="67"/>
      <c r="AC1391" s="67"/>
      <c r="AD1391" s="67"/>
      <c r="AE1391" s="67"/>
    </row>
    <row r="1392">
      <c r="A1392" s="110"/>
      <c r="B1392" s="111"/>
      <c r="C1392" s="67"/>
      <c r="D1392" s="67"/>
      <c r="E1392" s="67"/>
      <c r="F1392" s="67"/>
      <c r="G1392" s="67"/>
      <c r="H1392" s="67"/>
      <c r="I1392" s="67"/>
      <c r="J1392" s="67"/>
      <c r="K1392" s="67"/>
      <c r="L1392" s="67"/>
      <c r="M1392" s="67"/>
      <c r="N1392" s="67"/>
      <c r="O1392" s="67"/>
      <c r="P1392" s="67"/>
      <c r="Q1392" s="67"/>
      <c r="R1392" s="64"/>
      <c r="S1392" s="65"/>
      <c r="T1392" s="67"/>
      <c r="U1392" s="67"/>
      <c r="V1392" s="65"/>
      <c r="W1392" s="67"/>
      <c r="X1392" s="67"/>
      <c r="AB1392" s="67"/>
      <c r="AC1392" s="67"/>
      <c r="AD1392" s="67"/>
      <c r="AE1392" s="67"/>
    </row>
    <row r="1393">
      <c r="A1393" s="110"/>
      <c r="B1393" s="111"/>
      <c r="C1393" s="67"/>
      <c r="D1393" s="67"/>
      <c r="E1393" s="67"/>
      <c r="F1393" s="67"/>
      <c r="G1393" s="67"/>
      <c r="H1393" s="67"/>
      <c r="I1393" s="67"/>
      <c r="J1393" s="67"/>
      <c r="K1393" s="67"/>
      <c r="L1393" s="67"/>
      <c r="M1393" s="67"/>
      <c r="N1393" s="67"/>
      <c r="O1393" s="67"/>
      <c r="P1393" s="67"/>
      <c r="Q1393" s="67"/>
      <c r="R1393" s="64"/>
      <c r="S1393" s="65"/>
      <c r="T1393" s="67"/>
      <c r="U1393" s="67"/>
      <c r="V1393" s="65"/>
      <c r="W1393" s="67"/>
      <c r="X1393" s="67"/>
      <c r="AB1393" s="67"/>
      <c r="AC1393" s="67"/>
      <c r="AD1393" s="67"/>
      <c r="AE1393" s="67"/>
    </row>
    <row r="1394">
      <c r="A1394" s="110"/>
      <c r="B1394" s="111"/>
      <c r="C1394" s="67"/>
      <c r="D1394" s="67"/>
      <c r="E1394" s="67"/>
      <c r="F1394" s="67"/>
      <c r="G1394" s="67"/>
      <c r="H1394" s="67"/>
      <c r="I1394" s="67"/>
      <c r="J1394" s="67"/>
      <c r="K1394" s="67"/>
      <c r="L1394" s="67"/>
      <c r="M1394" s="67"/>
      <c r="N1394" s="67"/>
      <c r="O1394" s="67"/>
      <c r="P1394" s="67"/>
      <c r="Q1394" s="67"/>
      <c r="R1394" s="64"/>
      <c r="S1394" s="65"/>
      <c r="T1394" s="67"/>
      <c r="U1394" s="67"/>
      <c r="V1394" s="65"/>
      <c r="W1394" s="67"/>
      <c r="X1394" s="67"/>
      <c r="AB1394" s="67"/>
      <c r="AC1394" s="67"/>
      <c r="AD1394" s="67"/>
      <c r="AE1394" s="67"/>
    </row>
    <row r="1395">
      <c r="A1395" s="110"/>
      <c r="B1395" s="111"/>
      <c r="C1395" s="67"/>
      <c r="D1395" s="67"/>
      <c r="E1395" s="67"/>
      <c r="F1395" s="67"/>
      <c r="G1395" s="67"/>
      <c r="H1395" s="67"/>
      <c r="I1395" s="67"/>
      <c r="J1395" s="67"/>
      <c r="K1395" s="67"/>
      <c r="L1395" s="67"/>
      <c r="M1395" s="67"/>
      <c r="N1395" s="67"/>
      <c r="O1395" s="67"/>
      <c r="P1395" s="67"/>
      <c r="Q1395" s="67"/>
      <c r="R1395" s="64"/>
      <c r="S1395" s="65"/>
      <c r="T1395" s="67"/>
      <c r="U1395" s="67"/>
      <c r="V1395" s="65"/>
      <c r="W1395" s="67"/>
      <c r="X1395" s="67"/>
      <c r="AB1395" s="67"/>
      <c r="AC1395" s="67"/>
      <c r="AD1395" s="67"/>
      <c r="AE1395" s="67"/>
    </row>
    <row r="1396">
      <c r="A1396" s="110"/>
      <c r="B1396" s="111"/>
      <c r="C1396" s="67"/>
      <c r="D1396" s="67"/>
      <c r="E1396" s="67"/>
      <c r="F1396" s="67"/>
      <c r="G1396" s="67"/>
      <c r="H1396" s="67"/>
      <c r="I1396" s="67"/>
      <c r="J1396" s="67"/>
      <c r="K1396" s="67"/>
      <c r="L1396" s="67"/>
      <c r="M1396" s="67"/>
      <c r="N1396" s="67"/>
      <c r="O1396" s="67"/>
      <c r="P1396" s="67"/>
      <c r="Q1396" s="67"/>
      <c r="R1396" s="64"/>
      <c r="S1396" s="65"/>
      <c r="T1396" s="67"/>
      <c r="U1396" s="67"/>
      <c r="V1396" s="65"/>
      <c r="W1396" s="67"/>
      <c r="X1396" s="67"/>
      <c r="AB1396" s="67"/>
      <c r="AC1396" s="67"/>
      <c r="AD1396" s="67"/>
      <c r="AE1396" s="67"/>
    </row>
    <row r="1397">
      <c r="A1397" s="110"/>
      <c r="B1397" s="111"/>
      <c r="C1397" s="67"/>
      <c r="D1397" s="67"/>
      <c r="E1397" s="67"/>
      <c r="F1397" s="67"/>
      <c r="G1397" s="67"/>
      <c r="H1397" s="67"/>
      <c r="I1397" s="67"/>
      <c r="J1397" s="67"/>
      <c r="K1397" s="67"/>
      <c r="L1397" s="67"/>
      <c r="M1397" s="67"/>
      <c r="N1397" s="67"/>
      <c r="O1397" s="67"/>
      <c r="P1397" s="67"/>
      <c r="Q1397" s="67"/>
      <c r="R1397" s="64"/>
      <c r="S1397" s="65"/>
      <c r="T1397" s="67"/>
      <c r="U1397" s="67"/>
      <c r="V1397" s="65"/>
      <c r="W1397" s="67"/>
      <c r="X1397" s="67"/>
      <c r="AB1397" s="67"/>
      <c r="AC1397" s="67"/>
      <c r="AD1397" s="67"/>
      <c r="AE1397" s="67"/>
    </row>
    <row r="1398">
      <c r="A1398" s="110"/>
      <c r="B1398" s="111"/>
      <c r="C1398" s="67"/>
      <c r="D1398" s="67"/>
      <c r="E1398" s="67"/>
      <c r="F1398" s="67"/>
      <c r="G1398" s="67"/>
      <c r="H1398" s="67"/>
      <c r="I1398" s="67"/>
      <c r="J1398" s="67"/>
      <c r="K1398" s="67"/>
      <c r="L1398" s="67"/>
      <c r="M1398" s="67"/>
      <c r="N1398" s="67"/>
      <c r="O1398" s="67"/>
      <c r="P1398" s="67"/>
      <c r="Q1398" s="67"/>
      <c r="R1398" s="64"/>
      <c r="S1398" s="65"/>
      <c r="T1398" s="67"/>
      <c r="U1398" s="67"/>
      <c r="V1398" s="65"/>
      <c r="W1398" s="67"/>
      <c r="X1398" s="67"/>
      <c r="AB1398" s="67"/>
      <c r="AC1398" s="67"/>
      <c r="AD1398" s="67"/>
      <c r="AE1398" s="67"/>
    </row>
    <row r="1399">
      <c r="A1399" s="110"/>
      <c r="B1399" s="111"/>
      <c r="C1399" s="67"/>
      <c r="D1399" s="67"/>
      <c r="E1399" s="67"/>
      <c r="F1399" s="67"/>
      <c r="G1399" s="67"/>
      <c r="H1399" s="67"/>
      <c r="I1399" s="67"/>
      <c r="J1399" s="67"/>
      <c r="K1399" s="67"/>
      <c r="L1399" s="67"/>
      <c r="M1399" s="67"/>
      <c r="N1399" s="67"/>
      <c r="O1399" s="67"/>
      <c r="P1399" s="67"/>
      <c r="Q1399" s="67"/>
      <c r="R1399" s="64"/>
      <c r="S1399" s="65"/>
      <c r="T1399" s="67"/>
      <c r="U1399" s="67"/>
      <c r="V1399" s="65"/>
      <c r="W1399" s="67"/>
      <c r="X1399" s="67"/>
      <c r="AB1399" s="67"/>
      <c r="AC1399" s="67"/>
      <c r="AD1399" s="67"/>
      <c r="AE1399" s="67"/>
    </row>
    <row r="1400">
      <c r="A1400" s="110"/>
      <c r="B1400" s="111"/>
      <c r="C1400" s="67"/>
      <c r="D1400" s="67"/>
      <c r="E1400" s="67"/>
      <c r="F1400" s="67"/>
      <c r="G1400" s="67"/>
      <c r="H1400" s="67"/>
      <c r="I1400" s="67"/>
      <c r="J1400" s="67"/>
      <c r="K1400" s="67"/>
      <c r="L1400" s="67"/>
      <c r="M1400" s="67"/>
      <c r="N1400" s="67"/>
      <c r="O1400" s="67"/>
      <c r="P1400" s="67"/>
      <c r="Q1400" s="67"/>
      <c r="R1400" s="64"/>
      <c r="S1400" s="65"/>
      <c r="T1400" s="67"/>
      <c r="U1400" s="67"/>
      <c r="V1400" s="65"/>
      <c r="W1400" s="67"/>
      <c r="X1400" s="67"/>
      <c r="AB1400" s="67"/>
      <c r="AC1400" s="67"/>
      <c r="AD1400" s="67"/>
      <c r="AE1400" s="67"/>
    </row>
    <row r="1401">
      <c r="A1401" s="110"/>
      <c r="B1401" s="111"/>
      <c r="C1401" s="67"/>
      <c r="D1401" s="67"/>
      <c r="E1401" s="67"/>
      <c r="F1401" s="67"/>
      <c r="G1401" s="67"/>
      <c r="H1401" s="67"/>
      <c r="I1401" s="67"/>
      <c r="J1401" s="67"/>
      <c r="K1401" s="67"/>
      <c r="L1401" s="67"/>
      <c r="M1401" s="67"/>
      <c r="N1401" s="67"/>
      <c r="O1401" s="67"/>
      <c r="P1401" s="67"/>
      <c r="Q1401" s="67"/>
      <c r="R1401" s="64"/>
      <c r="S1401" s="65"/>
      <c r="T1401" s="67"/>
      <c r="U1401" s="67"/>
      <c r="V1401" s="65"/>
      <c r="W1401" s="67"/>
      <c r="X1401" s="67"/>
      <c r="AB1401" s="67"/>
      <c r="AC1401" s="67"/>
      <c r="AD1401" s="67"/>
      <c r="AE1401" s="67"/>
    </row>
    <row r="1402">
      <c r="A1402" s="110"/>
      <c r="B1402" s="111"/>
      <c r="C1402" s="67"/>
      <c r="D1402" s="67"/>
      <c r="E1402" s="67"/>
      <c r="F1402" s="67"/>
      <c r="G1402" s="67"/>
      <c r="H1402" s="67"/>
      <c r="I1402" s="67"/>
      <c r="J1402" s="67"/>
      <c r="K1402" s="67"/>
      <c r="L1402" s="67"/>
      <c r="M1402" s="67"/>
      <c r="N1402" s="67"/>
      <c r="O1402" s="67"/>
      <c r="P1402" s="67"/>
      <c r="Q1402" s="67"/>
      <c r="R1402" s="64"/>
      <c r="S1402" s="65"/>
      <c r="T1402" s="67"/>
      <c r="U1402" s="67"/>
      <c r="V1402" s="65"/>
      <c r="W1402" s="67"/>
      <c r="X1402" s="67"/>
      <c r="AB1402" s="67"/>
      <c r="AC1402" s="67"/>
      <c r="AD1402" s="67"/>
      <c r="AE1402" s="67"/>
    </row>
    <row r="1403">
      <c r="A1403" s="110"/>
      <c r="B1403" s="111"/>
      <c r="C1403" s="67"/>
      <c r="D1403" s="67"/>
      <c r="E1403" s="67"/>
      <c r="F1403" s="67"/>
      <c r="G1403" s="67"/>
      <c r="H1403" s="67"/>
      <c r="I1403" s="67"/>
      <c r="J1403" s="67"/>
      <c r="K1403" s="67"/>
      <c r="L1403" s="67"/>
      <c r="M1403" s="67"/>
      <c r="N1403" s="67"/>
      <c r="O1403" s="67"/>
      <c r="P1403" s="67"/>
      <c r="Q1403" s="67"/>
      <c r="R1403" s="64"/>
      <c r="S1403" s="65"/>
      <c r="T1403" s="67"/>
      <c r="U1403" s="67"/>
      <c r="V1403" s="65"/>
      <c r="W1403" s="67"/>
      <c r="X1403" s="67"/>
      <c r="AB1403" s="67"/>
      <c r="AC1403" s="67"/>
      <c r="AD1403" s="67"/>
      <c r="AE1403" s="67"/>
    </row>
    <row r="1404">
      <c r="A1404" s="110"/>
      <c r="B1404" s="111"/>
      <c r="C1404" s="67"/>
      <c r="D1404" s="67"/>
      <c r="E1404" s="67"/>
      <c r="F1404" s="67"/>
      <c r="G1404" s="67"/>
      <c r="H1404" s="67"/>
      <c r="I1404" s="67"/>
      <c r="J1404" s="67"/>
      <c r="K1404" s="67"/>
      <c r="L1404" s="67"/>
      <c r="M1404" s="67"/>
      <c r="N1404" s="67"/>
      <c r="O1404" s="67"/>
      <c r="P1404" s="67"/>
      <c r="Q1404" s="67"/>
      <c r="R1404" s="64"/>
      <c r="S1404" s="65"/>
      <c r="T1404" s="67"/>
      <c r="U1404" s="67"/>
      <c r="V1404" s="65"/>
      <c r="W1404" s="67"/>
      <c r="X1404" s="67"/>
      <c r="AB1404" s="67"/>
      <c r="AC1404" s="67"/>
      <c r="AD1404" s="67"/>
      <c r="AE1404" s="67"/>
    </row>
    <row r="1405">
      <c r="A1405" s="110"/>
      <c r="B1405" s="111"/>
      <c r="C1405" s="67"/>
      <c r="D1405" s="67"/>
      <c r="E1405" s="67"/>
      <c r="F1405" s="67"/>
      <c r="G1405" s="67"/>
      <c r="H1405" s="67"/>
      <c r="I1405" s="67"/>
      <c r="J1405" s="67"/>
      <c r="K1405" s="67"/>
      <c r="L1405" s="67"/>
      <c r="M1405" s="67"/>
      <c r="N1405" s="67"/>
      <c r="O1405" s="67"/>
      <c r="P1405" s="67"/>
      <c r="Q1405" s="67"/>
      <c r="R1405" s="64"/>
      <c r="S1405" s="65"/>
      <c r="T1405" s="67"/>
      <c r="U1405" s="67"/>
      <c r="V1405" s="65"/>
      <c r="W1405" s="67"/>
      <c r="X1405" s="67"/>
      <c r="AB1405" s="67"/>
      <c r="AC1405" s="67"/>
      <c r="AD1405" s="67"/>
      <c r="AE1405" s="67"/>
    </row>
    <row r="1406">
      <c r="A1406" s="110"/>
      <c r="B1406" s="111"/>
      <c r="C1406" s="67"/>
      <c r="D1406" s="67"/>
      <c r="E1406" s="67"/>
      <c r="F1406" s="67"/>
      <c r="G1406" s="67"/>
      <c r="H1406" s="67"/>
      <c r="I1406" s="67"/>
      <c r="J1406" s="67"/>
      <c r="K1406" s="67"/>
      <c r="L1406" s="67"/>
      <c r="M1406" s="67"/>
      <c r="N1406" s="67"/>
      <c r="O1406" s="67"/>
      <c r="P1406" s="67"/>
      <c r="Q1406" s="67"/>
      <c r="R1406" s="64"/>
      <c r="S1406" s="65"/>
      <c r="T1406" s="67"/>
      <c r="U1406" s="67"/>
      <c r="V1406" s="65"/>
      <c r="W1406" s="67"/>
      <c r="X1406" s="67"/>
      <c r="AB1406" s="67"/>
      <c r="AC1406" s="67"/>
      <c r="AD1406" s="67"/>
      <c r="AE1406" s="67"/>
    </row>
    <row r="1407">
      <c r="A1407" s="110"/>
      <c r="B1407" s="111"/>
      <c r="C1407" s="67"/>
      <c r="D1407" s="67"/>
      <c r="E1407" s="67"/>
      <c r="F1407" s="67"/>
      <c r="G1407" s="67"/>
      <c r="H1407" s="67"/>
      <c r="I1407" s="67"/>
      <c r="J1407" s="67"/>
      <c r="K1407" s="67"/>
      <c r="L1407" s="67"/>
      <c r="M1407" s="67"/>
      <c r="N1407" s="67"/>
      <c r="O1407" s="67"/>
      <c r="P1407" s="67"/>
      <c r="Q1407" s="67"/>
      <c r="R1407" s="64"/>
      <c r="S1407" s="65"/>
      <c r="T1407" s="67"/>
      <c r="U1407" s="67"/>
      <c r="V1407" s="65"/>
      <c r="W1407" s="67"/>
      <c r="X1407" s="67"/>
      <c r="AB1407" s="67"/>
      <c r="AC1407" s="67"/>
      <c r="AD1407" s="67"/>
      <c r="AE1407" s="67"/>
    </row>
    <row r="1408">
      <c r="A1408" s="110"/>
      <c r="B1408" s="111"/>
      <c r="C1408" s="67"/>
      <c r="D1408" s="67"/>
      <c r="E1408" s="67"/>
      <c r="F1408" s="67"/>
      <c r="G1408" s="67"/>
      <c r="H1408" s="67"/>
      <c r="I1408" s="67"/>
      <c r="J1408" s="67"/>
      <c r="K1408" s="67"/>
      <c r="L1408" s="67"/>
      <c r="M1408" s="67"/>
      <c r="N1408" s="67"/>
      <c r="O1408" s="67"/>
      <c r="P1408" s="67"/>
      <c r="Q1408" s="67"/>
      <c r="R1408" s="64"/>
      <c r="S1408" s="65"/>
      <c r="T1408" s="67"/>
      <c r="U1408" s="67"/>
      <c r="V1408" s="65"/>
      <c r="W1408" s="67"/>
      <c r="X1408" s="67"/>
      <c r="AB1408" s="67"/>
      <c r="AC1408" s="67"/>
      <c r="AD1408" s="67"/>
      <c r="AE1408" s="67"/>
    </row>
    <row r="1409">
      <c r="A1409" s="110"/>
      <c r="B1409" s="111"/>
      <c r="C1409" s="67"/>
      <c r="D1409" s="67"/>
      <c r="E1409" s="67"/>
      <c r="F1409" s="67"/>
      <c r="G1409" s="67"/>
      <c r="H1409" s="67"/>
      <c r="I1409" s="67"/>
      <c r="J1409" s="67"/>
      <c r="K1409" s="67"/>
      <c r="L1409" s="67"/>
      <c r="M1409" s="67"/>
      <c r="N1409" s="67"/>
      <c r="O1409" s="67"/>
      <c r="P1409" s="67"/>
      <c r="Q1409" s="67"/>
      <c r="R1409" s="64"/>
      <c r="S1409" s="65"/>
      <c r="T1409" s="67"/>
      <c r="U1409" s="67"/>
      <c r="V1409" s="65"/>
      <c r="W1409" s="67"/>
      <c r="X1409" s="67"/>
      <c r="AB1409" s="67"/>
      <c r="AC1409" s="67"/>
      <c r="AD1409" s="67"/>
      <c r="AE1409" s="67"/>
    </row>
    <row r="1410">
      <c r="A1410" s="110"/>
      <c r="B1410" s="111"/>
      <c r="C1410" s="67"/>
      <c r="D1410" s="67"/>
      <c r="E1410" s="67"/>
      <c r="F1410" s="67"/>
      <c r="G1410" s="67"/>
      <c r="H1410" s="67"/>
      <c r="I1410" s="67"/>
      <c r="J1410" s="67"/>
      <c r="K1410" s="67"/>
      <c r="L1410" s="67"/>
      <c r="M1410" s="67"/>
      <c r="N1410" s="67"/>
      <c r="O1410" s="67"/>
      <c r="P1410" s="67"/>
      <c r="Q1410" s="67"/>
      <c r="R1410" s="64"/>
      <c r="S1410" s="65"/>
      <c r="T1410" s="67"/>
      <c r="U1410" s="67"/>
      <c r="V1410" s="65"/>
      <c r="W1410" s="67"/>
      <c r="X1410" s="67"/>
      <c r="AB1410" s="67"/>
      <c r="AC1410" s="67"/>
      <c r="AD1410" s="67"/>
      <c r="AE1410" s="67"/>
    </row>
    <row r="1411">
      <c r="A1411" s="110"/>
      <c r="B1411" s="111"/>
      <c r="C1411" s="67"/>
      <c r="D1411" s="67"/>
      <c r="E1411" s="67"/>
      <c r="F1411" s="67"/>
      <c r="G1411" s="67"/>
      <c r="H1411" s="67"/>
      <c r="I1411" s="67"/>
      <c r="J1411" s="67"/>
      <c r="K1411" s="67"/>
      <c r="L1411" s="67"/>
      <c r="M1411" s="67"/>
      <c r="N1411" s="67"/>
      <c r="O1411" s="67"/>
      <c r="P1411" s="67"/>
      <c r="Q1411" s="67"/>
      <c r="R1411" s="64"/>
      <c r="S1411" s="65"/>
      <c r="T1411" s="67"/>
      <c r="U1411" s="67"/>
      <c r="V1411" s="65"/>
      <c r="W1411" s="67"/>
      <c r="X1411" s="67"/>
      <c r="AB1411" s="67"/>
      <c r="AC1411" s="67"/>
      <c r="AD1411" s="67"/>
      <c r="AE1411" s="67"/>
    </row>
    <row r="1412">
      <c r="A1412" s="110"/>
      <c r="B1412" s="111"/>
      <c r="C1412" s="67"/>
      <c r="D1412" s="67"/>
      <c r="E1412" s="67"/>
      <c r="F1412" s="67"/>
      <c r="G1412" s="67"/>
      <c r="H1412" s="67"/>
      <c r="I1412" s="67"/>
      <c r="J1412" s="67"/>
      <c r="K1412" s="67"/>
      <c r="L1412" s="67"/>
      <c r="M1412" s="67"/>
      <c r="N1412" s="67"/>
      <c r="O1412" s="67"/>
      <c r="P1412" s="67"/>
      <c r="Q1412" s="67"/>
      <c r="R1412" s="64"/>
      <c r="S1412" s="65"/>
      <c r="T1412" s="67"/>
      <c r="U1412" s="67"/>
      <c r="V1412" s="65"/>
      <c r="W1412" s="67"/>
      <c r="X1412" s="67"/>
      <c r="AB1412" s="67"/>
      <c r="AC1412" s="67"/>
      <c r="AD1412" s="67"/>
      <c r="AE1412" s="67"/>
    </row>
    <row r="1413">
      <c r="A1413" s="110"/>
      <c r="B1413" s="111"/>
      <c r="C1413" s="67"/>
      <c r="D1413" s="67"/>
      <c r="E1413" s="67"/>
      <c r="F1413" s="67"/>
      <c r="G1413" s="67"/>
      <c r="H1413" s="67"/>
      <c r="I1413" s="67"/>
      <c r="J1413" s="67"/>
      <c r="K1413" s="67"/>
      <c r="L1413" s="67"/>
      <c r="M1413" s="67"/>
      <c r="N1413" s="67"/>
      <c r="O1413" s="67"/>
      <c r="P1413" s="67"/>
      <c r="Q1413" s="67"/>
      <c r="R1413" s="64"/>
      <c r="S1413" s="65"/>
      <c r="T1413" s="67"/>
      <c r="U1413" s="67"/>
      <c r="V1413" s="65"/>
      <c r="W1413" s="67"/>
      <c r="X1413" s="67"/>
      <c r="AB1413" s="67"/>
      <c r="AC1413" s="67"/>
      <c r="AD1413" s="67"/>
      <c r="AE1413" s="67"/>
    </row>
    <row r="1414">
      <c r="A1414" s="110"/>
      <c r="B1414" s="111"/>
      <c r="C1414" s="67"/>
      <c r="D1414" s="67"/>
      <c r="E1414" s="67"/>
      <c r="F1414" s="67"/>
      <c r="G1414" s="67"/>
      <c r="H1414" s="67"/>
      <c r="I1414" s="67"/>
      <c r="J1414" s="67"/>
      <c r="K1414" s="67"/>
      <c r="L1414" s="67"/>
      <c r="M1414" s="67"/>
      <c r="N1414" s="67"/>
      <c r="O1414" s="67"/>
      <c r="P1414" s="67"/>
      <c r="Q1414" s="67"/>
      <c r="R1414" s="64"/>
      <c r="S1414" s="65"/>
      <c r="T1414" s="67"/>
      <c r="U1414" s="67"/>
      <c r="V1414" s="65"/>
      <c r="W1414" s="67"/>
      <c r="X1414" s="67"/>
      <c r="AB1414" s="67"/>
      <c r="AC1414" s="67"/>
      <c r="AD1414" s="67"/>
      <c r="AE1414" s="67"/>
    </row>
    <row r="1415">
      <c r="A1415" s="110"/>
      <c r="B1415" s="111"/>
      <c r="C1415" s="67"/>
      <c r="D1415" s="67"/>
      <c r="E1415" s="67"/>
      <c r="F1415" s="67"/>
      <c r="G1415" s="67"/>
      <c r="H1415" s="67"/>
      <c r="I1415" s="67"/>
      <c r="J1415" s="67"/>
      <c r="K1415" s="67"/>
      <c r="L1415" s="67"/>
      <c r="M1415" s="67"/>
      <c r="N1415" s="67"/>
      <c r="O1415" s="67"/>
      <c r="P1415" s="67"/>
      <c r="Q1415" s="67"/>
      <c r="R1415" s="64"/>
      <c r="S1415" s="65"/>
      <c r="T1415" s="67"/>
      <c r="U1415" s="67"/>
      <c r="V1415" s="65"/>
      <c r="W1415" s="67"/>
      <c r="X1415" s="67"/>
      <c r="AB1415" s="67"/>
      <c r="AC1415" s="67"/>
      <c r="AD1415" s="67"/>
      <c r="AE1415" s="67"/>
    </row>
    <row r="1416">
      <c r="A1416" s="110"/>
      <c r="B1416" s="111"/>
      <c r="C1416" s="67"/>
      <c r="D1416" s="67"/>
      <c r="E1416" s="67"/>
      <c r="F1416" s="67"/>
      <c r="G1416" s="67"/>
      <c r="H1416" s="67"/>
      <c r="I1416" s="67"/>
      <c r="J1416" s="67"/>
      <c r="K1416" s="67"/>
      <c r="L1416" s="67"/>
      <c r="M1416" s="67"/>
      <c r="N1416" s="67"/>
      <c r="O1416" s="67"/>
      <c r="P1416" s="67"/>
      <c r="Q1416" s="67"/>
      <c r="R1416" s="64"/>
      <c r="S1416" s="65"/>
      <c r="T1416" s="67"/>
      <c r="U1416" s="67"/>
      <c r="V1416" s="65"/>
      <c r="W1416" s="67"/>
      <c r="X1416" s="67"/>
      <c r="AB1416" s="67"/>
      <c r="AC1416" s="67"/>
      <c r="AD1416" s="67"/>
      <c r="AE1416" s="67"/>
    </row>
    <row r="1417">
      <c r="A1417" s="110"/>
      <c r="B1417" s="111"/>
      <c r="C1417" s="67"/>
      <c r="D1417" s="67"/>
      <c r="E1417" s="67"/>
      <c r="F1417" s="67"/>
      <c r="G1417" s="67"/>
      <c r="H1417" s="67"/>
      <c r="I1417" s="67"/>
      <c r="J1417" s="67"/>
      <c r="K1417" s="67"/>
      <c r="L1417" s="67"/>
      <c r="M1417" s="67"/>
      <c r="N1417" s="67"/>
      <c r="O1417" s="67"/>
      <c r="P1417" s="67"/>
      <c r="Q1417" s="67"/>
      <c r="R1417" s="64"/>
      <c r="S1417" s="65"/>
      <c r="T1417" s="67"/>
      <c r="U1417" s="67"/>
      <c r="V1417" s="65"/>
      <c r="W1417" s="67"/>
      <c r="X1417" s="67"/>
      <c r="AB1417" s="67"/>
      <c r="AC1417" s="67"/>
      <c r="AD1417" s="67"/>
      <c r="AE1417" s="67"/>
    </row>
    <row r="1418">
      <c r="A1418" s="110"/>
      <c r="B1418" s="111"/>
      <c r="C1418" s="67"/>
      <c r="D1418" s="67"/>
      <c r="E1418" s="67"/>
      <c r="F1418" s="67"/>
      <c r="G1418" s="67"/>
      <c r="H1418" s="67"/>
      <c r="I1418" s="67"/>
      <c r="J1418" s="67"/>
      <c r="K1418" s="67"/>
      <c r="L1418" s="67"/>
      <c r="M1418" s="67"/>
      <c r="N1418" s="67"/>
      <c r="O1418" s="67"/>
      <c r="P1418" s="67"/>
      <c r="Q1418" s="67"/>
      <c r="R1418" s="64"/>
      <c r="S1418" s="65"/>
      <c r="T1418" s="67"/>
      <c r="U1418" s="67"/>
      <c r="V1418" s="65"/>
      <c r="W1418" s="67"/>
      <c r="X1418" s="67"/>
      <c r="AB1418" s="67"/>
      <c r="AC1418" s="67"/>
      <c r="AD1418" s="67"/>
      <c r="AE1418" s="67"/>
    </row>
    <row r="1419">
      <c r="A1419" s="110"/>
      <c r="B1419" s="111"/>
      <c r="C1419" s="67"/>
      <c r="D1419" s="67"/>
      <c r="E1419" s="67"/>
      <c r="F1419" s="67"/>
      <c r="G1419" s="67"/>
      <c r="H1419" s="67"/>
      <c r="I1419" s="67"/>
      <c r="J1419" s="67"/>
      <c r="K1419" s="67"/>
      <c r="L1419" s="67"/>
      <c r="M1419" s="67"/>
      <c r="N1419" s="67"/>
      <c r="O1419" s="67"/>
      <c r="P1419" s="67"/>
      <c r="Q1419" s="67"/>
      <c r="R1419" s="64"/>
      <c r="S1419" s="65"/>
      <c r="T1419" s="67"/>
      <c r="U1419" s="67"/>
      <c r="V1419" s="65"/>
      <c r="W1419" s="67"/>
      <c r="X1419" s="67"/>
      <c r="AB1419" s="67"/>
      <c r="AC1419" s="67"/>
      <c r="AD1419" s="67"/>
      <c r="AE1419" s="67"/>
    </row>
    <row r="1420">
      <c r="A1420" s="110"/>
      <c r="B1420" s="111"/>
      <c r="C1420" s="67"/>
      <c r="D1420" s="67"/>
      <c r="E1420" s="67"/>
      <c r="F1420" s="67"/>
      <c r="G1420" s="67"/>
      <c r="H1420" s="67"/>
      <c r="I1420" s="67"/>
      <c r="J1420" s="67"/>
      <c r="K1420" s="67"/>
      <c r="L1420" s="67"/>
      <c r="M1420" s="67"/>
      <c r="N1420" s="67"/>
      <c r="O1420" s="67"/>
      <c r="P1420" s="67"/>
      <c r="Q1420" s="67"/>
      <c r="R1420" s="64"/>
      <c r="S1420" s="65"/>
      <c r="T1420" s="67"/>
      <c r="U1420" s="67"/>
      <c r="V1420" s="65"/>
      <c r="W1420" s="67"/>
      <c r="X1420" s="67"/>
      <c r="AB1420" s="67"/>
      <c r="AC1420" s="67"/>
      <c r="AD1420" s="67"/>
      <c r="AE1420" s="67"/>
    </row>
    <row r="1421">
      <c r="A1421" s="110"/>
      <c r="B1421" s="111"/>
      <c r="C1421" s="67"/>
      <c r="D1421" s="67"/>
      <c r="E1421" s="67"/>
      <c r="F1421" s="67"/>
      <c r="G1421" s="67"/>
      <c r="H1421" s="67"/>
      <c r="I1421" s="67"/>
      <c r="J1421" s="67"/>
      <c r="K1421" s="67"/>
      <c r="L1421" s="67"/>
      <c r="M1421" s="67"/>
      <c r="N1421" s="67"/>
      <c r="O1421" s="67"/>
      <c r="P1421" s="67"/>
      <c r="Q1421" s="67"/>
      <c r="R1421" s="64"/>
      <c r="S1421" s="65"/>
      <c r="T1421" s="67"/>
      <c r="U1421" s="67"/>
      <c r="V1421" s="65"/>
      <c r="W1421" s="67"/>
      <c r="X1421" s="67"/>
      <c r="AB1421" s="67"/>
      <c r="AC1421" s="67"/>
      <c r="AD1421" s="67"/>
      <c r="AE1421" s="67"/>
    </row>
    <row r="1422">
      <c r="A1422" s="110"/>
      <c r="B1422" s="111"/>
      <c r="C1422" s="67"/>
      <c r="D1422" s="67"/>
      <c r="E1422" s="67"/>
      <c r="F1422" s="67"/>
      <c r="G1422" s="67"/>
      <c r="H1422" s="67"/>
      <c r="I1422" s="67"/>
      <c r="J1422" s="67"/>
      <c r="K1422" s="67"/>
      <c r="L1422" s="67"/>
      <c r="M1422" s="67"/>
      <c r="N1422" s="67"/>
      <c r="O1422" s="67"/>
      <c r="P1422" s="67"/>
      <c r="Q1422" s="67"/>
      <c r="R1422" s="64"/>
      <c r="S1422" s="65"/>
      <c r="T1422" s="67"/>
      <c r="U1422" s="67"/>
      <c r="V1422" s="65"/>
      <c r="W1422" s="67"/>
      <c r="X1422" s="67"/>
      <c r="AB1422" s="67"/>
      <c r="AC1422" s="67"/>
      <c r="AD1422" s="67"/>
      <c r="AE1422" s="67"/>
    </row>
    <row r="1423">
      <c r="A1423" s="110"/>
      <c r="B1423" s="111"/>
      <c r="C1423" s="67"/>
      <c r="D1423" s="67"/>
      <c r="E1423" s="67"/>
      <c r="F1423" s="67"/>
      <c r="G1423" s="67"/>
      <c r="H1423" s="67"/>
      <c r="I1423" s="67"/>
      <c r="J1423" s="67"/>
      <c r="K1423" s="67"/>
      <c r="L1423" s="67"/>
      <c r="M1423" s="67"/>
      <c r="N1423" s="67"/>
      <c r="O1423" s="67"/>
      <c r="P1423" s="67"/>
      <c r="Q1423" s="67"/>
      <c r="R1423" s="64"/>
      <c r="S1423" s="65"/>
      <c r="T1423" s="67"/>
      <c r="U1423" s="67"/>
      <c r="V1423" s="65"/>
      <c r="W1423" s="67"/>
      <c r="X1423" s="67"/>
      <c r="AB1423" s="67"/>
      <c r="AC1423" s="67"/>
      <c r="AD1423" s="67"/>
      <c r="AE1423" s="67"/>
    </row>
    <row r="1424">
      <c r="A1424" s="110"/>
      <c r="B1424" s="111"/>
      <c r="C1424" s="67"/>
      <c r="D1424" s="67"/>
      <c r="E1424" s="67"/>
      <c r="F1424" s="67"/>
      <c r="G1424" s="67"/>
      <c r="H1424" s="67"/>
      <c r="I1424" s="67"/>
      <c r="J1424" s="67"/>
      <c r="K1424" s="67"/>
      <c r="L1424" s="67"/>
      <c r="M1424" s="67"/>
      <c r="N1424" s="67"/>
      <c r="O1424" s="67"/>
      <c r="P1424" s="67"/>
      <c r="Q1424" s="67"/>
      <c r="R1424" s="64"/>
      <c r="S1424" s="65"/>
      <c r="T1424" s="67"/>
      <c r="U1424" s="67"/>
      <c r="V1424" s="65"/>
      <c r="W1424" s="67"/>
      <c r="X1424" s="67"/>
      <c r="AB1424" s="67"/>
      <c r="AC1424" s="67"/>
      <c r="AD1424" s="67"/>
      <c r="AE1424" s="67"/>
    </row>
    <row r="1425">
      <c r="A1425" s="110"/>
      <c r="B1425" s="111"/>
      <c r="C1425" s="67"/>
      <c r="D1425" s="67"/>
      <c r="E1425" s="67"/>
      <c r="F1425" s="67"/>
      <c r="G1425" s="67"/>
      <c r="H1425" s="67"/>
      <c r="I1425" s="67"/>
      <c r="J1425" s="67"/>
      <c r="K1425" s="67"/>
      <c r="L1425" s="67"/>
      <c r="M1425" s="67"/>
      <c r="N1425" s="67"/>
      <c r="O1425" s="67"/>
      <c r="P1425" s="67"/>
      <c r="Q1425" s="67"/>
      <c r="R1425" s="64"/>
      <c r="S1425" s="65"/>
      <c r="T1425" s="67"/>
      <c r="U1425" s="67"/>
      <c r="V1425" s="65"/>
      <c r="W1425" s="67"/>
      <c r="X1425" s="67"/>
      <c r="AB1425" s="67"/>
      <c r="AC1425" s="67"/>
      <c r="AD1425" s="67"/>
      <c r="AE1425" s="67"/>
    </row>
    <row r="1426">
      <c r="A1426" s="110"/>
      <c r="B1426" s="111"/>
      <c r="C1426" s="67"/>
      <c r="D1426" s="67"/>
      <c r="E1426" s="67"/>
      <c r="F1426" s="67"/>
      <c r="G1426" s="67"/>
      <c r="H1426" s="67"/>
      <c r="I1426" s="67"/>
      <c r="J1426" s="67"/>
      <c r="K1426" s="67"/>
      <c r="L1426" s="67"/>
      <c r="M1426" s="67"/>
      <c r="N1426" s="67"/>
      <c r="O1426" s="67"/>
      <c r="P1426" s="67"/>
      <c r="Q1426" s="67"/>
      <c r="R1426" s="64"/>
      <c r="S1426" s="65"/>
      <c r="T1426" s="67"/>
      <c r="U1426" s="67"/>
      <c r="V1426" s="65"/>
      <c r="W1426" s="67"/>
      <c r="X1426" s="67"/>
      <c r="AB1426" s="67"/>
      <c r="AC1426" s="67"/>
      <c r="AD1426" s="67"/>
      <c r="AE1426" s="67"/>
    </row>
    <row r="1427">
      <c r="A1427" s="110"/>
      <c r="B1427" s="111"/>
      <c r="C1427" s="67"/>
      <c r="D1427" s="67"/>
      <c r="E1427" s="67"/>
      <c r="F1427" s="67"/>
      <c r="G1427" s="67"/>
      <c r="H1427" s="67"/>
      <c r="I1427" s="67"/>
      <c r="J1427" s="67"/>
      <c r="K1427" s="67"/>
      <c r="L1427" s="67"/>
      <c r="M1427" s="67"/>
      <c r="N1427" s="67"/>
      <c r="O1427" s="67"/>
      <c r="P1427" s="67"/>
      <c r="Q1427" s="67"/>
      <c r="R1427" s="64"/>
      <c r="S1427" s="65"/>
      <c r="T1427" s="67"/>
      <c r="U1427" s="67"/>
      <c r="V1427" s="65"/>
      <c r="W1427" s="67"/>
      <c r="X1427" s="67"/>
      <c r="AB1427" s="67"/>
      <c r="AC1427" s="67"/>
      <c r="AD1427" s="67"/>
      <c r="AE1427" s="67"/>
    </row>
    <row r="1428">
      <c r="A1428" s="110"/>
      <c r="B1428" s="111"/>
      <c r="C1428" s="67"/>
      <c r="D1428" s="67"/>
      <c r="E1428" s="67"/>
      <c r="F1428" s="67"/>
      <c r="G1428" s="67"/>
      <c r="H1428" s="67"/>
      <c r="I1428" s="67"/>
      <c r="J1428" s="67"/>
      <c r="K1428" s="67"/>
      <c r="L1428" s="67"/>
      <c r="M1428" s="67"/>
      <c r="N1428" s="67"/>
      <c r="O1428" s="67"/>
      <c r="P1428" s="67"/>
      <c r="Q1428" s="67"/>
      <c r="R1428" s="64"/>
      <c r="S1428" s="65"/>
      <c r="T1428" s="67"/>
      <c r="U1428" s="67"/>
      <c r="V1428" s="65"/>
      <c r="W1428" s="67"/>
      <c r="X1428" s="67"/>
      <c r="AB1428" s="67"/>
      <c r="AC1428" s="67"/>
      <c r="AD1428" s="67"/>
      <c r="AE1428" s="67"/>
    </row>
    <row r="1429">
      <c r="A1429" s="110"/>
      <c r="B1429" s="111"/>
      <c r="C1429" s="67"/>
      <c r="D1429" s="67"/>
      <c r="E1429" s="67"/>
      <c r="F1429" s="67"/>
      <c r="G1429" s="67"/>
      <c r="H1429" s="67"/>
      <c r="I1429" s="67"/>
      <c r="J1429" s="67"/>
      <c r="K1429" s="67"/>
      <c r="L1429" s="67"/>
      <c r="M1429" s="67"/>
      <c r="N1429" s="67"/>
      <c r="O1429" s="67"/>
      <c r="P1429" s="67"/>
      <c r="Q1429" s="67"/>
      <c r="R1429" s="64"/>
      <c r="S1429" s="65"/>
      <c r="T1429" s="67"/>
      <c r="U1429" s="67"/>
      <c r="V1429" s="65"/>
      <c r="W1429" s="67"/>
      <c r="X1429" s="67"/>
      <c r="AB1429" s="67"/>
      <c r="AC1429" s="67"/>
      <c r="AD1429" s="67"/>
      <c r="AE1429" s="67"/>
    </row>
    <row r="1430">
      <c r="A1430" s="110"/>
      <c r="B1430" s="111"/>
      <c r="C1430" s="67"/>
      <c r="D1430" s="67"/>
      <c r="E1430" s="67"/>
      <c r="F1430" s="67"/>
      <c r="G1430" s="67"/>
      <c r="H1430" s="67"/>
      <c r="I1430" s="67"/>
      <c r="J1430" s="67"/>
      <c r="K1430" s="67"/>
      <c r="L1430" s="67"/>
      <c r="M1430" s="67"/>
      <c r="N1430" s="67"/>
      <c r="O1430" s="67"/>
      <c r="P1430" s="67"/>
      <c r="Q1430" s="67"/>
      <c r="R1430" s="64"/>
      <c r="S1430" s="65"/>
      <c r="T1430" s="67"/>
      <c r="U1430" s="67"/>
      <c r="V1430" s="65"/>
      <c r="W1430" s="67"/>
      <c r="X1430" s="67"/>
      <c r="AB1430" s="67"/>
      <c r="AC1430" s="67"/>
      <c r="AD1430" s="67"/>
      <c r="AE1430" s="67"/>
    </row>
    <row r="1431">
      <c r="A1431" s="110"/>
      <c r="B1431" s="111"/>
      <c r="C1431" s="67"/>
      <c r="D1431" s="67"/>
      <c r="E1431" s="67"/>
      <c r="F1431" s="67"/>
      <c r="G1431" s="67"/>
      <c r="H1431" s="67"/>
      <c r="I1431" s="67"/>
      <c r="J1431" s="67"/>
      <c r="K1431" s="67"/>
      <c r="L1431" s="67"/>
      <c r="M1431" s="67"/>
      <c r="N1431" s="67"/>
      <c r="O1431" s="67"/>
      <c r="P1431" s="67"/>
      <c r="Q1431" s="67"/>
      <c r="R1431" s="64"/>
      <c r="S1431" s="65"/>
      <c r="T1431" s="67"/>
      <c r="U1431" s="67"/>
      <c r="V1431" s="65"/>
      <c r="W1431" s="67"/>
      <c r="X1431" s="67"/>
      <c r="AB1431" s="67"/>
      <c r="AC1431" s="67"/>
      <c r="AD1431" s="67"/>
      <c r="AE1431" s="67"/>
    </row>
    <row r="1432">
      <c r="A1432" s="110"/>
      <c r="B1432" s="111"/>
      <c r="C1432" s="67"/>
      <c r="D1432" s="67"/>
      <c r="E1432" s="67"/>
      <c r="F1432" s="67"/>
      <c r="G1432" s="67"/>
      <c r="H1432" s="67"/>
      <c r="I1432" s="67"/>
      <c r="J1432" s="67"/>
      <c r="K1432" s="67"/>
      <c r="L1432" s="67"/>
      <c r="M1432" s="67"/>
      <c r="N1432" s="67"/>
      <c r="O1432" s="67"/>
      <c r="P1432" s="67"/>
      <c r="Q1432" s="67"/>
      <c r="R1432" s="64"/>
      <c r="S1432" s="65"/>
      <c r="T1432" s="67"/>
      <c r="U1432" s="67"/>
      <c r="V1432" s="65"/>
      <c r="W1432" s="67"/>
      <c r="X1432" s="67"/>
      <c r="AB1432" s="67"/>
      <c r="AC1432" s="67"/>
      <c r="AD1432" s="67"/>
      <c r="AE1432" s="67"/>
    </row>
    <row r="1433">
      <c r="A1433" s="110"/>
      <c r="B1433" s="111"/>
      <c r="C1433" s="67"/>
      <c r="D1433" s="67"/>
      <c r="E1433" s="67"/>
      <c r="F1433" s="67"/>
      <c r="G1433" s="67"/>
      <c r="H1433" s="67"/>
      <c r="I1433" s="67"/>
      <c r="J1433" s="67"/>
      <c r="K1433" s="67"/>
      <c r="L1433" s="67"/>
      <c r="M1433" s="67"/>
      <c r="N1433" s="67"/>
      <c r="O1433" s="67"/>
      <c r="P1433" s="67"/>
      <c r="Q1433" s="67"/>
      <c r="R1433" s="64"/>
      <c r="S1433" s="65"/>
      <c r="T1433" s="67"/>
      <c r="U1433" s="67"/>
      <c r="V1433" s="65"/>
      <c r="W1433" s="67"/>
      <c r="X1433" s="67"/>
      <c r="AB1433" s="67"/>
      <c r="AC1433" s="67"/>
      <c r="AD1433" s="67"/>
      <c r="AE1433" s="67"/>
    </row>
    <row r="1434">
      <c r="A1434" s="110"/>
      <c r="B1434" s="111"/>
      <c r="C1434" s="67"/>
      <c r="D1434" s="67"/>
      <c r="E1434" s="67"/>
      <c r="F1434" s="67"/>
      <c r="G1434" s="67"/>
      <c r="H1434" s="67"/>
      <c r="I1434" s="67"/>
      <c r="J1434" s="67"/>
      <c r="K1434" s="67"/>
      <c r="L1434" s="67"/>
      <c r="M1434" s="67"/>
      <c r="N1434" s="67"/>
      <c r="O1434" s="67"/>
      <c r="P1434" s="67"/>
      <c r="Q1434" s="67"/>
      <c r="R1434" s="64"/>
      <c r="S1434" s="65"/>
      <c r="T1434" s="67"/>
      <c r="U1434" s="67"/>
      <c r="V1434" s="65"/>
      <c r="W1434" s="67"/>
      <c r="X1434" s="67"/>
      <c r="AB1434" s="67"/>
      <c r="AC1434" s="67"/>
      <c r="AD1434" s="67"/>
      <c r="AE1434" s="67"/>
    </row>
    <row r="1435">
      <c r="A1435" s="110"/>
      <c r="B1435" s="111"/>
      <c r="C1435" s="67"/>
      <c r="D1435" s="67"/>
      <c r="E1435" s="67"/>
      <c r="F1435" s="67"/>
      <c r="G1435" s="67"/>
      <c r="H1435" s="67"/>
      <c r="I1435" s="67"/>
      <c r="J1435" s="67"/>
      <c r="K1435" s="67"/>
      <c r="L1435" s="67"/>
      <c r="M1435" s="67"/>
      <c r="N1435" s="67"/>
      <c r="O1435" s="67"/>
      <c r="P1435" s="67"/>
      <c r="Q1435" s="67"/>
      <c r="R1435" s="64"/>
      <c r="S1435" s="65"/>
      <c r="T1435" s="67"/>
      <c r="U1435" s="67"/>
      <c r="V1435" s="65"/>
      <c r="W1435" s="67"/>
      <c r="X1435" s="67"/>
      <c r="AB1435" s="67"/>
      <c r="AC1435" s="67"/>
      <c r="AD1435" s="67"/>
      <c r="AE1435" s="67"/>
    </row>
    <row r="1436">
      <c r="A1436" s="110"/>
      <c r="B1436" s="111"/>
      <c r="C1436" s="67"/>
      <c r="D1436" s="67"/>
      <c r="E1436" s="67"/>
      <c r="F1436" s="67"/>
      <c r="G1436" s="67"/>
      <c r="H1436" s="67"/>
      <c r="I1436" s="67"/>
      <c r="J1436" s="67"/>
      <c r="K1436" s="67"/>
      <c r="L1436" s="67"/>
      <c r="M1436" s="67"/>
      <c r="N1436" s="67"/>
      <c r="O1436" s="67"/>
      <c r="P1436" s="67"/>
      <c r="Q1436" s="67"/>
      <c r="R1436" s="64"/>
      <c r="S1436" s="65"/>
      <c r="T1436" s="67"/>
      <c r="U1436" s="67"/>
      <c r="V1436" s="65"/>
      <c r="W1436" s="67"/>
      <c r="X1436" s="67"/>
      <c r="AB1436" s="67"/>
      <c r="AC1436" s="67"/>
      <c r="AD1436" s="67"/>
      <c r="AE1436" s="67"/>
    </row>
    <row r="1437">
      <c r="A1437" s="110"/>
      <c r="B1437" s="111"/>
      <c r="C1437" s="67"/>
      <c r="D1437" s="67"/>
      <c r="E1437" s="67"/>
      <c r="F1437" s="67"/>
      <c r="G1437" s="67"/>
      <c r="H1437" s="67"/>
      <c r="I1437" s="67"/>
      <c r="J1437" s="67"/>
      <c r="K1437" s="67"/>
      <c r="L1437" s="67"/>
      <c r="M1437" s="67"/>
      <c r="N1437" s="67"/>
      <c r="O1437" s="67"/>
      <c r="P1437" s="67"/>
      <c r="Q1437" s="67"/>
      <c r="R1437" s="64"/>
      <c r="S1437" s="65"/>
      <c r="T1437" s="67"/>
      <c r="U1437" s="67"/>
      <c r="V1437" s="65"/>
      <c r="W1437" s="67"/>
      <c r="X1437" s="67"/>
      <c r="AB1437" s="67"/>
      <c r="AC1437" s="67"/>
      <c r="AD1437" s="67"/>
      <c r="AE1437" s="67"/>
    </row>
    <row r="1438">
      <c r="A1438" s="110"/>
      <c r="B1438" s="111"/>
      <c r="C1438" s="67"/>
      <c r="D1438" s="67"/>
      <c r="E1438" s="67"/>
      <c r="F1438" s="67"/>
      <c r="G1438" s="67"/>
      <c r="H1438" s="67"/>
      <c r="I1438" s="67"/>
      <c r="J1438" s="67"/>
      <c r="K1438" s="67"/>
      <c r="L1438" s="67"/>
      <c r="M1438" s="67"/>
      <c r="N1438" s="67"/>
      <c r="O1438" s="67"/>
      <c r="P1438" s="67"/>
      <c r="Q1438" s="67"/>
      <c r="R1438" s="64"/>
      <c r="S1438" s="65"/>
      <c r="T1438" s="67"/>
      <c r="U1438" s="67"/>
      <c r="V1438" s="65"/>
      <c r="W1438" s="67"/>
      <c r="X1438" s="67"/>
      <c r="AB1438" s="67"/>
      <c r="AC1438" s="67"/>
      <c r="AD1438" s="67"/>
      <c r="AE1438" s="67"/>
    </row>
    <row r="1439">
      <c r="A1439" s="110"/>
      <c r="B1439" s="111"/>
      <c r="C1439" s="67"/>
      <c r="D1439" s="67"/>
      <c r="E1439" s="67"/>
      <c r="F1439" s="67"/>
      <c r="G1439" s="67"/>
      <c r="H1439" s="67"/>
      <c r="I1439" s="67"/>
      <c r="J1439" s="67"/>
      <c r="K1439" s="67"/>
      <c r="L1439" s="67"/>
      <c r="M1439" s="67"/>
      <c r="N1439" s="67"/>
      <c r="O1439" s="67"/>
      <c r="P1439" s="67"/>
      <c r="Q1439" s="67"/>
      <c r="R1439" s="64"/>
      <c r="S1439" s="65"/>
      <c r="T1439" s="67"/>
      <c r="U1439" s="67"/>
      <c r="V1439" s="65"/>
      <c r="W1439" s="67"/>
      <c r="X1439" s="67"/>
      <c r="AB1439" s="67"/>
      <c r="AC1439" s="67"/>
      <c r="AD1439" s="67"/>
      <c r="AE1439" s="67"/>
    </row>
    <row r="1440">
      <c r="A1440" s="110"/>
      <c r="B1440" s="111"/>
      <c r="C1440" s="67"/>
      <c r="D1440" s="67"/>
      <c r="E1440" s="67"/>
      <c r="F1440" s="67"/>
      <c r="G1440" s="67"/>
      <c r="H1440" s="67"/>
      <c r="I1440" s="67"/>
      <c r="J1440" s="67"/>
      <c r="K1440" s="67"/>
      <c r="L1440" s="67"/>
      <c r="M1440" s="67"/>
      <c r="N1440" s="67"/>
      <c r="O1440" s="67"/>
      <c r="P1440" s="67"/>
      <c r="Q1440" s="67"/>
      <c r="R1440" s="64"/>
      <c r="S1440" s="65"/>
      <c r="T1440" s="67"/>
      <c r="U1440" s="67"/>
      <c r="V1440" s="65"/>
      <c r="W1440" s="67"/>
      <c r="X1440" s="67"/>
      <c r="AB1440" s="67"/>
      <c r="AC1440" s="67"/>
      <c r="AD1440" s="67"/>
      <c r="AE1440" s="67"/>
    </row>
    <row r="1441">
      <c r="A1441" s="110"/>
      <c r="B1441" s="111"/>
      <c r="C1441" s="67"/>
      <c r="D1441" s="67"/>
      <c r="E1441" s="67"/>
      <c r="F1441" s="67"/>
      <c r="G1441" s="67"/>
      <c r="H1441" s="67"/>
      <c r="I1441" s="67"/>
      <c r="J1441" s="67"/>
      <c r="K1441" s="67"/>
      <c r="L1441" s="67"/>
      <c r="M1441" s="67"/>
      <c r="N1441" s="67"/>
      <c r="O1441" s="67"/>
      <c r="P1441" s="67"/>
      <c r="Q1441" s="67"/>
      <c r="R1441" s="64"/>
      <c r="S1441" s="65"/>
      <c r="T1441" s="67"/>
      <c r="U1441" s="67"/>
      <c r="V1441" s="65"/>
      <c r="W1441" s="67"/>
      <c r="X1441" s="67"/>
      <c r="AB1441" s="67"/>
      <c r="AC1441" s="67"/>
      <c r="AD1441" s="67"/>
      <c r="AE1441" s="67"/>
    </row>
    <row r="1442">
      <c r="A1442" s="110"/>
      <c r="B1442" s="111"/>
      <c r="C1442" s="67"/>
      <c r="D1442" s="67"/>
      <c r="E1442" s="67"/>
      <c r="F1442" s="67"/>
      <c r="G1442" s="67"/>
      <c r="H1442" s="67"/>
      <c r="I1442" s="67"/>
      <c r="J1442" s="67"/>
      <c r="K1442" s="67"/>
      <c r="L1442" s="67"/>
      <c r="M1442" s="67"/>
      <c r="N1442" s="67"/>
      <c r="O1442" s="67"/>
      <c r="P1442" s="67"/>
      <c r="Q1442" s="67"/>
      <c r="R1442" s="64"/>
      <c r="S1442" s="65"/>
      <c r="T1442" s="67"/>
      <c r="U1442" s="67"/>
      <c r="V1442" s="65"/>
      <c r="W1442" s="67"/>
      <c r="X1442" s="67"/>
      <c r="AB1442" s="67"/>
      <c r="AC1442" s="67"/>
      <c r="AD1442" s="67"/>
      <c r="AE1442" s="67"/>
    </row>
    <row r="1443">
      <c r="A1443" s="110"/>
      <c r="B1443" s="111"/>
      <c r="C1443" s="67"/>
      <c r="D1443" s="67"/>
      <c r="E1443" s="67"/>
      <c r="F1443" s="67"/>
      <c r="G1443" s="67"/>
      <c r="H1443" s="67"/>
      <c r="I1443" s="67"/>
      <c r="J1443" s="67"/>
      <c r="K1443" s="67"/>
      <c r="L1443" s="67"/>
      <c r="M1443" s="67"/>
      <c r="N1443" s="67"/>
      <c r="O1443" s="67"/>
      <c r="P1443" s="67"/>
      <c r="Q1443" s="67"/>
      <c r="R1443" s="64"/>
      <c r="S1443" s="65"/>
      <c r="T1443" s="67"/>
      <c r="U1443" s="67"/>
      <c r="V1443" s="65"/>
      <c r="W1443" s="67"/>
      <c r="X1443" s="67"/>
      <c r="AB1443" s="67"/>
      <c r="AC1443" s="67"/>
      <c r="AD1443" s="67"/>
      <c r="AE1443" s="67"/>
    </row>
    <row r="1444">
      <c r="A1444" s="110"/>
      <c r="B1444" s="111"/>
      <c r="C1444" s="67"/>
      <c r="D1444" s="67"/>
      <c r="E1444" s="67"/>
      <c r="F1444" s="67"/>
      <c r="G1444" s="67"/>
      <c r="H1444" s="67"/>
      <c r="I1444" s="67"/>
      <c r="J1444" s="67"/>
      <c r="K1444" s="67"/>
      <c r="L1444" s="67"/>
      <c r="M1444" s="67"/>
      <c r="N1444" s="67"/>
      <c r="O1444" s="67"/>
      <c r="P1444" s="67"/>
      <c r="Q1444" s="67"/>
      <c r="R1444" s="64"/>
      <c r="S1444" s="65"/>
      <c r="T1444" s="67"/>
      <c r="U1444" s="67"/>
      <c r="V1444" s="65"/>
      <c r="W1444" s="67"/>
      <c r="X1444" s="67"/>
      <c r="AB1444" s="67"/>
      <c r="AC1444" s="67"/>
      <c r="AD1444" s="67"/>
      <c r="AE1444" s="67"/>
    </row>
    <row r="1445">
      <c r="A1445" s="110"/>
      <c r="B1445" s="111"/>
      <c r="C1445" s="67"/>
      <c r="D1445" s="67"/>
      <c r="E1445" s="67"/>
      <c r="F1445" s="67"/>
      <c r="G1445" s="67"/>
      <c r="H1445" s="67"/>
      <c r="I1445" s="67"/>
      <c r="J1445" s="67"/>
      <c r="K1445" s="67"/>
      <c r="L1445" s="67"/>
      <c r="M1445" s="67"/>
      <c r="N1445" s="67"/>
      <c r="O1445" s="67"/>
      <c r="P1445" s="67"/>
      <c r="Q1445" s="67"/>
      <c r="R1445" s="64"/>
      <c r="S1445" s="65"/>
      <c r="T1445" s="67"/>
      <c r="U1445" s="67"/>
      <c r="V1445" s="65"/>
      <c r="W1445" s="67"/>
      <c r="X1445" s="67"/>
      <c r="AB1445" s="67"/>
      <c r="AC1445" s="67"/>
      <c r="AD1445" s="67"/>
      <c r="AE1445" s="67"/>
    </row>
    <row r="1446">
      <c r="A1446" s="110"/>
      <c r="B1446" s="111"/>
      <c r="C1446" s="67"/>
      <c r="D1446" s="67"/>
      <c r="E1446" s="67"/>
      <c r="F1446" s="67"/>
      <c r="G1446" s="67"/>
      <c r="H1446" s="67"/>
      <c r="I1446" s="67"/>
      <c r="J1446" s="67"/>
      <c r="K1446" s="67"/>
      <c r="L1446" s="67"/>
      <c r="M1446" s="67"/>
      <c r="N1446" s="67"/>
      <c r="O1446" s="67"/>
      <c r="P1446" s="67"/>
      <c r="Q1446" s="67"/>
      <c r="R1446" s="64"/>
      <c r="S1446" s="65"/>
      <c r="T1446" s="67"/>
      <c r="U1446" s="67"/>
      <c r="V1446" s="65"/>
      <c r="W1446" s="67"/>
      <c r="X1446" s="67"/>
      <c r="AB1446" s="67"/>
      <c r="AC1446" s="67"/>
      <c r="AD1446" s="67"/>
      <c r="AE1446" s="67"/>
    </row>
    <row r="1447">
      <c r="A1447" s="110"/>
      <c r="B1447" s="111"/>
      <c r="C1447" s="67"/>
      <c r="D1447" s="67"/>
      <c r="E1447" s="67"/>
      <c r="F1447" s="67"/>
      <c r="G1447" s="67"/>
      <c r="H1447" s="67"/>
      <c r="I1447" s="67"/>
      <c r="J1447" s="67"/>
      <c r="K1447" s="67"/>
      <c r="L1447" s="67"/>
      <c r="M1447" s="67"/>
      <c r="N1447" s="67"/>
      <c r="O1447" s="67"/>
      <c r="P1447" s="67"/>
      <c r="Q1447" s="67"/>
      <c r="R1447" s="64"/>
      <c r="S1447" s="65"/>
      <c r="T1447" s="67"/>
      <c r="U1447" s="67"/>
      <c r="V1447" s="65"/>
      <c r="W1447" s="67"/>
      <c r="X1447" s="67"/>
      <c r="AB1447" s="67"/>
      <c r="AC1447" s="67"/>
      <c r="AD1447" s="67"/>
      <c r="AE1447" s="67"/>
    </row>
    <row r="1448">
      <c r="A1448" s="110"/>
      <c r="B1448" s="111"/>
      <c r="C1448" s="67"/>
      <c r="D1448" s="67"/>
      <c r="E1448" s="67"/>
      <c r="F1448" s="67"/>
      <c r="G1448" s="67"/>
      <c r="H1448" s="67"/>
      <c r="I1448" s="67"/>
      <c r="J1448" s="67"/>
      <c r="K1448" s="67"/>
      <c r="L1448" s="67"/>
      <c r="M1448" s="67"/>
      <c r="N1448" s="67"/>
      <c r="O1448" s="67"/>
      <c r="P1448" s="67"/>
      <c r="Q1448" s="67"/>
      <c r="R1448" s="64"/>
      <c r="S1448" s="65"/>
      <c r="T1448" s="67"/>
      <c r="U1448" s="67"/>
      <c r="V1448" s="65"/>
      <c r="W1448" s="67"/>
      <c r="X1448" s="67"/>
      <c r="AB1448" s="67"/>
      <c r="AC1448" s="67"/>
      <c r="AD1448" s="67"/>
      <c r="AE1448" s="67"/>
    </row>
    <row r="1449">
      <c r="A1449" s="110"/>
      <c r="B1449" s="111"/>
      <c r="C1449" s="67"/>
      <c r="D1449" s="67"/>
      <c r="E1449" s="67"/>
      <c r="F1449" s="67"/>
      <c r="G1449" s="67"/>
      <c r="H1449" s="67"/>
      <c r="I1449" s="67"/>
      <c r="J1449" s="67"/>
      <c r="K1449" s="67"/>
      <c r="L1449" s="67"/>
      <c r="M1449" s="67"/>
      <c r="N1449" s="67"/>
      <c r="O1449" s="67"/>
      <c r="P1449" s="67"/>
      <c r="Q1449" s="67"/>
      <c r="R1449" s="64"/>
      <c r="S1449" s="65"/>
      <c r="T1449" s="67"/>
      <c r="U1449" s="67"/>
      <c r="V1449" s="65"/>
      <c r="W1449" s="67"/>
      <c r="X1449" s="67"/>
      <c r="AB1449" s="67"/>
      <c r="AC1449" s="67"/>
      <c r="AD1449" s="67"/>
      <c r="AE1449" s="67"/>
    </row>
    <row r="1450">
      <c r="A1450" s="110"/>
      <c r="B1450" s="111"/>
      <c r="C1450" s="67"/>
      <c r="D1450" s="67"/>
      <c r="E1450" s="67"/>
      <c r="F1450" s="67"/>
      <c r="G1450" s="67"/>
      <c r="H1450" s="67"/>
      <c r="I1450" s="67"/>
      <c r="J1450" s="67"/>
      <c r="K1450" s="67"/>
      <c r="L1450" s="67"/>
      <c r="M1450" s="67"/>
      <c r="N1450" s="67"/>
      <c r="O1450" s="67"/>
      <c r="P1450" s="67"/>
      <c r="Q1450" s="67"/>
      <c r="R1450" s="64"/>
      <c r="S1450" s="65"/>
      <c r="T1450" s="67"/>
      <c r="U1450" s="67"/>
      <c r="V1450" s="65"/>
      <c r="W1450" s="67"/>
      <c r="X1450" s="67"/>
      <c r="AB1450" s="67"/>
      <c r="AC1450" s="67"/>
      <c r="AD1450" s="67"/>
      <c r="AE1450" s="67"/>
    </row>
    <row r="1451">
      <c r="A1451" s="110"/>
      <c r="B1451" s="111"/>
      <c r="C1451" s="67"/>
      <c r="D1451" s="67"/>
      <c r="E1451" s="67"/>
      <c r="F1451" s="67"/>
      <c r="G1451" s="67"/>
      <c r="H1451" s="67"/>
      <c r="I1451" s="67"/>
      <c r="J1451" s="67"/>
      <c r="K1451" s="67"/>
      <c r="L1451" s="67"/>
      <c r="M1451" s="67"/>
      <c r="N1451" s="67"/>
      <c r="O1451" s="67"/>
      <c r="P1451" s="67"/>
      <c r="Q1451" s="67"/>
      <c r="R1451" s="64"/>
      <c r="S1451" s="65"/>
      <c r="T1451" s="67"/>
      <c r="U1451" s="67"/>
      <c r="V1451" s="65"/>
      <c r="W1451" s="67"/>
      <c r="X1451" s="67"/>
      <c r="AB1451" s="67"/>
      <c r="AC1451" s="67"/>
      <c r="AD1451" s="67"/>
      <c r="AE1451" s="67"/>
    </row>
    <row r="1452">
      <c r="A1452" s="110"/>
      <c r="B1452" s="111"/>
      <c r="C1452" s="67"/>
      <c r="D1452" s="67"/>
      <c r="E1452" s="67"/>
      <c r="F1452" s="67"/>
      <c r="G1452" s="67"/>
      <c r="H1452" s="67"/>
      <c r="I1452" s="67"/>
      <c r="J1452" s="67"/>
      <c r="K1452" s="67"/>
      <c r="L1452" s="67"/>
      <c r="M1452" s="67"/>
      <c r="N1452" s="67"/>
      <c r="O1452" s="67"/>
      <c r="P1452" s="67"/>
      <c r="Q1452" s="67"/>
      <c r="R1452" s="64"/>
      <c r="S1452" s="65"/>
      <c r="T1452" s="67"/>
      <c r="U1452" s="67"/>
      <c r="V1452" s="65"/>
      <c r="W1452" s="67"/>
      <c r="X1452" s="67"/>
      <c r="AB1452" s="67"/>
      <c r="AC1452" s="67"/>
      <c r="AD1452" s="67"/>
      <c r="AE1452" s="67"/>
    </row>
    <row r="1453">
      <c r="A1453" s="110"/>
      <c r="B1453" s="111"/>
      <c r="C1453" s="67"/>
      <c r="D1453" s="67"/>
      <c r="E1453" s="67"/>
      <c r="F1453" s="67"/>
      <c r="G1453" s="67"/>
      <c r="H1453" s="67"/>
      <c r="I1453" s="67"/>
      <c r="J1453" s="67"/>
      <c r="K1453" s="67"/>
      <c r="L1453" s="67"/>
      <c r="M1453" s="67"/>
      <c r="N1453" s="67"/>
      <c r="O1453" s="67"/>
      <c r="P1453" s="67"/>
      <c r="Q1453" s="67"/>
      <c r="R1453" s="64"/>
      <c r="S1453" s="65"/>
      <c r="T1453" s="67"/>
      <c r="U1453" s="67"/>
      <c r="V1453" s="65"/>
      <c r="W1453" s="67"/>
      <c r="X1453" s="67"/>
      <c r="AB1453" s="67"/>
      <c r="AC1453" s="67"/>
      <c r="AD1453" s="67"/>
      <c r="AE1453" s="67"/>
    </row>
    <row r="1454">
      <c r="A1454" s="110"/>
      <c r="B1454" s="111"/>
      <c r="C1454" s="67"/>
      <c r="D1454" s="67"/>
      <c r="E1454" s="67"/>
      <c r="F1454" s="67"/>
      <c r="G1454" s="67"/>
      <c r="H1454" s="67"/>
      <c r="I1454" s="67"/>
      <c r="J1454" s="67"/>
      <c r="K1454" s="67"/>
      <c r="L1454" s="67"/>
      <c r="M1454" s="67"/>
      <c r="N1454" s="67"/>
      <c r="O1454" s="67"/>
      <c r="P1454" s="67"/>
      <c r="Q1454" s="67"/>
      <c r="R1454" s="64"/>
      <c r="S1454" s="65"/>
      <c r="T1454" s="67"/>
      <c r="U1454" s="67"/>
      <c r="V1454" s="65"/>
      <c r="W1454" s="67"/>
      <c r="X1454" s="67"/>
      <c r="AB1454" s="67"/>
      <c r="AC1454" s="67"/>
      <c r="AD1454" s="67"/>
      <c r="AE1454" s="67"/>
    </row>
    <row r="1455">
      <c r="A1455" s="110"/>
      <c r="B1455" s="111"/>
      <c r="C1455" s="67"/>
      <c r="D1455" s="67"/>
      <c r="E1455" s="67"/>
      <c r="F1455" s="67"/>
      <c r="G1455" s="67"/>
      <c r="H1455" s="67"/>
      <c r="I1455" s="67"/>
      <c r="J1455" s="67"/>
      <c r="K1455" s="67"/>
      <c r="L1455" s="67"/>
      <c r="M1455" s="67"/>
      <c r="N1455" s="67"/>
      <c r="O1455" s="67"/>
      <c r="P1455" s="67"/>
      <c r="Q1455" s="67"/>
      <c r="R1455" s="64"/>
      <c r="S1455" s="65"/>
      <c r="T1455" s="67"/>
      <c r="U1455" s="67"/>
      <c r="V1455" s="65"/>
      <c r="W1455" s="67"/>
      <c r="X1455" s="67"/>
      <c r="AB1455" s="67"/>
      <c r="AC1455" s="67"/>
      <c r="AD1455" s="67"/>
      <c r="AE1455" s="67"/>
    </row>
    <row r="1456">
      <c r="A1456" s="110"/>
      <c r="B1456" s="111"/>
      <c r="C1456" s="67"/>
      <c r="D1456" s="67"/>
      <c r="E1456" s="67"/>
      <c r="F1456" s="67"/>
      <c r="G1456" s="67"/>
      <c r="H1456" s="67"/>
      <c r="I1456" s="67"/>
      <c r="J1456" s="67"/>
      <c r="K1456" s="67"/>
      <c r="L1456" s="67"/>
      <c r="M1456" s="67"/>
      <c r="N1456" s="67"/>
      <c r="O1456" s="67"/>
      <c r="P1456" s="67"/>
      <c r="Q1456" s="67"/>
      <c r="R1456" s="64"/>
      <c r="S1456" s="65"/>
      <c r="T1456" s="67"/>
      <c r="U1456" s="67"/>
      <c r="V1456" s="65"/>
      <c r="W1456" s="67"/>
      <c r="X1456" s="67"/>
      <c r="AB1456" s="67"/>
      <c r="AC1456" s="67"/>
      <c r="AD1456" s="67"/>
      <c r="AE1456" s="67"/>
    </row>
    <row r="1457">
      <c r="A1457" s="110"/>
      <c r="B1457" s="111"/>
      <c r="C1457" s="67"/>
      <c r="D1457" s="67"/>
      <c r="E1457" s="67"/>
      <c r="F1457" s="67"/>
      <c r="G1457" s="67"/>
      <c r="H1457" s="67"/>
      <c r="I1457" s="67"/>
      <c r="J1457" s="67"/>
      <c r="K1457" s="67"/>
      <c r="L1457" s="67"/>
      <c r="M1457" s="67"/>
      <c r="N1457" s="67"/>
      <c r="O1457" s="67"/>
      <c r="P1457" s="67"/>
      <c r="Q1457" s="67"/>
      <c r="R1457" s="64"/>
      <c r="S1457" s="65"/>
      <c r="T1457" s="67"/>
      <c r="U1457" s="67"/>
      <c r="V1457" s="65"/>
      <c r="W1457" s="67"/>
      <c r="X1457" s="67"/>
      <c r="AB1457" s="67"/>
      <c r="AC1457" s="67"/>
      <c r="AD1457" s="67"/>
      <c r="AE1457" s="67"/>
    </row>
    <row r="1458">
      <c r="A1458" s="110"/>
      <c r="B1458" s="111"/>
      <c r="C1458" s="67"/>
      <c r="D1458" s="67"/>
      <c r="E1458" s="67"/>
      <c r="F1458" s="67"/>
      <c r="G1458" s="67"/>
      <c r="H1458" s="67"/>
      <c r="I1458" s="67"/>
      <c r="J1458" s="67"/>
      <c r="K1458" s="67"/>
      <c r="L1458" s="67"/>
      <c r="M1458" s="67"/>
      <c r="N1458" s="67"/>
      <c r="O1458" s="67"/>
      <c r="P1458" s="67"/>
      <c r="Q1458" s="67"/>
      <c r="R1458" s="64"/>
      <c r="S1458" s="65"/>
      <c r="T1458" s="67"/>
      <c r="U1458" s="67"/>
      <c r="V1458" s="65"/>
      <c r="W1458" s="67"/>
      <c r="X1458" s="67"/>
      <c r="AB1458" s="67"/>
      <c r="AC1458" s="67"/>
      <c r="AD1458" s="67"/>
      <c r="AE1458" s="67"/>
    </row>
    <row r="1459">
      <c r="A1459" s="110"/>
      <c r="B1459" s="111"/>
      <c r="C1459" s="67"/>
      <c r="D1459" s="67"/>
      <c r="E1459" s="67"/>
      <c r="F1459" s="67"/>
      <c r="G1459" s="67"/>
      <c r="H1459" s="67"/>
      <c r="I1459" s="67"/>
      <c r="J1459" s="67"/>
      <c r="K1459" s="67"/>
      <c r="L1459" s="67"/>
      <c r="M1459" s="67"/>
      <c r="N1459" s="67"/>
      <c r="O1459" s="67"/>
      <c r="P1459" s="67"/>
      <c r="Q1459" s="67"/>
      <c r="R1459" s="64"/>
      <c r="S1459" s="65"/>
      <c r="T1459" s="67"/>
      <c r="U1459" s="67"/>
      <c r="V1459" s="65"/>
      <c r="W1459" s="67"/>
      <c r="X1459" s="67"/>
      <c r="AB1459" s="67"/>
      <c r="AC1459" s="67"/>
      <c r="AD1459" s="67"/>
      <c r="AE1459" s="67"/>
    </row>
    <row r="1460">
      <c r="A1460" s="110"/>
      <c r="B1460" s="111"/>
      <c r="C1460" s="67"/>
      <c r="D1460" s="67"/>
      <c r="E1460" s="67"/>
      <c r="F1460" s="67"/>
      <c r="G1460" s="67"/>
      <c r="H1460" s="67"/>
      <c r="I1460" s="67"/>
      <c r="J1460" s="67"/>
      <c r="K1460" s="67"/>
      <c r="L1460" s="67"/>
      <c r="M1460" s="67"/>
      <c r="N1460" s="67"/>
      <c r="O1460" s="67"/>
      <c r="P1460" s="67"/>
      <c r="Q1460" s="67"/>
      <c r="R1460" s="64"/>
      <c r="S1460" s="65"/>
      <c r="T1460" s="67"/>
      <c r="U1460" s="67"/>
      <c r="V1460" s="65"/>
      <c r="W1460" s="67"/>
      <c r="X1460" s="67"/>
      <c r="AB1460" s="67"/>
      <c r="AC1460" s="67"/>
      <c r="AD1460" s="67"/>
      <c r="AE1460" s="67"/>
    </row>
    <row r="1461">
      <c r="A1461" s="110"/>
      <c r="B1461" s="111"/>
      <c r="C1461" s="67"/>
      <c r="D1461" s="67"/>
      <c r="E1461" s="67"/>
      <c r="F1461" s="67"/>
      <c r="G1461" s="67"/>
      <c r="H1461" s="67"/>
      <c r="I1461" s="67"/>
      <c r="J1461" s="67"/>
      <c r="K1461" s="67"/>
      <c r="L1461" s="67"/>
      <c r="M1461" s="67"/>
      <c r="N1461" s="67"/>
      <c r="O1461" s="67"/>
      <c r="P1461" s="67"/>
      <c r="Q1461" s="67"/>
      <c r="R1461" s="64"/>
      <c r="S1461" s="65"/>
      <c r="T1461" s="67"/>
      <c r="U1461" s="67"/>
      <c r="V1461" s="65"/>
      <c r="W1461" s="67"/>
      <c r="X1461" s="67"/>
      <c r="AB1461" s="67"/>
      <c r="AC1461" s="67"/>
      <c r="AD1461" s="67"/>
      <c r="AE1461" s="67"/>
    </row>
    <row r="1462">
      <c r="A1462" s="110"/>
      <c r="B1462" s="111"/>
      <c r="C1462" s="67"/>
      <c r="D1462" s="67"/>
      <c r="E1462" s="67"/>
      <c r="F1462" s="67"/>
      <c r="G1462" s="67"/>
      <c r="H1462" s="67"/>
      <c r="I1462" s="67"/>
      <c r="J1462" s="67"/>
      <c r="K1462" s="67"/>
      <c r="L1462" s="67"/>
      <c r="M1462" s="67"/>
      <c r="N1462" s="67"/>
      <c r="O1462" s="67"/>
      <c r="P1462" s="67"/>
      <c r="Q1462" s="67"/>
      <c r="R1462" s="64"/>
      <c r="S1462" s="65"/>
      <c r="T1462" s="67"/>
      <c r="U1462" s="67"/>
      <c r="V1462" s="65"/>
      <c r="W1462" s="67"/>
      <c r="X1462" s="67"/>
      <c r="AB1462" s="67"/>
      <c r="AC1462" s="67"/>
      <c r="AD1462" s="67"/>
      <c r="AE1462" s="67"/>
    </row>
    <row r="1463">
      <c r="A1463" s="110"/>
      <c r="B1463" s="111"/>
      <c r="C1463" s="67"/>
      <c r="D1463" s="67"/>
      <c r="E1463" s="67"/>
      <c r="F1463" s="67"/>
      <c r="G1463" s="67"/>
      <c r="H1463" s="67"/>
      <c r="I1463" s="67"/>
      <c r="J1463" s="67"/>
      <c r="K1463" s="67"/>
      <c r="L1463" s="67"/>
      <c r="M1463" s="67"/>
      <c r="N1463" s="67"/>
      <c r="O1463" s="67"/>
      <c r="P1463" s="67"/>
      <c r="Q1463" s="67"/>
      <c r="R1463" s="64"/>
      <c r="S1463" s="65"/>
      <c r="T1463" s="67"/>
      <c r="U1463" s="67"/>
      <c r="V1463" s="65"/>
      <c r="W1463" s="67"/>
      <c r="X1463" s="67"/>
      <c r="AB1463" s="67"/>
      <c r="AC1463" s="67"/>
      <c r="AD1463" s="67"/>
      <c r="AE1463" s="67"/>
    </row>
    <row r="1464">
      <c r="A1464" s="110"/>
      <c r="B1464" s="111"/>
      <c r="C1464" s="67"/>
      <c r="D1464" s="67"/>
      <c r="E1464" s="67"/>
      <c r="F1464" s="67"/>
      <c r="G1464" s="67"/>
      <c r="H1464" s="67"/>
      <c r="I1464" s="67"/>
      <c r="J1464" s="67"/>
      <c r="K1464" s="67"/>
      <c r="L1464" s="67"/>
      <c r="M1464" s="67"/>
      <c r="N1464" s="67"/>
      <c r="O1464" s="67"/>
      <c r="P1464" s="67"/>
      <c r="Q1464" s="67"/>
      <c r="R1464" s="64"/>
      <c r="S1464" s="65"/>
      <c r="T1464" s="67"/>
      <c r="U1464" s="67"/>
      <c r="V1464" s="65"/>
      <c r="W1464" s="67"/>
      <c r="X1464" s="67"/>
      <c r="AB1464" s="67"/>
      <c r="AC1464" s="67"/>
      <c r="AD1464" s="67"/>
      <c r="AE1464" s="67"/>
    </row>
    <row r="1465">
      <c r="A1465" s="110"/>
      <c r="B1465" s="111"/>
      <c r="C1465" s="67"/>
      <c r="D1465" s="67"/>
      <c r="E1465" s="67"/>
      <c r="F1465" s="67"/>
      <c r="G1465" s="67"/>
      <c r="H1465" s="67"/>
      <c r="I1465" s="67"/>
      <c r="J1465" s="67"/>
      <c r="K1465" s="67"/>
      <c r="L1465" s="67"/>
      <c r="M1465" s="67"/>
      <c r="N1465" s="67"/>
      <c r="O1465" s="67"/>
      <c r="P1465" s="67"/>
      <c r="Q1465" s="67"/>
      <c r="R1465" s="64"/>
      <c r="S1465" s="65"/>
      <c r="T1465" s="67"/>
      <c r="U1465" s="67"/>
      <c r="V1465" s="65"/>
      <c r="W1465" s="67"/>
      <c r="X1465" s="67"/>
      <c r="AB1465" s="67"/>
      <c r="AC1465" s="67"/>
      <c r="AD1465" s="67"/>
      <c r="AE1465" s="67"/>
    </row>
    <row r="1466">
      <c r="A1466" s="110"/>
      <c r="B1466" s="111"/>
      <c r="C1466" s="67"/>
      <c r="D1466" s="67"/>
      <c r="E1466" s="67"/>
      <c r="F1466" s="67"/>
      <c r="G1466" s="67"/>
      <c r="H1466" s="67"/>
      <c r="I1466" s="67"/>
      <c r="J1466" s="67"/>
      <c r="K1466" s="67"/>
      <c r="L1466" s="67"/>
      <c r="M1466" s="67"/>
      <c r="N1466" s="67"/>
      <c r="O1466" s="67"/>
      <c r="P1466" s="67"/>
      <c r="Q1466" s="67"/>
      <c r="R1466" s="64"/>
      <c r="S1466" s="65"/>
      <c r="T1466" s="67"/>
      <c r="U1466" s="67"/>
      <c r="V1466" s="65"/>
      <c r="W1466" s="67"/>
      <c r="X1466" s="67"/>
      <c r="AB1466" s="67"/>
      <c r="AC1466" s="67"/>
      <c r="AD1466" s="67"/>
      <c r="AE1466" s="67"/>
    </row>
    <row r="1467">
      <c r="A1467" s="110"/>
      <c r="B1467" s="111"/>
      <c r="C1467" s="67"/>
      <c r="D1467" s="67"/>
      <c r="E1467" s="67"/>
      <c r="F1467" s="67"/>
      <c r="G1467" s="67"/>
      <c r="H1467" s="67"/>
      <c r="I1467" s="67"/>
      <c r="J1467" s="67"/>
      <c r="K1467" s="67"/>
      <c r="L1467" s="67"/>
      <c r="M1467" s="67"/>
      <c r="N1467" s="67"/>
      <c r="O1467" s="67"/>
      <c r="P1467" s="67"/>
      <c r="Q1467" s="67"/>
      <c r="R1467" s="64"/>
      <c r="S1467" s="65"/>
      <c r="T1467" s="67"/>
      <c r="U1467" s="67"/>
      <c r="V1467" s="65"/>
      <c r="W1467" s="67"/>
      <c r="X1467" s="67"/>
      <c r="AB1467" s="67"/>
      <c r="AC1467" s="67"/>
      <c r="AD1467" s="67"/>
      <c r="AE1467" s="67"/>
    </row>
    <row r="1468">
      <c r="A1468" s="110"/>
      <c r="B1468" s="111"/>
      <c r="C1468" s="67"/>
      <c r="D1468" s="67"/>
      <c r="E1468" s="67"/>
      <c r="F1468" s="67"/>
      <c r="G1468" s="67"/>
      <c r="H1468" s="67"/>
      <c r="I1468" s="67"/>
      <c r="J1468" s="67"/>
      <c r="K1468" s="67"/>
      <c r="L1468" s="67"/>
      <c r="M1468" s="67"/>
      <c r="N1468" s="67"/>
      <c r="O1468" s="67"/>
      <c r="P1468" s="67"/>
      <c r="Q1468" s="67"/>
      <c r="R1468" s="64"/>
      <c r="S1468" s="65"/>
      <c r="T1468" s="67"/>
      <c r="U1468" s="67"/>
      <c r="V1468" s="65"/>
      <c r="W1468" s="67"/>
      <c r="X1468" s="67"/>
      <c r="AB1468" s="67"/>
      <c r="AC1468" s="67"/>
      <c r="AD1468" s="67"/>
      <c r="AE1468" s="67"/>
    </row>
    <row r="1469">
      <c r="A1469" s="110"/>
      <c r="B1469" s="111"/>
      <c r="C1469" s="67"/>
      <c r="D1469" s="67"/>
      <c r="E1469" s="67"/>
      <c r="F1469" s="67"/>
      <c r="G1469" s="67"/>
      <c r="H1469" s="67"/>
      <c r="I1469" s="67"/>
      <c r="J1469" s="67"/>
      <c r="K1469" s="67"/>
      <c r="L1469" s="67"/>
      <c r="M1469" s="67"/>
      <c r="N1469" s="67"/>
      <c r="O1469" s="67"/>
      <c r="P1469" s="67"/>
      <c r="Q1469" s="67"/>
      <c r="R1469" s="64"/>
      <c r="S1469" s="65"/>
      <c r="T1469" s="67"/>
      <c r="U1469" s="67"/>
      <c r="V1469" s="65"/>
      <c r="W1469" s="67"/>
      <c r="X1469" s="67"/>
      <c r="AB1469" s="67"/>
      <c r="AC1469" s="67"/>
      <c r="AD1469" s="67"/>
      <c r="AE1469" s="67"/>
    </row>
    <row r="1470">
      <c r="A1470" s="110"/>
      <c r="B1470" s="111"/>
      <c r="C1470" s="67"/>
      <c r="D1470" s="67"/>
      <c r="E1470" s="67"/>
      <c r="F1470" s="67"/>
      <c r="G1470" s="67"/>
      <c r="H1470" s="67"/>
      <c r="I1470" s="67"/>
      <c r="J1470" s="67"/>
      <c r="K1470" s="67"/>
      <c r="L1470" s="67"/>
      <c r="M1470" s="67"/>
      <c r="N1470" s="67"/>
      <c r="O1470" s="67"/>
      <c r="P1470" s="67"/>
      <c r="Q1470" s="67"/>
      <c r="R1470" s="64"/>
      <c r="S1470" s="65"/>
      <c r="T1470" s="67"/>
      <c r="U1470" s="67"/>
      <c r="V1470" s="65"/>
      <c r="W1470" s="67"/>
      <c r="X1470" s="67"/>
      <c r="AB1470" s="67"/>
      <c r="AC1470" s="67"/>
      <c r="AD1470" s="67"/>
      <c r="AE1470" s="67"/>
    </row>
    <row r="1471">
      <c r="A1471" s="110"/>
      <c r="B1471" s="111"/>
      <c r="C1471" s="67"/>
      <c r="D1471" s="67"/>
      <c r="E1471" s="67"/>
      <c r="F1471" s="67"/>
      <c r="G1471" s="67"/>
      <c r="H1471" s="67"/>
      <c r="I1471" s="67"/>
      <c r="J1471" s="67"/>
      <c r="K1471" s="67"/>
      <c r="L1471" s="67"/>
      <c r="M1471" s="67"/>
      <c r="N1471" s="67"/>
      <c r="O1471" s="67"/>
      <c r="P1471" s="67"/>
      <c r="Q1471" s="67"/>
      <c r="R1471" s="64"/>
      <c r="S1471" s="65"/>
      <c r="T1471" s="67"/>
      <c r="U1471" s="67"/>
      <c r="V1471" s="65"/>
      <c r="W1471" s="67"/>
      <c r="X1471" s="67"/>
      <c r="AB1471" s="67"/>
      <c r="AC1471" s="67"/>
      <c r="AD1471" s="67"/>
      <c r="AE1471" s="67"/>
    </row>
    <row r="1472">
      <c r="A1472" s="110"/>
      <c r="B1472" s="111"/>
      <c r="C1472" s="67"/>
      <c r="D1472" s="67"/>
      <c r="E1472" s="67"/>
      <c r="F1472" s="67"/>
      <c r="G1472" s="67"/>
      <c r="H1472" s="67"/>
      <c r="I1472" s="67"/>
      <c r="J1472" s="67"/>
      <c r="K1472" s="67"/>
      <c r="L1472" s="67"/>
      <c r="M1472" s="67"/>
      <c r="N1472" s="67"/>
      <c r="O1472" s="67"/>
      <c r="P1472" s="67"/>
      <c r="Q1472" s="67"/>
      <c r="R1472" s="64"/>
      <c r="S1472" s="65"/>
      <c r="T1472" s="67"/>
      <c r="U1472" s="67"/>
      <c r="V1472" s="65"/>
      <c r="W1472" s="67"/>
      <c r="X1472" s="67"/>
      <c r="AB1472" s="67"/>
      <c r="AC1472" s="67"/>
      <c r="AD1472" s="67"/>
      <c r="AE1472" s="67"/>
    </row>
    <row r="1473">
      <c r="A1473" s="110"/>
      <c r="B1473" s="111"/>
      <c r="C1473" s="67"/>
      <c r="D1473" s="67"/>
      <c r="E1473" s="67"/>
      <c r="F1473" s="67"/>
      <c r="G1473" s="67"/>
      <c r="H1473" s="67"/>
      <c r="I1473" s="67"/>
      <c r="J1473" s="67"/>
      <c r="K1473" s="67"/>
      <c r="L1473" s="67"/>
      <c r="M1473" s="67"/>
      <c r="N1473" s="67"/>
      <c r="O1473" s="67"/>
      <c r="P1473" s="67"/>
      <c r="Q1473" s="67"/>
      <c r="R1473" s="64"/>
      <c r="S1473" s="65"/>
      <c r="T1473" s="67"/>
      <c r="U1473" s="67"/>
      <c r="V1473" s="65"/>
      <c r="W1473" s="67"/>
      <c r="X1473" s="67"/>
      <c r="AB1473" s="67"/>
      <c r="AC1473" s="67"/>
      <c r="AD1473" s="67"/>
      <c r="AE1473" s="67"/>
    </row>
    <row r="1474">
      <c r="A1474" s="110"/>
      <c r="B1474" s="111"/>
      <c r="C1474" s="67"/>
      <c r="D1474" s="67"/>
      <c r="E1474" s="67"/>
      <c r="F1474" s="67"/>
      <c r="G1474" s="67"/>
      <c r="H1474" s="67"/>
      <c r="I1474" s="67"/>
      <c r="J1474" s="67"/>
      <c r="K1474" s="67"/>
      <c r="L1474" s="67"/>
      <c r="M1474" s="67"/>
      <c r="N1474" s="67"/>
      <c r="O1474" s="67"/>
      <c r="P1474" s="67"/>
      <c r="Q1474" s="67"/>
      <c r="R1474" s="64"/>
      <c r="S1474" s="65"/>
      <c r="T1474" s="67"/>
      <c r="U1474" s="67"/>
      <c r="V1474" s="65"/>
      <c r="W1474" s="67"/>
      <c r="X1474" s="67"/>
      <c r="AB1474" s="67"/>
      <c r="AC1474" s="67"/>
      <c r="AD1474" s="67"/>
      <c r="AE1474" s="67"/>
    </row>
    <row r="1475">
      <c r="A1475" s="110"/>
      <c r="B1475" s="111"/>
      <c r="C1475" s="67"/>
      <c r="D1475" s="67"/>
      <c r="E1475" s="67"/>
      <c r="F1475" s="67"/>
      <c r="G1475" s="67"/>
      <c r="H1475" s="67"/>
      <c r="I1475" s="67"/>
      <c r="J1475" s="67"/>
      <c r="K1475" s="67"/>
      <c r="L1475" s="67"/>
      <c r="M1475" s="67"/>
      <c r="N1475" s="67"/>
      <c r="O1475" s="67"/>
      <c r="P1475" s="67"/>
      <c r="Q1475" s="67"/>
      <c r="R1475" s="64"/>
      <c r="S1475" s="65"/>
      <c r="T1475" s="67"/>
      <c r="U1475" s="67"/>
      <c r="V1475" s="65"/>
      <c r="W1475" s="67"/>
      <c r="X1475" s="67"/>
      <c r="AB1475" s="67"/>
      <c r="AC1475" s="67"/>
      <c r="AD1475" s="67"/>
      <c r="AE1475" s="67"/>
    </row>
    <row r="1476">
      <c r="A1476" s="110"/>
      <c r="B1476" s="111"/>
      <c r="C1476" s="67"/>
      <c r="D1476" s="67"/>
      <c r="E1476" s="67"/>
      <c r="F1476" s="67"/>
      <c r="G1476" s="67"/>
      <c r="H1476" s="67"/>
      <c r="I1476" s="67"/>
      <c r="J1476" s="67"/>
      <c r="K1476" s="67"/>
      <c r="L1476" s="67"/>
      <c r="M1476" s="67"/>
      <c r="N1476" s="67"/>
      <c r="O1476" s="67"/>
      <c r="P1476" s="67"/>
      <c r="Q1476" s="67"/>
      <c r="R1476" s="64"/>
      <c r="S1476" s="65"/>
      <c r="T1476" s="67"/>
      <c r="U1476" s="67"/>
      <c r="V1476" s="65"/>
      <c r="W1476" s="67"/>
      <c r="X1476" s="67"/>
      <c r="AB1476" s="67"/>
      <c r="AC1476" s="67"/>
      <c r="AD1476" s="67"/>
      <c r="AE1476" s="67"/>
    </row>
    <row r="1477">
      <c r="A1477" s="110"/>
      <c r="B1477" s="111"/>
      <c r="C1477" s="67"/>
      <c r="D1477" s="67"/>
      <c r="E1477" s="67"/>
      <c r="F1477" s="67"/>
      <c r="G1477" s="67"/>
      <c r="H1477" s="67"/>
      <c r="I1477" s="67"/>
      <c r="J1477" s="67"/>
      <c r="K1477" s="67"/>
      <c r="L1477" s="67"/>
      <c r="M1477" s="67"/>
      <c r="N1477" s="67"/>
      <c r="O1477" s="67"/>
      <c r="P1477" s="67"/>
      <c r="Q1477" s="67"/>
      <c r="R1477" s="64"/>
      <c r="S1477" s="65"/>
      <c r="T1477" s="67"/>
      <c r="U1477" s="67"/>
      <c r="V1477" s="65"/>
      <c r="W1477" s="67"/>
      <c r="X1477" s="67"/>
      <c r="AB1477" s="67"/>
      <c r="AC1477" s="67"/>
      <c r="AD1477" s="67"/>
      <c r="AE1477" s="67"/>
    </row>
    <row r="1478">
      <c r="A1478" s="110"/>
      <c r="B1478" s="111"/>
      <c r="C1478" s="67"/>
      <c r="D1478" s="67"/>
      <c r="E1478" s="67"/>
      <c r="F1478" s="67"/>
      <c r="G1478" s="67"/>
      <c r="H1478" s="67"/>
      <c r="I1478" s="67"/>
      <c r="J1478" s="67"/>
      <c r="K1478" s="67"/>
      <c r="L1478" s="67"/>
      <c r="M1478" s="67"/>
      <c r="N1478" s="67"/>
      <c r="O1478" s="67"/>
      <c r="P1478" s="67"/>
      <c r="Q1478" s="67"/>
      <c r="R1478" s="64"/>
      <c r="S1478" s="65"/>
      <c r="T1478" s="67"/>
      <c r="U1478" s="67"/>
      <c r="V1478" s="65"/>
      <c r="W1478" s="67"/>
      <c r="X1478" s="67"/>
      <c r="AB1478" s="67"/>
      <c r="AC1478" s="67"/>
      <c r="AD1478" s="67"/>
      <c r="AE1478" s="67"/>
    </row>
    <row r="1479">
      <c r="A1479" s="110"/>
      <c r="B1479" s="111"/>
      <c r="C1479" s="67"/>
      <c r="D1479" s="67"/>
      <c r="E1479" s="67"/>
      <c r="F1479" s="67"/>
      <c r="G1479" s="67"/>
      <c r="H1479" s="67"/>
      <c r="I1479" s="67"/>
      <c r="J1479" s="67"/>
      <c r="K1479" s="67"/>
      <c r="L1479" s="67"/>
      <c r="M1479" s="67"/>
      <c r="N1479" s="67"/>
      <c r="O1479" s="67"/>
      <c r="P1479" s="67"/>
      <c r="Q1479" s="67"/>
      <c r="R1479" s="64"/>
      <c r="S1479" s="65"/>
      <c r="T1479" s="67"/>
      <c r="U1479" s="67"/>
      <c r="V1479" s="65"/>
      <c r="W1479" s="67"/>
      <c r="X1479" s="67"/>
      <c r="AB1479" s="67"/>
      <c r="AC1479" s="67"/>
      <c r="AD1479" s="67"/>
      <c r="AE1479" s="67"/>
    </row>
    <row r="1480">
      <c r="A1480" s="110"/>
      <c r="B1480" s="111"/>
      <c r="C1480" s="67"/>
      <c r="D1480" s="67"/>
      <c r="E1480" s="67"/>
      <c r="F1480" s="67"/>
      <c r="G1480" s="67"/>
      <c r="H1480" s="67"/>
      <c r="I1480" s="67"/>
      <c r="J1480" s="67"/>
      <c r="K1480" s="67"/>
      <c r="L1480" s="67"/>
      <c r="M1480" s="67"/>
      <c r="N1480" s="67"/>
      <c r="O1480" s="67"/>
      <c r="P1480" s="67"/>
      <c r="Q1480" s="67"/>
      <c r="R1480" s="64"/>
      <c r="S1480" s="65"/>
      <c r="T1480" s="67"/>
      <c r="U1480" s="67"/>
      <c r="V1480" s="65"/>
      <c r="W1480" s="67"/>
      <c r="X1480" s="67"/>
      <c r="AB1480" s="67"/>
      <c r="AC1480" s="67"/>
      <c r="AD1480" s="67"/>
      <c r="AE1480" s="67"/>
    </row>
    <row r="1481">
      <c r="A1481" s="110"/>
      <c r="B1481" s="111"/>
      <c r="C1481" s="67"/>
      <c r="D1481" s="67"/>
      <c r="E1481" s="67"/>
      <c r="F1481" s="67"/>
      <c r="G1481" s="67"/>
      <c r="H1481" s="67"/>
      <c r="I1481" s="67"/>
      <c r="J1481" s="67"/>
      <c r="K1481" s="67"/>
      <c r="L1481" s="67"/>
      <c r="M1481" s="67"/>
      <c r="N1481" s="67"/>
      <c r="O1481" s="67"/>
      <c r="P1481" s="67"/>
      <c r="Q1481" s="67"/>
      <c r="R1481" s="64"/>
      <c r="S1481" s="65"/>
      <c r="T1481" s="67"/>
      <c r="U1481" s="67"/>
      <c r="V1481" s="65"/>
      <c r="W1481" s="67"/>
      <c r="X1481" s="67"/>
      <c r="AB1481" s="67"/>
      <c r="AC1481" s="67"/>
      <c r="AD1481" s="67"/>
      <c r="AE1481" s="67"/>
    </row>
    <row r="1482">
      <c r="A1482" s="110"/>
      <c r="B1482" s="111"/>
      <c r="C1482" s="67"/>
      <c r="D1482" s="67"/>
      <c r="E1482" s="67"/>
      <c r="F1482" s="67"/>
      <c r="G1482" s="67"/>
      <c r="H1482" s="67"/>
      <c r="I1482" s="67"/>
      <c r="J1482" s="67"/>
      <c r="K1482" s="67"/>
      <c r="L1482" s="67"/>
      <c r="M1482" s="67"/>
      <c r="N1482" s="67"/>
      <c r="O1482" s="67"/>
      <c r="P1482" s="67"/>
      <c r="Q1482" s="67"/>
      <c r="R1482" s="64"/>
      <c r="S1482" s="65"/>
      <c r="T1482" s="67"/>
      <c r="U1482" s="67"/>
      <c r="V1482" s="65"/>
      <c r="W1482" s="67"/>
      <c r="X1482" s="67"/>
      <c r="AB1482" s="67"/>
      <c r="AC1482" s="67"/>
      <c r="AD1482" s="67"/>
      <c r="AE1482" s="67"/>
    </row>
    <row r="1483">
      <c r="A1483" s="110"/>
      <c r="B1483" s="111"/>
      <c r="C1483" s="67"/>
      <c r="D1483" s="67"/>
      <c r="E1483" s="67"/>
      <c r="F1483" s="67"/>
      <c r="G1483" s="67"/>
      <c r="H1483" s="67"/>
      <c r="I1483" s="67"/>
      <c r="J1483" s="67"/>
      <c r="K1483" s="67"/>
      <c r="L1483" s="67"/>
      <c r="M1483" s="67"/>
      <c r="N1483" s="67"/>
      <c r="O1483" s="67"/>
      <c r="P1483" s="67"/>
      <c r="Q1483" s="67"/>
      <c r="R1483" s="64"/>
      <c r="S1483" s="65"/>
      <c r="T1483" s="67"/>
      <c r="U1483" s="67"/>
      <c r="V1483" s="65"/>
      <c r="W1483" s="67"/>
      <c r="X1483" s="67"/>
      <c r="AB1483" s="67"/>
      <c r="AC1483" s="67"/>
      <c r="AD1483" s="67"/>
      <c r="AE1483" s="67"/>
    </row>
    <row r="1484">
      <c r="A1484" s="110"/>
      <c r="B1484" s="111"/>
      <c r="C1484" s="67"/>
      <c r="D1484" s="67"/>
      <c r="E1484" s="67"/>
      <c r="F1484" s="67"/>
      <c r="G1484" s="67"/>
      <c r="H1484" s="67"/>
      <c r="I1484" s="67"/>
      <c r="J1484" s="67"/>
      <c r="K1484" s="67"/>
      <c r="L1484" s="67"/>
      <c r="M1484" s="67"/>
      <c r="N1484" s="67"/>
      <c r="O1484" s="67"/>
      <c r="P1484" s="67"/>
      <c r="Q1484" s="67"/>
      <c r="R1484" s="64"/>
      <c r="S1484" s="65"/>
      <c r="T1484" s="67"/>
      <c r="U1484" s="67"/>
      <c r="V1484" s="65"/>
      <c r="W1484" s="67"/>
      <c r="X1484" s="67"/>
      <c r="AB1484" s="67"/>
      <c r="AC1484" s="67"/>
      <c r="AD1484" s="67"/>
      <c r="AE1484" s="67"/>
    </row>
    <row r="1485">
      <c r="A1485" s="110"/>
      <c r="B1485" s="111"/>
      <c r="C1485" s="67"/>
      <c r="D1485" s="67"/>
      <c r="E1485" s="67"/>
      <c r="F1485" s="67"/>
      <c r="G1485" s="67"/>
      <c r="H1485" s="67"/>
      <c r="I1485" s="67"/>
      <c r="J1485" s="67"/>
      <c r="K1485" s="67"/>
      <c r="L1485" s="67"/>
      <c r="M1485" s="67"/>
      <c r="N1485" s="67"/>
      <c r="O1485" s="67"/>
      <c r="P1485" s="67"/>
      <c r="Q1485" s="67"/>
      <c r="R1485" s="64"/>
      <c r="S1485" s="65"/>
      <c r="T1485" s="67"/>
      <c r="U1485" s="67"/>
      <c r="V1485" s="65"/>
      <c r="W1485" s="67"/>
      <c r="X1485" s="67"/>
      <c r="AB1485" s="67"/>
      <c r="AC1485" s="67"/>
      <c r="AD1485" s="67"/>
      <c r="AE1485" s="67"/>
    </row>
    <row r="1486">
      <c r="A1486" s="110"/>
      <c r="B1486" s="111"/>
      <c r="C1486" s="67"/>
      <c r="D1486" s="67"/>
      <c r="E1486" s="67"/>
      <c r="F1486" s="67"/>
      <c r="G1486" s="67"/>
      <c r="H1486" s="67"/>
      <c r="I1486" s="67"/>
      <c r="J1486" s="67"/>
      <c r="K1486" s="67"/>
      <c r="L1486" s="67"/>
      <c r="M1486" s="67"/>
      <c r="N1486" s="67"/>
      <c r="O1486" s="67"/>
      <c r="P1486" s="67"/>
      <c r="Q1486" s="67"/>
      <c r="R1486" s="64"/>
      <c r="S1486" s="65"/>
      <c r="T1486" s="67"/>
      <c r="U1486" s="67"/>
      <c r="V1486" s="65"/>
      <c r="W1486" s="67"/>
      <c r="X1486" s="67"/>
      <c r="AB1486" s="67"/>
      <c r="AC1486" s="67"/>
      <c r="AD1486" s="67"/>
      <c r="AE1486" s="67"/>
    </row>
    <row r="1487">
      <c r="A1487" s="110"/>
      <c r="B1487" s="111"/>
      <c r="C1487" s="67"/>
      <c r="D1487" s="67"/>
      <c r="E1487" s="67"/>
      <c r="F1487" s="67"/>
      <c r="G1487" s="67"/>
      <c r="H1487" s="67"/>
      <c r="I1487" s="67"/>
      <c r="J1487" s="67"/>
      <c r="K1487" s="67"/>
      <c r="L1487" s="67"/>
      <c r="M1487" s="67"/>
      <c r="N1487" s="67"/>
      <c r="O1487" s="67"/>
      <c r="P1487" s="67"/>
      <c r="Q1487" s="67"/>
      <c r="R1487" s="64"/>
      <c r="S1487" s="65"/>
      <c r="T1487" s="67"/>
      <c r="U1487" s="67"/>
      <c r="V1487" s="65"/>
      <c r="W1487" s="67"/>
      <c r="X1487" s="67"/>
      <c r="AB1487" s="67"/>
      <c r="AC1487" s="67"/>
      <c r="AD1487" s="67"/>
      <c r="AE1487" s="67"/>
    </row>
    <row r="1488">
      <c r="A1488" s="110"/>
      <c r="B1488" s="111"/>
      <c r="C1488" s="67"/>
      <c r="D1488" s="67"/>
      <c r="E1488" s="67"/>
      <c r="F1488" s="67"/>
      <c r="G1488" s="67"/>
      <c r="H1488" s="67"/>
      <c r="I1488" s="67"/>
      <c r="J1488" s="67"/>
      <c r="K1488" s="67"/>
      <c r="L1488" s="67"/>
      <c r="M1488" s="67"/>
      <c r="N1488" s="67"/>
      <c r="O1488" s="67"/>
      <c r="P1488" s="67"/>
      <c r="Q1488" s="67"/>
      <c r="R1488" s="64"/>
      <c r="S1488" s="65"/>
      <c r="T1488" s="67"/>
      <c r="U1488" s="67"/>
      <c r="V1488" s="65"/>
      <c r="W1488" s="67"/>
      <c r="X1488" s="67"/>
      <c r="AB1488" s="67"/>
      <c r="AC1488" s="67"/>
      <c r="AD1488" s="67"/>
      <c r="AE1488" s="67"/>
    </row>
    <row r="1489">
      <c r="A1489" s="110"/>
      <c r="B1489" s="111"/>
      <c r="C1489" s="67"/>
      <c r="D1489" s="67"/>
      <c r="E1489" s="67"/>
      <c r="F1489" s="67"/>
      <c r="G1489" s="67"/>
      <c r="H1489" s="67"/>
      <c r="I1489" s="67"/>
      <c r="J1489" s="67"/>
      <c r="K1489" s="67"/>
      <c r="L1489" s="67"/>
      <c r="M1489" s="67"/>
      <c r="N1489" s="67"/>
      <c r="O1489" s="67"/>
      <c r="P1489" s="67"/>
      <c r="Q1489" s="67"/>
      <c r="R1489" s="64"/>
      <c r="S1489" s="65"/>
      <c r="T1489" s="67"/>
      <c r="U1489" s="67"/>
      <c r="V1489" s="65"/>
      <c r="W1489" s="67"/>
      <c r="X1489" s="67"/>
      <c r="AB1489" s="67"/>
      <c r="AC1489" s="67"/>
      <c r="AD1489" s="67"/>
      <c r="AE1489" s="67"/>
    </row>
    <row r="1490">
      <c r="A1490" s="110"/>
      <c r="B1490" s="111"/>
      <c r="C1490" s="67"/>
      <c r="D1490" s="67"/>
      <c r="E1490" s="67"/>
      <c r="F1490" s="67"/>
      <c r="G1490" s="67"/>
      <c r="H1490" s="67"/>
      <c r="I1490" s="67"/>
      <c r="J1490" s="67"/>
      <c r="K1490" s="67"/>
      <c r="L1490" s="67"/>
      <c r="M1490" s="67"/>
      <c r="N1490" s="67"/>
      <c r="O1490" s="67"/>
      <c r="P1490" s="67"/>
      <c r="Q1490" s="67"/>
      <c r="R1490" s="64"/>
      <c r="S1490" s="65"/>
      <c r="T1490" s="67"/>
      <c r="U1490" s="67"/>
      <c r="V1490" s="65"/>
      <c r="W1490" s="67"/>
      <c r="X1490" s="67"/>
      <c r="AB1490" s="67"/>
      <c r="AC1490" s="67"/>
      <c r="AD1490" s="67"/>
      <c r="AE1490" s="67"/>
    </row>
    <row r="1491">
      <c r="A1491" s="110"/>
      <c r="B1491" s="111"/>
      <c r="C1491" s="67"/>
      <c r="D1491" s="67"/>
      <c r="E1491" s="67"/>
      <c r="F1491" s="67"/>
      <c r="G1491" s="67"/>
      <c r="H1491" s="67"/>
      <c r="I1491" s="67"/>
      <c r="J1491" s="67"/>
      <c r="K1491" s="67"/>
      <c r="L1491" s="67"/>
      <c r="M1491" s="67"/>
      <c r="N1491" s="67"/>
      <c r="O1491" s="67"/>
      <c r="P1491" s="67"/>
      <c r="Q1491" s="67"/>
      <c r="R1491" s="64"/>
      <c r="S1491" s="65"/>
      <c r="T1491" s="67"/>
      <c r="U1491" s="67"/>
      <c r="V1491" s="65"/>
      <c r="W1491" s="67"/>
      <c r="X1491" s="67"/>
      <c r="AB1491" s="67"/>
      <c r="AC1491" s="67"/>
      <c r="AD1491" s="67"/>
      <c r="AE1491" s="67"/>
    </row>
    <row r="1492">
      <c r="A1492" s="110"/>
      <c r="B1492" s="111"/>
      <c r="C1492" s="67"/>
      <c r="D1492" s="67"/>
      <c r="E1492" s="67"/>
      <c r="F1492" s="67"/>
      <c r="G1492" s="67"/>
      <c r="H1492" s="67"/>
      <c r="I1492" s="67"/>
      <c r="J1492" s="67"/>
      <c r="K1492" s="67"/>
      <c r="L1492" s="67"/>
      <c r="M1492" s="67"/>
      <c r="N1492" s="67"/>
      <c r="O1492" s="67"/>
      <c r="P1492" s="67"/>
      <c r="Q1492" s="67"/>
      <c r="R1492" s="64"/>
      <c r="S1492" s="65"/>
      <c r="T1492" s="67"/>
      <c r="U1492" s="67"/>
      <c r="V1492" s="65"/>
      <c r="W1492" s="67"/>
      <c r="X1492" s="67"/>
      <c r="AB1492" s="67"/>
      <c r="AC1492" s="67"/>
      <c r="AD1492" s="67"/>
      <c r="AE1492" s="67"/>
    </row>
    <row r="1493">
      <c r="A1493" s="110"/>
      <c r="B1493" s="111"/>
      <c r="C1493" s="67"/>
      <c r="D1493" s="67"/>
      <c r="E1493" s="67"/>
      <c r="F1493" s="67"/>
      <c r="G1493" s="67"/>
      <c r="H1493" s="67"/>
      <c r="I1493" s="67"/>
      <c r="J1493" s="67"/>
      <c r="K1493" s="67"/>
      <c r="L1493" s="67"/>
      <c r="M1493" s="67"/>
      <c r="N1493" s="67"/>
      <c r="O1493" s="67"/>
      <c r="P1493" s="67"/>
      <c r="Q1493" s="67"/>
      <c r="R1493" s="64"/>
      <c r="S1493" s="65"/>
      <c r="T1493" s="67"/>
      <c r="U1493" s="67"/>
      <c r="V1493" s="65"/>
      <c r="W1493" s="67"/>
      <c r="X1493" s="67"/>
      <c r="AB1493" s="67"/>
      <c r="AC1493" s="67"/>
      <c r="AD1493" s="67"/>
      <c r="AE1493" s="67"/>
    </row>
    <row r="1494">
      <c r="A1494" s="110"/>
      <c r="B1494" s="111"/>
      <c r="C1494" s="67"/>
      <c r="D1494" s="67"/>
      <c r="E1494" s="67"/>
      <c r="F1494" s="67"/>
      <c r="G1494" s="67"/>
      <c r="H1494" s="67"/>
      <c r="I1494" s="67"/>
      <c r="J1494" s="67"/>
      <c r="K1494" s="67"/>
      <c r="L1494" s="67"/>
      <c r="M1494" s="67"/>
      <c r="N1494" s="67"/>
      <c r="O1494" s="67"/>
      <c r="P1494" s="67"/>
      <c r="Q1494" s="67"/>
      <c r="R1494" s="64"/>
      <c r="S1494" s="65"/>
      <c r="T1494" s="67"/>
      <c r="U1494" s="67"/>
      <c r="V1494" s="65"/>
      <c r="W1494" s="67"/>
      <c r="X1494" s="67"/>
      <c r="AB1494" s="67"/>
      <c r="AC1494" s="67"/>
      <c r="AD1494" s="67"/>
      <c r="AE1494" s="67"/>
    </row>
    <row r="1495">
      <c r="A1495" s="110"/>
      <c r="B1495" s="111"/>
      <c r="C1495" s="67"/>
      <c r="D1495" s="67"/>
      <c r="E1495" s="67"/>
      <c r="F1495" s="67"/>
      <c r="G1495" s="67"/>
      <c r="H1495" s="67"/>
      <c r="I1495" s="67"/>
      <c r="J1495" s="67"/>
      <c r="K1495" s="67"/>
      <c r="L1495" s="67"/>
      <c r="M1495" s="67"/>
      <c r="N1495" s="67"/>
      <c r="O1495" s="67"/>
      <c r="P1495" s="67"/>
      <c r="Q1495" s="67"/>
      <c r="R1495" s="64"/>
      <c r="S1495" s="65"/>
      <c r="T1495" s="67"/>
      <c r="U1495" s="67"/>
      <c r="V1495" s="65"/>
      <c r="W1495" s="67"/>
      <c r="X1495" s="67"/>
      <c r="AB1495" s="67"/>
      <c r="AC1495" s="67"/>
      <c r="AD1495" s="67"/>
      <c r="AE1495" s="67"/>
    </row>
    <row r="1496">
      <c r="A1496" s="110"/>
      <c r="B1496" s="111"/>
      <c r="C1496" s="67"/>
      <c r="D1496" s="67"/>
      <c r="E1496" s="67"/>
      <c r="F1496" s="67"/>
      <c r="G1496" s="67"/>
      <c r="H1496" s="67"/>
      <c r="I1496" s="67"/>
      <c r="J1496" s="67"/>
      <c r="K1496" s="67"/>
      <c r="L1496" s="67"/>
      <c r="M1496" s="67"/>
      <c r="N1496" s="67"/>
      <c r="O1496" s="67"/>
      <c r="P1496" s="67"/>
      <c r="Q1496" s="67"/>
      <c r="R1496" s="64"/>
      <c r="S1496" s="65"/>
      <c r="T1496" s="67"/>
      <c r="U1496" s="67"/>
      <c r="V1496" s="65"/>
      <c r="W1496" s="67"/>
      <c r="X1496" s="67"/>
      <c r="AB1496" s="67"/>
      <c r="AC1496" s="67"/>
      <c r="AD1496" s="67"/>
      <c r="AE1496" s="67"/>
    </row>
    <row r="1497">
      <c r="A1497" s="110"/>
      <c r="B1497" s="111"/>
      <c r="C1497" s="67"/>
      <c r="D1497" s="67"/>
      <c r="E1497" s="67"/>
      <c r="F1497" s="67"/>
      <c r="G1497" s="67"/>
      <c r="H1497" s="67"/>
      <c r="I1497" s="67"/>
      <c r="J1497" s="67"/>
      <c r="K1497" s="67"/>
      <c r="L1497" s="67"/>
      <c r="M1497" s="67"/>
      <c r="N1497" s="67"/>
      <c r="O1497" s="67"/>
      <c r="P1497" s="67"/>
      <c r="Q1497" s="67"/>
      <c r="R1497" s="64"/>
      <c r="S1497" s="65"/>
      <c r="T1497" s="67"/>
      <c r="U1497" s="67"/>
      <c r="V1497" s="65"/>
      <c r="W1497" s="67"/>
      <c r="X1497" s="67"/>
      <c r="AB1497" s="67"/>
      <c r="AC1497" s="67"/>
      <c r="AD1497" s="67"/>
      <c r="AE1497" s="67"/>
    </row>
    <row r="1498">
      <c r="A1498" s="110"/>
      <c r="B1498" s="111"/>
      <c r="C1498" s="67"/>
      <c r="D1498" s="67"/>
      <c r="E1498" s="67"/>
      <c r="F1498" s="67"/>
      <c r="G1498" s="67"/>
      <c r="H1498" s="67"/>
      <c r="I1498" s="67"/>
      <c r="J1498" s="67"/>
      <c r="K1498" s="67"/>
      <c r="L1498" s="67"/>
      <c r="M1498" s="67"/>
      <c r="N1498" s="67"/>
      <c r="O1498" s="67"/>
      <c r="P1498" s="67"/>
      <c r="Q1498" s="67"/>
      <c r="R1498" s="64"/>
      <c r="S1498" s="65"/>
      <c r="T1498" s="67"/>
      <c r="U1498" s="67"/>
      <c r="V1498" s="65"/>
      <c r="W1498" s="67"/>
      <c r="X1498" s="67"/>
      <c r="AB1498" s="67"/>
      <c r="AC1498" s="67"/>
      <c r="AD1498" s="67"/>
      <c r="AE1498" s="67"/>
    </row>
    <row r="1499">
      <c r="A1499" s="110"/>
      <c r="B1499" s="111"/>
      <c r="C1499" s="67"/>
      <c r="D1499" s="67"/>
      <c r="E1499" s="67"/>
      <c r="F1499" s="67"/>
      <c r="G1499" s="67"/>
      <c r="H1499" s="67"/>
      <c r="I1499" s="67"/>
      <c r="J1499" s="67"/>
      <c r="K1499" s="67"/>
      <c r="L1499" s="67"/>
      <c r="M1499" s="67"/>
      <c r="N1499" s="67"/>
      <c r="O1499" s="67"/>
      <c r="P1499" s="67"/>
      <c r="Q1499" s="67"/>
      <c r="R1499" s="64"/>
      <c r="S1499" s="65"/>
      <c r="T1499" s="67"/>
      <c r="U1499" s="67"/>
      <c r="V1499" s="65"/>
      <c r="W1499" s="67"/>
      <c r="X1499" s="67"/>
      <c r="AB1499" s="67"/>
      <c r="AC1499" s="67"/>
      <c r="AD1499" s="67"/>
      <c r="AE1499" s="67"/>
    </row>
    <row r="1500">
      <c r="A1500" s="110"/>
      <c r="B1500" s="111"/>
      <c r="C1500" s="67"/>
      <c r="D1500" s="67"/>
      <c r="E1500" s="67"/>
      <c r="F1500" s="67"/>
      <c r="G1500" s="67"/>
      <c r="H1500" s="67"/>
      <c r="I1500" s="67"/>
      <c r="J1500" s="67"/>
      <c r="K1500" s="67"/>
      <c r="L1500" s="67"/>
      <c r="M1500" s="67"/>
      <c r="N1500" s="67"/>
      <c r="O1500" s="67"/>
      <c r="P1500" s="67"/>
      <c r="Q1500" s="67"/>
      <c r="R1500" s="64"/>
      <c r="S1500" s="65"/>
      <c r="T1500" s="67"/>
      <c r="U1500" s="67"/>
      <c r="V1500" s="65"/>
      <c r="W1500" s="67"/>
      <c r="X1500" s="67"/>
      <c r="AB1500" s="67"/>
      <c r="AC1500" s="67"/>
      <c r="AD1500" s="67"/>
      <c r="AE1500" s="67"/>
    </row>
    <row r="1501">
      <c r="A1501" s="110"/>
      <c r="B1501" s="111"/>
      <c r="C1501" s="67"/>
      <c r="D1501" s="67"/>
      <c r="E1501" s="67"/>
      <c r="F1501" s="67"/>
      <c r="G1501" s="67"/>
      <c r="H1501" s="67"/>
      <c r="I1501" s="67"/>
      <c r="J1501" s="67"/>
      <c r="K1501" s="67"/>
      <c r="L1501" s="67"/>
      <c r="M1501" s="67"/>
      <c r="N1501" s="67"/>
      <c r="O1501" s="67"/>
      <c r="P1501" s="67"/>
      <c r="Q1501" s="67"/>
      <c r="R1501" s="64"/>
      <c r="S1501" s="65"/>
      <c r="T1501" s="67"/>
      <c r="U1501" s="67"/>
      <c r="V1501" s="65"/>
      <c r="W1501" s="67"/>
      <c r="X1501" s="67"/>
      <c r="AB1501" s="67"/>
      <c r="AC1501" s="67"/>
      <c r="AD1501" s="67"/>
      <c r="AE1501" s="67"/>
    </row>
    <row r="1502">
      <c r="A1502" s="110"/>
      <c r="B1502" s="111"/>
      <c r="C1502" s="67"/>
      <c r="D1502" s="67"/>
      <c r="E1502" s="67"/>
      <c r="F1502" s="67"/>
      <c r="G1502" s="67"/>
      <c r="H1502" s="67"/>
      <c r="I1502" s="67"/>
      <c r="J1502" s="67"/>
      <c r="K1502" s="67"/>
      <c r="L1502" s="67"/>
      <c r="M1502" s="67"/>
      <c r="N1502" s="67"/>
      <c r="O1502" s="67"/>
      <c r="P1502" s="67"/>
      <c r="Q1502" s="67"/>
      <c r="R1502" s="64"/>
      <c r="S1502" s="65"/>
      <c r="T1502" s="67"/>
      <c r="U1502" s="67"/>
      <c r="V1502" s="65"/>
      <c r="W1502" s="67"/>
      <c r="X1502" s="67"/>
      <c r="AB1502" s="67"/>
      <c r="AC1502" s="67"/>
      <c r="AD1502" s="67"/>
      <c r="AE1502" s="67"/>
    </row>
    <row r="1503">
      <c r="A1503" s="110"/>
      <c r="B1503" s="111"/>
      <c r="C1503" s="67"/>
      <c r="D1503" s="67"/>
      <c r="E1503" s="67"/>
      <c r="F1503" s="67"/>
      <c r="G1503" s="67"/>
      <c r="H1503" s="67"/>
      <c r="I1503" s="67"/>
      <c r="J1503" s="67"/>
      <c r="K1503" s="67"/>
      <c r="L1503" s="67"/>
      <c r="M1503" s="67"/>
      <c r="N1503" s="67"/>
      <c r="O1503" s="67"/>
      <c r="P1503" s="67"/>
      <c r="Q1503" s="67"/>
      <c r="R1503" s="64"/>
      <c r="S1503" s="65"/>
      <c r="T1503" s="67"/>
      <c r="U1503" s="67"/>
      <c r="V1503" s="65"/>
      <c r="W1503" s="67"/>
      <c r="X1503" s="67"/>
      <c r="AB1503" s="67"/>
      <c r="AC1503" s="67"/>
      <c r="AD1503" s="67"/>
      <c r="AE1503" s="67"/>
    </row>
    <row r="1504">
      <c r="A1504" s="110"/>
      <c r="B1504" s="111"/>
      <c r="C1504" s="67"/>
      <c r="D1504" s="67"/>
      <c r="E1504" s="67"/>
      <c r="F1504" s="67"/>
      <c r="G1504" s="67"/>
      <c r="H1504" s="67"/>
      <c r="I1504" s="67"/>
      <c r="J1504" s="67"/>
      <c r="K1504" s="67"/>
      <c r="L1504" s="67"/>
      <c r="M1504" s="67"/>
      <c r="N1504" s="67"/>
      <c r="O1504" s="67"/>
      <c r="P1504" s="67"/>
      <c r="Q1504" s="67"/>
      <c r="R1504" s="64"/>
      <c r="S1504" s="65"/>
      <c r="T1504" s="67"/>
      <c r="U1504" s="67"/>
      <c r="V1504" s="65"/>
      <c r="W1504" s="67"/>
      <c r="X1504" s="67"/>
      <c r="AB1504" s="67"/>
      <c r="AC1504" s="67"/>
      <c r="AD1504" s="67"/>
      <c r="AE1504" s="67"/>
    </row>
    <row r="1505">
      <c r="A1505" s="110"/>
      <c r="B1505" s="111"/>
      <c r="C1505" s="67"/>
      <c r="D1505" s="67"/>
      <c r="E1505" s="67"/>
      <c r="F1505" s="67"/>
      <c r="G1505" s="67"/>
      <c r="H1505" s="67"/>
      <c r="I1505" s="67"/>
      <c r="J1505" s="67"/>
      <c r="K1505" s="67"/>
      <c r="L1505" s="67"/>
      <c r="M1505" s="67"/>
      <c r="N1505" s="67"/>
      <c r="O1505" s="67"/>
      <c r="P1505" s="67"/>
      <c r="Q1505" s="67"/>
      <c r="R1505" s="64"/>
      <c r="S1505" s="65"/>
      <c r="T1505" s="67"/>
      <c r="U1505" s="67"/>
      <c r="V1505" s="65"/>
      <c r="W1505" s="67"/>
      <c r="X1505" s="67"/>
      <c r="AB1505" s="67"/>
      <c r="AC1505" s="67"/>
      <c r="AD1505" s="67"/>
      <c r="AE1505" s="67"/>
    </row>
    <row r="1506">
      <c r="A1506" s="110"/>
      <c r="B1506" s="111"/>
      <c r="C1506" s="67"/>
      <c r="D1506" s="67"/>
      <c r="E1506" s="67"/>
      <c r="F1506" s="67"/>
      <c r="G1506" s="67"/>
      <c r="H1506" s="67"/>
      <c r="I1506" s="67"/>
      <c r="J1506" s="67"/>
      <c r="K1506" s="67"/>
      <c r="L1506" s="67"/>
      <c r="M1506" s="67"/>
      <c r="N1506" s="67"/>
      <c r="O1506" s="67"/>
      <c r="P1506" s="67"/>
      <c r="Q1506" s="67"/>
      <c r="R1506" s="64"/>
      <c r="S1506" s="65"/>
      <c r="T1506" s="67"/>
      <c r="U1506" s="67"/>
      <c r="V1506" s="65"/>
      <c r="W1506" s="67"/>
      <c r="X1506" s="67"/>
      <c r="AB1506" s="67"/>
      <c r="AC1506" s="67"/>
      <c r="AD1506" s="67"/>
      <c r="AE1506" s="67"/>
    </row>
    <row r="1507">
      <c r="A1507" s="110"/>
      <c r="B1507" s="111"/>
      <c r="C1507" s="67"/>
      <c r="D1507" s="67"/>
      <c r="E1507" s="67"/>
      <c r="F1507" s="67"/>
      <c r="G1507" s="67"/>
      <c r="H1507" s="67"/>
      <c r="I1507" s="67"/>
      <c r="J1507" s="67"/>
      <c r="K1507" s="67"/>
      <c r="L1507" s="67"/>
      <c r="M1507" s="67"/>
      <c r="N1507" s="67"/>
      <c r="O1507" s="67"/>
      <c r="P1507" s="67"/>
      <c r="Q1507" s="67"/>
      <c r="R1507" s="64"/>
      <c r="S1507" s="65"/>
      <c r="T1507" s="67"/>
      <c r="U1507" s="67"/>
      <c r="V1507" s="65"/>
      <c r="W1507" s="67"/>
      <c r="X1507" s="67"/>
      <c r="AB1507" s="67"/>
      <c r="AC1507" s="67"/>
      <c r="AD1507" s="67"/>
      <c r="AE1507" s="67"/>
    </row>
    <row r="1508">
      <c r="A1508" s="110"/>
      <c r="B1508" s="111"/>
      <c r="C1508" s="67"/>
      <c r="D1508" s="67"/>
      <c r="E1508" s="67"/>
      <c r="F1508" s="67"/>
      <c r="G1508" s="67"/>
      <c r="H1508" s="67"/>
      <c r="I1508" s="67"/>
      <c r="J1508" s="67"/>
      <c r="K1508" s="67"/>
      <c r="L1508" s="67"/>
      <c r="M1508" s="67"/>
      <c r="N1508" s="67"/>
      <c r="O1508" s="67"/>
      <c r="P1508" s="67"/>
      <c r="Q1508" s="67"/>
      <c r="R1508" s="64"/>
      <c r="S1508" s="65"/>
      <c r="T1508" s="67"/>
      <c r="U1508" s="67"/>
      <c r="V1508" s="65"/>
      <c r="W1508" s="67"/>
      <c r="X1508" s="67"/>
      <c r="AB1508" s="67"/>
      <c r="AC1508" s="67"/>
      <c r="AD1508" s="67"/>
      <c r="AE1508" s="67"/>
    </row>
    <row r="1509">
      <c r="A1509" s="110"/>
      <c r="B1509" s="111"/>
      <c r="C1509" s="67"/>
      <c r="D1509" s="67"/>
      <c r="E1509" s="67"/>
      <c r="F1509" s="67"/>
      <c r="G1509" s="67"/>
      <c r="H1509" s="67"/>
      <c r="I1509" s="67"/>
      <c r="J1509" s="67"/>
      <c r="K1509" s="67"/>
      <c r="L1509" s="67"/>
      <c r="M1509" s="67"/>
      <c r="N1509" s="67"/>
      <c r="O1509" s="67"/>
      <c r="P1509" s="67"/>
      <c r="Q1509" s="67"/>
      <c r="R1509" s="64"/>
      <c r="S1509" s="65"/>
      <c r="T1509" s="67"/>
      <c r="U1509" s="67"/>
      <c r="V1509" s="65"/>
      <c r="W1509" s="67"/>
      <c r="X1509" s="67"/>
      <c r="AB1509" s="67"/>
      <c r="AC1509" s="67"/>
      <c r="AD1509" s="67"/>
      <c r="AE1509" s="67"/>
    </row>
    <row r="1510">
      <c r="A1510" s="110"/>
      <c r="B1510" s="111"/>
      <c r="C1510" s="67"/>
      <c r="D1510" s="67"/>
      <c r="E1510" s="67"/>
      <c r="F1510" s="67"/>
      <c r="G1510" s="67"/>
      <c r="H1510" s="67"/>
      <c r="I1510" s="67"/>
      <c r="J1510" s="67"/>
      <c r="K1510" s="67"/>
      <c r="L1510" s="67"/>
      <c r="M1510" s="67"/>
      <c r="N1510" s="67"/>
      <c r="O1510" s="67"/>
      <c r="P1510" s="67"/>
      <c r="Q1510" s="67"/>
      <c r="R1510" s="64"/>
      <c r="S1510" s="65"/>
      <c r="T1510" s="67"/>
      <c r="U1510" s="67"/>
      <c r="V1510" s="65"/>
      <c r="W1510" s="67"/>
      <c r="X1510" s="67"/>
      <c r="AB1510" s="67"/>
      <c r="AC1510" s="67"/>
      <c r="AD1510" s="67"/>
      <c r="AE1510" s="67"/>
    </row>
    <row r="1511">
      <c r="A1511" s="110"/>
      <c r="B1511" s="111"/>
      <c r="C1511" s="67"/>
      <c r="D1511" s="67"/>
      <c r="E1511" s="67"/>
      <c r="F1511" s="67"/>
      <c r="G1511" s="67"/>
      <c r="H1511" s="67"/>
      <c r="I1511" s="67"/>
      <c r="J1511" s="67"/>
      <c r="K1511" s="67"/>
      <c r="L1511" s="67"/>
      <c r="M1511" s="67"/>
      <c r="N1511" s="67"/>
      <c r="O1511" s="67"/>
      <c r="P1511" s="67"/>
      <c r="Q1511" s="67"/>
      <c r="R1511" s="64"/>
      <c r="S1511" s="65"/>
      <c r="T1511" s="67"/>
      <c r="U1511" s="67"/>
      <c r="V1511" s="65"/>
      <c r="W1511" s="67"/>
      <c r="X1511" s="67"/>
      <c r="AB1511" s="67"/>
      <c r="AC1511" s="67"/>
      <c r="AD1511" s="67"/>
      <c r="AE1511" s="67"/>
    </row>
    <row r="1512">
      <c r="A1512" s="110"/>
      <c r="B1512" s="111"/>
      <c r="C1512" s="67"/>
      <c r="D1512" s="67"/>
      <c r="E1512" s="67"/>
      <c r="F1512" s="67"/>
      <c r="G1512" s="67"/>
      <c r="H1512" s="67"/>
      <c r="I1512" s="67"/>
      <c r="J1512" s="67"/>
      <c r="K1512" s="67"/>
      <c r="L1512" s="67"/>
      <c r="M1512" s="67"/>
      <c r="N1512" s="67"/>
      <c r="O1512" s="67"/>
      <c r="P1512" s="67"/>
      <c r="Q1512" s="67"/>
      <c r="R1512" s="64"/>
      <c r="S1512" s="65"/>
      <c r="T1512" s="67"/>
      <c r="U1512" s="67"/>
      <c r="V1512" s="65"/>
      <c r="W1512" s="67"/>
      <c r="X1512" s="67"/>
      <c r="AB1512" s="67"/>
      <c r="AC1512" s="67"/>
      <c r="AD1512" s="67"/>
      <c r="AE1512" s="67"/>
    </row>
    <row r="1513">
      <c r="A1513" s="110"/>
      <c r="B1513" s="111"/>
      <c r="C1513" s="67"/>
      <c r="D1513" s="67"/>
      <c r="E1513" s="67"/>
      <c r="F1513" s="67"/>
      <c r="G1513" s="67"/>
      <c r="H1513" s="67"/>
      <c r="I1513" s="67"/>
      <c r="J1513" s="67"/>
      <c r="K1513" s="67"/>
      <c r="L1513" s="67"/>
      <c r="M1513" s="67"/>
      <c r="N1513" s="67"/>
      <c r="O1513" s="67"/>
      <c r="P1513" s="67"/>
      <c r="Q1513" s="67"/>
      <c r="R1513" s="64"/>
      <c r="S1513" s="65"/>
      <c r="T1513" s="67"/>
      <c r="U1513" s="67"/>
      <c r="V1513" s="65"/>
      <c r="W1513" s="67"/>
      <c r="X1513" s="67"/>
      <c r="AB1513" s="67"/>
      <c r="AC1513" s="67"/>
      <c r="AD1513" s="67"/>
      <c r="AE1513" s="67"/>
    </row>
    <row r="1514">
      <c r="A1514" s="110"/>
      <c r="B1514" s="111"/>
      <c r="C1514" s="67"/>
      <c r="D1514" s="67"/>
      <c r="E1514" s="67"/>
      <c r="F1514" s="67"/>
      <c r="G1514" s="67"/>
      <c r="H1514" s="67"/>
      <c r="I1514" s="67"/>
      <c r="J1514" s="67"/>
      <c r="K1514" s="67"/>
      <c r="L1514" s="67"/>
      <c r="M1514" s="67"/>
      <c r="N1514" s="67"/>
      <c r="O1514" s="67"/>
      <c r="P1514" s="67"/>
      <c r="Q1514" s="67"/>
      <c r="R1514" s="64"/>
      <c r="S1514" s="65"/>
      <c r="T1514" s="67"/>
      <c r="U1514" s="67"/>
      <c r="V1514" s="65"/>
      <c r="W1514" s="67"/>
      <c r="X1514" s="67"/>
      <c r="AB1514" s="67"/>
      <c r="AC1514" s="67"/>
      <c r="AD1514" s="67"/>
      <c r="AE1514" s="67"/>
    </row>
    <row r="1515">
      <c r="A1515" s="110"/>
      <c r="B1515" s="111"/>
      <c r="C1515" s="67"/>
      <c r="D1515" s="67"/>
      <c r="E1515" s="67"/>
      <c r="F1515" s="67"/>
      <c r="G1515" s="67"/>
      <c r="H1515" s="67"/>
      <c r="I1515" s="67"/>
      <c r="J1515" s="67"/>
      <c r="K1515" s="67"/>
      <c r="L1515" s="67"/>
      <c r="M1515" s="67"/>
      <c r="N1515" s="67"/>
      <c r="O1515" s="67"/>
      <c r="P1515" s="67"/>
      <c r="Q1515" s="67"/>
      <c r="R1515" s="64"/>
      <c r="S1515" s="65"/>
      <c r="T1515" s="67"/>
      <c r="U1515" s="67"/>
      <c r="V1515" s="65"/>
      <c r="W1515" s="67"/>
      <c r="X1515" s="67"/>
      <c r="AB1515" s="67"/>
      <c r="AC1515" s="67"/>
      <c r="AD1515" s="67"/>
      <c r="AE1515" s="67"/>
    </row>
    <row r="1516">
      <c r="A1516" s="110"/>
      <c r="B1516" s="111"/>
      <c r="C1516" s="67"/>
      <c r="D1516" s="67"/>
      <c r="E1516" s="67"/>
      <c r="F1516" s="67"/>
      <c r="G1516" s="67"/>
      <c r="H1516" s="67"/>
      <c r="I1516" s="67"/>
      <c r="J1516" s="67"/>
      <c r="K1516" s="67"/>
      <c r="L1516" s="67"/>
      <c r="M1516" s="67"/>
      <c r="N1516" s="67"/>
      <c r="O1516" s="67"/>
      <c r="P1516" s="67"/>
      <c r="Q1516" s="67"/>
      <c r="R1516" s="64"/>
      <c r="S1516" s="65"/>
      <c r="T1516" s="67"/>
      <c r="U1516" s="67"/>
      <c r="V1516" s="65"/>
      <c r="W1516" s="67"/>
      <c r="X1516" s="67"/>
      <c r="AB1516" s="67"/>
      <c r="AC1516" s="67"/>
      <c r="AD1516" s="67"/>
      <c r="AE1516" s="67"/>
    </row>
    <row r="1517">
      <c r="A1517" s="110"/>
      <c r="B1517" s="111"/>
      <c r="C1517" s="67"/>
      <c r="D1517" s="67"/>
      <c r="E1517" s="67"/>
      <c r="F1517" s="67"/>
      <c r="G1517" s="67"/>
      <c r="H1517" s="67"/>
      <c r="I1517" s="67"/>
      <c r="J1517" s="67"/>
      <c r="K1517" s="67"/>
      <c r="L1517" s="67"/>
      <c r="M1517" s="67"/>
      <c r="N1517" s="67"/>
      <c r="O1517" s="67"/>
      <c r="P1517" s="67"/>
      <c r="Q1517" s="67"/>
      <c r="R1517" s="64"/>
      <c r="S1517" s="65"/>
      <c r="T1517" s="67"/>
      <c r="U1517" s="67"/>
      <c r="V1517" s="65"/>
      <c r="W1517" s="67"/>
      <c r="X1517" s="67"/>
      <c r="AB1517" s="67"/>
      <c r="AC1517" s="67"/>
      <c r="AD1517" s="67"/>
      <c r="AE1517" s="67"/>
    </row>
    <row r="1518">
      <c r="A1518" s="110"/>
      <c r="B1518" s="111"/>
      <c r="C1518" s="67"/>
      <c r="D1518" s="67"/>
      <c r="E1518" s="67"/>
      <c r="F1518" s="67"/>
      <c r="G1518" s="67"/>
      <c r="H1518" s="67"/>
      <c r="I1518" s="67"/>
      <c r="J1518" s="67"/>
      <c r="K1518" s="67"/>
      <c r="L1518" s="67"/>
      <c r="M1518" s="67"/>
      <c r="N1518" s="67"/>
      <c r="O1518" s="67"/>
      <c r="P1518" s="67"/>
      <c r="Q1518" s="67"/>
      <c r="R1518" s="64"/>
      <c r="S1518" s="65"/>
      <c r="T1518" s="67"/>
      <c r="U1518" s="67"/>
      <c r="V1518" s="65"/>
      <c r="W1518" s="67"/>
      <c r="X1518" s="67"/>
      <c r="AB1518" s="67"/>
      <c r="AC1518" s="67"/>
      <c r="AD1518" s="67"/>
      <c r="AE1518" s="67"/>
    </row>
    <row r="1519">
      <c r="A1519" s="110"/>
      <c r="B1519" s="111"/>
      <c r="C1519" s="67"/>
      <c r="D1519" s="67"/>
      <c r="E1519" s="67"/>
      <c r="F1519" s="67"/>
      <c r="G1519" s="67"/>
      <c r="H1519" s="67"/>
      <c r="I1519" s="67"/>
      <c r="J1519" s="67"/>
      <c r="K1519" s="67"/>
      <c r="L1519" s="67"/>
      <c r="M1519" s="67"/>
      <c r="N1519" s="67"/>
      <c r="O1519" s="67"/>
      <c r="P1519" s="67"/>
      <c r="Q1519" s="67"/>
      <c r="R1519" s="64"/>
      <c r="S1519" s="65"/>
      <c r="T1519" s="67"/>
      <c r="U1519" s="67"/>
      <c r="V1519" s="65"/>
      <c r="W1519" s="67"/>
      <c r="X1519" s="67"/>
      <c r="AB1519" s="67"/>
      <c r="AC1519" s="67"/>
      <c r="AD1519" s="67"/>
      <c r="AE1519" s="67"/>
    </row>
    <row r="1520">
      <c r="A1520" s="110"/>
      <c r="B1520" s="111"/>
      <c r="C1520" s="67"/>
      <c r="D1520" s="67"/>
      <c r="E1520" s="67"/>
      <c r="F1520" s="67"/>
      <c r="G1520" s="67"/>
      <c r="H1520" s="67"/>
      <c r="I1520" s="67"/>
      <c r="J1520" s="67"/>
      <c r="K1520" s="67"/>
      <c r="L1520" s="67"/>
      <c r="M1520" s="67"/>
      <c r="N1520" s="67"/>
      <c r="O1520" s="67"/>
      <c r="P1520" s="67"/>
      <c r="Q1520" s="67"/>
      <c r="R1520" s="64"/>
      <c r="S1520" s="65"/>
      <c r="T1520" s="67"/>
      <c r="U1520" s="67"/>
      <c r="V1520" s="65"/>
      <c r="W1520" s="67"/>
      <c r="X1520" s="67"/>
      <c r="AB1520" s="67"/>
      <c r="AC1520" s="67"/>
      <c r="AD1520" s="67"/>
      <c r="AE1520" s="67"/>
    </row>
    <row r="1521">
      <c r="A1521" s="110"/>
      <c r="B1521" s="111"/>
      <c r="C1521" s="67"/>
      <c r="D1521" s="67"/>
      <c r="E1521" s="67"/>
      <c r="F1521" s="67"/>
      <c r="G1521" s="67"/>
      <c r="H1521" s="67"/>
      <c r="I1521" s="67"/>
      <c r="J1521" s="67"/>
      <c r="K1521" s="67"/>
      <c r="L1521" s="67"/>
      <c r="M1521" s="67"/>
      <c r="N1521" s="67"/>
      <c r="O1521" s="67"/>
      <c r="P1521" s="67"/>
      <c r="Q1521" s="67"/>
      <c r="R1521" s="64"/>
      <c r="S1521" s="65"/>
      <c r="T1521" s="67"/>
      <c r="U1521" s="67"/>
      <c r="V1521" s="65"/>
      <c r="W1521" s="67"/>
      <c r="X1521" s="67"/>
      <c r="AB1521" s="67"/>
      <c r="AC1521" s="67"/>
      <c r="AD1521" s="67"/>
      <c r="AE1521" s="67"/>
    </row>
    <row r="1522">
      <c r="A1522" s="110"/>
      <c r="B1522" s="111"/>
      <c r="C1522" s="67"/>
      <c r="D1522" s="67"/>
      <c r="E1522" s="67"/>
      <c r="F1522" s="67"/>
      <c r="G1522" s="67"/>
      <c r="H1522" s="67"/>
      <c r="I1522" s="67"/>
      <c r="J1522" s="67"/>
      <c r="K1522" s="67"/>
      <c r="L1522" s="67"/>
      <c r="M1522" s="67"/>
      <c r="N1522" s="67"/>
      <c r="O1522" s="67"/>
      <c r="P1522" s="67"/>
      <c r="Q1522" s="67"/>
      <c r="R1522" s="64"/>
      <c r="S1522" s="65"/>
      <c r="T1522" s="67"/>
      <c r="U1522" s="67"/>
      <c r="V1522" s="65"/>
      <c r="W1522" s="67"/>
      <c r="X1522" s="67"/>
      <c r="AB1522" s="67"/>
      <c r="AC1522" s="67"/>
      <c r="AD1522" s="67"/>
      <c r="AE1522" s="67"/>
    </row>
    <row r="1523">
      <c r="A1523" s="110"/>
      <c r="B1523" s="111"/>
      <c r="C1523" s="67"/>
      <c r="D1523" s="67"/>
      <c r="E1523" s="67"/>
      <c r="F1523" s="67"/>
      <c r="G1523" s="67"/>
      <c r="H1523" s="67"/>
      <c r="I1523" s="67"/>
      <c r="J1523" s="67"/>
      <c r="K1523" s="67"/>
      <c r="L1523" s="67"/>
      <c r="M1523" s="67"/>
      <c r="N1523" s="67"/>
      <c r="O1523" s="67"/>
      <c r="P1523" s="67"/>
      <c r="Q1523" s="67"/>
      <c r="R1523" s="64"/>
      <c r="S1523" s="65"/>
      <c r="T1523" s="67"/>
      <c r="U1523" s="67"/>
      <c r="V1523" s="65"/>
      <c r="W1523" s="67"/>
      <c r="X1523" s="67"/>
      <c r="AB1523" s="67"/>
      <c r="AC1523" s="67"/>
      <c r="AD1523" s="67"/>
      <c r="AE1523" s="67"/>
    </row>
    <row r="1524">
      <c r="A1524" s="110"/>
      <c r="B1524" s="111"/>
      <c r="C1524" s="67"/>
      <c r="D1524" s="67"/>
      <c r="E1524" s="67"/>
      <c r="F1524" s="67"/>
      <c r="G1524" s="67"/>
      <c r="H1524" s="67"/>
      <c r="I1524" s="67"/>
      <c r="J1524" s="67"/>
      <c r="K1524" s="67"/>
      <c r="L1524" s="67"/>
      <c r="M1524" s="67"/>
      <c r="N1524" s="67"/>
      <c r="O1524" s="67"/>
      <c r="P1524" s="67"/>
      <c r="Q1524" s="67"/>
      <c r="R1524" s="64"/>
      <c r="S1524" s="65"/>
      <c r="T1524" s="67"/>
      <c r="U1524" s="67"/>
      <c r="V1524" s="65"/>
      <c r="W1524" s="67"/>
      <c r="X1524" s="67"/>
      <c r="AB1524" s="67"/>
      <c r="AC1524" s="67"/>
      <c r="AD1524" s="67"/>
      <c r="AE1524" s="67"/>
    </row>
    <row r="1525">
      <c r="A1525" s="110"/>
      <c r="B1525" s="111"/>
      <c r="C1525" s="67"/>
      <c r="D1525" s="67"/>
      <c r="E1525" s="67"/>
      <c r="F1525" s="67"/>
      <c r="G1525" s="67"/>
      <c r="H1525" s="67"/>
      <c r="I1525" s="67"/>
      <c r="J1525" s="67"/>
      <c r="K1525" s="67"/>
      <c r="L1525" s="67"/>
      <c r="M1525" s="67"/>
      <c r="N1525" s="67"/>
      <c r="O1525" s="67"/>
      <c r="P1525" s="67"/>
      <c r="Q1525" s="67"/>
      <c r="R1525" s="64"/>
      <c r="S1525" s="65"/>
      <c r="T1525" s="67"/>
      <c r="U1525" s="67"/>
      <c r="V1525" s="65"/>
      <c r="W1525" s="67"/>
      <c r="X1525" s="67"/>
      <c r="AB1525" s="67"/>
      <c r="AC1525" s="67"/>
      <c r="AD1525" s="67"/>
      <c r="AE1525" s="67"/>
    </row>
    <row r="1526">
      <c r="A1526" s="110"/>
      <c r="B1526" s="111"/>
      <c r="C1526" s="67"/>
      <c r="D1526" s="67"/>
      <c r="E1526" s="67"/>
      <c r="F1526" s="67"/>
      <c r="G1526" s="67"/>
      <c r="H1526" s="67"/>
      <c r="I1526" s="67"/>
      <c r="J1526" s="67"/>
      <c r="K1526" s="67"/>
      <c r="L1526" s="67"/>
      <c r="M1526" s="67"/>
      <c r="N1526" s="67"/>
      <c r="O1526" s="67"/>
      <c r="P1526" s="67"/>
      <c r="Q1526" s="67"/>
      <c r="R1526" s="64"/>
      <c r="S1526" s="65"/>
      <c r="T1526" s="67"/>
      <c r="U1526" s="67"/>
      <c r="V1526" s="65"/>
      <c r="W1526" s="67"/>
      <c r="X1526" s="67"/>
      <c r="AB1526" s="67"/>
      <c r="AC1526" s="67"/>
      <c r="AD1526" s="67"/>
      <c r="AE1526" s="67"/>
    </row>
    <row r="1527">
      <c r="A1527" s="110"/>
      <c r="B1527" s="111"/>
      <c r="C1527" s="67"/>
      <c r="D1527" s="67"/>
      <c r="E1527" s="67"/>
      <c r="F1527" s="67"/>
      <c r="G1527" s="67"/>
      <c r="H1527" s="67"/>
      <c r="I1527" s="67"/>
      <c r="J1527" s="67"/>
      <c r="K1527" s="67"/>
      <c r="L1527" s="67"/>
      <c r="M1527" s="67"/>
      <c r="N1527" s="67"/>
      <c r="O1527" s="67"/>
      <c r="P1527" s="67"/>
      <c r="Q1527" s="67"/>
      <c r="R1527" s="64"/>
      <c r="S1527" s="65"/>
      <c r="T1527" s="67"/>
      <c r="U1527" s="67"/>
      <c r="V1527" s="65"/>
      <c r="W1527" s="67"/>
      <c r="X1527" s="67"/>
      <c r="AB1527" s="67"/>
      <c r="AC1527" s="67"/>
      <c r="AD1527" s="67"/>
      <c r="AE1527" s="67"/>
    </row>
    <row r="1528">
      <c r="A1528" s="110"/>
      <c r="B1528" s="111"/>
      <c r="C1528" s="67"/>
      <c r="D1528" s="67"/>
      <c r="E1528" s="67"/>
      <c r="F1528" s="67"/>
      <c r="G1528" s="67"/>
      <c r="H1528" s="67"/>
      <c r="I1528" s="67"/>
      <c r="J1528" s="67"/>
      <c r="K1528" s="67"/>
      <c r="L1528" s="67"/>
      <c r="M1528" s="67"/>
      <c r="N1528" s="67"/>
      <c r="O1528" s="67"/>
      <c r="P1528" s="67"/>
      <c r="Q1528" s="67"/>
      <c r="R1528" s="64"/>
      <c r="S1528" s="65"/>
      <c r="T1528" s="67"/>
      <c r="U1528" s="67"/>
      <c r="V1528" s="65"/>
      <c r="W1528" s="67"/>
      <c r="X1528" s="67"/>
      <c r="AB1528" s="67"/>
      <c r="AC1528" s="67"/>
      <c r="AD1528" s="67"/>
      <c r="AE1528" s="67"/>
    </row>
    <row r="1529">
      <c r="A1529" s="110"/>
      <c r="B1529" s="111"/>
      <c r="C1529" s="67"/>
      <c r="D1529" s="67"/>
      <c r="E1529" s="67"/>
      <c r="F1529" s="67"/>
      <c r="G1529" s="67"/>
      <c r="H1529" s="67"/>
      <c r="I1529" s="67"/>
      <c r="J1529" s="67"/>
      <c r="K1529" s="67"/>
      <c r="L1529" s="67"/>
      <c r="M1529" s="67"/>
      <c r="N1529" s="67"/>
      <c r="O1529" s="67"/>
      <c r="P1529" s="67"/>
      <c r="Q1529" s="67"/>
      <c r="R1529" s="64"/>
      <c r="S1529" s="65"/>
      <c r="T1529" s="67"/>
      <c r="U1529" s="67"/>
      <c r="V1529" s="65"/>
      <c r="W1529" s="67"/>
      <c r="X1529" s="67"/>
      <c r="AB1529" s="67"/>
      <c r="AC1529" s="67"/>
      <c r="AD1529" s="67"/>
      <c r="AE1529" s="67"/>
    </row>
    <row r="1530">
      <c r="A1530" s="110"/>
      <c r="B1530" s="111"/>
      <c r="C1530" s="67"/>
      <c r="D1530" s="67"/>
      <c r="E1530" s="67"/>
      <c r="F1530" s="67"/>
      <c r="G1530" s="67"/>
      <c r="H1530" s="67"/>
      <c r="I1530" s="67"/>
      <c r="J1530" s="67"/>
      <c r="K1530" s="67"/>
      <c r="L1530" s="67"/>
      <c r="M1530" s="67"/>
      <c r="N1530" s="67"/>
      <c r="O1530" s="67"/>
      <c r="P1530" s="67"/>
      <c r="Q1530" s="67"/>
      <c r="R1530" s="64"/>
      <c r="S1530" s="65"/>
      <c r="T1530" s="67"/>
      <c r="U1530" s="67"/>
      <c r="V1530" s="65"/>
      <c r="W1530" s="67"/>
      <c r="X1530" s="67"/>
      <c r="AB1530" s="67"/>
      <c r="AC1530" s="67"/>
      <c r="AD1530" s="67"/>
      <c r="AE1530" s="67"/>
    </row>
    <row r="1531">
      <c r="A1531" s="110"/>
      <c r="B1531" s="111"/>
      <c r="C1531" s="67"/>
      <c r="D1531" s="67"/>
      <c r="E1531" s="67"/>
      <c r="F1531" s="67"/>
      <c r="G1531" s="67"/>
      <c r="H1531" s="67"/>
      <c r="I1531" s="67"/>
      <c r="J1531" s="67"/>
      <c r="K1531" s="67"/>
      <c r="L1531" s="67"/>
      <c r="M1531" s="67"/>
      <c r="N1531" s="67"/>
      <c r="O1531" s="67"/>
      <c r="P1531" s="67"/>
      <c r="Q1531" s="67"/>
      <c r="R1531" s="64"/>
      <c r="S1531" s="65"/>
      <c r="T1531" s="67"/>
      <c r="U1531" s="67"/>
      <c r="V1531" s="65"/>
      <c r="W1531" s="67"/>
      <c r="X1531" s="67"/>
      <c r="AB1531" s="67"/>
      <c r="AC1531" s="67"/>
      <c r="AD1531" s="67"/>
      <c r="AE1531" s="67"/>
    </row>
    <row r="1532">
      <c r="A1532" s="110"/>
      <c r="B1532" s="111"/>
      <c r="C1532" s="67"/>
      <c r="D1532" s="67"/>
      <c r="E1532" s="67"/>
      <c r="F1532" s="67"/>
      <c r="G1532" s="67"/>
      <c r="H1532" s="67"/>
      <c r="I1532" s="67"/>
      <c r="J1532" s="67"/>
      <c r="K1532" s="67"/>
      <c r="L1532" s="67"/>
      <c r="M1532" s="67"/>
      <c r="N1532" s="67"/>
      <c r="O1532" s="67"/>
      <c r="P1532" s="67"/>
      <c r="Q1532" s="67"/>
      <c r="R1532" s="64"/>
      <c r="S1532" s="65"/>
      <c r="T1532" s="67"/>
      <c r="U1532" s="67"/>
      <c r="V1532" s="65"/>
      <c r="W1532" s="67"/>
      <c r="X1532" s="67"/>
      <c r="AB1532" s="67"/>
      <c r="AC1532" s="67"/>
      <c r="AD1532" s="67"/>
      <c r="AE1532" s="67"/>
    </row>
    <row r="1533">
      <c r="A1533" s="110"/>
      <c r="B1533" s="111"/>
      <c r="C1533" s="67"/>
      <c r="D1533" s="67"/>
      <c r="E1533" s="67"/>
      <c r="F1533" s="67"/>
      <c r="G1533" s="67"/>
      <c r="H1533" s="67"/>
      <c r="I1533" s="67"/>
      <c r="J1533" s="67"/>
      <c r="K1533" s="67"/>
      <c r="L1533" s="67"/>
      <c r="M1533" s="67"/>
      <c r="N1533" s="67"/>
      <c r="O1533" s="67"/>
      <c r="P1533" s="67"/>
      <c r="Q1533" s="67"/>
      <c r="R1533" s="64"/>
      <c r="S1533" s="65"/>
      <c r="T1533" s="67"/>
      <c r="U1533" s="67"/>
      <c r="V1533" s="65"/>
      <c r="W1533" s="67"/>
      <c r="X1533" s="67"/>
      <c r="AB1533" s="67"/>
      <c r="AC1533" s="67"/>
      <c r="AD1533" s="67"/>
      <c r="AE1533" s="67"/>
    </row>
    <row r="1534">
      <c r="A1534" s="110"/>
      <c r="B1534" s="111"/>
      <c r="C1534" s="67"/>
      <c r="D1534" s="67"/>
      <c r="E1534" s="67"/>
      <c r="F1534" s="67"/>
      <c r="G1534" s="67"/>
      <c r="H1534" s="67"/>
      <c r="I1534" s="67"/>
      <c r="J1534" s="67"/>
      <c r="K1534" s="67"/>
      <c r="L1534" s="67"/>
      <c r="M1534" s="67"/>
      <c r="N1534" s="67"/>
      <c r="O1534" s="67"/>
      <c r="P1534" s="67"/>
      <c r="Q1534" s="67"/>
      <c r="R1534" s="64"/>
      <c r="S1534" s="65"/>
      <c r="T1534" s="67"/>
      <c r="U1534" s="67"/>
      <c r="V1534" s="65"/>
      <c r="W1534" s="67"/>
      <c r="X1534" s="67"/>
      <c r="AB1534" s="67"/>
      <c r="AC1534" s="67"/>
      <c r="AD1534" s="67"/>
      <c r="AE1534" s="67"/>
    </row>
    <row r="1535">
      <c r="A1535" s="110"/>
      <c r="B1535" s="111"/>
      <c r="C1535" s="67"/>
      <c r="D1535" s="67"/>
      <c r="E1535" s="67"/>
      <c r="F1535" s="67"/>
      <c r="G1535" s="67"/>
      <c r="H1535" s="67"/>
      <c r="I1535" s="67"/>
      <c r="J1535" s="67"/>
      <c r="K1535" s="67"/>
      <c r="L1535" s="67"/>
      <c r="M1535" s="67"/>
      <c r="N1535" s="67"/>
      <c r="O1535" s="67"/>
      <c r="P1535" s="67"/>
      <c r="Q1535" s="67"/>
      <c r="R1535" s="64"/>
      <c r="S1535" s="65"/>
      <c r="T1535" s="67"/>
      <c r="U1535" s="67"/>
      <c r="V1535" s="65"/>
      <c r="W1535" s="67"/>
      <c r="X1535" s="67"/>
      <c r="AB1535" s="67"/>
      <c r="AC1535" s="67"/>
      <c r="AD1535" s="67"/>
      <c r="AE1535" s="67"/>
    </row>
    <row r="1536">
      <c r="A1536" s="110"/>
      <c r="B1536" s="111"/>
      <c r="C1536" s="67"/>
      <c r="D1536" s="67"/>
      <c r="E1536" s="67"/>
      <c r="F1536" s="67"/>
      <c r="G1536" s="67"/>
      <c r="H1536" s="67"/>
      <c r="I1536" s="67"/>
      <c r="J1536" s="67"/>
      <c r="K1536" s="67"/>
      <c r="L1536" s="67"/>
      <c r="M1536" s="67"/>
      <c r="N1536" s="67"/>
      <c r="O1536" s="67"/>
      <c r="P1536" s="67"/>
      <c r="Q1536" s="67"/>
      <c r="R1536" s="64"/>
      <c r="S1536" s="65"/>
      <c r="T1536" s="67"/>
      <c r="U1536" s="67"/>
      <c r="V1536" s="65"/>
      <c r="W1536" s="67"/>
      <c r="X1536" s="67"/>
      <c r="AB1536" s="67"/>
      <c r="AC1536" s="67"/>
      <c r="AD1536" s="67"/>
      <c r="AE1536" s="67"/>
    </row>
    <row r="1537">
      <c r="A1537" s="110"/>
      <c r="B1537" s="111"/>
      <c r="C1537" s="67"/>
      <c r="D1537" s="67"/>
      <c r="E1537" s="67"/>
      <c r="F1537" s="67"/>
      <c r="G1537" s="67"/>
      <c r="H1537" s="67"/>
      <c r="I1537" s="67"/>
      <c r="J1537" s="67"/>
      <c r="K1537" s="67"/>
      <c r="L1537" s="67"/>
      <c r="M1537" s="67"/>
      <c r="N1537" s="67"/>
      <c r="O1537" s="67"/>
      <c r="P1537" s="67"/>
      <c r="Q1537" s="67"/>
      <c r="R1537" s="64"/>
      <c r="S1537" s="65"/>
      <c r="T1537" s="67"/>
      <c r="U1537" s="67"/>
      <c r="V1537" s="65"/>
      <c r="W1537" s="67"/>
      <c r="X1537" s="67"/>
      <c r="AB1537" s="67"/>
      <c r="AC1537" s="67"/>
      <c r="AD1537" s="67"/>
      <c r="AE1537" s="67"/>
    </row>
    <row r="1538">
      <c r="A1538" s="110"/>
      <c r="B1538" s="111"/>
      <c r="C1538" s="67"/>
      <c r="D1538" s="67"/>
      <c r="E1538" s="67"/>
      <c r="F1538" s="67"/>
      <c r="G1538" s="67"/>
      <c r="H1538" s="67"/>
      <c r="I1538" s="67"/>
      <c r="J1538" s="67"/>
      <c r="K1538" s="67"/>
      <c r="L1538" s="67"/>
      <c r="M1538" s="67"/>
      <c r="N1538" s="67"/>
      <c r="O1538" s="67"/>
      <c r="P1538" s="67"/>
      <c r="Q1538" s="67"/>
      <c r="R1538" s="64"/>
      <c r="S1538" s="65"/>
      <c r="T1538" s="67"/>
      <c r="U1538" s="67"/>
      <c r="V1538" s="65"/>
      <c r="W1538" s="67"/>
      <c r="X1538" s="67"/>
      <c r="AB1538" s="67"/>
      <c r="AC1538" s="67"/>
      <c r="AD1538" s="67"/>
      <c r="AE1538" s="67"/>
    </row>
    <row r="1539">
      <c r="A1539" s="110"/>
      <c r="B1539" s="111"/>
      <c r="C1539" s="67"/>
      <c r="D1539" s="67"/>
      <c r="E1539" s="67"/>
      <c r="F1539" s="67"/>
      <c r="G1539" s="67"/>
      <c r="H1539" s="67"/>
      <c r="I1539" s="67"/>
      <c r="J1539" s="67"/>
      <c r="K1539" s="67"/>
      <c r="L1539" s="67"/>
      <c r="M1539" s="67"/>
      <c r="N1539" s="67"/>
      <c r="O1539" s="67"/>
      <c r="P1539" s="67"/>
      <c r="Q1539" s="67"/>
      <c r="R1539" s="64"/>
      <c r="S1539" s="65"/>
      <c r="T1539" s="67"/>
      <c r="U1539" s="67"/>
      <c r="V1539" s="65"/>
      <c r="W1539" s="67"/>
      <c r="X1539" s="67"/>
      <c r="AB1539" s="67"/>
      <c r="AC1539" s="67"/>
      <c r="AD1539" s="67"/>
      <c r="AE1539" s="67"/>
    </row>
    <row r="1540">
      <c r="A1540" s="110"/>
      <c r="B1540" s="111"/>
      <c r="C1540" s="67"/>
      <c r="D1540" s="67"/>
      <c r="E1540" s="67"/>
      <c r="F1540" s="67"/>
      <c r="G1540" s="67"/>
      <c r="H1540" s="67"/>
      <c r="I1540" s="67"/>
      <c r="J1540" s="67"/>
      <c r="K1540" s="67"/>
      <c r="L1540" s="67"/>
      <c r="M1540" s="67"/>
      <c r="N1540" s="67"/>
      <c r="O1540" s="67"/>
      <c r="P1540" s="67"/>
      <c r="Q1540" s="67"/>
      <c r="R1540" s="64"/>
      <c r="S1540" s="65"/>
      <c r="T1540" s="67"/>
      <c r="U1540" s="67"/>
      <c r="V1540" s="65"/>
      <c r="W1540" s="67"/>
      <c r="X1540" s="67"/>
      <c r="AB1540" s="67"/>
      <c r="AC1540" s="67"/>
      <c r="AD1540" s="67"/>
      <c r="AE1540" s="67"/>
    </row>
    <row r="1541">
      <c r="A1541" s="110"/>
      <c r="B1541" s="111"/>
      <c r="C1541" s="67"/>
      <c r="D1541" s="67"/>
      <c r="E1541" s="67"/>
      <c r="F1541" s="67"/>
      <c r="G1541" s="67"/>
      <c r="H1541" s="67"/>
      <c r="I1541" s="67"/>
      <c r="J1541" s="67"/>
      <c r="K1541" s="67"/>
      <c r="L1541" s="67"/>
      <c r="M1541" s="67"/>
      <c r="N1541" s="67"/>
      <c r="O1541" s="67"/>
      <c r="P1541" s="67"/>
      <c r="Q1541" s="67"/>
      <c r="R1541" s="64"/>
      <c r="S1541" s="65"/>
      <c r="T1541" s="67"/>
      <c r="U1541" s="67"/>
      <c r="V1541" s="65"/>
      <c r="W1541" s="67"/>
      <c r="X1541" s="67"/>
      <c r="AB1541" s="67"/>
      <c r="AC1541" s="67"/>
      <c r="AD1541" s="67"/>
      <c r="AE1541" s="67"/>
    </row>
    <row r="1542">
      <c r="A1542" s="110"/>
      <c r="B1542" s="111"/>
      <c r="C1542" s="67"/>
      <c r="D1542" s="67"/>
      <c r="E1542" s="67"/>
      <c r="F1542" s="67"/>
      <c r="G1542" s="67"/>
      <c r="H1542" s="67"/>
      <c r="I1542" s="67"/>
      <c r="J1542" s="67"/>
      <c r="K1542" s="67"/>
      <c r="L1542" s="67"/>
      <c r="M1542" s="67"/>
      <c r="N1542" s="67"/>
      <c r="O1542" s="67"/>
      <c r="P1542" s="67"/>
      <c r="Q1542" s="67"/>
      <c r="R1542" s="64"/>
      <c r="S1542" s="65"/>
      <c r="T1542" s="67"/>
      <c r="U1542" s="67"/>
      <c r="V1542" s="65"/>
      <c r="W1542" s="67"/>
      <c r="X1542" s="67"/>
      <c r="AB1542" s="67"/>
      <c r="AC1542" s="67"/>
      <c r="AD1542" s="67"/>
      <c r="AE1542" s="67"/>
    </row>
    <row r="1543">
      <c r="A1543" s="110"/>
      <c r="B1543" s="111"/>
      <c r="C1543" s="67"/>
      <c r="D1543" s="67"/>
      <c r="E1543" s="67"/>
      <c r="F1543" s="67"/>
      <c r="G1543" s="67"/>
      <c r="H1543" s="67"/>
      <c r="I1543" s="67"/>
      <c r="J1543" s="67"/>
      <c r="K1543" s="67"/>
      <c r="L1543" s="67"/>
      <c r="M1543" s="67"/>
      <c r="N1543" s="67"/>
      <c r="O1543" s="67"/>
      <c r="P1543" s="67"/>
      <c r="Q1543" s="67"/>
      <c r="R1543" s="64"/>
      <c r="S1543" s="65"/>
      <c r="T1543" s="67"/>
      <c r="U1543" s="67"/>
      <c r="V1543" s="65"/>
      <c r="W1543" s="67"/>
      <c r="X1543" s="67"/>
      <c r="AB1543" s="67"/>
      <c r="AC1543" s="67"/>
      <c r="AD1543" s="67"/>
      <c r="AE1543" s="67"/>
    </row>
    <row r="1544">
      <c r="A1544" s="110"/>
      <c r="B1544" s="111"/>
      <c r="C1544" s="67"/>
      <c r="D1544" s="67"/>
      <c r="E1544" s="67"/>
      <c r="F1544" s="67"/>
      <c r="G1544" s="67"/>
      <c r="H1544" s="67"/>
      <c r="I1544" s="67"/>
      <c r="J1544" s="67"/>
      <c r="K1544" s="67"/>
      <c r="L1544" s="67"/>
      <c r="M1544" s="67"/>
      <c r="N1544" s="67"/>
      <c r="O1544" s="67"/>
      <c r="P1544" s="67"/>
      <c r="Q1544" s="67"/>
      <c r="R1544" s="64"/>
      <c r="S1544" s="65"/>
      <c r="T1544" s="67"/>
      <c r="U1544" s="67"/>
      <c r="V1544" s="65"/>
      <c r="W1544" s="67"/>
      <c r="X1544" s="67"/>
      <c r="AB1544" s="67"/>
      <c r="AC1544" s="67"/>
      <c r="AD1544" s="67"/>
      <c r="AE1544" s="67"/>
    </row>
    <row r="1545">
      <c r="A1545" s="110"/>
      <c r="B1545" s="111"/>
      <c r="C1545" s="67"/>
      <c r="D1545" s="67"/>
      <c r="E1545" s="67"/>
      <c r="F1545" s="67"/>
      <c r="G1545" s="67"/>
      <c r="H1545" s="67"/>
      <c r="I1545" s="67"/>
      <c r="J1545" s="67"/>
      <c r="K1545" s="67"/>
      <c r="L1545" s="67"/>
      <c r="M1545" s="67"/>
      <c r="N1545" s="67"/>
      <c r="O1545" s="67"/>
      <c r="P1545" s="67"/>
      <c r="Q1545" s="67"/>
      <c r="R1545" s="64"/>
      <c r="S1545" s="65"/>
      <c r="T1545" s="67"/>
      <c r="U1545" s="67"/>
      <c r="V1545" s="65"/>
      <c r="W1545" s="67"/>
      <c r="X1545" s="67"/>
      <c r="AB1545" s="67"/>
      <c r="AC1545" s="67"/>
      <c r="AD1545" s="67"/>
      <c r="AE1545" s="67"/>
    </row>
    <row r="1546">
      <c r="A1546" s="110"/>
      <c r="B1546" s="111"/>
      <c r="C1546" s="67"/>
      <c r="D1546" s="67"/>
      <c r="E1546" s="67"/>
      <c r="F1546" s="67"/>
      <c r="G1546" s="67"/>
      <c r="H1546" s="67"/>
      <c r="I1546" s="67"/>
      <c r="J1546" s="67"/>
      <c r="K1546" s="67"/>
      <c r="L1546" s="67"/>
      <c r="M1546" s="67"/>
      <c r="N1546" s="67"/>
      <c r="O1546" s="67"/>
      <c r="P1546" s="67"/>
      <c r="Q1546" s="67"/>
      <c r="R1546" s="64"/>
      <c r="S1546" s="65"/>
      <c r="T1546" s="67"/>
      <c r="U1546" s="67"/>
      <c r="V1546" s="65"/>
      <c r="W1546" s="67"/>
      <c r="X1546" s="67"/>
      <c r="AB1546" s="67"/>
      <c r="AC1546" s="67"/>
      <c r="AD1546" s="67"/>
      <c r="AE1546" s="67"/>
    </row>
    <row r="1547">
      <c r="A1547" s="110"/>
      <c r="B1547" s="111"/>
      <c r="C1547" s="67"/>
      <c r="D1547" s="67"/>
      <c r="E1547" s="67"/>
      <c r="F1547" s="67"/>
      <c r="G1547" s="67"/>
      <c r="H1547" s="67"/>
      <c r="I1547" s="67"/>
      <c r="J1547" s="67"/>
      <c r="K1547" s="67"/>
      <c r="L1547" s="67"/>
      <c r="M1547" s="67"/>
      <c r="N1547" s="67"/>
      <c r="O1547" s="67"/>
      <c r="P1547" s="67"/>
      <c r="Q1547" s="67"/>
      <c r="R1547" s="64"/>
      <c r="S1547" s="65"/>
      <c r="T1547" s="67"/>
      <c r="U1547" s="67"/>
      <c r="V1547" s="65"/>
      <c r="W1547" s="67"/>
      <c r="X1547" s="67"/>
      <c r="AB1547" s="67"/>
      <c r="AC1547" s="67"/>
      <c r="AD1547" s="67"/>
      <c r="AE1547" s="67"/>
    </row>
    <row r="1548">
      <c r="A1548" s="110"/>
      <c r="B1548" s="111"/>
      <c r="C1548" s="67"/>
      <c r="D1548" s="67"/>
      <c r="E1548" s="67"/>
      <c r="F1548" s="67"/>
      <c r="G1548" s="67"/>
      <c r="H1548" s="67"/>
      <c r="I1548" s="67"/>
      <c r="J1548" s="67"/>
      <c r="K1548" s="67"/>
      <c r="L1548" s="67"/>
      <c r="M1548" s="67"/>
      <c r="N1548" s="67"/>
      <c r="O1548" s="67"/>
      <c r="P1548" s="67"/>
      <c r="Q1548" s="67"/>
      <c r="R1548" s="64"/>
      <c r="S1548" s="65"/>
      <c r="T1548" s="67"/>
      <c r="U1548" s="67"/>
      <c r="V1548" s="65"/>
      <c r="W1548" s="67"/>
      <c r="X1548" s="67"/>
      <c r="AB1548" s="67"/>
      <c r="AC1548" s="67"/>
      <c r="AD1548" s="67"/>
      <c r="AE1548" s="67"/>
    </row>
    <row r="1549">
      <c r="A1549" s="110"/>
      <c r="B1549" s="111"/>
      <c r="C1549" s="67"/>
      <c r="D1549" s="67"/>
      <c r="E1549" s="67"/>
      <c r="F1549" s="67"/>
      <c r="G1549" s="67"/>
      <c r="H1549" s="67"/>
      <c r="I1549" s="67"/>
      <c r="J1549" s="67"/>
      <c r="K1549" s="67"/>
      <c r="L1549" s="67"/>
      <c r="M1549" s="67"/>
      <c r="N1549" s="67"/>
      <c r="O1549" s="67"/>
      <c r="P1549" s="67"/>
      <c r="Q1549" s="67"/>
      <c r="R1549" s="64"/>
      <c r="S1549" s="65"/>
      <c r="T1549" s="67"/>
      <c r="U1549" s="67"/>
      <c r="V1549" s="65"/>
      <c r="W1549" s="67"/>
      <c r="X1549" s="67"/>
      <c r="AB1549" s="67"/>
      <c r="AC1549" s="67"/>
      <c r="AD1549" s="67"/>
      <c r="AE1549" s="67"/>
    </row>
    <row r="1550">
      <c r="A1550" s="110"/>
      <c r="B1550" s="111"/>
      <c r="C1550" s="67"/>
      <c r="D1550" s="67"/>
      <c r="E1550" s="67"/>
      <c r="F1550" s="67"/>
      <c r="G1550" s="67"/>
      <c r="H1550" s="67"/>
      <c r="I1550" s="67"/>
      <c r="J1550" s="67"/>
      <c r="K1550" s="67"/>
      <c r="L1550" s="67"/>
      <c r="M1550" s="67"/>
      <c r="N1550" s="67"/>
      <c r="O1550" s="67"/>
      <c r="P1550" s="67"/>
      <c r="Q1550" s="67"/>
      <c r="R1550" s="64"/>
      <c r="S1550" s="65"/>
      <c r="T1550" s="67"/>
      <c r="U1550" s="67"/>
      <c r="V1550" s="65"/>
      <c r="W1550" s="67"/>
      <c r="X1550" s="67"/>
      <c r="AB1550" s="67"/>
      <c r="AC1550" s="67"/>
      <c r="AD1550" s="67"/>
      <c r="AE1550" s="67"/>
    </row>
    <row r="1551">
      <c r="A1551" s="110"/>
      <c r="B1551" s="111"/>
      <c r="C1551" s="67"/>
      <c r="D1551" s="67"/>
      <c r="E1551" s="67"/>
      <c r="F1551" s="67"/>
      <c r="G1551" s="67"/>
      <c r="H1551" s="67"/>
      <c r="I1551" s="67"/>
      <c r="J1551" s="67"/>
      <c r="K1551" s="67"/>
      <c r="L1551" s="67"/>
      <c r="M1551" s="67"/>
      <c r="N1551" s="67"/>
      <c r="O1551" s="67"/>
      <c r="P1551" s="67"/>
      <c r="Q1551" s="67"/>
      <c r="R1551" s="64"/>
      <c r="S1551" s="65"/>
      <c r="T1551" s="67"/>
      <c r="U1551" s="67"/>
      <c r="V1551" s="65"/>
      <c r="W1551" s="67"/>
      <c r="X1551" s="67"/>
      <c r="AB1551" s="67"/>
      <c r="AC1551" s="67"/>
      <c r="AD1551" s="67"/>
      <c r="AE1551" s="67"/>
    </row>
    <row r="1552">
      <c r="A1552" s="110"/>
      <c r="B1552" s="111"/>
      <c r="C1552" s="67"/>
      <c r="D1552" s="67"/>
      <c r="E1552" s="67"/>
      <c r="F1552" s="67"/>
      <c r="G1552" s="67"/>
      <c r="H1552" s="67"/>
      <c r="I1552" s="67"/>
      <c r="J1552" s="67"/>
      <c r="K1552" s="67"/>
      <c r="L1552" s="67"/>
      <c r="M1552" s="67"/>
      <c r="N1552" s="67"/>
      <c r="O1552" s="67"/>
      <c r="P1552" s="67"/>
      <c r="Q1552" s="67"/>
      <c r="R1552" s="64"/>
      <c r="S1552" s="65"/>
      <c r="T1552" s="67"/>
      <c r="U1552" s="67"/>
      <c r="V1552" s="65"/>
      <c r="W1552" s="67"/>
      <c r="X1552" s="67"/>
      <c r="AB1552" s="67"/>
      <c r="AC1552" s="67"/>
      <c r="AD1552" s="67"/>
      <c r="AE1552" s="67"/>
    </row>
    <row r="1553">
      <c r="A1553" s="110"/>
      <c r="B1553" s="111"/>
      <c r="C1553" s="67"/>
      <c r="D1553" s="67"/>
      <c r="E1553" s="67"/>
      <c r="F1553" s="67"/>
      <c r="G1553" s="67"/>
      <c r="H1553" s="67"/>
      <c r="I1553" s="67"/>
      <c r="J1553" s="67"/>
      <c r="K1553" s="67"/>
      <c r="L1553" s="67"/>
      <c r="M1553" s="67"/>
      <c r="N1553" s="67"/>
      <c r="O1553" s="67"/>
      <c r="P1553" s="67"/>
      <c r="Q1553" s="67"/>
      <c r="R1553" s="64"/>
      <c r="S1553" s="65"/>
      <c r="T1553" s="67"/>
      <c r="U1553" s="67"/>
      <c r="V1553" s="65"/>
      <c r="W1553" s="67"/>
      <c r="X1553" s="67"/>
      <c r="AB1553" s="67"/>
      <c r="AC1553" s="67"/>
      <c r="AD1553" s="67"/>
      <c r="AE1553" s="67"/>
    </row>
    <row r="1554">
      <c r="A1554" s="110"/>
      <c r="B1554" s="111"/>
      <c r="C1554" s="67"/>
      <c r="D1554" s="67"/>
      <c r="E1554" s="67"/>
      <c r="F1554" s="67"/>
      <c r="G1554" s="67"/>
      <c r="H1554" s="67"/>
      <c r="I1554" s="67"/>
      <c r="J1554" s="67"/>
      <c r="K1554" s="67"/>
      <c r="L1554" s="67"/>
      <c r="M1554" s="67"/>
      <c r="N1554" s="67"/>
      <c r="O1554" s="67"/>
      <c r="P1554" s="67"/>
      <c r="Q1554" s="67"/>
      <c r="R1554" s="64"/>
      <c r="S1554" s="65"/>
      <c r="T1554" s="67"/>
      <c r="U1554" s="67"/>
      <c r="V1554" s="65"/>
      <c r="W1554" s="67"/>
      <c r="X1554" s="67"/>
      <c r="AB1554" s="67"/>
      <c r="AC1554" s="67"/>
      <c r="AD1554" s="67"/>
      <c r="AE1554" s="67"/>
    </row>
    <row r="1555">
      <c r="A1555" s="110"/>
      <c r="B1555" s="111"/>
      <c r="C1555" s="67"/>
      <c r="D1555" s="67"/>
      <c r="E1555" s="67"/>
      <c r="F1555" s="67"/>
      <c r="G1555" s="67"/>
      <c r="H1555" s="67"/>
      <c r="I1555" s="67"/>
      <c r="J1555" s="67"/>
      <c r="K1555" s="67"/>
      <c r="L1555" s="67"/>
      <c r="M1555" s="67"/>
      <c r="N1555" s="67"/>
      <c r="O1555" s="67"/>
      <c r="P1555" s="67"/>
      <c r="Q1555" s="67"/>
      <c r="R1555" s="64"/>
      <c r="S1555" s="65"/>
      <c r="T1555" s="67"/>
      <c r="U1555" s="67"/>
      <c r="V1555" s="65"/>
      <c r="W1555" s="67"/>
      <c r="X1555" s="67"/>
      <c r="AB1555" s="67"/>
      <c r="AC1555" s="67"/>
      <c r="AD1555" s="67"/>
      <c r="AE1555" s="67"/>
    </row>
    <row r="1556">
      <c r="A1556" s="110"/>
      <c r="B1556" s="111"/>
      <c r="C1556" s="67"/>
      <c r="D1556" s="67"/>
      <c r="E1556" s="67"/>
      <c r="F1556" s="67"/>
      <c r="G1556" s="67"/>
      <c r="H1556" s="67"/>
      <c r="I1556" s="67"/>
      <c r="J1556" s="67"/>
      <c r="K1556" s="67"/>
      <c r="L1556" s="67"/>
      <c r="M1556" s="67"/>
      <c r="N1556" s="67"/>
      <c r="O1556" s="67"/>
      <c r="P1556" s="67"/>
      <c r="Q1556" s="67"/>
      <c r="R1556" s="64"/>
      <c r="S1556" s="65"/>
      <c r="T1556" s="67"/>
      <c r="U1556" s="67"/>
      <c r="V1556" s="65"/>
      <c r="W1556" s="67"/>
      <c r="X1556" s="67"/>
      <c r="AB1556" s="67"/>
      <c r="AC1556" s="67"/>
      <c r="AD1556" s="67"/>
      <c r="AE1556" s="67"/>
    </row>
    <row r="1557">
      <c r="A1557" s="110"/>
      <c r="B1557" s="111"/>
      <c r="C1557" s="67"/>
      <c r="D1557" s="67"/>
      <c r="E1557" s="67"/>
      <c r="F1557" s="67"/>
      <c r="G1557" s="67"/>
      <c r="H1557" s="67"/>
      <c r="I1557" s="67"/>
      <c r="J1557" s="67"/>
      <c r="K1557" s="67"/>
      <c r="L1557" s="67"/>
      <c r="M1557" s="67"/>
      <c r="N1557" s="67"/>
      <c r="O1557" s="67"/>
      <c r="P1557" s="67"/>
      <c r="Q1557" s="67"/>
      <c r="R1557" s="64"/>
      <c r="S1557" s="65"/>
      <c r="T1557" s="67"/>
      <c r="U1557" s="67"/>
      <c r="V1557" s="65"/>
      <c r="W1557" s="67"/>
      <c r="X1557" s="67"/>
      <c r="AB1557" s="67"/>
      <c r="AC1557" s="67"/>
      <c r="AD1557" s="67"/>
      <c r="AE1557" s="67"/>
    </row>
    <row r="1558">
      <c r="A1558" s="110"/>
      <c r="B1558" s="111"/>
      <c r="C1558" s="67"/>
      <c r="D1558" s="67"/>
      <c r="E1558" s="67"/>
      <c r="F1558" s="67"/>
      <c r="G1558" s="67"/>
      <c r="H1558" s="67"/>
      <c r="I1558" s="67"/>
      <c r="J1558" s="67"/>
      <c r="K1558" s="67"/>
      <c r="L1558" s="67"/>
      <c r="M1558" s="67"/>
      <c r="N1558" s="67"/>
      <c r="O1558" s="67"/>
      <c r="P1558" s="67"/>
      <c r="Q1558" s="67"/>
      <c r="R1558" s="64"/>
      <c r="S1558" s="65"/>
      <c r="T1558" s="67"/>
      <c r="U1558" s="67"/>
      <c r="V1558" s="65"/>
      <c r="W1558" s="67"/>
      <c r="X1558" s="67"/>
      <c r="AB1558" s="67"/>
      <c r="AC1558" s="67"/>
      <c r="AD1558" s="67"/>
      <c r="AE1558" s="67"/>
    </row>
    <row r="1559">
      <c r="A1559" s="110"/>
      <c r="B1559" s="111"/>
      <c r="C1559" s="67"/>
      <c r="D1559" s="67"/>
      <c r="E1559" s="67"/>
      <c r="F1559" s="67"/>
      <c r="G1559" s="67"/>
      <c r="H1559" s="67"/>
      <c r="I1559" s="67"/>
      <c r="J1559" s="67"/>
      <c r="K1559" s="67"/>
      <c r="L1559" s="67"/>
      <c r="M1559" s="67"/>
      <c r="N1559" s="67"/>
      <c r="O1559" s="67"/>
      <c r="P1559" s="67"/>
      <c r="Q1559" s="67"/>
      <c r="R1559" s="64"/>
      <c r="S1559" s="65"/>
      <c r="T1559" s="67"/>
      <c r="U1559" s="67"/>
      <c r="V1559" s="65"/>
      <c r="W1559" s="67"/>
      <c r="X1559" s="67"/>
      <c r="AB1559" s="67"/>
      <c r="AC1559" s="67"/>
      <c r="AD1559" s="67"/>
      <c r="AE1559" s="67"/>
    </row>
    <row r="1560">
      <c r="A1560" s="110"/>
      <c r="B1560" s="111"/>
      <c r="C1560" s="67"/>
      <c r="D1560" s="67"/>
      <c r="E1560" s="67"/>
      <c r="F1560" s="67"/>
      <c r="G1560" s="67"/>
      <c r="H1560" s="67"/>
      <c r="I1560" s="67"/>
      <c r="J1560" s="67"/>
      <c r="K1560" s="67"/>
      <c r="L1560" s="67"/>
      <c r="M1560" s="67"/>
      <c r="N1560" s="67"/>
      <c r="O1560" s="67"/>
      <c r="P1560" s="67"/>
      <c r="Q1560" s="67"/>
      <c r="R1560" s="64"/>
      <c r="S1560" s="65"/>
      <c r="T1560" s="67"/>
      <c r="U1560" s="67"/>
      <c r="V1560" s="65"/>
      <c r="W1560" s="67"/>
      <c r="X1560" s="67"/>
      <c r="AB1560" s="67"/>
      <c r="AC1560" s="67"/>
      <c r="AD1560" s="67"/>
      <c r="AE1560" s="67"/>
    </row>
    <row r="1561">
      <c r="A1561" s="110"/>
      <c r="B1561" s="111"/>
      <c r="C1561" s="67"/>
      <c r="D1561" s="67"/>
      <c r="E1561" s="67"/>
      <c r="F1561" s="67"/>
      <c r="G1561" s="67"/>
      <c r="H1561" s="67"/>
      <c r="I1561" s="67"/>
      <c r="J1561" s="67"/>
      <c r="K1561" s="67"/>
      <c r="L1561" s="67"/>
      <c r="M1561" s="67"/>
      <c r="N1561" s="67"/>
      <c r="O1561" s="67"/>
      <c r="P1561" s="67"/>
      <c r="Q1561" s="67"/>
      <c r="R1561" s="64"/>
      <c r="S1561" s="65"/>
      <c r="T1561" s="67"/>
      <c r="U1561" s="67"/>
      <c r="V1561" s="65"/>
      <c r="W1561" s="67"/>
      <c r="X1561" s="67"/>
      <c r="AB1561" s="67"/>
      <c r="AC1561" s="67"/>
      <c r="AD1561" s="67"/>
      <c r="AE1561" s="67"/>
    </row>
    <row r="1562">
      <c r="A1562" s="110"/>
      <c r="B1562" s="111"/>
      <c r="C1562" s="67"/>
      <c r="D1562" s="67"/>
      <c r="E1562" s="67"/>
      <c r="F1562" s="67"/>
      <c r="G1562" s="67"/>
      <c r="H1562" s="67"/>
      <c r="I1562" s="67"/>
      <c r="J1562" s="67"/>
      <c r="K1562" s="67"/>
      <c r="L1562" s="67"/>
      <c r="M1562" s="67"/>
      <c r="N1562" s="67"/>
      <c r="O1562" s="67"/>
      <c r="P1562" s="67"/>
      <c r="Q1562" s="67"/>
      <c r="R1562" s="64"/>
      <c r="S1562" s="65"/>
      <c r="T1562" s="67"/>
      <c r="U1562" s="67"/>
      <c r="V1562" s="65"/>
      <c r="W1562" s="67"/>
      <c r="X1562" s="67"/>
      <c r="AB1562" s="67"/>
      <c r="AC1562" s="67"/>
      <c r="AD1562" s="67"/>
      <c r="AE1562" s="67"/>
    </row>
    <row r="1563">
      <c r="A1563" s="110"/>
      <c r="B1563" s="111"/>
      <c r="C1563" s="67"/>
      <c r="D1563" s="67"/>
      <c r="E1563" s="67"/>
      <c r="F1563" s="67"/>
      <c r="G1563" s="67"/>
      <c r="H1563" s="67"/>
      <c r="I1563" s="67"/>
      <c r="J1563" s="67"/>
      <c r="K1563" s="67"/>
      <c r="L1563" s="67"/>
      <c r="M1563" s="67"/>
      <c r="N1563" s="67"/>
      <c r="O1563" s="67"/>
      <c r="P1563" s="67"/>
      <c r="Q1563" s="67"/>
      <c r="R1563" s="64"/>
      <c r="S1563" s="65"/>
      <c r="T1563" s="67"/>
      <c r="U1563" s="67"/>
      <c r="V1563" s="65"/>
      <c r="W1563" s="67"/>
      <c r="X1563" s="67"/>
      <c r="AB1563" s="67"/>
      <c r="AC1563" s="67"/>
      <c r="AD1563" s="67"/>
      <c r="AE1563" s="67"/>
    </row>
    <row r="1564">
      <c r="A1564" s="110"/>
      <c r="B1564" s="111"/>
      <c r="C1564" s="67"/>
      <c r="D1564" s="67"/>
      <c r="E1564" s="67"/>
      <c r="F1564" s="67"/>
      <c r="G1564" s="67"/>
      <c r="H1564" s="67"/>
      <c r="I1564" s="67"/>
      <c r="J1564" s="67"/>
      <c r="K1564" s="67"/>
      <c r="L1564" s="67"/>
      <c r="M1564" s="67"/>
      <c r="N1564" s="67"/>
      <c r="O1564" s="67"/>
      <c r="P1564" s="67"/>
      <c r="Q1564" s="67"/>
      <c r="R1564" s="64"/>
      <c r="S1564" s="65"/>
      <c r="T1564" s="67"/>
      <c r="U1564" s="67"/>
      <c r="V1564" s="65"/>
      <c r="W1564" s="67"/>
      <c r="X1564" s="67"/>
      <c r="AB1564" s="67"/>
      <c r="AC1564" s="67"/>
      <c r="AD1564" s="67"/>
      <c r="AE1564" s="67"/>
    </row>
    <row r="1565">
      <c r="A1565" s="110"/>
      <c r="B1565" s="111"/>
      <c r="C1565" s="67"/>
      <c r="D1565" s="67"/>
      <c r="E1565" s="67"/>
      <c r="F1565" s="67"/>
      <c r="G1565" s="67"/>
      <c r="H1565" s="67"/>
      <c r="I1565" s="67"/>
      <c r="J1565" s="67"/>
      <c r="K1565" s="67"/>
      <c r="L1565" s="67"/>
      <c r="M1565" s="67"/>
      <c r="N1565" s="67"/>
      <c r="O1565" s="67"/>
      <c r="P1565" s="67"/>
      <c r="Q1565" s="67"/>
      <c r="R1565" s="64"/>
      <c r="S1565" s="65"/>
      <c r="T1565" s="67"/>
      <c r="U1565" s="67"/>
      <c r="V1565" s="65"/>
      <c r="W1565" s="67"/>
      <c r="X1565" s="67"/>
      <c r="AB1565" s="67"/>
      <c r="AC1565" s="67"/>
      <c r="AD1565" s="67"/>
      <c r="AE1565" s="67"/>
    </row>
    <row r="1566">
      <c r="A1566" s="110"/>
      <c r="B1566" s="111"/>
      <c r="C1566" s="67"/>
      <c r="D1566" s="67"/>
      <c r="E1566" s="67"/>
      <c r="F1566" s="67"/>
      <c r="G1566" s="67"/>
      <c r="H1566" s="67"/>
      <c r="I1566" s="67"/>
      <c r="J1566" s="67"/>
      <c r="K1566" s="67"/>
      <c r="L1566" s="67"/>
      <c r="M1566" s="67"/>
      <c r="N1566" s="67"/>
      <c r="O1566" s="67"/>
      <c r="P1566" s="67"/>
      <c r="Q1566" s="67"/>
      <c r="R1566" s="64"/>
      <c r="S1566" s="65"/>
      <c r="T1566" s="67"/>
      <c r="U1566" s="67"/>
      <c r="V1566" s="65"/>
      <c r="W1566" s="67"/>
      <c r="X1566" s="67"/>
      <c r="AB1566" s="67"/>
      <c r="AC1566" s="67"/>
      <c r="AD1566" s="67"/>
      <c r="AE1566" s="67"/>
    </row>
    <row r="1567">
      <c r="A1567" s="110"/>
      <c r="B1567" s="111"/>
      <c r="C1567" s="67"/>
      <c r="D1567" s="67"/>
      <c r="E1567" s="67"/>
      <c r="F1567" s="67"/>
      <c r="G1567" s="67"/>
      <c r="H1567" s="67"/>
      <c r="I1567" s="67"/>
      <c r="J1567" s="67"/>
      <c r="K1567" s="67"/>
      <c r="L1567" s="67"/>
      <c r="M1567" s="67"/>
      <c r="N1567" s="67"/>
      <c r="O1567" s="67"/>
      <c r="P1567" s="67"/>
      <c r="Q1567" s="67"/>
      <c r="R1567" s="64"/>
      <c r="S1567" s="65"/>
      <c r="T1567" s="67"/>
      <c r="U1567" s="67"/>
      <c r="V1567" s="65"/>
      <c r="W1567" s="67"/>
      <c r="X1567" s="67"/>
      <c r="AB1567" s="67"/>
      <c r="AC1567" s="67"/>
      <c r="AD1567" s="67"/>
      <c r="AE1567" s="67"/>
    </row>
    <row r="1568">
      <c r="A1568" s="110"/>
      <c r="B1568" s="111"/>
      <c r="C1568" s="67"/>
      <c r="D1568" s="67"/>
      <c r="E1568" s="67"/>
      <c r="F1568" s="67"/>
      <c r="G1568" s="67"/>
      <c r="H1568" s="67"/>
      <c r="I1568" s="67"/>
      <c r="J1568" s="67"/>
      <c r="K1568" s="67"/>
      <c r="L1568" s="67"/>
      <c r="M1568" s="67"/>
      <c r="N1568" s="67"/>
      <c r="O1568" s="67"/>
      <c r="P1568" s="67"/>
      <c r="Q1568" s="67"/>
      <c r="R1568" s="64"/>
      <c r="S1568" s="65"/>
      <c r="T1568" s="67"/>
      <c r="U1568" s="67"/>
      <c r="V1568" s="65"/>
      <c r="W1568" s="67"/>
      <c r="X1568" s="67"/>
      <c r="AB1568" s="67"/>
      <c r="AC1568" s="67"/>
      <c r="AD1568" s="67"/>
      <c r="AE1568" s="67"/>
    </row>
    <row r="1569">
      <c r="A1569" s="110"/>
      <c r="B1569" s="111"/>
      <c r="C1569" s="67"/>
      <c r="D1569" s="67"/>
      <c r="E1569" s="67"/>
      <c r="F1569" s="67"/>
      <c r="G1569" s="67"/>
      <c r="H1569" s="67"/>
      <c r="I1569" s="67"/>
      <c r="J1569" s="67"/>
      <c r="K1569" s="67"/>
      <c r="L1569" s="67"/>
      <c r="M1569" s="67"/>
      <c r="N1569" s="67"/>
      <c r="O1569" s="67"/>
      <c r="P1569" s="67"/>
      <c r="Q1569" s="67"/>
      <c r="R1569" s="64"/>
      <c r="S1569" s="65"/>
      <c r="T1569" s="67"/>
      <c r="U1569" s="67"/>
      <c r="V1569" s="65"/>
      <c r="W1569" s="67"/>
      <c r="X1569" s="67"/>
      <c r="AB1569" s="67"/>
      <c r="AC1569" s="67"/>
      <c r="AD1569" s="67"/>
      <c r="AE1569" s="67"/>
    </row>
    <row r="1570">
      <c r="A1570" s="110"/>
      <c r="B1570" s="111"/>
      <c r="C1570" s="67"/>
      <c r="D1570" s="67"/>
      <c r="E1570" s="67"/>
      <c r="F1570" s="67"/>
      <c r="G1570" s="67"/>
      <c r="H1570" s="67"/>
      <c r="I1570" s="67"/>
      <c r="J1570" s="67"/>
      <c r="K1570" s="67"/>
      <c r="L1570" s="67"/>
      <c r="M1570" s="67"/>
      <c r="N1570" s="67"/>
      <c r="O1570" s="67"/>
      <c r="P1570" s="67"/>
      <c r="Q1570" s="67"/>
      <c r="R1570" s="64"/>
      <c r="S1570" s="65"/>
      <c r="T1570" s="67"/>
      <c r="U1570" s="67"/>
      <c r="V1570" s="65"/>
      <c r="W1570" s="67"/>
      <c r="X1570" s="67"/>
      <c r="AB1570" s="67"/>
      <c r="AC1570" s="67"/>
      <c r="AD1570" s="67"/>
      <c r="AE1570" s="67"/>
    </row>
    <row r="1571">
      <c r="A1571" s="110"/>
      <c r="B1571" s="111"/>
      <c r="C1571" s="67"/>
      <c r="D1571" s="67"/>
      <c r="E1571" s="67"/>
      <c r="F1571" s="67"/>
      <c r="G1571" s="67"/>
      <c r="H1571" s="67"/>
      <c r="I1571" s="67"/>
      <c r="J1571" s="67"/>
      <c r="K1571" s="67"/>
      <c r="L1571" s="67"/>
      <c r="M1571" s="67"/>
      <c r="N1571" s="67"/>
      <c r="O1571" s="67"/>
      <c r="P1571" s="67"/>
      <c r="Q1571" s="67"/>
      <c r="R1571" s="64"/>
      <c r="S1571" s="65"/>
      <c r="T1571" s="67"/>
      <c r="U1571" s="67"/>
      <c r="V1571" s="65"/>
      <c r="W1571" s="67"/>
      <c r="X1571" s="67"/>
      <c r="AB1571" s="67"/>
      <c r="AC1571" s="67"/>
      <c r="AD1571" s="67"/>
      <c r="AE1571" s="67"/>
    </row>
    <row r="1572">
      <c r="A1572" s="110"/>
      <c r="B1572" s="111"/>
      <c r="C1572" s="67"/>
      <c r="D1572" s="67"/>
      <c r="E1572" s="67"/>
      <c r="F1572" s="67"/>
      <c r="G1572" s="67"/>
      <c r="H1572" s="67"/>
      <c r="I1572" s="67"/>
      <c r="J1572" s="67"/>
      <c r="K1572" s="67"/>
      <c r="L1572" s="67"/>
      <c r="M1572" s="67"/>
      <c r="N1572" s="67"/>
      <c r="O1572" s="67"/>
      <c r="P1572" s="67"/>
      <c r="Q1572" s="67"/>
      <c r="R1572" s="64"/>
      <c r="S1572" s="65"/>
      <c r="T1572" s="67"/>
      <c r="U1572" s="67"/>
      <c r="V1572" s="65"/>
      <c r="W1572" s="67"/>
      <c r="X1572" s="67"/>
      <c r="AB1572" s="67"/>
      <c r="AC1572" s="67"/>
      <c r="AD1572" s="67"/>
      <c r="AE1572" s="67"/>
    </row>
    <row r="1573">
      <c r="A1573" s="110"/>
      <c r="B1573" s="111"/>
      <c r="C1573" s="67"/>
      <c r="D1573" s="67"/>
      <c r="E1573" s="67"/>
      <c r="F1573" s="67"/>
      <c r="G1573" s="67"/>
      <c r="H1573" s="67"/>
      <c r="I1573" s="67"/>
      <c r="J1573" s="67"/>
      <c r="K1573" s="67"/>
      <c r="L1573" s="67"/>
      <c r="M1573" s="67"/>
      <c r="N1573" s="67"/>
      <c r="O1573" s="67"/>
      <c r="P1573" s="67"/>
      <c r="Q1573" s="67"/>
      <c r="R1573" s="64"/>
      <c r="S1573" s="65"/>
      <c r="T1573" s="67"/>
      <c r="U1573" s="67"/>
      <c r="V1573" s="65"/>
      <c r="W1573" s="67"/>
      <c r="X1573" s="67"/>
      <c r="AB1573" s="67"/>
      <c r="AC1573" s="67"/>
      <c r="AD1573" s="67"/>
      <c r="AE1573" s="67"/>
    </row>
    <row r="1574">
      <c r="A1574" s="110"/>
      <c r="B1574" s="111"/>
      <c r="C1574" s="67"/>
      <c r="D1574" s="67"/>
      <c r="E1574" s="67"/>
      <c r="F1574" s="67"/>
      <c r="G1574" s="67"/>
      <c r="H1574" s="67"/>
      <c r="I1574" s="67"/>
      <c r="J1574" s="67"/>
      <c r="K1574" s="67"/>
      <c r="L1574" s="67"/>
      <c r="M1574" s="67"/>
      <c r="N1574" s="67"/>
      <c r="O1574" s="67"/>
      <c r="P1574" s="67"/>
      <c r="Q1574" s="67"/>
      <c r="R1574" s="64"/>
      <c r="S1574" s="65"/>
      <c r="T1574" s="67"/>
      <c r="U1574" s="67"/>
      <c r="V1574" s="65"/>
      <c r="W1574" s="67"/>
      <c r="X1574" s="67"/>
      <c r="AB1574" s="67"/>
      <c r="AC1574" s="67"/>
      <c r="AD1574" s="67"/>
      <c r="AE1574" s="67"/>
    </row>
    <row r="1575">
      <c r="A1575" s="110"/>
      <c r="B1575" s="111"/>
      <c r="C1575" s="67"/>
      <c r="D1575" s="67"/>
      <c r="E1575" s="67"/>
      <c r="F1575" s="67"/>
      <c r="G1575" s="67"/>
      <c r="H1575" s="67"/>
      <c r="I1575" s="67"/>
      <c r="J1575" s="67"/>
      <c r="K1575" s="67"/>
      <c r="L1575" s="67"/>
      <c r="M1575" s="67"/>
      <c r="N1575" s="67"/>
      <c r="O1575" s="67"/>
      <c r="P1575" s="67"/>
      <c r="Q1575" s="67"/>
      <c r="R1575" s="64"/>
      <c r="S1575" s="65"/>
      <c r="T1575" s="67"/>
      <c r="U1575" s="67"/>
      <c r="V1575" s="65"/>
      <c r="W1575" s="67"/>
      <c r="X1575" s="67"/>
      <c r="AB1575" s="67"/>
      <c r="AC1575" s="67"/>
      <c r="AD1575" s="67"/>
      <c r="AE1575" s="67"/>
    </row>
    <row r="1576">
      <c r="A1576" s="110"/>
      <c r="B1576" s="111"/>
      <c r="C1576" s="67"/>
      <c r="D1576" s="67"/>
      <c r="E1576" s="67"/>
      <c r="F1576" s="67"/>
      <c r="G1576" s="67"/>
      <c r="H1576" s="67"/>
      <c r="I1576" s="67"/>
      <c r="J1576" s="67"/>
      <c r="K1576" s="67"/>
      <c r="L1576" s="67"/>
      <c r="M1576" s="67"/>
      <c r="N1576" s="67"/>
      <c r="O1576" s="67"/>
      <c r="P1576" s="67"/>
      <c r="Q1576" s="67"/>
      <c r="R1576" s="64"/>
      <c r="S1576" s="65"/>
      <c r="T1576" s="67"/>
      <c r="U1576" s="67"/>
      <c r="V1576" s="65"/>
      <c r="W1576" s="67"/>
      <c r="X1576" s="67"/>
      <c r="AB1576" s="67"/>
      <c r="AC1576" s="67"/>
      <c r="AD1576" s="67"/>
      <c r="AE1576" s="67"/>
    </row>
    <row r="1577">
      <c r="A1577" s="110"/>
      <c r="B1577" s="111"/>
      <c r="C1577" s="67"/>
      <c r="D1577" s="67"/>
      <c r="E1577" s="67"/>
      <c r="F1577" s="67"/>
      <c r="G1577" s="67"/>
      <c r="H1577" s="67"/>
      <c r="I1577" s="67"/>
      <c r="J1577" s="67"/>
      <c r="K1577" s="67"/>
      <c r="L1577" s="67"/>
      <c r="M1577" s="67"/>
      <c r="N1577" s="67"/>
      <c r="O1577" s="67"/>
      <c r="P1577" s="67"/>
      <c r="Q1577" s="67"/>
      <c r="R1577" s="64"/>
      <c r="S1577" s="65"/>
      <c r="T1577" s="67"/>
      <c r="U1577" s="67"/>
      <c r="V1577" s="65"/>
      <c r="W1577" s="67"/>
      <c r="X1577" s="67"/>
      <c r="AB1577" s="67"/>
      <c r="AC1577" s="67"/>
      <c r="AD1577" s="67"/>
      <c r="AE1577" s="67"/>
    </row>
    <row r="1578">
      <c r="A1578" s="110"/>
      <c r="B1578" s="111"/>
      <c r="C1578" s="67"/>
      <c r="D1578" s="67"/>
      <c r="E1578" s="67"/>
      <c r="F1578" s="67"/>
      <c r="G1578" s="67"/>
      <c r="H1578" s="67"/>
      <c r="I1578" s="67"/>
      <c r="J1578" s="67"/>
      <c r="K1578" s="67"/>
      <c r="L1578" s="67"/>
      <c r="M1578" s="67"/>
      <c r="N1578" s="67"/>
      <c r="O1578" s="67"/>
      <c r="P1578" s="67"/>
      <c r="Q1578" s="67"/>
      <c r="R1578" s="64"/>
      <c r="S1578" s="65"/>
      <c r="T1578" s="67"/>
      <c r="U1578" s="67"/>
      <c r="V1578" s="65"/>
      <c r="W1578" s="67"/>
      <c r="X1578" s="67"/>
      <c r="AB1578" s="67"/>
      <c r="AC1578" s="67"/>
      <c r="AD1578" s="67"/>
      <c r="AE1578" s="67"/>
    </row>
    <row r="1579">
      <c r="A1579" s="110"/>
      <c r="B1579" s="111"/>
      <c r="C1579" s="67"/>
      <c r="D1579" s="67"/>
      <c r="E1579" s="67"/>
      <c r="F1579" s="67"/>
      <c r="G1579" s="67"/>
      <c r="H1579" s="67"/>
      <c r="I1579" s="67"/>
      <c r="J1579" s="67"/>
      <c r="K1579" s="67"/>
      <c r="L1579" s="67"/>
      <c r="M1579" s="67"/>
      <c r="N1579" s="67"/>
      <c r="O1579" s="67"/>
      <c r="P1579" s="67"/>
      <c r="Q1579" s="67"/>
      <c r="R1579" s="64"/>
      <c r="S1579" s="65"/>
      <c r="T1579" s="67"/>
      <c r="U1579" s="67"/>
      <c r="V1579" s="65"/>
      <c r="W1579" s="67"/>
      <c r="X1579" s="67"/>
      <c r="AB1579" s="67"/>
      <c r="AC1579" s="67"/>
      <c r="AD1579" s="67"/>
      <c r="AE1579" s="67"/>
    </row>
    <row r="1580">
      <c r="A1580" s="110"/>
      <c r="B1580" s="111"/>
      <c r="C1580" s="67"/>
      <c r="D1580" s="67"/>
      <c r="E1580" s="67"/>
      <c r="F1580" s="67"/>
      <c r="G1580" s="67"/>
      <c r="H1580" s="67"/>
      <c r="I1580" s="67"/>
      <c r="J1580" s="67"/>
      <c r="K1580" s="67"/>
      <c r="L1580" s="67"/>
      <c r="M1580" s="67"/>
      <c r="N1580" s="67"/>
      <c r="O1580" s="67"/>
      <c r="P1580" s="67"/>
      <c r="Q1580" s="67"/>
      <c r="R1580" s="64"/>
      <c r="S1580" s="65"/>
      <c r="T1580" s="67"/>
      <c r="U1580" s="67"/>
      <c r="V1580" s="65"/>
      <c r="W1580" s="67"/>
      <c r="X1580" s="67"/>
      <c r="AB1580" s="67"/>
      <c r="AC1580" s="67"/>
      <c r="AD1580" s="67"/>
      <c r="AE1580" s="67"/>
    </row>
    <row r="1581">
      <c r="A1581" s="110"/>
      <c r="B1581" s="111"/>
      <c r="C1581" s="67"/>
      <c r="D1581" s="67"/>
      <c r="E1581" s="67"/>
      <c r="F1581" s="67"/>
      <c r="G1581" s="67"/>
      <c r="H1581" s="67"/>
      <c r="I1581" s="67"/>
      <c r="J1581" s="67"/>
      <c r="K1581" s="67"/>
      <c r="L1581" s="67"/>
      <c r="M1581" s="67"/>
      <c r="N1581" s="67"/>
      <c r="O1581" s="67"/>
      <c r="P1581" s="67"/>
      <c r="Q1581" s="67"/>
      <c r="R1581" s="64"/>
      <c r="S1581" s="65"/>
      <c r="T1581" s="67"/>
      <c r="U1581" s="67"/>
      <c r="V1581" s="65"/>
      <c r="W1581" s="67"/>
      <c r="X1581" s="67"/>
      <c r="AB1581" s="67"/>
      <c r="AC1581" s="67"/>
      <c r="AD1581" s="67"/>
      <c r="AE1581" s="67"/>
    </row>
    <row r="1582">
      <c r="A1582" s="110"/>
      <c r="B1582" s="111"/>
      <c r="C1582" s="67"/>
      <c r="D1582" s="67"/>
      <c r="E1582" s="67"/>
      <c r="F1582" s="67"/>
      <c r="G1582" s="67"/>
      <c r="H1582" s="67"/>
      <c r="I1582" s="67"/>
      <c r="J1582" s="67"/>
      <c r="K1582" s="67"/>
      <c r="L1582" s="67"/>
      <c r="M1582" s="67"/>
      <c r="N1582" s="67"/>
      <c r="O1582" s="67"/>
      <c r="P1582" s="67"/>
      <c r="Q1582" s="67"/>
      <c r="R1582" s="64"/>
      <c r="S1582" s="65"/>
      <c r="T1582" s="67"/>
      <c r="U1582" s="67"/>
      <c r="V1582" s="65"/>
      <c r="W1582" s="67"/>
      <c r="X1582" s="67"/>
      <c r="AB1582" s="67"/>
      <c r="AC1582" s="67"/>
      <c r="AD1582" s="67"/>
      <c r="AE1582" s="67"/>
    </row>
    <row r="1583">
      <c r="A1583" s="110"/>
      <c r="B1583" s="111"/>
      <c r="C1583" s="67"/>
      <c r="D1583" s="67"/>
      <c r="E1583" s="67"/>
      <c r="F1583" s="67"/>
      <c r="G1583" s="67"/>
      <c r="H1583" s="67"/>
      <c r="I1583" s="67"/>
      <c r="J1583" s="67"/>
      <c r="K1583" s="67"/>
      <c r="L1583" s="67"/>
      <c r="M1583" s="67"/>
      <c r="N1583" s="67"/>
      <c r="O1583" s="67"/>
      <c r="P1583" s="67"/>
      <c r="Q1583" s="67"/>
      <c r="R1583" s="64"/>
      <c r="S1583" s="65"/>
      <c r="T1583" s="67"/>
      <c r="U1583" s="67"/>
      <c r="V1583" s="65"/>
      <c r="W1583" s="67"/>
      <c r="X1583" s="67"/>
      <c r="AB1583" s="67"/>
      <c r="AC1583" s="67"/>
      <c r="AD1583" s="67"/>
      <c r="AE1583" s="67"/>
    </row>
    <row r="1584">
      <c r="A1584" s="110"/>
      <c r="B1584" s="111"/>
      <c r="C1584" s="67"/>
      <c r="D1584" s="67"/>
      <c r="E1584" s="67"/>
      <c r="F1584" s="67"/>
      <c r="G1584" s="67"/>
      <c r="H1584" s="67"/>
      <c r="I1584" s="67"/>
      <c r="J1584" s="67"/>
      <c r="K1584" s="67"/>
      <c r="L1584" s="67"/>
      <c r="M1584" s="67"/>
      <c r="N1584" s="67"/>
      <c r="O1584" s="67"/>
      <c r="P1584" s="67"/>
      <c r="Q1584" s="67"/>
      <c r="R1584" s="64"/>
      <c r="S1584" s="65"/>
      <c r="T1584" s="67"/>
      <c r="U1584" s="67"/>
      <c r="V1584" s="65"/>
      <c r="W1584" s="67"/>
      <c r="X1584" s="67"/>
      <c r="AB1584" s="67"/>
      <c r="AC1584" s="67"/>
      <c r="AD1584" s="67"/>
      <c r="AE1584" s="67"/>
    </row>
    <row r="1585">
      <c r="A1585" s="110"/>
      <c r="B1585" s="111"/>
      <c r="C1585" s="67"/>
      <c r="D1585" s="67"/>
      <c r="E1585" s="67"/>
      <c r="F1585" s="67"/>
      <c r="G1585" s="67"/>
      <c r="H1585" s="67"/>
      <c r="I1585" s="67"/>
      <c r="J1585" s="67"/>
      <c r="K1585" s="67"/>
      <c r="L1585" s="67"/>
      <c r="M1585" s="67"/>
      <c r="N1585" s="67"/>
      <c r="O1585" s="67"/>
      <c r="P1585" s="67"/>
      <c r="Q1585" s="67"/>
      <c r="R1585" s="64"/>
      <c r="S1585" s="65"/>
      <c r="T1585" s="67"/>
      <c r="U1585" s="67"/>
      <c r="V1585" s="65"/>
      <c r="W1585" s="67"/>
      <c r="X1585" s="67"/>
      <c r="AB1585" s="67"/>
      <c r="AC1585" s="67"/>
      <c r="AD1585" s="67"/>
      <c r="AE1585" s="67"/>
    </row>
    <row r="1586">
      <c r="A1586" s="110"/>
      <c r="B1586" s="111"/>
      <c r="C1586" s="67"/>
      <c r="D1586" s="67"/>
      <c r="E1586" s="67"/>
      <c r="F1586" s="67"/>
      <c r="G1586" s="67"/>
      <c r="H1586" s="67"/>
      <c r="I1586" s="67"/>
      <c r="J1586" s="67"/>
      <c r="K1586" s="67"/>
      <c r="L1586" s="67"/>
      <c r="M1586" s="67"/>
      <c r="N1586" s="67"/>
      <c r="O1586" s="67"/>
      <c r="P1586" s="67"/>
      <c r="Q1586" s="67"/>
      <c r="R1586" s="64"/>
      <c r="S1586" s="65"/>
      <c r="T1586" s="67"/>
      <c r="U1586" s="67"/>
      <c r="V1586" s="65"/>
      <c r="W1586" s="67"/>
      <c r="X1586" s="67"/>
      <c r="AB1586" s="67"/>
      <c r="AC1586" s="67"/>
      <c r="AD1586" s="67"/>
      <c r="AE1586" s="67"/>
    </row>
    <row r="1587">
      <c r="A1587" s="110"/>
      <c r="B1587" s="111"/>
      <c r="C1587" s="67"/>
      <c r="D1587" s="67"/>
      <c r="E1587" s="67"/>
      <c r="F1587" s="67"/>
      <c r="G1587" s="67"/>
      <c r="H1587" s="67"/>
      <c r="I1587" s="67"/>
      <c r="J1587" s="67"/>
      <c r="K1587" s="67"/>
      <c r="L1587" s="67"/>
      <c r="M1587" s="67"/>
      <c r="N1587" s="67"/>
      <c r="O1587" s="67"/>
      <c r="P1587" s="67"/>
      <c r="Q1587" s="67"/>
      <c r="R1587" s="64"/>
      <c r="S1587" s="65"/>
      <c r="T1587" s="67"/>
      <c r="U1587" s="67"/>
      <c r="V1587" s="65"/>
      <c r="W1587" s="67"/>
      <c r="X1587" s="67"/>
      <c r="AB1587" s="67"/>
      <c r="AC1587" s="67"/>
      <c r="AD1587" s="67"/>
      <c r="AE1587" s="67"/>
    </row>
    <row r="1588">
      <c r="A1588" s="110"/>
      <c r="B1588" s="111"/>
      <c r="C1588" s="67"/>
      <c r="D1588" s="67"/>
      <c r="E1588" s="67"/>
      <c r="F1588" s="67"/>
      <c r="G1588" s="67"/>
      <c r="H1588" s="67"/>
      <c r="I1588" s="67"/>
      <c r="J1588" s="67"/>
      <c r="K1588" s="67"/>
      <c r="L1588" s="67"/>
      <c r="M1588" s="67"/>
      <c r="N1588" s="67"/>
      <c r="O1588" s="67"/>
      <c r="P1588" s="67"/>
      <c r="Q1588" s="67"/>
      <c r="R1588" s="64"/>
      <c r="S1588" s="65"/>
      <c r="T1588" s="67"/>
      <c r="U1588" s="67"/>
      <c r="V1588" s="65"/>
      <c r="W1588" s="67"/>
      <c r="X1588" s="67"/>
      <c r="AB1588" s="67"/>
      <c r="AC1588" s="67"/>
      <c r="AD1588" s="67"/>
      <c r="AE1588" s="67"/>
    </row>
    <row r="1589">
      <c r="A1589" s="110"/>
      <c r="B1589" s="111"/>
      <c r="C1589" s="67"/>
      <c r="D1589" s="67"/>
      <c r="E1589" s="67"/>
      <c r="F1589" s="67"/>
      <c r="G1589" s="67"/>
      <c r="H1589" s="67"/>
      <c r="I1589" s="67"/>
      <c r="J1589" s="67"/>
      <c r="K1589" s="67"/>
      <c r="L1589" s="67"/>
      <c r="M1589" s="67"/>
      <c r="N1589" s="67"/>
      <c r="O1589" s="67"/>
      <c r="P1589" s="67"/>
      <c r="Q1589" s="67"/>
      <c r="R1589" s="64"/>
      <c r="S1589" s="65"/>
      <c r="T1589" s="67"/>
      <c r="U1589" s="67"/>
      <c r="V1589" s="65"/>
      <c r="W1589" s="67"/>
      <c r="X1589" s="67"/>
      <c r="AB1589" s="67"/>
      <c r="AC1589" s="67"/>
      <c r="AD1589" s="67"/>
      <c r="AE1589" s="67"/>
    </row>
    <row r="1590">
      <c r="A1590" s="110"/>
      <c r="B1590" s="111"/>
      <c r="C1590" s="67"/>
      <c r="D1590" s="67"/>
      <c r="E1590" s="67"/>
      <c r="F1590" s="67"/>
      <c r="G1590" s="67"/>
      <c r="H1590" s="67"/>
      <c r="I1590" s="67"/>
      <c r="J1590" s="67"/>
      <c r="K1590" s="67"/>
      <c r="L1590" s="67"/>
      <c r="M1590" s="67"/>
      <c r="N1590" s="67"/>
      <c r="O1590" s="67"/>
      <c r="P1590" s="67"/>
      <c r="Q1590" s="67"/>
      <c r="R1590" s="64"/>
      <c r="S1590" s="65"/>
      <c r="T1590" s="67"/>
      <c r="U1590" s="67"/>
      <c r="V1590" s="65"/>
      <c r="W1590" s="67"/>
      <c r="X1590" s="67"/>
      <c r="AB1590" s="67"/>
      <c r="AC1590" s="67"/>
      <c r="AD1590" s="67"/>
      <c r="AE1590" s="67"/>
    </row>
    <row r="1591">
      <c r="A1591" s="110"/>
      <c r="B1591" s="111"/>
      <c r="C1591" s="67"/>
      <c r="D1591" s="67"/>
      <c r="E1591" s="67"/>
      <c r="F1591" s="67"/>
      <c r="G1591" s="67"/>
      <c r="H1591" s="67"/>
      <c r="I1591" s="67"/>
      <c r="J1591" s="67"/>
      <c r="K1591" s="67"/>
      <c r="L1591" s="67"/>
      <c r="M1591" s="67"/>
      <c r="N1591" s="67"/>
      <c r="O1591" s="67"/>
      <c r="P1591" s="67"/>
      <c r="Q1591" s="67"/>
      <c r="R1591" s="64"/>
      <c r="S1591" s="65"/>
      <c r="T1591" s="67"/>
      <c r="U1591" s="67"/>
      <c r="V1591" s="65"/>
      <c r="W1591" s="67"/>
      <c r="X1591" s="67"/>
      <c r="AB1591" s="67"/>
      <c r="AC1591" s="67"/>
      <c r="AD1591" s="67"/>
      <c r="AE1591" s="67"/>
    </row>
    <row r="1592">
      <c r="A1592" s="110"/>
      <c r="B1592" s="111"/>
      <c r="C1592" s="67"/>
      <c r="D1592" s="67"/>
      <c r="E1592" s="67"/>
      <c r="F1592" s="67"/>
      <c r="G1592" s="67"/>
      <c r="H1592" s="67"/>
      <c r="I1592" s="67"/>
      <c r="J1592" s="67"/>
      <c r="K1592" s="67"/>
      <c r="L1592" s="67"/>
      <c r="M1592" s="67"/>
      <c r="N1592" s="67"/>
      <c r="O1592" s="67"/>
      <c r="P1592" s="67"/>
      <c r="Q1592" s="67"/>
      <c r="R1592" s="64"/>
      <c r="S1592" s="65"/>
      <c r="T1592" s="67"/>
      <c r="U1592" s="67"/>
      <c r="V1592" s="65"/>
      <c r="W1592" s="67"/>
      <c r="X1592" s="67"/>
      <c r="AB1592" s="67"/>
      <c r="AC1592" s="67"/>
      <c r="AD1592" s="67"/>
      <c r="AE1592" s="67"/>
    </row>
    <row r="1593">
      <c r="A1593" s="110"/>
      <c r="B1593" s="111"/>
      <c r="C1593" s="67"/>
      <c r="D1593" s="67"/>
      <c r="E1593" s="67"/>
      <c r="F1593" s="67"/>
      <c r="G1593" s="67"/>
      <c r="H1593" s="67"/>
      <c r="I1593" s="67"/>
      <c r="J1593" s="67"/>
      <c r="K1593" s="67"/>
      <c r="L1593" s="67"/>
      <c r="M1593" s="67"/>
      <c r="N1593" s="67"/>
      <c r="O1593" s="67"/>
      <c r="P1593" s="67"/>
      <c r="Q1593" s="67"/>
      <c r="R1593" s="64"/>
      <c r="S1593" s="65"/>
      <c r="T1593" s="67"/>
      <c r="U1593" s="67"/>
      <c r="V1593" s="65"/>
      <c r="W1593" s="67"/>
      <c r="X1593" s="67"/>
      <c r="AB1593" s="67"/>
      <c r="AC1593" s="67"/>
      <c r="AD1593" s="67"/>
      <c r="AE1593" s="67"/>
    </row>
    <row r="1594">
      <c r="A1594" s="110"/>
      <c r="B1594" s="111"/>
      <c r="C1594" s="67"/>
      <c r="D1594" s="67"/>
      <c r="E1594" s="67"/>
      <c r="F1594" s="67"/>
      <c r="G1594" s="67"/>
      <c r="H1594" s="67"/>
      <c r="I1594" s="67"/>
      <c r="J1594" s="67"/>
      <c r="K1594" s="67"/>
      <c r="L1594" s="67"/>
      <c r="M1594" s="67"/>
      <c r="N1594" s="67"/>
      <c r="O1594" s="67"/>
      <c r="P1594" s="67"/>
      <c r="Q1594" s="67"/>
      <c r="R1594" s="64"/>
      <c r="S1594" s="65"/>
      <c r="T1594" s="67"/>
      <c r="U1594" s="67"/>
      <c r="V1594" s="65"/>
      <c r="W1594" s="67"/>
      <c r="X1594" s="67"/>
      <c r="AB1594" s="67"/>
      <c r="AC1594" s="67"/>
      <c r="AD1594" s="67"/>
      <c r="AE1594" s="67"/>
    </row>
    <row r="1595">
      <c r="A1595" s="110"/>
      <c r="B1595" s="111"/>
      <c r="C1595" s="67"/>
      <c r="D1595" s="67"/>
      <c r="E1595" s="67"/>
      <c r="F1595" s="67"/>
      <c r="G1595" s="67"/>
      <c r="H1595" s="67"/>
      <c r="I1595" s="67"/>
      <c r="J1595" s="67"/>
      <c r="K1595" s="67"/>
      <c r="L1595" s="67"/>
      <c r="M1595" s="67"/>
      <c r="N1595" s="67"/>
      <c r="O1595" s="67"/>
      <c r="P1595" s="67"/>
      <c r="Q1595" s="67"/>
      <c r="R1595" s="64"/>
      <c r="S1595" s="65"/>
      <c r="T1595" s="67"/>
      <c r="U1595" s="67"/>
      <c r="V1595" s="65"/>
      <c r="W1595" s="67"/>
      <c r="X1595" s="67"/>
      <c r="AB1595" s="67"/>
      <c r="AC1595" s="67"/>
      <c r="AD1595" s="67"/>
      <c r="AE1595" s="67"/>
    </row>
    <row r="1596">
      <c r="A1596" s="110"/>
      <c r="B1596" s="111"/>
      <c r="C1596" s="67"/>
      <c r="D1596" s="67"/>
      <c r="E1596" s="67"/>
      <c r="F1596" s="67"/>
      <c r="G1596" s="67"/>
      <c r="H1596" s="67"/>
      <c r="I1596" s="67"/>
      <c r="J1596" s="67"/>
      <c r="K1596" s="67"/>
      <c r="L1596" s="67"/>
      <c r="M1596" s="67"/>
      <c r="N1596" s="67"/>
      <c r="O1596" s="67"/>
      <c r="P1596" s="67"/>
      <c r="Q1596" s="67"/>
      <c r="R1596" s="64"/>
      <c r="S1596" s="65"/>
      <c r="T1596" s="67"/>
      <c r="U1596" s="67"/>
      <c r="V1596" s="65"/>
      <c r="W1596" s="67"/>
      <c r="X1596" s="67"/>
      <c r="AB1596" s="67"/>
      <c r="AC1596" s="67"/>
      <c r="AD1596" s="67"/>
      <c r="AE1596" s="67"/>
    </row>
    <row r="1597">
      <c r="A1597" s="110"/>
      <c r="B1597" s="111"/>
      <c r="C1597" s="67"/>
      <c r="D1597" s="67"/>
      <c r="E1597" s="67"/>
      <c r="F1597" s="67"/>
      <c r="G1597" s="67"/>
      <c r="H1597" s="67"/>
      <c r="I1597" s="67"/>
      <c r="J1597" s="67"/>
      <c r="K1597" s="67"/>
      <c r="L1597" s="67"/>
      <c r="M1597" s="67"/>
      <c r="N1597" s="67"/>
      <c r="O1597" s="67"/>
      <c r="P1597" s="67"/>
      <c r="Q1597" s="67"/>
      <c r="R1597" s="64"/>
      <c r="S1597" s="65"/>
      <c r="T1597" s="67"/>
      <c r="U1597" s="67"/>
      <c r="V1597" s="65"/>
      <c r="W1597" s="67"/>
      <c r="X1597" s="67"/>
      <c r="AB1597" s="67"/>
      <c r="AC1597" s="67"/>
      <c r="AD1597" s="67"/>
      <c r="AE1597" s="67"/>
    </row>
    <row r="1598">
      <c r="A1598" s="110"/>
      <c r="B1598" s="111"/>
      <c r="C1598" s="67"/>
      <c r="D1598" s="67"/>
      <c r="E1598" s="67"/>
      <c r="F1598" s="67"/>
      <c r="G1598" s="67"/>
      <c r="H1598" s="67"/>
      <c r="I1598" s="67"/>
      <c r="J1598" s="67"/>
      <c r="K1598" s="67"/>
      <c r="L1598" s="67"/>
      <c r="M1598" s="67"/>
      <c r="N1598" s="67"/>
      <c r="O1598" s="67"/>
      <c r="P1598" s="67"/>
      <c r="Q1598" s="67"/>
      <c r="R1598" s="64"/>
      <c r="S1598" s="65"/>
      <c r="T1598" s="67"/>
      <c r="U1598" s="67"/>
      <c r="V1598" s="65"/>
      <c r="W1598" s="67"/>
      <c r="X1598" s="67"/>
      <c r="AB1598" s="67"/>
      <c r="AC1598" s="67"/>
      <c r="AD1598" s="67"/>
      <c r="AE1598" s="67"/>
    </row>
    <row r="1599">
      <c r="A1599" s="110"/>
      <c r="B1599" s="111"/>
      <c r="C1599" s="67"/>
      <c r="D1599" s="67"/>
      <c r="E1599" s="67"/>
      <c r="F1599" s="67"/>
      <c r="G1599" s="67"/>
      <c r="H1599" s="67"/>
      <c r="I1599" s="67"/>
      <c r="J1599" s="67"/>
      <c r="K1599" s="67"/>
      <c r="L1599" s="67"/>
      <c r="M1599" s="67"/>
      <c r="N1599" s="67"/>
      <c r="O1599" s="67"/>
      <c r="P1599" s="67"/>
      <c r="Q1599" s="67"/>
      <c r="R1599" s="64"/>
      <c r="S1599" s="65"/>
      <c r="T1599" s="67"/>
      <c r="U1599" s="67"/>
      <c r="V1599" s="65"/>
      <c r="W1599" s="67"/>
      <c r="X1599" s="67"/>
      <c r="AB1599" s="67"/>
      <c r="AC1599" s="67"/>
      <c r="AD1599" s="67"/>
      <c r="AE1599" s="67"/>
    </row>
    <row r="1600">
      <c r="A1600" s="110"/>
      <c r="B1600" s="111"/>
      <c r="C1600" s="67"/>
      <c r="D1600" s="67"/>
      <c r="E1600" s="67"/>
      <c r="F1600" s="67"/>
      <c r="G1600" s="67"/>
      <c r="H1600" s="67"/>
      <c r="I1600" s="67"/>
      <c r="J1600" s="67"/>
      <c r="K1600" s="67"/>
      <c r="L1600" s="67"/>
      <c r="M1600" s="67"/>
      <c r="N1600" s="67"/>
      <c r="O1600" s="67"/>
      <c r="P1600" s="67"/>
      <c r="Q1600" s="67"/>
      <c r="R1600" s="64"/>
      <c r="S1600" s="65"/>
      <c r="T1600" s="67"/>
      <c r="U1600" s="67"/>
      <c r="V1600" s="65"/>
      <c r="W1600" s="67"/>
      <c r="X1600" s="67"/>
      <c r="AB1600" s="67"/>
      <c r="AC1600" s="67"/>
      <c r="AD1600" s="67"/>
      <c r="AE1600" s="67"/>
    </row>
    <row r="1601">
      <c r="A1601" s="110"/>
      <c r="B1601" s="111"/>
      <c r="C1601" s="67"/>
      <c r="D1601" s="67"/>
      <c r="E1601" s="67"/>
      <c r="F1601" s="67"/>
      <c r="G1601" s="67"/>
      <c r="H1601" s="67"/>
      <c r="I1601" s="67"/>
      <c r="J1601" s="67"/>
      <c r="K1601" s="67"/>
      <c r="L1601" s="67"/>
      <c r="M1601" s="67"/>
      <c r="N1601" s="67"/>
      <c r="O1601" s="67"/>
      <c r="P1601" s="67"/>
      <c r="Q1601" s="67"/>
      <c r="R1601" s="64"/>
      <c r="S1601" s="65"/>
      <c r="T1601" s="67"/>
      <c r="U1601" s="67"/>
      <c r="V1601" s="65"/>
      <c r="W1601" s="67"/>
      <c r="X1601" s="67"/>
      <c r="AB1601" s="67"/>
      <c r="AC1601" s="67"/>
      <c r="AD1601" s="67"/>
      <c r="AE1601" s="67"/>
    </row>
    <row r="1602">
      <c r="A1602" s="110"/>
      <c r="B1602" s="111"/>
      <c r="C1602" s="67"/>
      <c r="D1602" s="67"/>
      <c r="E1602" s="67"/>
      <c r="F1602" s="67"/>
      <c r="G1602" s="67"/>
      <c r="H1602" s="67"/>
      <c r="I1602" s="67"/>
      <c r="J1602" s="67"/>
      <c r="K1602" s="67"/>
      <c r="L1602" s="67"/>
      <c r="M1602" s="67"/>
      <c r="N1602" s="67"/>
      <c r="O1602" s="67"/>
      <c r="P1602" s="67"/>
      <c r="Q1602" s="67"/>
      <c r="R1602" s="64"/>
      <c r="S1602" s="65"/>
      <c r="T1602" s="67"/>
      <c r="U1602" s="67"/>
      <c r="V1602" s="65"/>
      <c r="W1602" s="67"/>
      <c r="X1602" s="67"/>
      <c r="AB1602" s="67"/>
      <c r="AC1602" s="67"/>
      <c r="AD1602" s="67"/>
      <c r="AE1602" s="67"/>
    </row>
    <row r="1603">
      <c r="A1603" s="110"/>
      <c r="B1603" s="111"/>
      <c r="C1603" s="67"/>
      <c r="D1603" s="67"/>
      <c r="E1603" s="67"/>
      <c r="F1603" s="67"/>
      <c r="G1603" s="67"/>
      <c r="H1603" s="67"/>
      <c r="I1603" s="67"/>
      <c r="J1603" s="67"/>
      <c r="K1603" s="67"/>
      <c r="L1603" s="67"/>
      <c r="M1603" s="67"/>
      <c r="N1603" s="67"/>
      <c r="O1603" s="67"/>
      <c r="P1603" s="67"/>
      <c r="Q1603" s="67"/>
      <c r="R1603" s="64"/>
      <c r="S1603" s="65"/>
      <c r="T1603" s="67"/>
      <c r="U1603" s="67"/>
      <c r="V1603" s="65"/>
      <c r="W1603" s="67"/>
      <c r="X1603" s="67"/>
      <c r="AB1603" s="67"/>
      <c r="AC1603" s="67"/>
      <c r="AD1603" s="67"/>
      <c r="AE1603" s="67"/>
    </row>
    <row r="1604">
      <c r="A1604" s="110"/>
      <c r="B1604" s="111"/>
      <c r="C1604" s="67"/>
      <c r="D1604" s="67"/>
      <c r="E1604" s="67"/>
      <c r="F1604" s="67"/>
      <c r="G1604" s="67"/>
      <c r="H1604" s="67"/>
      <c r="I1604" s="67"/>
      <c r="J1604" s="67"/>
      <c r="K1604" s="67"/>
      <c r="L1604" s="67"/>
      <c r="M1604" s="67"/>
      <c r="N1604" s="67"/>
      <c r="O1604" s="67"/>
      <c r="P1604" s="67"/>
      <c r="Q1604" s="67"/>
      <c r="R1604" s="64"/>
      <c r="S1604" s="65"/>
      <c r="T1604" s="67"/>
      <c r="U1604" s="67"/>
      <c r="V1604" s="65"/>
      <c r="W1604" s="67"/>
      <c r="X1604" s="67"/>
      <c r="AB1604" s="67"/>
      <c r="AC1604" s="67"/>
      <c r="AD1604" s="67"/>
      <c r="AE1604" s="67"/>
    </row>
    <row r="1605">
      <c r="A1605" s="110"/>
      <c r="B1605" s="111"/>
      <c r="C1605" s="67"/>
      <c r="D1605" s="67"/>
      <c r="E1605" s="67"/>
      <c r="F1605" s="67"/>
      <c r="G1605" s="67"/>
      <c r="H1605" s="67"/>
      <c r="I1605" s="67"/>
      <c r="J1605" s="67"/>
      <c r="K1605" s="67"/>
      <c r="L1605" s="67"/>
      <c r="M1605" s="67"/>
      <c r="N1605" s="67"/>
      <c r="O1605" s="67"/>
      <c r="P1605" s="67"/>
      <c r="Q1605" s="67"/>
      <c r="R1605" s="64"/>
      <c r="S1605" s="65"/>
      <c r="T1605" s="67"/>
      <c r="U1605" s="67"/>
      <c r="V1605" s="65"/>
      <c r="W1605" s="67"/>
      <c r="X1605" s="67"/>
      <c r="AB1605" s="67"/>
      <c r="AC1605" s="67"/>
      <c r="AD1605" s="67"/>
      <c r="AE1605" s="67"/>
    </row>
    <row r="1606">
      <c r="A1606" s="110"/>
      <c r="B1606" s="111"/>
      <c r="C1606" s="67"/>
      <c r="D1606" s="67"/>
      <c r="E1606" s="67"/>
      <c r="F1606" s="67"/>
      <c r="G1606" s="67"/>
      <c r="H1606" s="67"/>
      <c r="I1606" s="67"/>
      <c r="J1606" s="67"/>
      <c r="K1606" s="67"/>
      <c r="L1606" s="67"/>
      <c r="M1606" s="67"/>
      <c r="N1606" s="67"/>
      <c r="O1606" s="67"/>
      <c r="P1606" s="67"/>
      <c r="Q1606" s="67"/>
      <c r="R1606" s="64"/>
      <c r="S1606" s="65"/>
      <c r="T1606" s="67"/>
      <c r="U1606" s="67"/>
      <c r="V1606" s="65"/>
      <c r="W1606" s="67"/>
      <c r="X1606" s="67"/>
      <c r="AB1606" s="67"/>
      <c r="AC1606" s="67"/>
      <c r="AD1606" s="67"/>
      <c r="AE1606" s="67"/>
    </row>
    <row r="1607">
      <c r="A1607" s="110"/>
      <c r="B1607" s="111"/>
      <c r="C1607" s="67"/>
      <c r="D1607" s="67"/>
      <c r="E1607" s="67"/>
      <c r="F1607" s="67"/>
      <c r="G1607" s="67"/>
      <c r="H1607" s="67"/>
      <c r="I1607" s="67"/>
      <c r="J1607" s="67"/>
      <c r="K1607" s="67"/>
      <c r="L1607" s="67"/>
      <c r="M1607" s="67"/>
      <c r="N1607" s="67"/>
      <c r="O1607" s="67"/>
      <c r="P1607" s="67"/>
      <c r="Q1607" s="67"/>
      <c r="R1607" s="64"/>
      <c r="S1607" s="65"/>
      <c r="T1607" s="67"/>
      <c r="U1607" s="67"/>
      <c r="V1607" s="65"/>
      <c r="W1607" s="67"/>
      <c r="X1607" s="67"/>
      <c r="AB1607" s="67"/>
      <c r="AC1607" s="67"/>
      <c r="AD1607" s="67"/>
      <c r="AE1607" s="67"/>
    </row>
    <row r="1608">
      <c r="A1608" s="110"/>
      <c r="B1608" s="111"/>
      <c r="C1608" s="67"/>
      <c r="D1608" s="67"/>
      <c r="E1608" s="67"/>
      <c r="F1608" s="67"/>
      <c r="G1608" s="67"/>
      <c r="H1608" s="67"/>
      <c r="I1608" s="67"/>
      <c r="J1608" s="67"/>
      <c r="K1608" s="67"/>
      <c r="L1608" s="67"/>
      <c r="M1608" s="67"/>
      <c r="N1608" s="67"/>
      <c r="O1608" s="67"/>
      <c r="P1608" s="67"/>
      <c r="Q1608" s="67"/>
      <c r="R1608" s="64"/>
      <c r="S1608" s="65"/>
      <c r="T1608" s="67"/>
      <c r="U1608" s="67"/>
      <c r="V1608" s="65"/>
      <c r="W1608" s="67"/>
      <c r="X1608" s="67"/>
      <c r="AB1608" s="67"/>
      <c r="AC1608" s="67"/>
      <c r="AD1608" s="67"/>
      <c r="AE1608" s="67"/>
    </row>
    <row r="1609">
      <c r="A1609" s="110"/>
      <c r="B1609" s="111"/>
      <c r="C1609" s="67"/>
      <c r="D1609" s="67"/>
      <c r="E1609" s="67"/>
      <c r="F1609" s="67"/>
      <c r="G1609" s="67"/>
      <c r="H1609" s="67"/>
      <c r="I1609" s="67"/>
      <c r="J1609" s="67"/>
      <c r="K1609" s="67"/>
      <c r="L1609" s="67"/>
      <c r="M1609" s="67"/>
      <c r="N1609" s="67"/>
      <c r="O1609" s="67"/>
      <c r="P1609" s="67"/>
      <c r="Q1609" s="67"/>
      <c r="R1609" s="64"/>
      <c r="S1609" s="65"/>
      <c r="T1609" s="67"/>
      <c r="U1609" s="67"/>
      <c r="V1609" s="65"/>
      <c r="W1609" s="67"/>
      <c r="X1609" s="67"/>
      <c r="AB1609" s="67"/>
      <c r="AC1609" s="67"/>
      <c r="AD1609" s="67"/>
      <c r="AE1609" s="67"/>
    </row>
    <row r="1610">
      <c r="A1610" s="110"/>
      <c r="B1610" s="111"/>
      <c r="C1610" s="67"/>
      <c r="D1610" s="67"/>
      <c r="E1610" s="67"/>
      <c r="F1610" s="67"/>
      <c r="G1610" s="67"/>
      <c r="H1610" s="67"/>
      <c r="I1610" s="67"/>
      <c r="J1610" s="67"/>
      <c r="K1610" s="67"/>
      <c r="L1610" s="67"/>
      <c r="M1610" s="67"/>
      <c r="N1610" s="67"/>
      <c r="O1610" s="67"/>
      <c r="P1610" s="67"/>
      <c r="Q1610" s="67"/>
      <c r="R1610" s="64"/>
      <c r="S1610" s="65"/>
      <c r="T1610" s="67"/>
      <c r="U1610" s="67"/>
      <c r="V1610" s="65"/>
      <c r="W1610" s="67"/>
      <c r="X1610" s="67"/>
      <c r="AB1610" s="67"/>
      <c r="AC1610" s="67"/>
      <c r="AD1610" s="67"/>
      <c r="AE1610" s="67"/>
    </row>
    <row r="1611">
      <c r="A1611" s="110"/>
      <c r="B1611" s="111"/>
      <c r="C1611" s="67"/>
      <c r="D1611" s="67"/>
      <c r="E1611" s="67"/>
      <c r="F1611" s="67"/>
      <c r="G1611" s="67"/>
      <c r="H1611" s="67"/>
      <c r="I1611" s="67"/>
      <c r="J1611" s="67"/>
      <c r="K1611" s="67"/>
      <c r="L1611" s="67"/>
      <c r="M1611" s="67"/>
      <c r="N1611" s="67"/>
      <c r="O1611" s="67"/>
      <c r="P1611" s="67"/>
      <c r="Q1611" s="67"/>
      <c r="R1611" s="64"/>
      <c r="S1611" s="65"/>
      <c r="T1611" s="67"/>
      <c r="U1611" s="67"/>
      <c r="V1611" s="65"/>
      <c r="W1611" s="67"/>
      <c r="X1611" s="67"/>
      <c r="AB1611" s="67"/>
      <c r="AC1611" s="67"/>
      <c r="AD1611" s="67"/>
      <c r="AE1611" s="67"/>
    </row>
    <row r="1612">
      <c r="A1612" s="110"/>
      <c r="B1612" s="111"/>
      <c r="C1612" s="67"/>
      <c r="D1612" s="67"/>
      <c r="E1612" s="67"/>
      <c r="F1612" s="67"/>
      <c r="G1612" s="67"/>
      <c r="H1612" s="67"/>
      <c r="I1612" s="67"/>
      <c r="J1612" s="67"/>
      <c r="K1612" s="67"/>
      <c r="L1612" s="67"/>
      <c r="M1612" s="67"/>
      <c r="N1612" s="67"/>
      <c r="O1612" s="67"/>
      <c r="P1612" s="67"/>
      <c r="Q1612" s="67"/>
      <c r="R1612" s="64"/>
      <c r="S1612" s="65"/>
      <c r="T1612" s="67"/>
      <c r="U1612" s="67"/>
      <c r="V1612" s="65"/>
      <c r="W1612" s="67"/>
      <c r="X1612" s="67"/>
      <c r="AB1612" s="67"/>
      <c r="AC1612" s="67"/>
      <c r="AD1612" s="67"/>
      <c r="AE1612" s="67"/>
    </row>
    <row r="1613">
      <c r="A1613" s="110"/>
      <c r="B1613" s="111"/>
      <c r="C1613" s="67"/>
      <c r="D1613" s="67"/>
      <c r="E1613" s="67"/>
      <c r="F1613" s="67"/>
      <c r="G1613" s="67"/>
      <c r="H1613" s="67"/>
      <c r="I1613" s="67"/>
      <c r="J1613" s="67"/>
      <c r="K1613" s="67"/>
      <c r="L1613" s="67"/>
      <c r="M1613" s="67"/>
      <c r="N1613" s="67"/>
      <c r="O1613" s="67"/>
      <c r="P1613" s="67"/>
      <c r="Q1613" s="67"/>
      <c r="R1613" s="64"/>
      <c r="S1613" s="65"/>
      <c r="T1613" s="67"/>
      <c r="U1613" s="67"/>
      <c r="V1613" s="65"/>
      <c r="W1613" s="67"/>
      <c r="X1613" s="67"/>
      <c r="AB1613" s="67"/>
      <c r="AC1613" s="67"/>
      <c r="AD1613" s="67"/>
      <c r="AE1613" s="67"/>
    </row>
    <row r="1614">
      <c r="A1614" s="110"/>
      <c r="B1614" s="111"/>
      <c r="C1614" s="67"/>
      <c r="D1614" s="67"/>
      <c r="E1614" s="67"/>
      <c r="F1614" s="67"/>
      <c r="G1614" s="67"/>
      <c r="H1614" s="67"/>
      <c r="I1614" s="67"/>
      <c r="J1614" s="67"/>
      <c r="K1614" s="67"/>
      <c r="L1614" s="67"/>
      <c r="M1614" s="67"/>
      <c r="N1614" s="67"/>
      <c r="O1614" s="67"/>
      <c r="P1614" s="67"/>
      <c r="Q1614" s="67"/>
      <c r="R1614" s="64"/>
      <c r="S1614" s="65"/>
      <c r="T1614" s="67"/>
      <c r="U1614" s="67"/>
      <c r="V1614" s="65"/>
      <c r="W1614" s="67"/>
      <c r="X1614" s="67"/>
      <c r="AB1614" s="67"/>
      <c r="AC1614" s="67"/>
      <c r="AD1614" s="67"/>
      <c r="AE1614" s="67"/>
    </row>
    <row r="1615">
      <c r="A1615" s="110"/>
      <c r="B1615" s="111"/>
      <c r="C1615" s="67"/>
      <c r="D1615" s="67"/>
      <c r="E1615" s="67"/>
      <c r="F1615" s="67"/>
      <c r="G1615" s="67"/>
      <c r="H1615" s="67"/>
      <c r="I1615" s="67"/>
      <c r="J1615" s="67"/>
      <c r="K1615" s="67"/>
      <c r="L1615" s="67"/>
      <c r="M1615" s="67"/>
      <c r="N1615" s="67"/>
      <c r="O1615" s="67"/>
      <c r="P1615" s="67"/>
      <c r="Q1615" s="67"/>
      <c r="R1615" s="64"/>
      <c r="S1615" s="65"/>
      <c r="T1615" s="67"/>
      <c r="U1615" s="67"/>
      <c r="V1615" s="65"/>
      <c r="W1615" s="67"/>
      <c r="X1615" s="67"/>
      <c r="AB1615" s="67"/>
      <c r="AC1615" s="67"/>
      <c r="AD1615" s="67"/>
      <c r="AE1615" s="67"/>
    </row>
    <row r="1616">
      <c r="A1616" s="110"/>
      <c r="B1616" s="111"/>
      <c r="C1616" s="67"/>
      <c r="D1616" s="67"/>
      <c r="E1616" s="67"/>
      <c r="F1616" s="67"/>
      <c r="G1616" s="67"/>
      <c r="H1616" s="67"/>
      <c r="I1616" s="67"/>
      <c r="J1616" s="67"/>
      <c r="K1616" s="67"/>
      <c r="L1616" s="67"/>
      <c r="M1616" s="67"/>
      <c r="N1616" s="67"/>
      <c r="O1616" s="67"/>
      <c r="P1616" s="67"/>
      <c r="Q1616" s="67"/>
      <c r="R1616" s="64"/>
      <c r="S1616" s="65"/>
      <c r="T1616" s="67"/>
      <c r="U1616" s="67"/>
      <c r="V1616" s="65"/>
      <c r="W1616" s="67"/>
      <c r="X1616" s="67"/>
      <c r="AB1616" s="67"/>
      <c r="AC1616" s="67"/>
      <c r="AD1616" s="67"/>
      <c r="AE1616" s="67"/>
    </row>
    <row r="1617">
      <c r="A1617" s="110"/>
      <c r="B1617" s="111"/>
      <c r="C1617" s="67"/>
      <c r="D1617" s="67"/>
      <c r="E1617" s="67"/>
      <c r="F1617" s="67"/>
      <c r="G1617" s="67"/>
      <c r="H1617" s="67"/>
      <c r="I1617" s="67"/>
      <c r="J1617" s="67"/>
      <c r="K1617" s="67"/>
      <c r="L1617" s="67"/>
      <c r="M1617" s="67"/>
      <c r="N1617" s="67"/>
      <c r="O1617" s="67"/>
      <c r="P1617" s="67"/>
      <c r="Q1617" s="67"/>
      <c r="R1617" s="64"/>
      <c r="S1617" s="65"/>
      <c r="T1617" s="67"/>
      <c r="U1617" s="67"/>
      <c r="V1617" s="65"/>
      <c r="W1617" s="67"/>
      <c r="X1617" s="67"/>
      <c r="AB1617" s="67"/>
      <c r="AC1617" s="67"/>
      <c r="AD1617" s="67"/>
      <c r="AE1617" s="67"/>
    </row>
    <row r="1618">
      <c r="A1618" s="110"/>
      <c r="B1618" s="111"/>
      <c r="C1618" s="67"/>
      <c r="D1618" s="67"/>
      <c r="E1618" s="67"/>
      <c r="F1618" s="67"/>
      <c r="G1618" s="67"/>
      <c r="H1618" s="67"/>
      <c r="I1618" s="67"/>
      <c r="J1618" s="67"/>
      <c r="K1618" s="67"/>
      <c r="L1618" s="67"/>
      <c r="M1618" s="67"/>
      <c r="N1618" s="67"/>
      <c r="O1618" s="67"/>
      <c r="P1618" s="67"/>
      <c r="Q1618" s="67"/>
      <c r="R1618" s="64"/>
      <c r="S1618" s="65"/>
      <c r="T1618" s="67"/>
      <c r="U1618" s="67"/>
      <c r="V1618" s="65"/>
      <c r="W1618" s="67"/>
      <c r="X1618" s="67"/>
      <c r="AB1618" s="67"/>
      <c r="AC1618" s="67"/>
      <c r="AD1618" s="67"/>
      <c r="AE1618" s="67"/>
    </row>
    <row r="1619">
      <c r="A1619" s="110"/>
      <c r="B1619" s="111"/>
      <c r="C1619" s="67"/>
      <c r="D1619" s="67"/>
      <c r="E1619" s="67"/>
      <c r="F1619" s="67"/>
      <c r="G1619" s="67"/>
      <c r="H1619" s="67"/>
      <c r="I1619" s="67"/>
      <c r="J1619" s="67"/>
      <c r="K1619" s="67"/>
      <c r="L1619" s="67"/>
      <c r="M1619" s="67"/>
      <c r="N1619" s="67"/>
      <c r="O1619" s="67"/>
      <c r="P1619" s="67"/>
      <c r="Q1619" s="67"/>
      <c r="R1619" s="64"/>
      <c r="S1619" s="65"/>
      <c r="T1619" s="67"/>
      <c r="U1619" s="67"/>
      <c r="V1619" s="65"/>
      <c r="W1619" s="67"/>
      <c r="X1619" s="67"/>
      <c r="AB1619" s="67"/>
      <c r="AC1619" s="67"/>
      <c r="AD1619" s="67"/>
      <c r="AE1619" s="67"/>
    </row>
    <row r="1620">
      <c r="A1620" s="110"/>
      <c r="B1620" s="111"/>
      <c r="C1620" s="67"/>
      <c r="D1620" s="67"/>
      <c r="E1620" s="67"/>
      <c r="F1620" s="67"/>
      <c r="G1620" s="67"/>
      <c r="H1620" s="67"/>
      <c r="I1620" s="67"/>
      <c r="J1620" s="67"/>
      <c r="K1620" s="67"/>
      <c r="L1620" s="67"/>
      <c r="M1620" s="67"/>
      <c r="N1620" s="67"/>
      <c r="O1620" s="67"/>
      <c r="P1620" s="67"/>
      <c r="Q1620" s="67"/>
      <c r="R1620" s="64"/>
      <c r="S1620" s="65"/>
      <c r="T1620" s="67"/>
      <c r="U1620" s="67"/>
      <c r="V1620" s="65"/>
      <c r="W1620" s="67"/>
      <c r="X1620" s="67"/>
      <c r="AB1620" s="67"/>
      <c r="AC1620" s="67"/>
      <c r="AD1620" s="67"/>
      <c r="AE1620" s="67"/>
    </row>
    <row r="1621">
      <c r="A1621" s="110"/>
      <c r="B1621" s="111"/>
      <c r="C1621" s="67"/>
      <c r="D1621" s="67"/>
      <c r="E1621" s="67"/>
      <c r="F1621" s="67"/>
      <c r="G1621" s="67"/>
      <c r="H1621" s="67"/>
      <c r="I1621" s="67"/>
      <c r="J1621" s="67"/>
      <c r="K1621" s="67"/>
      <c r="L1621" s="67"/>
      <c r="M1621" s="67"/>
      <c r="N1621" s="67"/>
      <c r="O1621" s="67"/>
      <c r="P1621" s="67"/>
      <c r="Q1621" s="67"/>
      <c r="R1621" s="64"/>
      <c r="S1621" s="65"/>
      <c r="T1621" s="67"/>
      <c r="U1621" s="67"/>
      <c r="V1621" s="65"/>
      <c r="W1621" s="67"/>
      <c r="X1621" s="67"/>
      <c r="AB1621" s="67"/>
      <c r="AC1621" s="67"/>
      <c r="AD1621" s="67"/>
      <c r="AE1621" s="67"/>
    </row>
    <row r="1622">
      <c r="A1622" s="110"/>
      <c r="B1622" s="111"/>
      <c r="C1622" s="67"/>
      <c r="D1622" s="67"/>
      <c r="E1622" s="67"/>
      <c r="F1622" s="67"/>
      <c r="G1622" s="67"/>
      <c r="H1622" s="67"/>
      <c r="I1622" s="67"/>
      <c r="J1622" s="67"/>
      <c r="K1622" s="67"/>
      <c r="L1622" s="67"/>
      <c r="M1622" s="67"/>
      <c r="N1622" s="67"/>
      <c r="O1622" s="67"/>
      <c r="P1622" s="67"/>
      <c r="Q1622" s="67"/>
      <c r="R1622" s="64"/>
      <c r="S1622" s="65"/>
      <c r="T1622" s="67"/>
      <c r="U1622" s="67"/>
      <c r="V1622" s="65"/>
      <c r="W1622" s="67"/>
      <c r="X1622" s="67"/>
      <c r="AB1622" s="67"/>
      <c r="AC1622" s="67"/>
      <c r="AD1622" s="67"/>
      <c r="AE1622" s="67"/>
    </row>
    <row r="1623">
      <c r="A1623" s="110"/>
      <c r="B1623" s="111"/>
      <c r="C1623" s="67"/>
      <c r="D1623" s="67"/>
      <c r="E1623" s="67"/>
      <c r="F1623" s="67"/>
      <c r="G1623" s="67"/>
      <c r="H1623" s="67"/>
      <c r="I1623" s="67"/>
      <c r="J1623" s="67"/>
      <c r="K1623" s="67"/>
      <c r="L1623" s="67"/>
      <c r="M1623" s="67"/>
      <c r="N1623" s="67"/>
      <c r="O1623" s="67"/>
      <c r="P1623" s="67"/>
      <c r="Q1623" s="67"/>
      <c r="R1623" s="64"/>
      <c r="S1623" s="65"/>
      <c r="T1623" s="67"/>
      <c r="U1623" s="67"/>
      <c r="V1623" s="65"/>
      <c r="W1623" s="67"/>
      <c r="X1623" s="67"/>
      <c r="AB1623" s="67"/>
      <c r="AC1623" s="67"/>
      <c r="AD1623" s="67"/>
      <c r="AE1623" s="67"/>
    </row>
    <row r="1624">
      <c r="A1624" s="110"/>
      <c r="B1624" s="111"/>
      <c r="C1624" s="67"/>
      <c r="D1624" s="67"/>
      <c r="E1624" s="67"/>
      <c r="F1624" s="67"/>
      <c r="G1624" s="67"/>
      <c r="H1624" s="67"/>
      <c r="I1624" s="67"/>
      <c r="J1624" s="67"/>
      <c r="K1624" s="67"/>
      <c r="L1624" s="67"/>
      <c r="M1624" s="67"/>
      <c r="N1624" s="67"/>
      <c r="O1624" s="67"/>
      <c r="P1624" s="67"/>
      <c r="Q1624" s="67"/>
      <c r="R1624" s="64"/>
      <c r="S1624" s="65"/>
      <c r="T1624" s="67"/>
      <c r="U1624" s="67"/>
      <c r="V1624" s="65"/>
      <c r="W1624" s="67"/>
      <c r="X1624" s="67"/>
      <c r="AB1624" s="67"/>
      <c r="AC1624" s="67"/>
      <c r="AD1624" s="67"/>
      <c r="AE1624" s="67"/>
    </row>
    <row r="1625">
      <c r="A1625" s="110"/>
      <c r="B1625" s="111"/>
      <c r="C1625" s="67"/>
      <c r="D1625" s="67"/>
      <c r="E1625" s="67"/>
      <c r="F1625" s="67"/>
      <c r="G1625" s="67"/>
      <c r="H1625" s="67"/>
      <c r="I1625" s="67"/>
      <c r="J1625" s="67"/>
      <c r="K1625" s="67"/>
      <c r="L1625" s="67"/>
      <c r="M1625" s="67"/>
      <c r="N1625" s="67"/>
      <c r="O1625" s="67"/>
      <c r="P1625" s="67"/>
      <c r="Q1625" s="67"/>
      <c r="R1625" s="64"/>
      <c r="S1625" s="65"/>
      <c r="T1625" s="67"/>
      <c r="U1625" s="67"/>
      <c r="V1625" s="65"/>
      <c r="W1625" s="67"/>
      <c r="X1625" s="67"/>
      <c r="AB1625" s="67"/>
      <c r="AC1625" s="67"/>
      <c r="AD1625" s="67"/>
      <c r="AE1625" s="67"/>
    </row>
    <row r="1626">
      <c r="A1626" s="110"/>
      <c r="B1626" s="111"/>
      <c r="C1626" s="67"/>
      <c r="D1626" s="67"/>
      <c r="E1626" s="67"/>
      <c r="F1626" s="67"/>
      <c r="G1626" s="67"/>
      <c r="H1626" s="67"/>
      <c r="I1626" s="67"/>
      <c r="J1626" s="67"/>
      <c r="K1626" s="67"/>
      <c r="L1626" s="67"/>
      <c r="M1626" s="67"/>
      <c r="N1626" s="67"/>
      <c r="O1626" s="67"/>
      <c r="P1626" s="67"/>
      <c r="Q1626" s="67"/>
      <c r="R1626" s="64"/>
      <c r="S1626" s="65"/>
      <c r="T1626" s="67"/>
      <c r="U1626" s="67"/>
      <c r="V1626" s="65"/>
      <c r="W1626" s="67"/>
      <c r="X1626" s="67"/>
      <c r="AB1626" s="67"/>
      <c r="AC1626" s="67"/>
      <c r="AD1626" s="67"/>
      <c r="AE1626" s="67"/>
    </row>
    <row r="1627">
      <c r="A1627" s="110"/>
      <c r="B1627" s="111"/>
      <c r="C1627" s="67"/>
      <c r="D1627" s="67"/>
      <c r="E1627" s="67"/>
      <c r="F1627" s="67"/>
      <c r="G1627" s="67"/>
      <c r="H1627" s="67"/>
      <c r="I1627" s="67"/>
      <c r="J1627" s="67"/>
      <c r="K1627" s="67"/>
      <c r="L1627" s="67"/>
      <c r="M1627" s="67"/>
      <c r="N1627" s="67"/>
      <c r="O1627" s="67"/>
      <c r="P1627" s="67"/>
      <c r="Q1627" s="67"/>
      <c r="R1627" s="64"/>
      <c r="S1627" s="65"/>
      <c r="T1627" s="67"/>
      <c r="U1627" s="67"/>
      <c r="V1627" s="65"/>
      <c r="W1627" s="67"/>
      <c r="X1627" s="67"/>
      <c r="AB1627" s="67"/>
      <c r="AC1627" s="67"/>
      <c r="AD1627" s="67"/>
      <c r="AE1627" s="67"/>
    </row>
    <row r="1628">
      <c r="A1628" s="110"/>
      <c r="B1628" s="111"/>
      <c r="C1628" s="67"/>
      <c r="D1628" s="67"/>
      <c r="E1628" s="67"/>
      <c r="F1628" s="67"/>
      <c r="G1628" s="67"/>
      <c r="H1628" s="67"/>
      <c r="I1628" s="67"/>
      <c r="J1628" s="67"/>
      <c r="K1628" s="67"/>
      <c r="L1628" s="67"/>
      <c r="M1628" s="67"/>
      <c r="N1628" s="67"/>
      <c r="O1628" s="67"/>
      <c r="P1628" s="67"/>
      <c r="Q1628" s="67"/>
      <c r="R1628" s="64"/>
      <c r="S1628" s="65"/>
      <c r="T1628" s="67"/>
      <c r="U1628" s="67"/>
      <c r="V1628" s="65"/>
      <c r="W1628" s="67"/>
      <c r="X1628" s="67"/>
      <c r="AB1628" s="67"/>
      <c r="AC1628" s="67"/>
      <c r="AD1628" s="67"/>
      <c r="AE1628" s="67"/>
    </row>
    <row r="1629">
      <c r="A1629" s="110"/>
      <c r="B1629" s="111"/>
      <c r="C1629" s="67"/>
      <c r="D1629" s="67"/>
      <c r="E1629" s="67"/>
      <c r="F1629" s="67"/>
      <c r="G1629" s="67"/>
      <c r="H1629" s="67"/>
      <c r="I1629" s="67"/>
      <c r="J1629" s="67"/>
      <c r="K1629" s="67"/>
      <c r="L1629" s="67"/>
      <c r="M1629" s="67"/>
      <c r="N1629" s="67"/>
      <c r="O1629" s="67"/>
      <c r="P1629" s="67"/>
      <c r="Q1629" s="67"/>
      <c r="R1629" s="64"/>
      <c r="S1629" s="65"/>
      <c r="T1629" s="67"/>
      <c r="U1629" s="67"/>
      <c r="V1629" s="65"/>
      <c r="W1629" s="67"/>
      <c r="X1629" s="67"/>
      <c r="AB1629" s="67"/>
      <c r="AC1629" s="67"/>
      <c r="AD1629" s="67"/>
      <c r="AE1629" s="67"/>
    </row>
    <row r="1630">
      <c r="A1630" s="110"/>
      <c r="B1630" s="111"/>
      <c r="C1630" s="67"/>
      <c r="D1630" s="67"/>
      <c r="E1630" s="67"/>
      <c r="F1630" s="67"/>
      <c r="G1630" s="67"/>
      <c r="H1630" s="67"/>
      <c r="I1630" s="67"/>
      <c r="J1630" s="67"/>
      <c r="K1630" s="67"/>
      <c r="L1630" s="67"/>
      <c r="M1630" s="67"/>
      <c r="N1630" s="67"/>
      <c r="O1630" s="67"/>
      <c r="P1630" s="67"/>
      <c r="Q1630" s="67"/>
      <c r="R1630" s="64"/>
      <c r="S1630" s="65"/>
      <c r="T1630" s="67"/>
      <c r="U1630" s="67"/>
      <c r="V1630" s="65"/>
      <c r="W1630" s="67"/>
      <c r="X1630" s="67"/>
      <c r="AB1630" s="67"/>
      <c r="AC1630" s="67"/>
      <c r="AD1630" s="67"/>
      <c r="AE1630" s="67"/>
    </row>
    <row r="1631">
      <c r="A1631" s="110"/>
      <c r="B1631" s="111"/>
      <c r="C1631" s="67"/>
      <c r="D1631" s="67"/>
      <c r="E1631" s="67"/>
      <c r="F1631" s="67"/>
      <c r="G1631" s="67"/>
      <c r="H1631" s="67"/>
      <c r="I1631" s="67"/>
      <c r="J1631" s="67"/>
      <c r="K1631" s="67"/>
      <c r="L1631" s="67"/>
      <c r="M1631" s="67"/>
      <c r="N1631" s="67"/>
      <c r="O1631" s="67"/>
      <c r="P1631" s="67"/>
      <c r="Q1631" s="67"/>
      <c r="R1631" s="64"/>
      <c r="S1631" s="65"/>
      <c r="T1631" s="67"/>
      <c r="U1631" s="67"/>
      <c r="V1631" s="65"/>
      <c r="W1631" s="67"/>
      <c r="X1631" s="67"/>
      <c r="AB1631" s="67"/>
      <c r="AC1631" s="67"/>
      <c r="AD1631" s="67"/>
      <c r="AE1631" s="67"/>
    </row>
    <row r="1632">
      <c r="A1632" s="110"/>
      <c r="B1632" s="111"/>
      <c r="C1632" s="67"/>
      <c r="D1632" s="67"/>
      <c r="E1632" s="67"/>
      <c r="F1632" s="67"/>
      <c r="G1632" s="67"/>
      <c r="H1632" s="67"/>
      <c r="I1632" s="67"/>
      <c r="J1632" s="67"/>
      <c r="K1632" s="67"/>
      <c r="L1632" s="67"/>
      <c r="M1632" s="67"/>
      <c r="N1632" s="67"/>
      <c r="O1632" s="67"/>
      <c r="P1632" s="67"/>
      <c r="Q1632" s="67"/>
      <c r="R1632" s="64"/>
      <c r="S1632" s="65"/>
      <c r="T1632" s="67"/>
      <c r="U1632" s="67"/>
      <c r="V1632" s="65"/>
      <c r="W1632" s="67"/>
      <c r="X1632" s="67"/>
      <c r="AB1632" s="67"/>
      <c r="AC1632" s="67"/>
      <c r="AD1632" s="67"/>
      <c r="AE1632" s="67"/>
    </row>
    <row r="1633">
      <c r="A1633" s="110"/>
      <c r="B1633" s="111"/>
      <c r="C1633" s="67"/>
      <c r="D1633" s="67"/>
      <c r="E1633" s="67"/>
      <c r="F1633" s="67"/>
      <c r="G1633" s="67"/>
      <c r="H1633" s="67"/>
      <c r="I1633" s="67"/>
      <c r="J1633" s="67"/>
      <c r="K1633" s="67"/>
      <c r="L1633" s="67"/>
      <c r="M1633" s="67"/>
      <c r="N1633" s="67"/>
      <c r="O1633" s="67"/>
      <c r="P1633" s="67"/>
      <c r="Q1633" s="67"/>
      <c r="R1633" s="64"/>
      <c r="S1633" s="65"/>
      <c r="T1633" s="67"/>
      <c r="U1633" s="67"/>
      <c r="V1633" s="65"/>
      <c r="W1633" s="67"/>
      <c r="X1633" s="67"/>
      <c r="AB1633" s="67"/>
      <c r="AC1633" s="67"/>
      <c r="AD1633" s="67"/>
      <c r="AE1633" s="67"/>
    </row>
    <row r="1634">
      <c r="A1634" s="110"/>
      <c r="B1634" s="111"/>
      <c r="C1634" s="67"/>
      <c r="D1634" s="67"/>
      <c r="E1634" s="67"/>
      <c r="F1634" s="67"/>
      <c r="G1634" s="67"/>
      <c r="H1634" s="67"/>
      <c r="I1634" s="67"/>
      <c r="J1634" s="67"/>
      <c r="K1634" s="67"/>
      <c r="L1634" s="67"/>
      <c r="M1634" s="67"/>
      <c r="N1634" s="67"/>
      <c r="O1634" s="67"/>
      <c r="P1634" s="67"/>
      <c r="Q1634" s="67"/>
      <c r="R1634" s="64"/>
      <c r="S1634" s="65"/>
      <c r="T1634" s="67"/>
      <c r="U1634" s="67"/>
      <c r="V1634" s="65"/>
      <c r="W1634" s="67"/>
      <c r="X1634" s="67"/>
      <c r="AB1634" s="67"/>
      <c r="AC1634" s="67"/>
      <c r="AD1634" s="67"/>
      <c r="AE1634" s="67"/>
    </row>
    <row r="1635">
      <c r="A1635" s="110"/>
      <c r="B1635" s="111"/>
      <c r="C1635" s="67"/>
      <c r="D1635" s="67"/>
      <c r="E1635" s="67"/>
      <c r="F1635" s="67"/>
      <c r="G1635" s="67"/>
      <c r="H1635" s="67"/>
      <c r="I1635" s="67"/>
      <c r="J1635" s="67"/>
      <c r="K1635" s="67"/>
      <c r="L1635" s="67"/>
      <c r="M1635" s="67"/>
      <c r="N1635" s="67"/>
      <c r="O1635" s="67"/>
      <c r="P1635" s="67"/>
      <c r="Q1635" s="67"/>
      <c r="R1635" s="64"/>
      <c r="S1635" s="65"/>
      <c r="T1635" s="67"/>
      <c r="U1635" s="67"/>
      <c r="V1635" s="65"/>
      <c r="W1635" s="67"/>
      <c r="X1635" s="67"/>
      <c r="AB1635" s="67"/>
      <c r="AC1635" s="67"/>
      <c r="AD1635" s="67"/>
      <c r="AE1635" s="67"/>
    </row>
    <row r="1636">
      <c r="A1636" s="110"/>
      <c r="B1636" s="111"/>
      <c r="C1636" s="67"/>
      <c r="D1636" s="67"/>
      <c r="E1636" s="67"/>
      <c r="F1636" s="67"/>
      <c r="G1636" s="67"/>
      <c r="H1636" s="67"/>
      <c r="I1636" s="67"/>
      <c r="J1636" s="67"/>
      <c r="K1636" s="67"/>
      <c r="L1636" s="67"/>
      <c r="M1636" s="67"/>
      <c r="N1636" s="67"/>
      <c r="O1636" s="67"/>
      <c r="P1636" s="67"/>
      <c r="Q1636" s="67"/>
      <c r="R1636" s="64"/>
      <c r="S1636" s="65"/>
      <c r="T1636" s="67"/>
      <c r="U1636" s="67"/>
      <c r="V1636" s="65"/>
      <c r="W1636" s="67"/>
      <c r="X1636" s="67"/>
      <c r="AB1636" s="67"/>
      <c r="AC1636" s="67"/>
      <c r="AD1636" s="67"/>
      <c r="AE1636" s="67"/>
    </row>
    <row r="1637">
      <c r="A1637" s="110"/>
      <c r="B1637" s="111"/>
      <c r="C1637" s="67"/>
      <c r="D1637" s="67"/>
      <c r="E1637" s="67"/>
      <c r="F1637" s="67"/>
      <c r="G1637" s="67"/>
      <c r="H1637" s="67"/>
      <c r="I1637" s="67"/>
      <c r="J1637" s="67"/>
      <c r="K1637" s="67"/>
      <c r="L1637" s="67"/>
      <c r="M1637" s="67"/>
      <c r="N1637" s="67"/>
      <c r="O1637" s="67"/>
      <c r="P1637" s="67"/>
      <c r="Q1637" s="67"/>
      <c r="R1637" s="64"/>
      <c r="S1637" s="65"/>
      <c r="T1637" s="67"/>
      <c r="U1637" s="67"/>
      <c r="V1637" s="65"/>
      <c r="W1637" s="67"/>
      <c r="X1637" s="67"/>
      <c r="AB1637" s="67"/>
      <c r="AC1637" s="67"/>
      <c r="AD1637" s="67"/>
      <c r="AE1637" s="67"/>
    </row>
    <row r="1638">
      <c r="A1638" s="110"/>
      <c r="B1638" s="111"/>
      <c r="C1638" s="67"/>
      <c r="D1638" s="67"/>
      <c r="E1638" s="67"/>
      <c r="F1638" s="67"/>
      <c r="G1638" s="67"/>
      <c r="H1638" s="67"/>
      <c r="I1638" s="67"/>
      <c r="J1638" s="67"/>
      <c r="K1638" s="67"/>
      <c r="L1638" s="67"/>
      <c r="M1638" s="67"/>
      <c r="N1638" s="67"/>
      <c r="O1638" s="67"/>
      <c r="P1638" s="67"/>
      <c r="Q1638" s="67"/>
      <c r="R1638" s="64"/>
      <c r="S1638" s="65"/>
      <c r="T1638" s="67"/>
      <c r="U1638" s="67"/>
      <c r="V1638" s="65"/>
      <c r="W1638" s="67"/>
      <c r="X1638" s="67"/>
      <c r="AB1638" s="67"/>
      <c r="AC1638" s="67"/>
      <c r="AD1638" s="67"/>
      <c r="AE1638" s="67"/>
    </row>
    <row r="1639">
      <c r="A1639" s="110"/>
      <c r="B1639" s="111"/>
      <c r="C1639" s="67"/>
      <c r="D1639" s="67"/>
      <c r="E1639" s="67"/>
      <c r="F1639" s="67"/>
      <c r="G1639" s="67"/>
      <c r="H1639" s="67"/>
      <c r="I1639" s="67"/>
      <c r="J1639" s="67"/>
      <c r="K1639" s="67"/>
      <c r="L1639" s="67"/>
      <c r="M1639" s="67"/>
      <c r="N1639" s="67"/>
      <c r="O1639" s="67"/>
      <c r="P1639" s="67"/>
      <c r="Q1639" s="67"/>
      <c r="R1639" s="64"/>
      <c r="S1639" s="65"/>
      <c r="T1639" s="67"/>
      <c r="U1639" s="67"/>
      <c r="V1639" s="65"/>
      <c r="W1639" s="67"/>
      <c r="X1639" s="67"/>
      <c r="AB1639" s="67"/>
      <c r="AC1639" s="67"/>
      <c r="AD1639" s="67"/>
      <c r="AE1639" s="67"/>
    </row>
    <row r="1640">
      <c r="A1640" s="110"/>
      <c r="B1640" s="111"/>
      <c r="C1640" s="67"/>
      <c r="D1640" s="67"/>
      <c r="E1640" s="67"/>
      <c r="F1640" s="67"/>
      <c r="G1640" s="67"/>
      <c r="H1640" s="67"/>
      <c r="I1640" s="67"/>
      <c r="J1640" s="67"/>
      <c r="K1640" s="67"/>
      <c r="L1640" s="67"/>
      <c r="M1640" s="67"/>
      <c r="N1640" s="67"/>
      <c r="O1640" s="67"/>
      <c r="P1640" s="67"/>
      <c r="Q1640" s="67"/>
      <c r="R1640" s="64"/>
      <c r="S1640" s="65"/>
      <c r="T1640" s="67"/>
      <c r="U1640" s="67"/>
      <c r="V1640" s="65"/>
      <c r="W1640" s="67"/>
      <c r="X1640" s="67"/>
      <c r="AB1640" s="67"/>
      <c r="AC1640" s="67"/>
      <c r="AD1640" s="67"/>
      <c r="AE1640" s="67"/>
    </row>
    <row r="1641">
      <c r="A1641" s="110"/>
      <c r="B1641" s="111"/>
      <c r="C1641" s="67"/>
      <c r="D1641" s="67"/>
      <c r="E1641" s="67"/>
      <c r="F1641" s="67"/>
      <c r="G1641" s="67"/>
      <c r="H1641" s="67"/>
      <c r="I1641" s="67"/>
      <c r="J1641" s="67"/>
      <c r="K1641" s="67"/>
      <c r="L1641" s="67"/>
      <c r="M1641" s="67"/>
      <c r="N1641" s="67"/>
      <c r="O1641" s="67"/>
      <c r="P1641" s="67"/>
      <c r="Q1641" s="67"/>
      <c r="R1641" s="64"/>
      <c r="S1641" s="65"/>
      <c r="T1641" s="67"/>
      <c r="U1641" s="67"/>
      <c r="V1641" s="65"/>
      <c r="W1641" s="67"/>
      <c r="X1641" s="67"/>
      <c r="AB1641" s="67"/>
      <c r="AC1641" s="67"/>
      <c r="AD1641" s="67"/>
      <c r="AE1641" s="67"/>
    </row>
    <row r="1642">
      <c r="A1642" s="110"/>
      <c r="B1642" s="111"/>
      <c r="C1642" s="67"/>
      <c r="D1642" s="67"/>
      <c r="E1642" s="67"/>
      <c r="F1642" s="67"/>
      <c r="G1642" s="67"/>
      <c r="H1642" s="67"/>
      <c r="I1642" s="67"/>
      <c r="J1642" s="67"/>
      <c r="K1642" s="67"/>
      <c r="L1642" s="67"/>
      <c r="M1642" s="67"/>
      <c r="N1642" s="67"/>
      <c r="O1642" s="67"/>
      <c r="P1642" s="67"/>
      <c r="Q1642" s="67"/>
      <c r="R1642" s="64"/>
      <c r="S1642" s="65"/>
      <c r="T1642" s="67"/>
      <c r="U1642" s="67"/>
      <c r="V1642" s="65"/>
      <c r="W1642" s="67"/>
      <c r="X1642" s="67"/>
      <c r="AB1642" s="67"/>
      <c r="AC1642" s="67"/>
      <c r="AD1642" s="67"/>
      <c r="AE1642" s="67"/>
    </row>
    <row r="1643">
      <c r="A1643" s="110"/>
      <c r="B1643" s="111"/>
      <c r="C1643" s="67"/>
      <c r="D1643" s="67"/>
      <c r="E1643" s="67"/>
      <c r="F1643" s="67"/>
      <c r="G1643" s="67"/>
      <c r="H1643" s="67"/>
      <c r="I1643" s="67"/>
      <c r="J1643" s="67"/>
      <c r="K1643" s="67"/>
      <c r="L1643" s="67"/>
      <c r="M1643" s="67"/>
      <c r="N1643" s="67"/>
      <c r="O1643" s="67"/>
      <c r="P1643" s="67"/>
      <c r="Q1643" s="67"/>
      <c r="R1643" s="64"/>
      <c r="S1643" s="65"/>
      <c r="T1643" s="67"/>
      <c r="U1643" s="67"/>
      <c r="V1643" s="65"/>
      <c r="W1643" s="67"/>
      <c r="X1643" s="67"/>
      <c r="AB1643" s="67"/>
      <c r="AC1643" s="67"/>
      <c r="AD1643" s="67"/>
      <c r="AE1643" s="67"/>
    </row>
    <row r="1644">
      <c r="A1644" s="110"/>
      <c r="B1644" s="111"/>
      <c r="C1644" s="67"/>
      <c r="D1644" s="67"/>
      <c r="E1644" s="67"/>
      <c r="F1644" s="67"/>
      <c r="G1644" s="67"/>
      <c r="H1644" s="67"/>
      <c r="I1644" s="67"/>
      <c r="J1644" s="67"/>
      <c r="K1644" s="67"/>
      <c r="L1644" s="67"/>
      <c r="M1644" s="67"/>
      <c r="N1644" s="67"/>
      <c r="O1644" s="67"/>
      <c r="P1644" s="67"/>
      <c r="Q1644" s="67"/>
      <c r="R1644" s="64"/>
      <c r="S1644" s="65"/>
      <c r="T1644" s="67"/>
      <c r="U1644" s="67"/>
      <c r="V1644" s="65"/>
      <c r="W1644" s="67"/>
      <c r="X1644" s="67"/>
      <c r="AB1644" s="67"/>
      <c r="AC1644" s="67"/>
      <c r="AD1644" s="67"/>
      <c r="AE1644" s="67"/>
    </row>
    <row r="1645">
      <c r="A1645" s="110"/>
      <c r="B1645" s="111"/>
      <c r="C1645" s="67"/>
      <c r="D1645" s="67"/>
      <c r="E1645" s="67"/>
      <c r="F1645" s="67"/>
      <c r="G1645" s="67"/>
      <c r="H1645" s="67"/>
      <c r="I1645" s="67"/>
      <c r="J1645" s="67"/>
      <c r="K1645" s="67"/>
      <c r="L1645" s="67"/>
      <c r="M1645" s="67"/>
      <c r="N1645" s="67"/>
      <c r="O1645" s="67"/>
      <c r="P1645" s="67"/>
      <c r="Q1645" s="67"/>
      <c r="R1645" s="64"/>
      <c r="S1645" s="65"/>
      <c r="T1645" s="67"/>
      <c r="U1645" s="67"/>
      <c r="V1645" s="65"/>
      <c r="W1645" s="67"/>
      <c r="X1645" s="67"/>
      <c r="AB1645" s="67"/>
      <c r="AC1645" s="67"/>
      <c r="AD1645" s="67"/>
      <c r="AE1645" s="67"/>
    </row>
    <row r="1646">
      <c r="A1646" s="110"/>
      <c r="B1646" s="111"/>
      <c r="C1646" s="67"/>
      <c r="D1646" s="67"/>
      <c r="E1646" s="67"/>
      <c r="F1646" s="67"/>
      <c r="G1646" s="67"/>
      <c r="H1646" s="67"/>
      <c r="I1646" s="67"/>
      <c r="J1646" s="67"/>
      <c r="K1646" s="67"/>
      <c r="L1646" s="67"/>
      <c r="M1646" s="67"/>
      <c r="N1646" s="67"/>
      <c r="O1646" s="67"/>
      <c r="P1646" s="67"/>
      <c r="Q1646" s="67"/>
      <c r="R1646" s="64"/>
      <c r="S1646" s="65"/>
      <c r="T1646" s="67"/>
      <c r="U1646" s="67"/>
      <c r="V1646" s="65"/>
      <c r="W1646" s="67"/>
      <c r="X1646" s="67"/>
      <c r="AB1646" s="67"/>
      <c r="AC1646" s="67"/>
      <c r="AD1646" s="67"/>
      <c r="AE1646" s="67"/>
    </row>
    <row r="1647">
      <c r="A1647" s="110"/>
      <c r="B1647" s="111"/>
      <c r="C1647" s="67"/>
      <c r="D1647" s="67"/>
      <c r="E1647" s="67"/>
      <c r="F1647" s="67"/>
      <c r="G1647" s="67"/>
      <c r="H1647" s="67"/>
      <c r="I1647" s="67"/>
      <c r="J1647" s="67"/>
      <c r="K1647" s="67"/>
      <c r="L1647" s="67"/>
      <c r="M1647" s="67"/>
      <c r="N1647" s="67"/>
      <c r="O1647" s="67"/>
      <c r="P1647" s="67"/>
      <c r="Q1647" s="67"/>
      <c r="R1647" s="64"/>
      <c r="S1647" s="65"/>
      <c r="T1647" s="67"/>
      <c r="U1647" s="67"/>
      <c r="V1647" s="65"/>
      <c r="W1647" s="67"/>
      <c r="X1647" s="67"/>
      <c r="AB1647" s="67"/>
      <c r="AC1647" s="67"/>
      <c r="AD1647" s="67"/>
      <c r="AE1647" s="67"/>
    </row>
    <row r="1648">
      <c r="A1648" s="110"/>
      <c r="B1648" s="111"/>
      <c r="C1648" s="67"/>
      <c r="D1648" s="67"/>
      <c r="E1648" s="67"/>
      <c r="F1648" s="67"/>
      <c r="G1648" s="67"/>
      <c r="H1648" s="67"/>
      <c r="I1648" s="67"/>
      <c r="J1648" s="67"/>
      <c r="K1648" s="67"/>
      <c r="L1648" s="67"/>
      <c r="M1648" s="67"/>
      <c r="N1648" s="67"/>
      <c r="O1648" s="67"/>
      <c r="P1648" s="67"/>
      <c r="Q1648" s="67"/>
      <c r="R1648" s="64"/>
      <c r="S1648" s="65"/>
      <c r="T1648" s="67"/>
      <c r="U1648" s="67"/>
      <c r="V1648" s="65"/>
      <c r="W1648" s="67"/>
      <c r="X1648" s="67"/>
      <c r="AB1648" s="67"/>
      <c r="AC1648" s="67"/>
      <c r="AD1648" s="67"/>
      <c r="AE1648" s="67"/>
    </row>
    <row r="1649">
      <c r="A1649" s="110"/>
      <c r="B1649" s="111"/>
      <c r="C1649" s="67"/>
      <c r="D1649" s="67"/>
      <c r="E1649" s="67"/>
      <c r="F1649" s="67"/>
      <c r="G1649" s="67"/>
      <c r="H1649" s="67"/>
      <c r="I1649" s="67"/>
      <c r="J1649" s="67"/>
      <c r="K1649" s="67"/>
      <c r="L1649" s="67"/>
      <c r="M1649" s="67"/>
      <c r="N1649" s="67"/>
      <c r="O1649" s="67"/>
      <c r="P1649" s="67"/>
      <c r="Q1649" s="67"/>
      <c r="R1649" s="64"/>
      <c r="S1649" s="65"/>
      <c r="T1649" s="67"/>
      <c r="U1649" s="67"/>
      <c r="V1649" s="65"/>
      <c r="W1649" s="67"/>
      <c r="X1649" s="67"/>
      <c r="AB1649" s="67"/>
      <c r="AC1649" s="67"/>
      <c r="AD1649" s="67"/>
      <c r="AE1649" s="67"/>
    </row>
    <row r="1650">
      <c r="A1650" s="110"/>
      <c r="B1650" s="111"/>
      <c r="C1650" s="67"/>
      <c r="D1650" s="67"/>
      <c r="E1650" s="67"/>
      <c r="F1650" s="67"/>
      <c r="G1650" s="67"/>
      <c r="H1650" s="67"/>
      <c r="I1650" s="67"/>
      <c r="J1650" s="67"/>
      <c r="K1650" s="67"/>
      <c r="L1650" s="67"/>
      <c r="M1650" s="67"/>
      <c r="N1650" s="67"/>
      <c r="O1650" s="67"/>
      <c r="P1650" s="67"/>
      <c r="Q1650" s="67"/>
      <c r="R1650" s="64"/>
      <c r="S1650" s="65"/>
      <c r="T1650" s="67"/>
      <c r="U1650" s="67"/>
      <c r="V1650" s="65"/>
      <c r="W1650" s="67"/>
      <c r="X1650" s="67"/>
      <c r="AB1650" s="67"/>
      <c r="AC1650" s="67"/>
      <c r="AD1650" s="67"/>
      <c r="AE1650" s="67"/>
    </row>
    <row r="1651">
      <c r="A1651" s="110"/>
      <c r="B1651" s="111"/>
      <c r="C1651" s="67"/>
      <c r="D1651" s="67"/>
      <c r="E1651" s="67"/>
      <c r="F1651" s="67"/>
      <c r="G1651" s="67"/>
      <c r="H1651" s="67"/>
      <c r="I1651" s="67"/>
      <c r="J1651" s="67"/>
      <c r="K1651" s="67"/>
      <c r="L1651" s="67"/>
      <c r="M1651" s="67"/>
      <c r="N1651" s="67"/>
      <c r="O1651" s="67"/>
      <c r="P1651" s="67"/>
      <c r="Q1651" s="67"/>
      <c r="R1651" s="64"/>
      <c r="S1651" s="65"/>
      <c r="T1651" s="67"/>
      <c r="U1651" s="67"/>
      <c r="V1651" s="65"/>
      <c r="W1651" s="67"/>
      <c r="X1651" s="67"/>
      <c r="AB1651" s="67"/>
      <c r="AC1651" s="67"/>
      <c r="AD1651" s="67"/>
      <c r="AE1651" s="67"/>
    </row>
    <row r="1652">
      <c r="A1652" s="110"/>
      <c r="B1652" s="111"/>
      <c r="C1652" s="67"/>
      <c r="D1652" s="67"/>
      <c r="E1652" s="67"/>
      <c r="F1652" s="67"/>
      <c r="G1652" s="67"/>
      <c r="H1652" s="67"/>
      <c r="I1652" s="67"/>
      <c r="J1652" s="67"/>
      <c r="K1652" s="67"/>
      <c r="L1652" s="67"/>
      <c r="M1652" s="67"/>
      <c r="N1652" s="67"/>
      <c r="O1652" s="67"/>
      <c r="P1652" s="67"/>
      <c r="Q1652" s="67"/>
      <c r="R1652" s="64"/>
      <c r="S1652" s="65"/>
      <c r="T1652" s="67"/>
      <c r="U1652" s="67"/>
      <c r="V1652" s="65"/>
      <c r="W1652" s="67"/>
      <c r="X1652" s="67"/>
      <c r="AB1652" s="67"/>
      <c r="AC1652" s="67"/>
      <c r="AD1652" s="67"/>
      <c r="AE1652" s="67"/>
    </row>
    <row r="1653">
      <c r="A1653" s="110"/>
      <c r="B1653" s="111"/>
      <c r="C1653" s="67"/>
      <c r="D1653" s="67"/>
      <c r="E1653" s="67"/>
      <c r="F1653" s="67"/>
      <c r="G1653" s="67"/>
      <c r="H1653" s="67"/>
      <c r="I1653" s="67"/>
      <c r="J1653" s="67"/>
      <c r="K1653" s="67"/>
      <c r="L1653" s="67"/>
      <c r="M1653" s="67"/>
      <c r="N1653" s="67"/>
      <c r="O1653" s="67"/>
      <c r="P1653" s="67"/>
      <c r="Q1653" s="67"/>
      <c r="R1653" s="64"/>
      <c r="S1653" s="65"/>
      <c r="T1653" s="67"/>
      <c r="U1653" s="67"/>
      <c r="V1653" s="65"/>
      <c r="W1653" s="67"/>
      <c r="X1653" s="67"/>
      <c r="AB1653" s="67"/>
      <c r="AC1653" s="67"/>
      <c r="AD1653" s="67"/>
      <c r="AE1653" s="67"/>
    </row>
    <row r="1654">
      <c r="A1654" s="110"/>
      <c r="B1654" s="111"/>
      <c r="C1654" s="67"/>
      <c r="D1654" s="67"/>
      <c r="E1654" s="67"/>
      <c r="F1654" s="67"/>
      <c r="G1654" s="67"/>
      <c r="H1654" s="67"/>
      <c r="I1654" s="67"/>
      <c r="J1654" s="67"/>
      <c r="K1654" s="67"/>
      <c r="L1654" s="67"/>
      <c r="M1654" s="67"/>
      <c r="N1654" s="67"/>
      <c r="O1654" s="67"/>
      <c r="P1654" s="67"/>
      <c r="Q1654" s="67"/>
      <c r="R1654" s="64"/>
      <c r="S1654" s="65"/>
      <c r="T1654" s="67"/>
      <c r="U1654" s="67"/>
      <c r="V1654" s="65"/>
      <c r="W1654" s="67"/>
      <c r="X1654" s="67"/>
      <c r="AB1654" s="67"/>
      <c r="AC1654" s="67"/>
      <c r="AD1654" s="67"/>
      <c r="AE1654" s="67"/>
    </row>
    <row r="1655">
      <c r="A1655" s="110"/>
      <c r="B1655" s="111"/>
      <c r="C1655" s="67"/>
      <c r="D1655" s="67"/>
      <c r="E1655" s="67"/>
      <c r="F1655" s="67"/>
      <c r="G1655" s="67"/>
      <c r="H1655" s="67"/>
      <c r="I1655" s="67"/>
      <c r="J1655" s="67"/>
      <c r="K1655" s="67"/>
      <c r="L1655" s="67"/>
      <c r="M1655" s="67"/>
      <c r="N1655" s="67"/>
      <c r="O1655" s="67"/>
      <c r="P1655" s="67"/>
      <c r="Q1655" s="67"/>
      <c r="R1655" s="64"/>
      <c r="S1655" s="65"/>
      <c r="T1655" s="67"/>
      <c r="U1655" s="67"/>
      <c r="V1655" s="65"/>
      <c r="W1655" s="67"/>
      <c r="X1655" s="67"/>
      <c r="AB1655" s="67"/>
      <c r="AC1655" s="67"/>
      <c r="AD1655" s="67"/>
      <c r="AE1655" s="67"/>
    </row>
    <row r="1656">
      <c r="A1656" s="110"/>
      <c r="B1656" s="111"/>
      <c r="C1656" s="67"/>
      <c r="D1656" s="67"/>
      <c r="E1656" s="67"/>
      <c r="F1656" s="67"/>
      <c r="G1656" s="67"/>
      <c r="H1656" s="67"/>
      <c r="I1656" s="67"/>
      <c r="J1656" s="67"/>
      <c r="K1656" s="67"/>
      <c r="L1656" s="67"/>
      <c r="M1656" s="67"/>
      <c r="N1656" s="67"/>
      <c r="O1656" s="67"/>
      <c r="P1656" s="67"/>
      <c r="Q1656" s="67"/>
      <c r="R1656" s="64"/>
      <c r="S1656" s="65"/>
      <c r="T1656" s="67"/>
      <c r="U1656" s="67"/>
      <c r="V1656" s="65"/>
      <c r="W1656" s="67"/>
      <c r="X1656" s="67"/>
      <c r="AB1656" s="67"/>
      <c r="AC1656" s="67"/>
      <c r="AD1656" s="67"/>
      <c r="AE1656" s="67"/>
    </row>
    <row r="1657">
      <c r="A1657" s="110"/>
      <c r="B1657" s="111"/>
      <c r="C1657" s="67"/>
      <c r="D1657" s="67"/>
      <c r="E1657" s="67"/>
      <c r="F1657" s="67"/>
      <c r="G1657" s="67"/>
      <c r="H1657" s="67"/>
      <c r="I1657" s="67"/>
      <c r="J1657" s="67"/>
      <c r="K1657" s="67"/>
      <c r="L1657" s="67"/>
      <c r="M1657" s="67"/>
      <c r="N1657" s="67"/>
      <c r="O1657" s="67"/>
      <c r="P1657" s="67"/>
      <c r="Q1657" s="67"/>
      <c r="R1657" s="64"/>
      <c r="S1657" s="65"/>
      <c r="T1657" s="67"/>
      <c r="U1657" s="67"/>
      <c r="V1657" s="65"/>
      <c r="W1657" s="67"/>
      <c r="X1657" s="67"/>
      <c r="AB1657" s="67"/>
      <c r="AC1657" s="67"/>
      <c r="AD1657" s="67"/>
      <c r="AE1657" s="67"/>
    </row>
    <row r="1658">
      <c r="A1658" s="110"/>
      <c r="B1658" s="111"/>
      <c r="C1658" s="67"/>
      <c r="D1658" s="67"/>
      <c r="E1658" s="67"/>
      <c r="F1658" s="67"/>
      <c r="G1658" s="67"/>
      <c r="H1658" s="67"/>
      <c r="I1658" s="67"/>
      <c r="J1658" s="67"/>
      <c r="K1658" s="67"/>
      <c r="L1658" s="67"/>
      <c r="M1658" s="67"/>
      <c r="N1658" s="67"/>
      <c r="O1658" s="67"/>
      <c r="P1658" s="67"/>
      <c r="Q1658" s="67"/>
      <c r="R1658" s="64"/>
      <c r="S1658" s="65"/>
      <c r="T1658" s="67"/>
      <c r="U1658" s="67"/>
      <c r="V1658" s="65"/>
      <c r="W1658" s="67"/>
      <c r="X1658" s="67"/>
      <c r="AB1658" s="67"/>
      <c r="AC1658" s="67"/>
      <c r="AD1658" s="67"/>
      <c r="AE1658" s="67"/>
    </row>
    <row r="1659">
      <c r="A1659" s="110"/>
      <c r="B1659" s="111"/>
      <c r="C1659" s="67"/>
      <c r="D1659" s="67"/>
      <c r="E1659" s="67"/>
      <c r="F1659" s="67"/>
      <c r="G1659" s="67"/>
      <c r="H1659" s="67"/>
      <c r="I1659" s="67"/>
      <c r="J1659" s="67"/>
      <c r="K1659" s="67"/>
      <c r="L1659" s="67"/>
      <c r="M1659" s="67"/>
      <c r="N1659" s="67"/>
      <c r="O1659" s="67"/>
      <c r="P1659" s="67"/>
      <c r="Q1659" s="67"/>
      <c r="R1659" s="64"/>
      <c r="S1659" s="65"/>
      <c r="T1659" s="67"/>
      <c r="U1659" s="67"/>
      <c r="V1659" s="65"/>
      <c r="W1659" s="67"/>
      <c r="X1659" s="67"/>
      <c r="AB1659" s="67"/>
      <c r="AC1659" s="67"/>
      <c r="AD1659" s="67"/>
      <c r="AE1659" s="67"/>
    </row>
    <row r="1660">
      <c r="A1660" s="110"/>
      <c r="B1660" s="111"/>
      <c r="C1660" s="67"/>
      <c r="D1660" s="67"/>
      <c r="E1660" s="67"/>
      <c r="F1660" s="67"/>
      <c r="G1660" s="67"/>
      <c r="H1660" s="67"/>
      <c r="I1660" s="67"/>
      <c r="J1660" s="67"/>
      <c r="K1660" s="67"/>
      <c r="L1660" s="67"/>
      <c r="M1660" s="67"/>
      <c r="N1660" s="67"/>
      <c r="O1660" s="67"/>
      <c r="P1660" s="67"/>
      <c r="Q1660" s="67"/>
      <c r="R1660" s="64"/>
      <c r="S1660" s="65"/>
      <c r="T1660" s="67"/>
      <c r="U1660" s="67"/>
      <c r="V1660" s="65"/>
      <c r="W1660" s="67"/>
      <c r="X1660" s="67"/>
      <c r="AB1660" s="67"/>
      <c r="AC1660" s="67"/>
      <c r="AD1660" s="67"/>
      <c r="AE1660" s="67"/>
    </row>
    <row r="1661">
      <c r="A1661" s="110"/>
      <c r="B1661" s="111"/>
      <c r="C1661" s="67"/>
      <c r="D1661" s="67"/>
      <c r="E1661" s="67"/>
      <c r="F1661" s="67"/>
      <c r="G1661" s="67"/>
      <c r="H1661" s="67"/>
      <c r="I1661" s="67"/>
      <c r="J1661" s="67"/>
      <c r="K1661" s="67"/>
      <c r="L1661" s="67"/>
      <c r="M1661" s="67"/>
      <c r="N1661" s="67"/>
      <c r="O1661" s="67"/>
      <c r="P1661" s="67"/>
      <c r="Q1661" s="67"/>
      <c r="R1661" s="64"/>
      <c r="S1661" s="65"/>
      <c r="T1661" s="67"/>
      <c r="U1661" s="67"/>
      <c r="V1661" s="65"/>
      <c r="W1661" s="67"/>
      <c r="X1661" s="67"/>
      <c r="AB1661" s="67"/>
      <c r="AC1661" s="67"/>
      <c r="AD1661" s="67"/>
      <c r="AE1661" s="67"/>
    </row>
    <row r="1662">
      <c r="A1662" s="110"/>
      <c r="B1662" s="111"/>
      <c r="C1662" s="67"/>
      <c r="D1662" s="67"/>
      <c r="E1662" s="67"/>
      <c r="F1662" s="67"/>
      <c r="G1662" s="67"/>
      <c r="H1662" s="67"/>
      <c r="I1662" s="67"/>
      <c r="J1662" s="67"/>
      <c r="K1662" s="67"/>
      <c r="L1662" s="67"/>
      <c r="M1662" s="67"/>
      <c r="N1662" s="67"/>
      <c r="O1662" s="67"/>
      <c r="P1662" s="67"/>
      <c r="Q1662" s="67"/>
      <c r="R1662" s="64"/>
      <c r="S1662" s="65"/>
      <c r="T1662" s="67"/>
      <c r="U1662" s="67"/>
      <c r="V1662" s="65"/>
      <c r="W1662" s="67"/>
      <c r="X1662" s="67"/>
      <c r="AB1662" s="67"/>
      <c r="AC1662" s="67"/>
      <c r="AD1662" s="67"/>
      <c r="AE1662" s="67"/>
    </row>
    <row r="1663">
      <c r="A1663" s="110"/>
      <c r="B1663" s="111"/>
      <c r="C1663" s="67"/>
      <c r="D1663" s="67"/>
      <c r="E1663" s="67"/>
      <c r="F1663" s="67"/>
      <c r="G1663" s="67"/>
      <c r="H1663" s="67"/>
      <c r="I1663" s="67"/>
      <c r="J1663" s="67"/>
      <c r="K1663" s="67"/>
      <c r="L1663" s="67"/>
      <c r="M1663" s="67"/>
      <c r="N1663" s="67"/>
      <c r="O1663" s="67"/>
      <c r="P1663" s="67"/>
      <c r="Q1663" s="67"/>
      <c r="R1663" s="64"/>
      <c r="S1663" s="65"/>
      <c r="T1663" s="67"/>
      <c r="U1663" s="67"/>
      <c r="V1663" s="65"/>
      <c r="W1663" s="67"/>
      <c r="X1663" s="67"/>
      <c r="AB1663" s="67"/>
      <c r="AC1663" s="67"/>
      <c r="AD1663" s="67"/>
      <c r="AE1663" s="67"/>
    </row>
    <row r="1664">
      <c r="A1664" s="110"/>
      <c r="B1664" s="111"/>
      <c r="C1664" s="67"/>
      <c r="D1664" s="67"/>
      <c r="E1664" s="67"/>
      <c r="F1664" s="67"/>
      <c r="G1664" s="67"/>
      <c r="H1664" s="67"/>
      <c r="I1664" s="67"/>
      <c r="J1664" s="67"/>
      <c r="K1664" s="67"/>
      <c r="L1664" s="67"/>
      <c r="M1664" s="67"/>
      <c r="N1664" s="67"/>
      <c r="O1664" s="67"/>
      <c r="P1664" s="67"/>
      <c r="Q1664" s="67"/>
      <c r="R1664" s="64"/>
      <c r="S1664" s="65"/>
      <c r="T1664" s="67"/>
      <c r="U1664" s="67"/>
      <c r="V1664" s="65"/>
      <c r="W1664" s="67"/>
      <c r="X1664" s="67"/>
      <c r="AB1664" s="67"/>
      <c r="AC1664" s="67"/>
      <c r="AD1664" s="67"/>
      <c r="AE1664" s="67"/>
    </row>
    <row r="1665">
      <c r="A1665" s="110"/>
      <c r="B1665" s="111"/>
      <c r="C1665" s="67"/>
      <c r="D1665" s="67"/>
      <c r="E1665" s="67"/>
      <c r="F1665" s="67"/>
      <c r="G1665" s="67"/>
      <c r="H1665" s="67"/>
      <c r="I1665" s="67"/>
      <c r="J1665" s="67"/>
      <c r="K1665" s="67"/>
      <c r="L1665" s="67"/>
      <c r="M1665" s="67"/>
      <c r="N1665" s="67"/>
      <c r="O1665" s="67"/>
      <c r="P1665" s="67"/>
      <c r="Q1665" s="67"/>
      <c r="R1665" s="64"/>
      <c r="S1665" s="65"/>
      <c r="T1665" s="67"/>
      <c r="U1665" s="67"/>
      <c r="V1665" s="65"/>
      <c r="W1665" s="67"/>
      <c r="X1665" s="67"/>
      <c r="AB1665" s="67"/>
      <c r="AC1665" s="67"/>
      <c r="AD1665" s="67"/>
      <c r="AE1665" s="67"/>
    </row>
    <row r="1666">
      <c r="A1666" s="110"/>
      <c r="B1666" s="111"/>
      <c r="C1666" s="67"/>
      <c r="D1666" s="67"/>
      <c r="E1666" s="67"/>
      <c r="F1666" s="67"/>
      <c r="G1666" s="67"/>
      <c r="H1666" s="67"/>
      <c r="I1666" s="67"/>
      <c r="J1666" s="67"/>
      <c r="K1666" s="67"/>
      <c r="L1666" s="67"/>
      <c r="M1666" s="67"/>
      <c r="N1666" s="67"/>
      <c r="O1666" s="67"/>
      <c r="P1666" s="67"/>
      <c r="Q1666" s="67"/>
      <c r="R1666" s="64"/>
      <c r="S1666" s="65"/>
      <c r="T1666" s="67"/>
      <c r="U1666" s="67"/>
      <c r="V1666" s="65"/>
      <c r="W1666" s="67"/>
      <c r="X1666" s="67"/>
      <c r="AB1666" s="67"/>
      <c r="AC1666" s="67"/>
      <c r="AD1666" s="67"/>
      <c r="AE1666" s="67"/>
    </row>
    <row r="1667">
      <c r="A1667" s="110"/>
      <c r="B1667" s="111"/>
      <c r="C1667" s="67"/>
      <c r="D1667" s="67"/>
      <c r="E1667" s="67"/>
      <c r="F1667" s="67"/>
      <c r="G1667" s="67"/>
      <c r="H1667" s="67"/>
      <c r="I1667" s="67"/>
      <c r="J1667" s="67"/>
      <c r="K1667" s="67"/>
      <c r="L1667" s="67"/>
      <c r="M1667" s="67"/>
      <c r="N1667" s="67"/>
      <c r="O1667" s="67"/>
      <c r="P1667" s="67"/>
      <c r="Q1667" s="67"/>
      <c r="R1667" s="64"/>
      <c r="S1667" s="65"/>
      <c r="T1667" s="67"/>
      <c r="U1667" s="67"/>
      <c r="V1667" s="65"/>
      <c r="W1667" s="67"/>
      <c r="X1667" s="67"/>
      <c r="AB1667" s="67"/>
      <c r="AC1667" s="67"/>
      <c r="AD1667" s="67"/>
      <c r="AE1667" s="67"/>
    </row>
    <row r="1668">
      <c r="A1668" s="110"/>
      <c r="B1668" s="111"/>
      <c r="C1668" s="67"/>
      <c r="D1668" s="67"/>
      <c r="E1668" s="67"/>
      <c r="F1668" s="67"/>
      <c r="G1668" s="67"/>
      <c r="H1668" s="67"/>
      <c r="I1668" s="67"/>
      <c r="J1668" s="67"/>
      <c r="K1668" s="67"/>
      <c r="L1668" s="67"/>
      <c r="M1668" s="67"/>
      <c r="N1668" s="67"/>
      <c r="O1668" s="67"/>
      <c r="P1668" s="67"/>
      <c r="Q1668" s="67"/>
      <c r="R1668" s="64"/>
      <c r="S1668" s="65"/>
      <c r="T1668" s="67"/>
      <c r="U1668" s="67"/>
      <c r="V1668" s="65"/>
      <c r="W1668" s="67"/>
      <c r="X1668" s="67"/>
      <c r="AB1668" s="67"/>
      <c r="AC1668" s="67"/>
      <c r="AD1668" s="67"/>
      <c r="AE1668" s="67"/>
    </row>
    <row r="1669">
      <c r="A1669" s="110"/>
      <c r="B1669" s="111"/>
      <c r="C1669" s="67"/>
      <c r="D1669" s="67"/>
      <c r="E1669" s="67"/>
      <c r="F1669" s="67"/>
      <c r="G1669" s="67"/>
      <c r="H1669" s="67"/>
      <c r="I1669" s="67"/>
      <c r="J1669" s="67"/>
      <c r="K1669" s="67"/>
      <c r="L1669" s="67"/>
      <c r="M1669" s="67"/>
      <c r="N1669" s="67"/>
      <c r="O1669" s="67"/>
      <c r="P1669" s="67"/>
      <c r="Q1669" s="67"/>
      <c r="R1669" s="64"/>
      <c r="S1669" s="65"/>
      <c r="T1669" s="67"/>
      <c r="U1669" s="67"/>
      <c r="V1669" s="65"/>
      <c r="W1669" s="67"/>
      <c r="X1669" s="67"/>
      <c r="AB1669" s="67"/>
      <c r="AC1669" s="67"/>
      <c r="AD1669" s="67"/>
      <c r="AE1669" s="67"/>
    </row>
    <row r="1670">
      <c r="A1670" s="110"/>
      <c r="B1670" s="111"/>
      <c r="C1670" s="67"/>
      <c r="D1670" s="67"/>
      <c r="E1670" s="67"/>
      <c r="F1670" s="67"/>
      <c r="G1670" s="67"/>
      <c r="H1670" s="67"/>
      <c r="I1670" s="67"/>
      <c r="J1670" s="67"/>
      <c r="K1670" s="67"/>
      <c r="L1670" s="67"/>
      <c r="M1670" s="67"/>
      <c r="N1670" s="67"/>
      <c r="O1670" s="67"/>
      <c r="P1670" s="67"/>
      <c r="Q1670" s="67"/>
      <c r="R1670" s="64"/>
      <c r="S1670" s="65"/>
      <c r="T1670" s="67"/>
      <c r="U1670" s="67"/>
      <c r="V1670" s="65"/>
      <c r="W1670" s="67"/>
      <c r="X1670" s="67"/>
      <c r="AB1670" s="67"/>
      <c r="AC1670" s="67"/>
      <c r="AD1670" s="67"/>
      <c r="AE1670" s="67"/>
    </row>
    <row r="1671">
      <c r="A1671" s="110"/>
      <c r="B1671" s="111"/>
      <c r="C1671" s="67"/>
      <c r="D1671" s="67"/>
      <c r="E1671" s="67"/>
      <c r="F1671" s="67"/>
      <c r="G1671" s="67"/>
      <c r="H1671" s="67"/>
      <c r="I1671" s="67"/>
      <c r="J1671" s="67"/>
      <c r="K1671" s="67"/>
      <c r="L1671" s="67"/>
      <c r="M1671" s="67"/>
      <c r="N1671" s="67"/>
      <c r="O1671" s="67"/>
      <c r="P1671" s="67"/>
      <c r="Q1671" s="67"/>
      <c r="R1671" s="64"/>
      <c r="S1671" s="65"/>
      <c r="T1671" s="67"/>
      <c r="U1671" s="67"/>
      <c r="V1671" s="65"/>
      <c r="W1671" s="67"/>
      <c r="X1671" s="67"/>
      <c r="AB1671" s="67"/>
      <c r="AC1671" s="67"/>
      <c r="AD1671" s="67"/>
      <c r="AE1671" s="67"/>
    </row>
    <row r="1672">
      <c r="A1672" s="110"/>
      <c r="B1672" s="111"/>
      <c r="C1672" s="67"/>
      <c r="D1672" s="67"/>
      <c r="E1672" s="67"/>
      <c r="F1672" s="67"/>
      <c r="G1672" s="67"/>
      <c r="H1672" s="67"/>
      <c r="I1672" s="67"/>
      <c r="J1672" s="67"/>
      <c r="K1672" s="67"/>
      <c r="L1672" s="67"/>
      <c r="M1672" s="67"/>
      <c r="N1672" s="67"/>
      <c r="O1672" s="67"/>
      <c r="P1672" s="67"/>
      <c r="Q1672" s="67"/>
      <c r="R1672" s="64"/>
      <c r="S1672" s="65"/>
      <c r="T1672" s="67"/>
      <c r="U1672" s="67"/>
      <c r="V1672" s="65"/>
      <c r="W1672" s="67"/>
      <c r="X1672" s="67"/>
      <c r="AB1672" s="67"/>
      <c r="AC1672" s="67"/>
      <c r="AD1672" s="67"/>
      <c r="AE1672" s="67"/>
    </row>
    <row r="1673">
      <c r="A1673" s="110"/>
      <c r="B1673" s="111"/>
      <c r="C1673" s="67"/>
      <c r="D1673" s="67"/>
      <c r="E1673" s="67"/>
      <c r="F1673" s="67"/>
      <c r="G1673" s="67"/>
      <c r="H1673" s="67"/>
      <c r="I1673" s="67"/>
      <c r="J1673" s="67"/>
      <c r="K1673" s="67"/>
      <c r="L1673" s="67"/>
      <c r="M1673" s="67"/>
      <c r="N1673" s="67"/>
      <c r="O1673" s="67"/>
      <c r="P1673" s="67"/>
      <c r="Q1673" s="67"/>
      <c r="R1673" s="64"/>
      <c r="S1673" s="65"/>
      <c r="T1673" s="67"/>
      <c r="U1673" s="67"/>
      <c r="V1673" s="65"/>
      <c r="W1673" s="67"/>
      <c r="X1673" s="67"/>
      <c r="AB1673" s="67"/>
      <c r="AC1673" s="67"/>
      <c r="AD1673" s="67"/>
      <c r="AE1673" s="67"/>
    </row>
    <row r="1674">
      <c r="A1674" s="110"/>
      <c r="B1674" s="111"/>
      <c r="C1674" s="67"/>
      <c r="D1674" s="67"/>
      <c r="E1674" s="67"/>
      <c r="F1674" s="67"/>
      <c r="G1674" s="67"/>
      <c r="H1674" s="67"/>
      <c r="I1674" s="67"/>
      <c r="J1674" s="67"/>
      <c r="K1674" s="67"/>
      <c r="L1674" s="67"/>
      <c r="M1674" s="67"/>
      <c r="N1674" s="67"/>
      <c r="O1674" s="67"/>
      <c r="P1674" s="67"/>
      <c r="Q1674" s="67"/>
      <c r="R1674" s="64"/>
      <c r="S1674" s="65"/>
      <c r="T1674" s="67"/>
      <c r="U1674" s="67"/>
      <c r="V1674" s="65"/>
      <c r="W1674" s="67"/>
      <c r="X1674" s="67"/>
      <c r="AB1674" s="67"/>
      <c r="AC1674" s="67"/>
      <c r="AD1674" s="67"/>
      <c r="AE1674" s="67"/>
    </row>
    <row r="1675">
      <c r="A1675" s="110"/>
      <c r="B1675" s="111"/>
      <c r="C1675" s="67"/>
      <c r="D1675" s="67"/>
      <c r="E1675" s="67"/>
      <c r="F1675" s="67"/>
      <c r="G1675" s="67"/>
      <c r="H1675" s="67"/>
      <c r="I1675" s="67"/>
      <c r="J1675" s="67"/>
      <c r="K1675" s="67"/>
      <c r="L1675" s="67"/>
      <c r="M1675" s="67"/>
      <c r="N1675" s="67"/>
      <c r="O1675" s="67"/>
      <c r="P1675" s="67"/>
      <c r="Q1675" s="67"/>
      <c r="R1675" s="64"/>
      <c r="S1675" s="65"/>
      <c r="T1675" s="67"/>
      <c r="U1675" s="67"/>
      <c r="V1675" s="65"/>
      <c r="W1675" s="67"/>
      <c r="X1675" s="67"/>
      <c r="AB1675" s="67"/>
      <c r="AC1675" s="67"/>
      <c r="AD1675" s="67"/>
      <c r="AE1675" s="67"/>
    </row>
    <row r="1676">
      <c r="A1676" s="110"/>
      <c r="B1676" s="111"/>
      <c r="C1676" s="67"/>
      <c r="D1676" s="67"/>
      <c r="E1676" s="67"/>
      <c r="F1676" s="67"/>
      <c r="G1676" s="67"/>
      <c r="H1676" s="67"/>
      <c r="I1676" s="67"/>
      <c r="J1676" s="67"/>
      <c r="K1676" s="67"/>
      <c r="L1676" s="67"/>
      <c r="M1676" s="67"/>
      <c r="N1676" s="67"/>
      <c r="O1676" s="67"/>
      <c r="P1676" s="67"/>
      <c r="Q1676" s="67"/>
      <c r="R1676" s="64"/>
      <c r="S1676" s="65"/>
      <c r="T1676" s="67"/>
      <c r="U1676" s="67"/>
      <c r="V1676" s="65"/>
      <c r="W1676" s="67"/>
      <c r="X1676" s="67"/>
      <c r="AB1676" s="67"/>
      <c r="AC1676" s="67"/>
      <c r="AD1676" s="67"/>
      <c r="AE1676" s="67"/>
    </row>
    <row r="1677">
      <c r="A1677" s="110"/>
      <c r="B1677" s="111"/>
      <c r="C1677" s="67"/>
      <c r="D1677" s="67"/>
      <c r="E1677" s="67"/>
      <c r="F1677" s="67"/>
      <c r="G1677" s="67"/>
      <c r="H1677" s="67"/>
      <c r="I1677" s="67"/>
      <c r="J1677" s="67"/>
      <c r="K1677" s="67"/>
      <c r="L1677" s="67"/>
      <c r="M1677" s="67"/>
      <c r="N1677" s="67"/>
      <c r="O1677" s="67"/>
      <c r="P1677" s="67"/>
      <c r="Q1677" s="67"/>
      <c r="R1677" s="64"/>
      <c r="S1677" s="65"/>
      <c r="T1677" s="67"/>
      <c r="U1677" s="67"/>
      <c r="V1677" s="65"/>
      <c r="W1677" s="67"/>
      <c r="X1677" s="67"/>
      <c r="AB1677" s="67"/>
      <c r="AC1677" s="67"/>
      <c r="AD1677" s="67"/>
      <c r="AE1677" s="67"/>
    </row>
    <row r="1678">
      <c r="A1678" s="110"/>
      <c r="B1678" s="111"/>
      <c r="C1678" s="67"/>
      <c r="D1678" s="67"/>
      <c r="E1678" s="67"/>
      <c r="F1678" s="67"/>
      <c r="G1678" s="67"/>
      <c r="H1678" s="67"/>
      <c r="I1678" s="67"/>
      <c r="J1678" s="67"/>
      <c r="K1678" s="67"/>
      <c r="L1678" s="67"/>
      <c r="M1678" s="67"/>
      <c r="N1678" s="67"/>
      <c r="O1678" s="67"/>
      <c r="P1678" s="67"/>
      <c r="Q1678" s="67"/>
      <c r="R1678" s="64"/>
      <c r="S1678" s="65"/>
      <c r="T1678" s="67"/>
      <c r="U1678" s="67"/>
      <c r="V1678" s="65"/>
      <c r="W1678" s="67"/>
      <c r="X1678" s="67"/>
      <c r="AB1678" s="67"/>
      <c r="AC1678" s="67"/>
      <c r="AD1678" s="67"/>
      <c r="AE1678" s="67"/>
    </row>
    <row r="1679">
      <c r="A1679" s="110"/>
      <c r="B1679" s="111"/>
      <c r="C1679" s="67"/>
      <c r="D1679" s="67"/>
      <c r="E1679" s="67"/>
      <c r="F1679" s="67"/>
      <c r="G1679" s="67"/>
      <c r="H1679" s="67"/>
      <c r="I1679" s="67"/>
      <c r="J1679" s="67"/>
      <c r="K1679" s="67"/>
      <c r="L1679" s="67"/>
      <c r="M1679" s="67"/>
      <c r="N1679" s="67"/>
      <c r="O1679" s="67"/>
      <c r="P1679" s="67"/>
      <c r="Q1679" s="67"/>
      <c r="R1679" s="64"/>
      <c r="S1679" s="65"/>
      <c r="T1679" s="67"/>
      <c r="U1679" s="67"/>
      <c r="V1679" s="65"/>
      <c r="W1679" s="67"/>
      <c r="X1679" s="67"/>
      <c r="AB1679" s="67"/>
      <c r="AC1679" s="67"/>
      <c r="AD1679" s="67"/>
      <c r="AE1679" s="67"/>
    </row>
    <row r="1680">
      <c r="A1680" s="110"/>
      <c r="B1680" s="111"/>
      <c r="C1680" s="67"/>
      <c r="D1680" s="67"/>
      <c r="E1680" s="67"/>
      <c r="F1680" s="67"/>
      <c r="G1680" s="67"/>
      <c r="H1680" s="67"/>
      <c r="I1680" s="67"/>
      <c r="J1680" s="67"/>
      <c r="K1680" s="67"/>
      <c r="L1680" s="67"/>
      <c r="M1680" s="67"/>
      <c r="N1680" s="67"/>
      <c r="O1680" s="67"/>
      <c r="P1680" s="67"/>
      <c r="Q1680" s="67"/>
      <c r="R1680" s="64"/>
      <c r="S1680" s="65"/>
      <c r="T1680" s="67"/>
      <c r="U1680" s="67"/>
      <c r="V1680" s="65"/>
      <c r="W1680" s="67"/>
      <c r="X1680" s="67"/>
      <c r="AB1680" s="67"/>
      <c r="AC1680" s="67"/>
      <c r="AD1680" s="67"/>
      <c r="AE1680" s="67"/>
    </row>
    <row r="1681">
      <c r="A1681" s="110"/>
      <c r="B1681" s="111"/>
      <c r="C1681" s="67"/>
      <c r="D1681" s="67"/>
      <c r="E1681" s="67"/>
      <c r="F1681" s="67"/>
      <c r="G1681" s="67"/>
      <c r="H1681" s="67"/>
      <c r="I1681" s="67"/>
      <c r="J1681" s="67"/>
      <c r="K1681" s="67"/>
      <c r="L1681" s="67"/>
      <c r="M1681" s="67"/>
      <c r="N1681" s="67"/>
      <c r="O1681" s="67"/>
      <c r="P1681" s="67"/>
      <c r="Q1681" s="67"/>
      <c r="R1681" s="64"/>
      <c r="S1681" s="65"/>
      <c r="T1681" s="67"/>
      <c r="U1681" s="67"/>
      <c r="V1681" s="65"/>
      <c r="W1681" s="67"/>
      <c r="X1681" s="67"/>
      <c r="AB1681" s="67"/>
      <c r="AC1681" s="67"/>
      <c r="AD1681" s="67"/>
      <c r="AE1681" s="67"/>
    </row>
    <row r="1682">
      <c r="A1682" s="110"/>
      <c r="B1682" s="111"/>
      <c r="C1682" s="67"/>
      <c r="D1682" s="67"/>
      <c r="E1682" s="67"/>
      <c r="F1682" s="67"/>
      <c r="G1682" s="67"/>
      <c r="H1682" s="67"/>
      <c r="I1682" s="67"/>
      <c r="J1682" s="67"/>
      <c r="K1682" s="67"/>
      <c r="L1682" s="67"/>
      <c r="M1682" s="67"/>
      <c r="N1682" s="67"/>
      <c r="O1682" s="67"/>
      <c r="P1682" s="67"/>
      <c r="Q1682" s="67"/>
      <c r="R1682" s="64"/>
      <c r="S1682" s="65"/>
      <c r="T1682" s="67"/>
      <c r="U1682" s="67"/>
      <c r="V1682" s="65"/>
      <c r="W1682" s="67"/>
      <c r="X1682" s="67"/>
      <c r="AB1682" s="67"/>
      <c r="AC1682" s="67"/>
      <c r="AD1682" s="67"/>
      <c r="AE1682" s="67"/>
    </row>
    <row r="1683">
      <c r="A1683" s="110"/>
      <c r="B1683" s="111"/>
      <c r="C1683" s="67"/>
      <c r="D1683" s="67"/>
      <c r="E1683" s="67"/>
      <c r="F1683" s="67"/>
      <c r="G1683" s="67"/>
      <c r="H1683" s="67"/>
      <c r="I1683" s="67"/>
      <c r="J1683" s="67"/>
      <c r="K1683" s="67"/>
      <c r="L1683" s="67"/>
      <c r="M1683" s="67"/>
      <c r="N1683" s="67"/>
      <c r="O1683" s="67"/>
      <c r="P1683" s="67"/>
      <c r="Q1683" s="67"/>
      <c r="R1683" s="64"/>
      <c r="S1683" s="65"/>
      <c r="T1683" s="67"/>
      <c r="U1683" s="67"/>
      <c r="V1683" s="65"/>
      <c r="W1683" s="67"/>
      <c r="X1683" s="67"/>
      <c r="AB1683" s="67"/>
      <c r="AC1683" s="67"/>
      <c r="AD1683" s="67"/>
      <c r="AE1683" s="67"/>
    </row>
    <row r="1684">
      <c r="A1684" s="110"/>
      <c r="B1684" s="111"/>
      <c r="C1684" s="67"/>
      <c r="D1684" s="67"/>
      <c r="E1684" s="67"/>
      <c r="F1684" s="67"/>
      <c r="G1684" s="67"/>
      <c r="H1684" s="67"/>
      <c r="I1684" s="67"/>
      <c r="J1684" s="67"/>
      <c r="K1684" s="67"/>
      <c r="L1684" s="67"/>
      <c r="M1684" s="67"/>
      <c r="N1684" s="67"/>
      <c r="O1684" s="67"/>
      <c r="P1684" s="67"/>
      <c r="Q1684" s="67"/>
      <c r="R1684" s="64"/>
      <c r="S1684" s="65"/>
      <c r="T1684" s="67"/>
      <c r="U1684" s="67"/>
      <c r="V1684" s="65"/>
      <c r="W1684" s="67"/>
      <c r="X1684" s="67"/>
      <c r="AB1684" s="67"/>
      <c r="AC1684" s="67"/>
      <c r="AD1684" s="67"/>
      <c r="AE1684" s="67"/>
    </row>
    <row r="1685">
      <c r="A1685" s="110"/>
      <c r="B1685" s="111"/>
      <c r="C1685" s="67"/>
      <c r="D1685" s="67"/>
      <c r="E1685" s="67"/>
      <c r="F1685" s="67"/>
      <c r="G1685" s="67"/>
      <c r="H1685" s="67"/>
      <c r="I1685" s="67"/>
      <c r="J1685" s="67"/>
      <c r="K1685" s="67"/>
      <c r="L1685" s="67"/>
      <c r="M1685" s="67"/>
      <c r="N1685" s="67"/>
      <c r="O1685" s="67"/>
      <c r="P1685" s="67"/>
      <c r="Q1685" s="67"/>
      <c r="R1685" s="64"/>
      <c r="S1685" s="65"/>
      <c r="T1685" s="67"/>
      <c r="U1685" s="67"/>
      <c r="V1685" s="65"/>
      <c r="W1685" s="67"/>
      <c r="X1685" s="67"/>
      <c r="AB1685" s="67"/>
      <c r="AC1685" s="67"/>
      <c r="AD1685" s="67"/>
      <c r="AE1685" s="67"/>
    </row>
    <row r="1686">
      <c r="A1686" s="110"/>
      <c r="B1686" s="111"/>
      <c r="C1686" s="67"/>
      <c r="D1686" s="67"/>
      <c r="E1686" s="67"/>
      <c r="F1686" s="67"/>
      <c r="G1686" s="67"/>
      <c r="H1686" s="67"/>
      <c r="I1686" s="67"/>
      <c r="J1686" s="67"/>
      <c r="K1686" s="67"/>
      <c r="L1686" s="67"/>
      <c r="M1686" s="67"/>
      <c r="N1686" s="67"/>
      <c r="O1686" s="67"/>
      <c r="P1686" s="67"/>
      <c r="Q1686" s="67"/>
      <c r="R1686" s="64"/>
      <c r="S1686" s="65"/>
      <c r="T1686" s="67"/>
      <c r="U1686" s="67"/>
      <c r="V1686" s="65"/>
      <c r="W1686" s="67"/>
      <c r="X1686" s="67"/>
      <c r="AB1686" s="67"/>
      <c r="AC1686" s="67"/>
      <c r="AD1686" s="67"/>
      <c r="AE1686" s="67"/>
    </row>
    <row r="1687">
      <c r="A1687" s="110"/>
      <c r="B1687" s="111"/>
      <c r="C1687" s="67"/>
      <c r="D1687" s="67"/>
      <c r="E1687" s="67"/>
      <c r="F1687" s="67"/>
      <c r="G1687" s="67"/>
      <c r="H1687" s="67"/>
      <c r="I1687" s="67"/>
      <c r="J1687" s="67"/>
      <c r="K1687" s="67"/>
      <c r="L1687" s="67"/>
      <c r="M1687" s="67"/>
      <c r="N1687" s="67"/>
      <c r="O1687" s="67"/>
      <c r="P1687" s="67"/>
      <c r="Q1687" s="67"/>
      <c r="R1687" s="64"/>
      <c r="S1687" s="65"/>
      <c r="T1687" s="67"/>
      <c r="U1687" s="67"/>
      <c r="V1687" s="65"/>
      <c r="W1687" s="67"/>
      <c r="X1687" s="67"/>
      <c r="AB1687" s="67"/>
      <c r="AC1687" s="67"/>
      <c r="AD1687" s="67"/>
      <c r="AE1687" s="67"/>
    </row>
    <row r="1688">
      <c r="A1688" s="110"/>
      <c r="B1688" s="111"/>
      <c r="C1688" s="67"/>
      <c r="D1688" s="67"/>
      <c r="E1688" s="67"/>
      <c r="F1688" s="67"/>
      <c r="G1688" s="67"/>
      <c r="H1688" s="67"/>
      <c r="I1688" s="67"/>
      <c r="J1688" s="67"/>
      <c r="K1688" s="67"/>
      <c r="L1688" s="67"/>
      <c r="M1688" s="67"/>
      <c r="N1688" s="67"/>
      <c r="O1688" s="67"/>
      <c r="P1688" s="67"/>
      <c r="Q1688" s="67"/>
      <c r="R1688" s="64"/>
      <c r="S1688" s="65"/>
      <c r="T1688" s="67"/>
      <c r="U1688" s="67"/>
      <c r="V1688" s="65"/>
      <c r="W1688" s="67"/>
      <c r="X1688" s="67"/>
      <c r="AB1688" s="67"/>
      <c r="AC1688" s="67"/>
      <c r="AD1688" s="67"/>
      <c r="AE1688" s="67"/>
    </row>
    <row r="1689">
      <c r="A1689" s="110"/>
      <c r="B1689" s="111"/>
      <c r="C1689" s="67"/>
      <c r="D1689" s="67"/>
      <c r="E1689" s="67"/>
      <c r="F1689" s="67"/>
      <c r="G1689" s="67"/>
      <c r="H1689" s="67"/>
      <c r="I1689" s="67"/>
      <c r="J1689" s="67"/>
      <c r="K1689" s="67"/>
      <c r="L1689" s="67"/>
      <c r="M1689" s="67"/>
      <c r="N1689" s="67"/>
      <c r="O1689" s="67"/>
      <c r="P1689" s="67"/>
      <c r="Q1689" s="67"/>
      <c r="R1689" s="64"/>
      <c r="S1689" s="65"/>
      <c r="T1689" s="67"/>
      <c r="U1689" s="67"/>
      <c r="V1689" s="65"/>
      <c r="W1689" s="67"/>
      <c r="X1689" s="67"/>
      <c r="AB1689" s="67"/>
      <c r="AC1689" s="67"/>
      <c r="AD1689" s="67"/>
      <c r="AE1689" s="67"/>
    </row>
    <row r="1690">
      <c r="A1690" s="110"/>
      <c r="B1690" s="111"/>
      <c r="C1690" s="67"/>
      <c r="D1690" s="67"/>
      <c r="E1690" s="67"/>
      <c r="F1690" s="67"/>
      <c r="G1690" s="67"/>
      <c r="H1690" s="67"/>
      <c r="I1690" s="67"/>
      <c r="J1690" s="67"/>
      <c r="K1690" s="67"/>
      <c r="L1690" s="67"/>
      <c r="M1690" s="67"/>
      <c r="N1690" s="67"/>
      <c r="O1690" s="67"/>
      <c r="P1690" s="67"/>
      <c r="Q1690" s="67"/>
      <c r="R1690" s="64"/>
      <c r="S1690" s="65"/>
      <c r="T1690" s="67"/>
      <c r="U1690" s="67"/>
      <c r="V1690" s="65"/>
      <c r="W1690" s="67"/>
      <c r="X1690" s="67"/>
      <c r="AB1690" s="67"/>
      <c r="AC1690" s="67"/>
      <c r="AD1690" s="67"/>
      <c r="AE1690" s="67"/>
    </row>
    <row r="1691">
      <c r="A1691" s="110"/>
      <c r="B1691" s="111"/>
      <c r="C1691" s="67"/>
      <c r="D1691" s="67"/>
      <c r="E1691" s="67"/>
      <c r="F1691" s="67"/>
      <c r="G1691" s="67"/>
      <c r="H1691" s="67"/>
      <c r="I1691" s="67"/>
      <c r="J1691" s="67"/>
      <c r="K1691" s="67"/>
      <c r="L1691" s="67"/>
      <c r="M1691" s="67"/>
      <c r="N1691" s="67"/>
      <c r="O1691" s="67"/>
      <c r="P1691" s="67"/>
      <c r="Q1691" s="67"/>
      <c r="R1691" s="64"/>
      <c r="S1691" s="65"/>
      <c r="T1691" s="67"/>
      <c r="U1691" s="67"/>
      <c r="V1691" s="65"/>
      <c r="W1691" s="67"/>
      <c r="X1691" s="67"/>
      <c r="AB1691" s="67"/>
      <c r="AC1691" s="67"/>
      <c r="AD1691" s="67"/>
      <c r="AE1691" s="67"/>
    </row>
    <row r="1692">
      <c r="A1692" s="110"/>
      <c r="B1692" s="111"/>
      <c r="C1692" s="67"/>
      <c r="D1692" s="67"/>
      <c r="E1692" s="67"/>
      <c r="F1692" s="67"/>
      <c r="G1692" s="67"/>
      <c r="H1692" s="67"/>
      <c r="I1692" s="67"/>
      <c r="J1692" s="67"/>
      <c r="K1692" s="67"/>
      <c r="L1692" s="67"/>
      <c r="M1692" s="67"/>
      <c r="N1692" s="67"/>
      <c r="O1692" s="67"/>
      <c r="P1692" s="67"/>
      <c r="Q1692" s="67"/>
      <c r="R1692" s="64"/>
      <c r="S1692" s="65"/>
      <c r="T1692" s="67"/>
      <c r="U1692" s="67"/>
      <c r="V1692" s="65"/>
      <c r="W1692" s="67"/>
      <c r="X1692" s="67"/>
      <c r="AB1692" s="67"/>
      <c r="AC1692" s="67"/>
      <c r="AD1692" s="67"/>
      <c r="AE1692" s="67"/>
    </row>
    <row r="1693">
      <c r="A1693" s="110"/>
      <c r="B1693" s="111"/>
      <c r="C1693" s="67"/>
      <c r="D1693" s="67"/>
      <c r="E1693" s="67"/>
      <c r="F1693" s="67"/>
      <c r="G1693" s="67"/>
      <c r="H1693" s="67"/>
      <c r="I1693" s="67"/>
      <c r="J1693" s="67"/>
      <c r="K1693" s="67"/>
      <c r="L1693" s="67"/>
      <c r="M1693" s="67"/>
      <c r="N1693" s="67"/>
      <c r="O1693" s="67"/>
      <c r="P1693" s="67"/>
      <c r="Q1693" s="67"/>
      <c r="R1693" s="64"/>
      <c r="S1693" s="65"/>
      <c r="T1693" s="67"/>
      <c r="U1693" s="67"/>
      <c r="V1693" s="65"/>
      <c r="W1693" s="67"/>
      <c r="X1693" s="67"/>
      <c r="AB1693" s="67"/>
      <c r="AC1693" s="67"/>
      <c r="AD1693" s="67"/>
      <c r="AE1693" s="67"/>
    </row>
    <row r="1694">
      <c r="A1694" s="110"/>
      <c r="B1694" s="111"/>
      <c r="C1694" s="67"/>
      <c r="D1694" s="67"/>
      <c r="E1694" s="67"/>
      <c r="F1694" s="67"/>
      <c r="G1694" s="67"/>
      <c r="H1694" s="67"/>
      <c r="I1694" s="67"/>
      <c r="J1694" s="67"/>
      <c r="K1694" s="67"/>
      <c r="L1694" s="67"/>
      <c r="M1694" s="67"/>
      <c r="N1694" s="67"/>
      <c r="O1694" s="67"/>
      <c r="P1694" s="67"/>
      <c r="Q1694" s="67"/>
      <c r="R1694" s="64"/>
      <c r="S1694" s="65"/>
      <c r="T1694" s="67"/>
      <c r="U1694" s="67"/>
      <c r="V1694" s="65"/>
      <c r="W1694" s="67"/>
      <c r="X1694" s="67"/>
      <c r="AB1694" s="67"/>
      <c r="AC1694" s="67"/>
      <c r="AD1694" s="67"/>
      <c r="AE1694" s="67"/>
    </row>
    <row r="1695">
      <c r="A1695" s="110"/>
      <c r="B1695" s="111"/>
      <c r="C1695" s="67"/>
      <c r="D1695" s="67"/>
      <c r="E1695" s="67"/>
      <c r="F1695" s="67"/>
      <c r="G1695" s="67"/>
      <c r="H1695" s="67"/>
      <c r="I1695" s="67"/>
      <c r="J1695" s="67"/>
      <c r="K1695" s="67"/>
      <c r="L1695" s="67"/>
      <c r="M1695" s="67"/>
      <c r="N1695" s="67"/>
      <c r="O1695" s="67"/>
      <c r="P1695" s="67"/>
      <c r="Q1695" s="67"/>
      <c r="R1695" s="64"/>
      <c r="S1695" s="65"/>
      <c r="T1695" s="67"/>
      <c r="U1695" s="67"/>
      <c r="V1695" s="65"/>
      <c r="W1695" s="67"/>
      <c r="X1695" s="67"/>
      <c r="AB1695" s="67"/>
      <c r="AC1695" s="67"/>
      <c r="AD1695" s="67"/>
      <c r="AE1695" s="67"/>
    </row>
    <row r="1696">
      <c r="A1696" s="110"/>
      <c r="B1696" s="111"/>
      <c r="C1696" s="67"/>
      <c r="D1696" s="67"/>
      <c r="E1696" s="67"/>
      <c r="F1696" s="67"/>
      <c r="G1696" s="67"/>
      <c r="H1696" s="67"/>
      <c r="I1696" s="67"/>
      <c r="J1696" s="67"/>
      <c r="K1696" s="67"/>
      <c r="L1696" s="67"/>
      <c r="M1696" s="67"/>
      <c r="N1696" s="67"/>
      <c r="O1696" s="67"/>
      <c r="P1696" s="67"/>
      <c r="Q1696" s="67"/>
      <c r="R1696" s="64"/>
      <c r="S1696" s="65"/>
      <c r="T1696" s="67"/>
      <c r="U1696" s="67"/>
      <c r="V1696" s="65"/>
      <c r="W1696" s="67"/>
      <c r="X1696" s="67"/>
      <c r="AB1696" s="67"/>
      <c r="AC1696" s="67"/>
      <c r="AD1696" s="67"/>
      <c r="AE1696" s="67"/>
    </row>
    <row r="1697">
      <c r="A1697" s="110"/>
      <c r="B1697" s="111"/>
      <c r="C1697" s="67"/>
      <c r="D1697" s="67"/>
      <c r="E1697" s="67"/>
      <c r="F1697" s="67"/>
      <c r="G1697" s="67"/>
      <c r="H1697" s="67"/>
      <c r="I1697" s="67"/>
      <c r="J1697" s="67"/>
      <c r="K1697" s="67"/>
      <c r="L1697" s="67"/>
      <c r="M1697" s="67"/>
      <c r="N1697" s="67"/>
      <c r="O1697" s="67"/>
      <c r="P1697" s="67"/>
      <c r="Q1697" s="67"/>
      <c r="R1697" s="64"/>
      <c r="S1697" s="65"/>
      <c r="T1697" s="67"/>
      <c r="U1697" s="67"/>
      <c r="V1697" s="65"/>
      <c r="W1697" s="67"/>
      <c r="X1697" s="67"/>
      <c r="AB1697" s="67"/>
      <c r="AC1697" s="67"/>
      <c r="AD1697" s="67"/>
      <c r="AE1697" s="67"/>
    </row>
    <row r="1698">
      <c r="A1698" s="110"/>
      <c r="B1698" s="111"/>
      <c r="C1698" s="67"/>
      <c r="D1698" s="67"/>
      <c r="E1698" s="67"/>
      <c r="F1698" s="67"/>
      <c r="G1698" s="67"/>
      <c r="H1698" s="67"/>
      <c r="I1698" s="67"/>
      <c r="J1698" s="67"/>
      <c r="K1698" s="67"/>
      <c r="L1698" s="67"/>
      <c r="M1698" s="67"/>
      <c r="N1698" s="67"/>
      <c r="O1698" s="67"/>
      <c r="P1698" s="67"/>
      <c r="Q1698" s="67"/>
      <c r="R1698" s="64"/>
      <c r="S1698" s="65"/>
      <c r="T1698" s="67"/>
      <c r="U1698" s="67"/>
      <c r="V1698" s="65"/>
      <c r="W1698" s="67"/>
      <c r="X1698" s="67"/>
      <c r="AB1698" s="67"/>
      <c r="AC1698" s="67"/>
      <c r="AD1698" s="67"/>
      <c r="AE1698" s="67"/>
    </row>
    <row r="1699">
      <c r="A1699" s="110"/>
      <c r="B1699" s="111"/>
      <c r="C1699" s="67"/>
      <c r="D1699" s="67"/>
      <c r="E1699" s="67"/>
      <c r="F1699" s="67"/>
      <c r="G1699" s="67"/>
      <c r="H1699" s="67"/>
      <c r="I1699" s="67"/>
      <c r="J1699" s="67"/>
      <c r="K1699" s="67"/>
      <c r="L1699" s="67"/>
      <c r="M1699" s="67"/>
      <c r="N1699" s="67"/>
      <c r="O1699" s="67"/>
      <c r="P1699" s="67"/>
      <c r="Q1699" s="67"/>
      <c r="R1699" s="64"/>
      <c r="S1699" s="65"/>
      <c r="T1699" s="67"/>
      <c r="U1699" s="67"/>
      <c r="V1699" s="65"/>
      <c r="W1699" s="67"/>
      <c r="X1699" s="67"/>
      <c r="AB1699" s="67"/>
      <c r="AC1699" s="67"/>
      <c r="AD1699" s="67"/>
      <c r="AE1699" s="67"/>
    </row>
    <row r="1700">
      <c r="A1700" s="110"/>
      <c r="B1700" s="111"/>
      <c r="C1700" s="67"/>
      <c r="D1700" s="67"/>
      <c r="E1700" s="67"/>
      <c r="F1700" s="67"/>
      <c r="G1700" s="67"/>
      <c r="H1700" s="67"/>
      <c r="I1700" s="67"/>
      <c r="J1700" s="67"/>
      <c r="K1700" s="67"/>
      <c r="L1700" s="67"/>
      <c r="M1700" s="67"/>
      <c r="N1700" s="67"/>
      <c r="O1700" s="67"/>
      <c r="P1700" s="67"/>
      <c r="Q1700" s="67"/>
      <c r="R1700" s="64"/>
      <c r="S1700" s="65"/>
      <c r="T1700" s="67"/>
      <c r="U1700" s="67"/>
      <c r="V1700" s="65"/>
      <c r="W1700" s="67"/>
      <c r="X1700" s="67"/>
      <c r="AB1700" s="67"/>
      <c r="AC1700" s="67"/>
      <c r="AD1700" s="67"/>
      <c r="AE1700" s="67"/>
    </row>
    <row r="1701">
      <c r="A1701" s="110"/>
      <c r="B1701" s="111"/>
      <c r="C1701" s="67"/>
      <c r="D1701" s="67"/>
      <c r="E1701" s="67"/>
      <c r="F1701" s="67"/>
      <c r="G1701" s="67"/>
      <c r="H1701" s="67"/>
      <c r="I1701" s="67"/>
      <c r="J1701" s="67"/>
      <c r="K1701" s="67"/>
      <c r="L1701" s="67"/>
      <c r="M1701" s="67"/>
      <c r="N1701" s="67"/>
      <c r="O1701" s="67"/>
      <c r="P1701" s="67"/>
      <c r="Q1701" s="67"/>
      <c r="R1701" s="64"/>
      <c r="S1701" s="65"/>
      <c r="T1701" s="67"/>
      <c r="U1701" s="67"/>
      <c r="V1701" s="65"/>
      <c r="W1701" s="67"/>
      <c r="X1701" s="67"/>
      <c r="AB1701" s="67"/>
      <c r="AC1701" s="67"/>
      <c r="AD1701" s="67"/>
      <c r="AE1701" s="67"/>
    </row>
    <row r="1702">
      <c r="A1702" s="110"/>
      <c r="B1702" s="111"/>
      <c r="C1702" s="67"/>
      <c r="D1702" s="67"/>
      <c r="E1702" s="67"/>
      <c r="F1702" s="67"/>
      <c r="G1702" s="67"/>
      <c r="H1702" s="67"/>
      <c r="I1702" s="67"/>
      <c r="J1702" s="67"/>
      <c r="K1702" s="67"/>
      <c r="L1702" s="67"/>
      <c r="M1702" s="67"/>
      <c r="N1702" s="67"/>
      <c r="O1702" s="67"/>
      <c r="P1702" s="67"/>
      <c r="Q1702" s="67"/>
      <c r="R1702" s="64"/>
      <c r="S1702" s="65"/>
      <c r="T1702" s="67"/>
      <c r="U1702" s="67"/>
      <c r="V1702" s="65"/>
      <c r="W1702" s="67"/>
      <c r="X1702" s="67"/>
      <c r="AB1702" s="67"/>
      <c r="AC1702" s="67"/>
      <c r="AD1702" s="67"/>
      <c r="AE1702" s="67"/>
    </row>
    <row r="1703">
      <c r="A1703" s="110"/>
      <c r="B1703" s="111"/>
      <c r="C1703" s="67"/>
      <c r="D1703" s="67"/>
      <c r="E1703" s="67"/>
      <c r="F1703" s="67"/>
      <c r="G1703" s="67"/>
      <c r="H1703" s="67"/>
      <c r="I1703" s="67"/>
      <c r="J1703" s="67"/>
      <c r="K1703" s="67"/>
      <c r="L1703" s="67"/>
      <c r="M1703" s="67"/>
      <c r="N1703" s="67"/>
      <c r="O1703" s="67"/>
      <c r="P1703" s="67"/>
      <c r="Q1703" s="67"/>
      <c r="R1703" s="64"/>
      <c r="S1703" s="65"/>
      <c r="T1703" s="67"/>
      <c r="U1703" s="67"/>
      <c r="V1703" s="65"/>
      <c r="W1703" s="67"/>
      <c r="X1703" s="67"/>
      <c r="AB1703" s="67"/>
      <c r="AC1703" s="67"/>
      <c r="AD1703" s="67"/>
      <c r="AE1703" s="67"/>
    </row>
    <row r="1704">
      <c r="A1704" s="110"/>
      <c r="B1704" s="111"/>
      <c r="C1704" s="67"/>
      <c r="D1704" s="67"/>
      <c r="E1704" s="67"/>
      <c r="F1704" s="67"/>
      <c r="G1704" s="67"/>
      <c r="H1704" s="67"/>
      <c r="I1704" s="67"/>
      <c r="J1704" s="67"/>
      <c r="K1704" s="67"/>
      <c r="L1704" s="67"/>
      <c r="M1704" s="67"/>
      <c r="N1704" s="67"/>
      <c r="O1704" s="67"/>
      <c r="P1704" s="67"/>
      <c r="Q1704" s="67"/>
      <c r="R1704" s="64"/>
      <c r="S1704" s="65"/>
      <c r="T1704" s="67"/>
      <c r="U1704" s="67"/>
      <c r="V1704" s="65"/>
      <c r="W1704" s="67"/>
      <c r="X1704" s="67"/>
      <c r="AB1704" s="67"/>
      <c r="AC1704" s="67"/>
      <c r="AD1704" s="67"/>
      <c r="AE1704" s="67"/>
    </row>
    <row r="1705">
      <c r="A1705" s="110"/>
      <c r="B1705" s="111"/>
      <c r="C1705" s="67"/>
      <c r="D1705" s="67"/>
      <c r="E1705" s="67"/>
      <c r="F1705" s="67"/>
      <c r="G1705" s="67"/>
      <c r="H1705" s="67"/>
      <c r="I1705" s="67"/>
      <c r="J1705" s="67"/>
      <c r="K1705" s="67"/>
      <c r="L1705" s="67"/>
      <c r="M1705" s="67"/>
      <c r="N1705" s="67"/>
      <c r="O1705" s="67"/>
      <c r="P1705" s="67"/>
      <c r="Q1705" s="67"/>
      <c r="R1705" s="64"/>
      <c r="S1705" s="65"/>
      <c r="T1705" s="67"/>
      <c r="U1705" s="67"/>
      <c r="V1705" s="65"/>
      <c r="W1705" s="67"/>
      <c r="X1705" s="67"/>
      <c r="AB1705" s="67"/>
      <c r="AC1705" s="67"/>
      <c r="AD1705" s="67"/>
      <c r="AE1705" s="67"/>
    </row>
    <row r="1706">
      <c r="A1706" s="110"/>
      <c r="B1706" s="111"/>
      <c r="C1706" s="67"/>
      <c r="D1706" s="67"/>
      <c r="E1706" s="67"/>
      <c r="F1706" s="67"/>
      <c r="G1706" s="67"/>
      <c r="H1706" s="67"/>
      <c r="I1706" s="67"/>
      <c r="J1706" s="67"/>
      <c r="K1706" s="67"/>
      <c r="L1706" s="67"/>
      <c r="M1706" s="67"/>
      <c r="N1706" s="67"/>
      <c r="O1706" s="67"/>
      <c r="P1706" s="67"/>
      <c r="Q1706" s="67"/>
      <c r="R1706" s="64"/>
      <c r="S1706" s="65"/>
      <c r="T1706" s="67"/>
      <c r="U1706" s="67"/>
      <c r="V1706" s="65"/>
      <c r="W1706" s="67"/>
      <c r="X1706" s="67"/>
      <c r="AB1706" s="67"/>
      <c r="AC1706" s="67"/>
      <c r="AD1706" s="67"/>
      <c r="AE1706" s="67"/>
    </row>
    <row r="1707">
      <c r="A1707" s="110"/>
      <c r="B1707" s="111"/>
      <c r="C1707" s="67"/>
      <c r="D1707" s="67"/>
      <c r="E1707" s="67"/>
      <c r="F1707" s="67"/>
      <c r="G1707" s="67"/>
      <c r="H1707" s="67"/>
      <c r="I1707" s="67"/>
      <c r="J1707" s="67"/>
      <c r="K1707" s="67"/>
      <c r="L1707" s="67"/>
      <c r="M1707" s="67"/>
      <c r="N1707" s="67"/>
      <c r="O1707" s="67"/>
      <c r="P1707" s="67"/>
      <c r="Q1707" s="67"/>
      <c r="R1707" s="64"/>
      <c r="S1707" s="65"/>
      <c r="T1707" s="67"/>
      <c r="U1707" s="67"/>
      <c r="V1707" s="65"/>
      <c r="W1707" s="67"/>
      <c r="X1707" s="67"/>
      <c r="AB1707" s="67"/>
      <c r="AC1707" s="67"/>
      <c r="AD1707" s="67"/>
      <c r="AE1707" s="67"/>
    </row>
    <row r="1708">
      <c r="A1708" s="110"/>
      <c r="B1708" s="111"/>
      <c r="C1708" s="67"/>
      <c r="D1708" s="67"/>
      <c r="E1708" s="67"/>
      <c r="F1708" s="67"/>
      <c r="G1708" s="67"/>
      <c r="H1708" s="67"/>
      <c r="I1708" s="67"/>
      <c r="J1708" s="67"/>
      <c r="K1708" s="67"/>
      <c r="L1708" s="67"/>
      <c r="M1708" s="67"/>
      <c r="N1708" s="67"/>
      <c r="O1708" s="67"/>
      <c r="P1708" s="67"/>
      <c r="Q1708" s="67"/>
      <c r="R1708" s="64"/>
      <c r="S1708" s="65"/>
      <c r="T1708" s="67"/>
      <c r="U1708" s="67"/>
      <c r="V1708" s="65"/>
      <c r="W1708" s="67"/>
      <c r="X1708" s="67"/>
      <c r="AB1708" s="67"/>
      <c r="AC1708" s="67"/>
      <c r="AD1708" s="67"/>
      <c r="AE1708" s="67"/>
    </row>
    <row r="1709">
      <c r="A1709" s="110"/>
      <c r="B1709" s="111"/>
      <c r="C1709" s="67"/>
      <c r="D1709" s="67"/>
      <c r="E1709" s="67"/>
      <c r="F1709" s="67"/>
      <c r="G1709" s="67"/>
      <c r="H1709" s="67"/>
      <c r="I1709" s="67"/>
      <c r="J1709" s="67"/>
      <c r="K1709" s="67"/>
      <c r="L1709" s="67"/>
      <c r="M1709" s="67"/>
      <c r="N1709" s="67"/>
      <c r="O1709" s="67"/>
      <c r="P1709" s="67"/>
      <c r="Q1709" s="67"/>
      <c r="R1709" s="64"/>
      <c r="S1709" s="65"/>
      <c r="T1709" s="67"/>
      <c r="U1709" s="67"/>
      <c r="V1709" s="65"/>
      <c r="W1709" s="67"/>
      <c r="X1709" s="67"/>
      <c r="AB1709" s="67"/>
      <c r="AC1709" s="67"/>
      <c r="AD1709" s="67"/>
      <c r="AE1709" s="67"/>
    </row>
    <row r="1710">
      <c r="A1710" s="110"/>
      <c r="B1710" s="111"/>
      <c r="C1710" s="67"/>
      <c r="D1710" s="67"/>
      <c r="E1710" s="67"/>
      <c r="F1710" s="67"/>
      <c r="G1710" s="67"/>
      <c r="H1710" s="67"/>
      <c r="I1710" s="67"/>
      <c r="J1710" s="67"/>
      <c r="K1710" s="67"/>
      <c r="L1710" s="67"/>
      <c r="M1710" s="67"/>
      <c r="N1710" s="67"/>
      <c r="O1710" s="67"/>
      <c r="P1710" s="67"/>
      <c r="Q1710" s="67"/>
      <c r="R1710" s="64"/>
      <c r="S1710" s="65"/>
      <c r="T1710" s="67"/>
      <c r="U1710" s="67"/>
      <c r="V1710" s="65"/>
      <c r="W1710" s="67"/>
      <c r="X1710" s="67"/>
      <c r="AB1710" s="67"/>
      <c r="AC1710" s="67"/>
      <c r="AD1710" s="67"/>
      <c r="AE1710" s="67"/>
    </row>
    <row r="1711">
      <c r="A1711" s="110"/>
      <c r="B1711" s="111"/>
      <c r="C1711" s="67"/>
      <c r="D1711" s="67"/>
      <c r="E1711" s="67"/>
      <c r="F1711" s="67"/>
      <c r="G1711" s="67"/>
      <c r="H1711" s="67"/>
      <c r="I1711" s="67"/>
      <c r="J1711" s="67"/>
      <c r="K1711" s="67"/>
      <c r="L1711" s="67"/>
      <c r="M1711" s="67"/>
      <c r="N1711" s="67"/>
      <c r="O1711" s="67"/>
      <c r="P1711" s="67"/>
      <c r="Q1711" s="67"/>
      <c r="R1711" s="64"/>
      <c r="S1711" s="65"/>
      <c r="T1711" s="67"/>
      <c r="U1711" s="67"/>
      <c r="V1711" s="65"/>
      <c r="W1711" s="67"/>
      <c r="X1711" s="67"/>
      <c r="AB1711" s="67"/>
      <c r="AC1711" s="67"/>
      <c r="AD1711" s="67"/>
      <c r="AE1711" s="67"/>
    </row>
    <row r="1712">
      <c r="A1712" s="110"/>
      <c r="B1712" s="111"/>
      <c r="C1712" s="67"/>
      <c r="D1712" s="67"/>
      <c r="E1712" s="67"/>
      <c r="F1712" s="67"/>
      <c r="G1712" s="67"/>
      <c r="H1712" s="67"/>
      <c r="I1712" s="67"/>
      <c r="J1712" s="67"/>
      <c r="K1712" s="67"/>
      <c r="L1712" s="67"/>
      <c r="M1712" s="67"/>
      <c r="N1712" s="67"/>
      <c r="O1712" s="67"/>
      <c r="P1712" s="67"/>
      <c r="Q1712" s="67"/>
      <c r="R1712" s="64"/>
      <c r="S1712" s="65"/>
      <c r="T1712" s="67"/>
      <c r="U1712" s="67"/>
      <c r="V1712" s="65"/>
      <c r="W1712" s="67"/>
      <c r="X1712" s="67"/>
      <c r="AB1712" s="67"/>
      <c r="AC1712" s="67"/>
      <c r="AD1712" s="67"/>
      <c r="AE1712" s="67"/>
    </row>
    <row r="1713">
      <c r="A1713" s="110"/>
      <c r="B1713" s="111"/>
      <c r="C1713" s="67"/>
      <c r="D1713" s="67"/>
      <c r="E1713" s="67"/>
      <c r="F1713" s="67"/>
      <c r="G1713" s="67"/>
      <c r="H1713" s="67"/>
      <c r="I1713" s="67"/>
      <c r="J1713" s="67"/>
      <c r="K1713" s="67"/>
      <c r="L1713" s="67"/>
      <c r="M1713" s="67"/>
      <c r="N1713" s="67"/>
      <c r="O1713" s="67"/>
      <c r="P1713" s="67"/>
      <c r="Q1713" s="67"/>
      <c r="R1713" s="64"/>
      <c r="S1713" s="65"/>
      <c r="T1713" s="67"/>
      <c r="U1713" s="67"/>
      <c r="V1713" s="65"/>
      <c r="W1713" s="67"/>
      <c r="X1713" s="67"/>
      <c r="AB1713" s="67"/>
      <c r="AC1713" s="67"/>
      <c r="AD1713" s="67"/>
      <c r="AE1713" s="67"/>
    </row>
    <row r="1714">
      <c r="A1714" s="110"/>
      <c r="B1714" s="111"/>
      <c r="C1714" s="67"/>
      <c r="D1714" s="67"/>
      <c r="E1714" s="67"/>
      <c r="F1714" s="67"/>
      <c r="G1714" s="67"/>
      <c r="H1714" s="67"/>
      <c r="I1714" s="67"/>
      <c r="J1714" s="67"/>
      <c r="K1714" s="67"/>
      <c r="L1714" s="67"/>
      <c r="M1714" s="67"/>
      <c r="N1714" s="67"/>
      <c r="O1714" s="67"/>
      <c r="P1714" s="67"/>
      <c r="Q1714" s="67"/>
      <c r="R1714" s="64"/>
      <c r="S1714" s="65"/>
      <c r="T1714" s="67"/>
      <c r="U1714" s="67"/>
      <c r="V1714" s="65"/>
      <c r="W1714" s="67"/>
      <c r="X1714" s="67"/>
      <c r="AB1714" s="67"/>
      <c r="AC1714" s="67"/>
      <c r="AD1714" s="67"/>
      <c r="AE1714" s="67"/>
    </row>
    <row r="1715">
      <c r="A1715" s="110"/>
      <c r="B1715" s="111"/>
      <c r="C1715" s="67"/>
      <c r="D1715" s="67"/>
      <c r="E1715" s="67"/>
      <c r="F1715" s="67"/>
      <c r="G1715" s="67"/>
      <c r="H1715" s="67"/>
      <c r="I1715" s="67"/>
      <c r="J1715" s="67"/>
      <c r="K1715" s="67"/>
      <c r="L1715" s="67"/>
      <c r="M1715" s="67"/>
      <c r="N1715" s="67"/>
      <c r="O1715" s="67"/>
      <c r="P1715" s="67"/>
      <c r="Q1715" s="67"/>
      <c r="R1715" s="64"/>
      <c r="S1715" s="65"/>
      <c r="T1715" s="67"/>
      <c r="U1715" s="67"/>
      <c r="V1715" s="65"/>
      <c r="W1715" s="67"/>
      <c r="X1715" s="67"/>
      <c r="AB1715" s="67"/>
      <c r="AC1715" s="67"/>
      <c r="AD1715" s="67"/>
      <c r="AE1715" s="67"/>
    </row>
    <row r="1716">
      <c r="A1716" s="110"/>
      <c r="B1716" s="111"/>
      <c r="C1716" s="67"/>
      <c r="D1716" s="67"/>
      <c r="E1716" s="67"/>
      <c r="F1716" s="67"/>
      <c r="G1716" s="67"/>
      <c r="H1716" s="67"/>
      <c r="I1716" s="67"/>
      <c r="J1716" s="67"/>
      <c r="K1716" s="67"/>
      <c r="L1716" s="67"/>
      <c r="M1716" s="67"/>
      <c r="N1716" s="67"/>
      <c r="O1716" s="67"/>
      <c r="P1716" s="67"/>
      <c r="Q1716" s="67"/>
      <c r="R1716" s="64"/>
      <c r="S1716" s="65"/>
      <c r="T1716" s="67"/>
      <c r="U1716" s="67"/>
      <c r="V1716" s="65"/>
      <c r="W1716" s="67"/>
      <c r="X1716" s="67"/>
      <c r="AB1716" s="67"/>
      <c r="AC1716" s="67"/>
      <c r="AD1716" s="67"/>
      <c r="AE1716" s="67"/>
    </row>
    <row r="1717">
      <c r="A1717" s="110"/>
      <c r="B1717" s="111"/>
      <c r="C1717" s="67"/>
      <c r="D1717" s="67"/>
      <c r="E1717" s="67"/>
      <c r="F1717" s="67"/>
      <c r="G1717" s="67"/>
      <c r="H1717" s="67"/>
      <c r="I1717" s="67"/>
      <c r="J1717" s="67"/>
      <c r="K1717" s="67"/>
      <c r="L1717" s="67"/>
      <c r="M1717" s="67"/>
      <c r="N1717" s="67"/>
      <c r="O1717" s="67"/>
      <c r="P1717" s="67"/>
      <c r="Q1717" s="67"/>
      <c r="R1717" s="64"/>
      <c r="S1717" s="65"/>
      <c r="T1717" s="67"/>
      <c r="U1717" s="67"/>
      <c r="V1717" s="65"/>
      <c r="W1717" s="67"/>
      <c r="X1717" s="67"/>
      <c r="AB1717" s="67"/>
      <c r="AC1717" s="67"/>
      <c r="AD1717" s="67"/>
      <c r="AE1717" s="67"/>
    </row>
    <row r="1718">
      <c r="A1718" s="110"/>
      <c r="B1718" s="111"/>
      <c r="C1718" s="67"/>
      <c r="D1718" s="67"/>
      <c r="E1718" s="67"/>
      <c r="F1718" s="67"/>
      <c r="G1718" s="67"/>
      <c r="H1718" s="67"/>
      <c r="I1718" s="67"/>
      <c r="J1718" s="67"/>
      <c r="K1718" s="67"/>
      <c r="L1718" s="67"/>
      <c r="M1718" s="67"/>
      <c r="N1718" s="67"/>
      <c r="O1718" s="67"/>
      <c r="P1718" s="67"/>
      <c r="Q1718" s="67"/>
      <c r="R1718" s="64"/>
      <c r="S1718" s="65"/>
      <c r="T1718" s="67"/>
      <c r="U1718" s="67"/>
      <c r="V1718" s="65"/>
      <c r="W1718" s="67"/>
      <c r="X1718" s="67"/>
      <c r="AB1718" s="67"/>
      <c r="AC1718" s="67"/>
      <c r="AD1718" s="67"/>
      <c r="AE1718" s="67"/>
    </row>
    <row r="1719">
      <c r="A1719" s="110"/>
      <c r="B1719" s="111"/>
      <c r="C1719" s="67"/>
      <c r="D1719" s="67"/>
      <c r="E1719" s="67"/>
      <c r="F1719" s="67"/>
      <c r="G1719" s="67"/>
      <c r="H1719" s="67"/>
      <c r="I1719" s="67"/>
      <c r="J1719" s="67"/>
      <c r="K1719" s="67"/>
      <c r="L1719" s="67"/>
      <c r="M1719" s="67"/>
      <c r="N1719" s="67"/>
      <c r="O1719" s="67"/>
      <c r="P1719" s="67"/>
      <c r="Q1719" s="67"/>
      <c r="R1719" s="64"/>
      <c r="S1719" s="65"/>
      <c r="T1719" s="67"/>
      <c r="U1719" s="67"/>
      <c r="V1719" s="65"/>
      <c r="W1719" s="67"/>
      <c r="X1719" s="67"/>
      <c r="AB1719" s="67"/>
      <c r="AC1719" s="67"/>
      <c r="AD1719" s="67"/>
      <c r="AE1719" s="67"/>
    </row>
    <row r="1720">
      <c r="A1720" s="110"/>
      <c r="B1720" s="111"/>
      <c r="C1720" s="67"/>
      <c r="D1720" s="67"/>
      <c r="E1720" s="67"/>
      <c r="F1720" s="67"/>
      <c r="G1720" s="67"/>
      <c r="H1720" s="67"/>
      <c r="I1720" s="67"/>
      <c r="J1720" s="67"/>
      <c r="K1720" s="67"/>
      <c r="L1720" s="67"/>
      <c r="M1720" s="67"/>
      <c r="N1720" s="67"/>
      <c r="O1720" s="67"/>
      <c r="P1720" s="67"/>
      <c r="Q1720" s="67"/>
      <c r="R1720" s="64"/>
      <c r="S1720" s="65"/>
      <c r="T1720" s="67"/>
      <c r="U1720" s="67"/>
      <c r="V1720" s="65"/>
      <c r="W1720" s="67"/>
      <c r="X1720" s="67"/>
      <c r="AB1720" s="67"/>
      <c r="AC1720" s="67"/>
      <c r="AD1720" s="67"/>
      <c r="AE1720" s="67"/>
    </row>
    <row r="1721">
      <c r="A1721" s="110"/>
      <c r="B1721" s="111"/>
      <c r="C1721" s="67"/>
      <c r="D1721" s="67"/>
      <c r="E1721" s="67"/>
      <c r="F1721" s="67"/>
      <c r="G1721" s="67"/>
      <c r="H1721" s="67"/>
      <c r="I1721" s="67"/>
      <c r="J1721" s="67"/>
      <c r="K1721" s="67"/>
      <c r="L1721" s="67"/>
      <c r="M1721" s="67"/>
      <c r="N1721" s="67"/>
      <c r="O1721" s="67"/>
      <c r="P1721" s="67"/>
      <c r="Q1721" s="67"/>
      <c r="R1721" s="64"/>
      <c r="S1721" s="65"/>
      <c r="T1721" s="67"/>
      <c r="U1721" s="67"/>
      <c r="V1721" s="65"/>
      <c r="W1721" s="67"/>
      <c r="X1721" s="67"/>
      <c r="AB1721" s="67"/>
      <c r="AC1721" s="67"/>
      <c r="AD1721" s="67"/>
      <c r="AE1721" s="67"/>
    </row>
    <row r="1722">
      <c r="A1722" s="110"/>
      <c r="B1722" s="111"/>
      <c r="C1722" s="67"/>
      <c r="D1722" s="67"/>
      <c r="E1722" s="67"/>
      <c r="F1722" s="67"/>
      <c r="G1722" s="67"/>
      <c r="H1722" s="67"/>
      <c r="I1722" s="67"/>
      <c r="J1722" s="67"/>
      <c r="K1722" s="67"/>
      <c r="L1722" s="67"/>
      <c r="M1722" s="67"/>
      <c r="N1722" s="67"/>
      <c r="O1722" s="67"/>
      <c r="P1722" s="67"/>
      <c r="Q1722" s="67"/>
      <c r="R1722" s="64"/>
      <c r="S1722" s="65"/>
      <c r="T1722" s="67"/>
      <c r="U1722" s="67"/>
      <c r="V1722" s="65"/>
      <c r="W1722" s="67"/>
      <c r="X1722" s="67"/>
      <c r="AB1722" s="67"/>
      <c r="AC1722" s="67"/>
      <c r="AD1722" s="67"/>
      <c r="AE1722" s="67"/>
    </row>
    <row r="1723">
      <c r="A1723" s="110"/>
      <c r="B1723" s="111"/>
      <c r="C1723" s="67"/>
      <c r="D1723" s="67"/>
      <c r="E1723" s="67"/>
      <c r="F1723" s="67"/>
      <c r="G1723" s="67"/>
      <c r="H1723" s="67"/>
      <c r="I1723" s="67"/>
      <c r="J1723" s="67"/>
      <c r="K1723" s="67"/>
      <c r="L1723" s="67"/>
      <c r="M1723" s="67"/>
      <c r="N1723" s="67"/>
      <c r="O1723" s="67"/>
      <c r="P1723" s="67"/>
      <c r="Q1723" s="67"/>
      <c r="R1723" s="64"/>
      <c r="S1723" s="65"/>
      <c r="T1723" s="67"/>
      <c r="U1723" s="67"/>
      <c r="V1723" s="65"/>
      <c r="W1723" s="67"/>
      <c r="X1723" s="67"/>
      <c r="AB1723" s="67"/>
      <c r="AC1723" s="67"/>
      <c r="AD1723" s="67"/>
      <c r="AE1723" s="67"/>
    </row>
    <row r="1724">
      <c r="A1724" s="110"/>
      <c r="B1724" s="111"/>
      <c r="C1724" s="67"/>
      <c r="D1724" s="67"/>
      <c r="E1724" s="67"/>
      <c r="F1724" s="67"/>
      <c r="G1724" s="67"/>
      <c r="H1724" s="67"/>
      <c r="I1724" s="67"/>
      <c r="J1724" s="67"/>
      <c r="K1724" s="67"/>
      <c r="L1724" s="67"/>
      <c r="M1724" s="67"/>
      <c r="N1724" s="67"/>
      <c r="O1724" s="67"/>
      <c r="P1724" s="67"/>
      <c r="Q1724" s="67"/>
      <c r="R1724" s="64"/>
      <c r="S1724" s="65"/>
      <c r="T1724" s="67"/>
      <c r="U1724" s="67"/>
      <c r="V1724" s="65"/>
      <c r="W1724" s="67"/>
      <c r="X1724" s="67"/>
      <c r="AB1724" s="67"/>
      <c r="AC1724" s="67"/>
      <c r="AD1724" s="67"/>
      <c r="AE1724" s="67"/>
    </row>
    <row r="1725">
      <c r="A1725" s="110"/>
      <c r="B1725" s="111"/>
      <c r="C1725" s="67"/>
      <c r="D1725" s="67"/>
      <c r="E1725" s="67"/>
      <c r="F1725" s="67"/>
      <c r="G1725" s="67"/>
      <c r="H1725" s="67"/>
      <c r="I1725" s="67"/>
      <c r="J1725" s="67"/>
      <c r="K1725" s="67"/>
      <c r="L1725" s="67"/>
      <c r="M1725" s="67"/>
      <c r="N1725" s="67"/>
      <c r="O1725" s="67"/>
      <c r="P1725" s="67"/>
      <c r="Q1725" s="67"/>
      <c r="R1725" s="64"/>
      <c r="S1725" s="65"/>
      <c r="T1725" s="67"/>
      <c r="U1725" s="67"/>
      <c r="V1725" s="65"/>
      <c r="W1725" s="67"/>
      <c r="X1725" s="67"/>
      <c r="AB1725" s="67"/>
      <c r="AC1725" s="67"/>
      <c r="AD1725" s="67"/>
      <c r="AE1725" s="67"/>
    </row>
    <row r="1726">
      <c r="A1726" s="110"/>
      <c r="B1726" s="111"/>
      <c r="C1726" s="67"/>
      <c r="D1726" s="67"/>
      <c r="E1726" s="67"/>
      <c r="F1726" s="67"/>
      <c r="G1726" s="67"/>
      <c r="H1726" s="67"/>
      <c r="I1726" s="67"/>
      <c r="J1726" s="67"/>
      <c r="K1726" s="67"/>
      <c r="L1726" s="67"/>
      <c r="M1726" s="67"/>
      <c r="N1726" s="67"/>
      <c r="O1726" s="67"/>
      <c r="P1726" s="67"/>
      <c r="Q1726" s="67"/>
      <c r="R1726" s="64"/>
      <c r="S1726" s="65"/>
      <c r="T1726" s="67"/>
      <c r="U1726" s="67"/>
      <c r="V1726" s="65"/>
      <c r="W1726" s="67"/>
      <c r="X1726" s="67"/>
      <c r="AB1726" s="67"/>
      <c r="AC1726" s="67"/>
      <c r="AD1726" s="67"/>
      <c r="AE1726" s="67"/>
    </row>
    <row r="1727">
      <c r="A1727" s="110"/>
      <c r="B1727" s="111"/>
      <c r="C1727" s="67"/>
      <c r="D1727" s="67"/>
      <c r="E1727" s="67"/>
      <c r="F1727" s="67"/>
      <c r="G1727" s="67"/>
      <c r="H1727" s="67"/>
      <c r="I1727" s="67"/>
      <c r="J1727" s="67"/>
      <c r="K1727" s="67"/>
      <c r="L1727" s="67"/>
      <c r="M1727" s="67"/>
      <c r="N1727" s="67"/>
      <c r="O1727" s="67"/>
      <c r="P1727" s="67"/>
      <c r="Q1727" s="67"/>
      <c r="R1727" s="64"/>
      <c r="S1727" s="65"/>
      <c r="T1727" s="67"/>
      <c r="U1727" s="67"/>
      <c r="V1727" s="65"/>
      <c r="W1727" s="67"/>
      <c r="X1727" s="67"/>
      <c r="AB1727" s="67"/>
      <c r="AC1727" s="67"/>
      <c r="AD1727" s="67"/>
      <c r="AE1727" s="67"/>
    </row>
    <row r="1728">
      <c r="A1728" s="110"/>
      <c r="B1728" s="111"/>
      <c r="C1728" s="67"/>
      <c r="D1728" s="67"/>
      <c r="E1728" s="67"/>
      <c r="F1728" s="67"/>
      <c r="G1728" s="67"/>
      <c r="H1728" s="67"/>
      <c r="I1728" s="67"/>
      <c r="J1728" s="67"/>
      <c r="K1728" s="67"/>
      <c r="L1728" s="67"/>
      <c r="M1728" s="67"/>
      <c r="N1728" s="67"/>
      <c r="O1728" s="67"/>
      <c r="P1728" s="67"/>
      <c r="Q1728" s="67"/>
      <c r="R1728" s="64"/>
      <c r="S1728" s="65"/>
      <c r="T1728" s="67"/>
      <c r="U1728" s="67"/>
      <c r="V1728" s="65"/>
      <c r="W1728" s="67"/>
      <c r="X1728" s="67"/>
      <c r="AB1728" s="67"/>
      <c r="AC1728" s="67"/>
      <c r="AD1728" s="67"/>
      <c r="AE1728" s="67"/>
    </row>
    <row r="1729">
      <c r="A1729" s="110"/>
      <c r="B1729" s="111"/>
      <c r="C1729" s="67"/>
      <c r="D1729" s="67"/>
      <c r="E1729" s="67"/>
      <c r="F1729" s="67"/>
      <c r="G1729" s="67"/>
      <c r="H1729" s="67"/>
      <c r="I1729" s="67"/>
      <c r="J1729" s="67"/>
      <c r="K1729" s="67"/>
      <c r="L1729" s="67"/>
      <c r="M1729" s="67"/>
      <c r="N1729" s="67"/>
      <c r="O1729" s="67"/>
      <c r="P1729" s="67"/>
      <c r="Q1729" s="67"/>
      <c r="R1729" s="64"/>
      <c r="S1729" s="65"/>
      <c r="T1729" s="67"/>
      <c r="U1729" s="67"/>
      <c r="V1729" s="65"/>
      <c r="W1729" s="67"/>
      <c r="X1729" s="67"/>
      <c r="AB1729" s="67"/>
      <c r="AC1729" s="67"/>
      <c r="AD1729" s="67"/>
      <c r="AE1729" s="67"/>
    </row>
    <row r="1730">
      <c r="A1730" s="110"/>
      <c r="B1730" s="111"/>
      <c r="C1730" s="67"/>
      <c r="D1730" s="67"/>
      <c r="E1730" s="67"/>
      <c r="F1730" s="67"/>
      <c r="G1730" s="67"/>
      <c r="H1730" s="67"/>
      <c r="I1730" s="67"/>
      <c r="J1730" s="67"/>
      <c r="K1730" s="67"/>
      <c r="L1730" s="67"/>
      <c r="M1730" s="67"/>
      <c r="N1730" s="67"/>
      <c r="O1730" s="67"/>
      <c r="P1730" s="67"/>
      <c r="Q1730" s="67"/>
      <c r="R1730" s="64"/>
      <c r="S1730" s="65"/>
      <c r="T1730" s="67"/>
      <c r="U1730" s="67"/>
      <c r="V1730" s="65"/>
      <c r="W1730" s="67"/>
      <c r="X1730" s="67"/>
      <c r="AB1730" s="67"/>
      <c r="AC1730" s="67"/>
      <c r="AD1730" s="67"/>
      <c r="AE1730" s="67"/>
    </row>
    <row r="1731">
      <c r="A1731" s="110"/>
      <c r="B1731" s="111"/>
      <c r="C1731" s="67"/>
      <c r="D1731" s="67"/>
      <c r="E1731" s="67"/>
      <c r="F1731" s="67"/>
      <c r="G1731" s="67"/>
      <c r="H1731" s="67"/>
      <c r="I1731" s="67"/>
      <c r="J1731" s="67"/>
      <c r="K1731" s="67"/>
      <c r="L1731" s="67"/>
      <c r="M1731" s="67"/>
      <c r="N1731" s="67"/>
      <c r="O1731" s="67"/>
      <c r="P1731" s="67"/>
      <c r="Q1731" s="67"/>
      <c r="R1731" s="64"/>
      <c r="S1731" s="65"/>
      <c r="T1731" s="67"/>
      <c r="U1731" s="67"/>
      <c r="V1731" s="65"/>
      <c r="W1731" s="67"/>
      <c r="X1731" s="67"/>
      <c r="AB1731" s="67"/>
      <c r="AC1731" s="67"/>
      <c r="AD1731" s="67"/>
      <c r="AE1731" s="67"/>
    </row>
    <row r="1732">
      <c r="A1732" s="110"/>
      <c r="B1732" s="111"/>
      <c r="C1732" s="67"/>
      <c r="D1732" s="67"/>
      <c r="E1732" s="67"/>
      <c r="F1732" s="67"/>
      <c r="G1732" s="67"/>
      <c r="H1732" s="67"/>
      <c r="I1732" s="67"/>
      <c r="J1732" s="67"/>
      <c r="K1732" s="67"/>
      <c r="L1732" s="67"/>
      <c r="M1732" s="67"/>
      <c r="N1732" s="67"/>
      <c r="O1732" s="67"/>
      <c r="P1732" s="67"/>
      <c r="Q1732" s="67"/>
      <c r="R1732" s="64"/>
      <c r="S1732" s="65"/>
      <c r="T1732" s="67"/>
      <c r="U1732" s="67"/>
      <c r="V1732" s="65"/>
      <c r="W1732" s="67"/>
      <c r="X1732" s="67"/>
      <c r="AB1732" s="67"/>
      <c r="AC1732" s="67"/>
      <c r="AD1732" s="67"/>
      <c r="AE1732" s="67"/>
    </row>
    <row r="1733">
      <c r="A1733" s="110"/>
      <c r="B1733" s="111"/>
      <c r="C1733" s="67"/>
      <c r="D1733" s="67"/>
      <c r="E1733" s="67"/>
      <c r="F1733" s="67"/>
      <c r="G1733" s="67"/>
      <c r="H1733" s="67"/>
      <c r="I1733" s="67"/>
      <c r="J1733" s="67"/>
      <c r="K1733" s="67"/>
      <c r="L1733" s="67"/>
      <c r="M1733" s="67"/>
      <c r="N1733" s="67"/>
      <c r="O1733" s="67"/>
      <c r="P1733" s="67"/>
      <c r="Q1733" s="67"/>
      <c r="R1733" s="64"/>
      <c r="S1733" s="65"/>
      <c r="T1733" s="67"/>
      <c r="U1733" s="67"/>
      <c r="V1733" s="65"/>
      <c r="W1733" s="67"/>
      <c r="X1733" s="67"/>
      <c r="AB1733" s="67"/>
      <c r="AC1733" s="67"/>
      <c r="AD1733" s="67"/>
      <c r="AE1733" s="67"/>
    </row>
    <row r="1734">
      <c r="A1734" s="110"/>
      <c r="B1734" s="111"/>
      <c r="C1734" s="67"/>
      <c r="D1734" s="67"/>
      <c r="E1734" s="67"/>
      <c r="F1734" s="67"/>
      <c r="G1734" s="67"/>
      <c r="H1734" s="67"/>
      <c r="I1734" s="67"/>
      <c r="J1734" s="67"/>
      <c r="K1734" s="67"/>
      <c r="L1734" s="67"/>
      <c r="M1734" s="67"/>
      <c r="N1734" s="67"/>
      <c r="O1734" s="67"/>
      <c r="P1734" s="67"/>
      <c r="Q1734" s="67"/>
      <c r="R1734" s="64"/>
      <c r="S1734" s="65"/>
      <c r="T1734" s="67"/>
      <c r="U1734" s="67"/>
      <c r="V1734" s="65"/>
      <c r="W1734" s="67"/>
      <c r="X1734" s="67"/>
      <c r="AB1734" s="67"/>
      <c r="AC1734" s="67"/>
      <c r="AD1734" s="67"/>
      <c r="AE1734" s="67"/>
    </row>
    <row r="1735">
      <c r="A1735" s="110"/>
      <c r="B1735" s="111"/>
      <c r="C1735" s="67"/>
      <c r="D1735" s="67"/>
      <c r="E1735" s="67"/>
      <c r="F1735" s="67"/>
      <c r="G1735" s="67"/>
      <c r="H1735" s="67"/>
      <c r="I1735" s="67"/>
      <c r="J1735" s="67"/>
      <c r="K1735" s="67"/>
      <c r="L1735" s="67"/>
      <c r="M1735" s="67"/>
      <c r="N1735" s="67"/>
      <c r="O1735" s="67"/>
      <c r="P1735" s="67"/>
      <c r="Q1735" s="67"/>
      <c r="R1735" s="64"/>
      <c r="S1735" s="65"/>
      <c r="T1735" s="67"/>
      <c r="U1735" s="67"/>
      <c r="V1735" s="65"/>
      <c r="W1735" s="67"/>
      <c r="X1735" s="67"/>
      <c r="AB1735" s="67"/>
      <c r="AC1735" s="67"/>
      <c r="AD1735" s="67"/>
      <c r="AE1735" s="67"/>
    </row>
    <row r="1736">
      <c r="A1736" s="110"/>
      <c r="B1736" s="111"/>
      <c r="C1736" s="67"/>
      <c r="D1736" s="67"/>
      <c r="E1736" s="67"/>
      <c r="F1736" s="67"/>
      <c r="G1736" s="67"/>
      <c r="H1736" s="67"/>
      <c r="I1736" s="67"/>
      <c r="J1736" s="67"/>
      <c r="K1736" s="67"/>
      <c r="L1736" s="67"/>
      <c r="M1736" s="67"/>
      <c r="N1736" s="67"/>
      <c r="O1736" s="67"/>
      <c r="P1736" s="67"/>
      <c r="Q1736" s="67"/>
      <c r="R1736" s="64"/>
      <c r="S1736" s="65"/>
      <c r="T1736" s="67"/>
      <c r="U1736" s="67"/>
      <c r="V1736" s="65"/>
      <c r="W1736" s="67"/>
      <c r="X1736" s="67"/>
      <c r="AB1736" s="67"/>
      <c r="AC1736" s="67"/>
      <c r="AD1736" s="67"/>
      <c r="AE1736" s="67"/>
    </row>
    <row r="1737">
      <c r="A1737" s="110"/>
      <c r="B1737" s="111"/>
      <c r="C1737" s="67"/>
      <c r="D1737" s="67"/>
      <c r="E1737" s="67"/>
      <c r="F1737" s="67"/>
      <c r="G1737" s="67"/>
      <c r="H1737" s="67"/>
      <c r="I1737" s="67"/>
      <c r="J1737" s="67"/>
      <c r="K1737" s="67"/>
      <c r="L1737" s="67"/>
      <c r="M1737" s="67"/>
      <c r="N1737" s="67"/>
      <c r="O1737" s="67"/>
      <c r="P1737" s="67"/>
      <c r="Q1737" s="67"/>
      <c r="R1737" s="64"/>
      <c r="S1737" s="65"/>
      <c r="T1737" s="67"/>
      <c r="U1737" s="67"/>
      <c r="V1737" s="65"/>
      <c r="W1737" s="67"/>
      <c r="X1737" s="67"/>
      <c r="AB1737" s="67"/>
      <c r="AC1737" s="67"/>
      <c r="AD1737" s="67"/>
      <c r="AE1737" s="67"/>
    </row>
    <row r="1738">
      <c r="A1738" s="110"/>
      <c r="B1738" s="111"/>
      <c r="C1738" s="67"/>
      <c r="D1738" s="67"/>
      <c r="E1738" s="67"/>
      <c r="F1738" s="67"/>
      <c r="G1738" s="67"/>
      <c r="H1738" s="67"/>
      <c r="I1738" s="67"/>
      <c r="J1738" s="67"/>
      <c r="K1738" s="67"/>
      <c r="L1738" s="67"/>
      <c r="M1738" s="67"/>
      <c r="N1738" s="67"/>
      <c r="O1738" s="67"/>
      <c r="P1738" s="67"/>
      <c r="Q1738" s="67"/>
      <c r="R1738" s="64"/>
      <c r="S1738" s="65"/>
      <c r="T1738" s="67"/>
      <c r="U1738" s="67"/>
      <c r="V1738" s="65"/>
      <c r="W1738" s="67"/>
      <c r="X1738" s="67"/>
      <c r="AB1738" s="67"/>
      <c r="AC1738" s="67"/>
      <c r="AD1738" s="67"/>
      <c r="AE1738" s="67"/>
    </row>
    <row r="1739">
      <c r="A1739" s="110"/>
      <c r="B1739" s="111"/>
      <c r="C1739" s="67"/>
      <c r="D1739" s="67"/>
      <c r="E1739" s="67"/>
      <c r="F1739" s="67"/>
      <c r="G1739" s="67"/>
      <c r="H1739" s="67"/>
      <c r="I1739" s="67"/>
      <c r="J1739" s="67"/>
      <c r="K1739" s="67"/>
      <c r="L1739" s="67"/>
      <c r="M1739" s="67"/>
      <c r="N1739" s="67"/>
      <c r="O1739" s="67"/>
      <c r="P1739" s="67"/>
      <c r="Q1739" s="67"/>
      <c r="R1739" s="64"/>
      <c r="S1739" s="65"/>
      <c r="T1739" s="67"/>
      <c r="U1739" s="67"/>
      <c r="V1739" s="65"/>
      <c r="W1739" s="67"/>
      <c r="X1739" s="67"/>
      <c r="AB1739" s="67"/>
      <c r="AC1739" s="67"/>
      <c r="AD1739" s="67"/>
      <c r="AE1739" s="67"/>
    </row>
    <row r="1740">
      <c r="A1740" s="110"/>
      <c r="B1740" s="111"/>
      <c r="C1740" s="67"/>
      <c r="D1740" s="67"/>
      <c r="E1740" s="67"/>
      <c r="F1740" s="67"/>
      <c r="G1740" s="67"/>
      <c r="H1740" s="67"/>
      <c r="I1740" s="67"/>
      <c r="J1740" s="67"/>
      <c r="K1740" s="67"/>
      <c r="L1740" s="67"/>
      <c r="M1740" s="67"/>
      <c r="N1740" s="67"/>
      <c r="O1740" s="67"/>
      <c r="P1740" s="67"/>
      <c r="Q1740" s="67"/>
      <c r="R1740" s="64"/>
      <c r="S1740" s="65"/>
      <c r="T1740" s="67"/>
      <c r="U1740" s="67"/>
      <c r="V1740" s="65"/>
      <c r="W1740" s="67"/>
      <c r="X1740" s="67"/>
      <c r="AB1740" s="67"/>
      <c r="AC1740" s="67"/>
      <c r="AD1740" s="67"/>
      <c r="AE1740" s="67"/>
    </row>
    <row r="1741">
      <c r="A1741" s="110"/>
      <c r="B1741" s="111"/>
      <c r="C1741" s="67"/>
      <c r="D1741" s="67"/>
      <c r="E1741" s="67"/>
      <c r="F1741" s="67"/>
      <c r="G1741" s="67"/>
      <c r="H1741" s="67"/>
      <c r="I1741" s="67"/>
      <c r="J1741" s="67"/>
      <c r="K1741" s="67"/>
      <c r="L1741" s="67"/>
      <c r="M1741" s="67"/>
      <c r="N1741" s="67"/>
      <c r="O1741" s="67"/>
      <c r="P1741" s="67"/>
      <c r="Q1741" s="67"/>
      <c r="R1741" s="64"/>
      <c r="S1741" s="65"/>
      <c r="T1741" s="67"/>
      <c r="U1741" s="67"/>
      <c r="V1741" s="65"/>
      <c r="W1741" s="67"/>
      <c r="X1741" s="67"/>
      <c r="AB1741" s="67"/>
      <c r="AC1741" s="67"/>
      <c r="AD1741" s="67"/>
      <c r="AE1741" s="67"/>
    </row>
    <row r="1742">
      <c r="A1742" s="110"/>
      <c r="B1742" s="111"/>
      <c r="C1742" s="67"/>
      <c r="D1742" s="67"/>
      <c r="E1742" s="67"/>
      <c r="F1742" s="67"/>
      <c r="G1742" s="67"/>
      <c r="H1742" s="67"/>
      <c r="I1742" s="67"/>
      <c r="J1742" s="67"/>
      <c r="K1742" s="67"/>
      <c r="L1742" s="67"/>
      <c r="M1742" s="67"/>
      <c r="N1742" s="67"/>
      <c r="O1742" s="67"/>
      <c r="P1742" s="67"/>
      <c r="Q1742" s="67"/>
      <c r="R1742" s="64"/>
      <c r="S1742" s="65"/>
      <c r="T1742" s="67"/>
      <c r="U1742" s="67"/>
      <c r="V1742" s="65"/>
      <c r="W1742" s="67"/>
      <c r="X1742" s="67"/>
      <c r="AB1742" s="67"/>
      <c r="AC1742" s="67"/>
      <c r="AD1742" s="67"/>
      <c r="AE1742" s="67"/>
    </row>
    <row r="1743">
      <c r="A1743" s="110"/>
      <c r="B1743" s="111"/>
      <c r="C1743" s="67"/>
      <c r="D1743" s="67"/>
      <c r="E1743" s="67"/>
      <c r="F1743" s="67"/>
      <c r="G1743" s="67"/>
      <c r="H1743" s="67"/>
      <c r="I1743" s="67"/>
      <c r="J1743" s="67"/>
      <c r="K1743" s="67"/>
      <c r="L1743" s="67"/>
      <c r="M1743" s="67"/>
      <c r="N1743" s="67"/>
      <c r="O1743" s="67"/>
      <c r="P1743" s="67"/>
      <c r="Q1743" s="67"/>
      <c r="R1743" s="64"/>
      <c r="S1743" s="65"/>
      <c r="T1743" s="67"/>
      <c r="U1743" s="67"/>
      <c r="V1743" s="65"/>
      <c r="W1743" s="67"/>
      <c r="X1743" s="67"/>
      <c r="AB1743" s="67"/>
      <c r="AC1743" s="67"/>
      <c r="AD1743" s="67"/>
      <c r="AE1743" s="67"/>
    </row>
    <row r="1744">
      <c r="A1744" s="110"/>
      <c r="B1744" s="111"/>
      <c r="C1744" s="67"/>
      <c r="D1744" s="67"/>
      <c r="E1744" s="67"/>
      <c r="F1744" s="67"/>
      <c r="G1744" s="67"/>
      <c r="H1744" s="67"/>
      <c r="I1744" s="67"/>
      <c r="J1744" s="67"/>
      <c r="K1744" s="67"/>
      <c r="L1744" s="67"/>
      <c r="M1744" s="67"/>
      <c r="N1744" s="67"/>
      <c r="O1744" s="67"/>
      <c r="P1744" s="67"/>
      <c r="Q1744" s="67"/>
      <c r="R1744" s="64"/>
      <c r="S1744" s="65"/>
      <c r="T1744" s="67"/>
      <c r="U1744" s="67"/>
      <c r="V1744" s="65"/>
      <c r="W1744" s="67"/>
      <c r="X1744" s="67"/>
      <c r="AB1744" s="67"/>
      <c r="AC1744" s="67"/>
      <c r="AD1744" s="67"/>
      <c r="AE1744" s="67"/>
    </row>
    <row r="1745">
      <c r="A1745" s="110"/>
      <c r="B1745" s="111"/>
      <c r="C1745" s="67"/>
      <c r="D1745" s="67"/>
      <c r="E1745" s="67"/>
      <c r="F1745" s="67"/>
      <c r="G1745" s="67"/>
      <c r="H1745" s="67"/>
      <c r="I1745" s="67"/>
      <c r="J1745" s="67"/>
      <c r="K1745" s="67"/>
      <c r="L1745" s="67"/>
      <c r="M1745" s="67"/>
      <c r="N1745" s="67"/>
      <c r="O1745" s="67"/>
      <c r="P1745" s="67"/>
      <c r="Q1745" s="67"/>
      <c r="R1745" s="64"/>
      <c r="S1745" s="65"/>
      <c r="T1745" s="67"/>
      <c r="U1745" s="67"/>
      <c r="V1745" s="65"/>
      <c r="W1745" s="67"/>
      <c r="X1745" s="67"/>
      <c r="AB1745" s="67"/>
      <c r="AC1745" s="67"/>
      <c r="AD1745" s="67"/>
      <c r="AE1745" s="67"/>
    </row>
    <row r="1746">
      <c r="A1746" s="110"/>
      <c r="B1746" s="111"/>
      <c r="C1746" s="67"/>
      <c r="D1746" s="67"/>
      <c r="E1746" s="67"/>
      <c r="F1746" s="67"/>
      <c r="G1746" s="67"/>
      <c r="H1746" s="67"/>
      <c r="I1746" s="67"/>
      <c r="J1746" s="67"/>
      <c r="K1746" s="67"/>
      <c r="L1746" s="67"/>
      <c r="M1746" s="67"/>
      <c r="N1746" s="67"/>
      <c r="O1746" s="67"/>
      <c r="P1746" s="67"/>
      <c r="Q1746" s="67"/>
      <c r="R1746" s="64"/>
      <c r="S1746" s="65"/>
      <c r="T1746" s="67"/>
      <c r="U1746" s="67"/>
      <c r="V1746" s="65"/>
      <c r="W1746" s="67"/>
      <c r="X1746" s="67"/>
      <c r="AB1746" s="67"/>
      <c r="AC1746" s="67"/>
      <c r="AD1746" s="67"/>
      <c r="AE1746" s="67"/>
    </row>
    <row r="1747">
      <c r="A1747" s="110"/>
      <c r="B1747" s="111"/>
      <c r="C1747" s="67"/>
      <c r="D1747" s="67"/>
      <c r="E1747" s="67"/>
      <c r="F1747" s="67"/>
      <c r="G1747" s="67"/>
      <c r="H1747" s="67"/>
      <c r="I1747" s="67"/>
      <c r="J1747" s="67"/>
      <c r="K1747" s="67"/>
      <c r="L1747" s="67"/>
      <c r="M1747" s="67"/>
      <c r="N1747" s="67"/>
      <c r="O1747" s="67"/>
      <c r="P1747" s="67"/>
      <c r="Q1747" s="67"/>
      <c r="R1747" s="64"/>
      <c r="S1747" s="65"/>
      <c r="T1747" s="67"/>
      <c r="U1747" s="67"/>
      <c r="V1747" s="65"/>
      <c r="W1747" s="67"/>
      <c r="X1747" s="67"/>
      <c r="AB1747" s="67"/>
      <c r="AC1747" s="67"/>
      <c r="AD1747" s="67"/>
      <c r="AE1747" s="67"/>
    </row>
    <row r="1748">
      <c r="A1748" s="110"/>
      <c r="B1748" s="111"/>
      <c r="C1748" s="67"/>
      <c r="D1748" s="67"/>
      <c r="E1748" s="67"/>
      <c r="F1748" s="67"/>
      <c r="G1748" s="67"/>
      <c r="H1748" s="67"/>
      <c r="I1748" s="67"/>
      <c r="J1748" s="67"/>
      <c r="K1748" s="67"/>
      <c r="L1748" s="67"/>
      <c r="M1748" s="67"/>
      <c r="N1748" s="67"/>
      <c r="O1748" s="67"/>
      <c r="P1748" s="67"/>
      <c r="Q1748" s="67"/>
      <c r="R1748" s="64"/>
      <c r="S1748" s="65"/>
      <c r="T1748" s="67"/>
      <c r="U1748" s="67"/>
      <c r="V1748" s="65"/>
      <c r="W1748" s="67"/>
      <c r="X1748" s="67"/>
      <c r="AB1748" s="67"/>
      <c r="AC1748" s="67"/>
      <c r="AD1748" s="67"/>
      <c r="AE1748" s="67"/>
    </row>
    <row r="1749">
      <c r="A1749" s="110"/>
      <c r="B1749" s="111"/>
      <c r="C1749" s="67"/>
      <c r="D1749" s="67"/>
      <c r="E1749" s="67"/>
      <c r="F1749" s="67"/>
      <c r="G1749" s="67"/>
      <c r="H1749" s="67"/>
      <c r="I1749" s="67"/>
      <c r="J1749" s="67"/>
      <c r="K1749" s="67"/>
      <c r="L1749" s="67"/>
      <c r="M1749" s="67"/>
      <c r="N1749" s="67"/>
      <c r="O1749" s="67"/>
      <c r="P1749" s="67"/>
      <c r="Q1749" s="67"/>
      <c r="R1749" s="64"/>
      <c r="S1749" s="65"/>
      <c r="T1749" s="67"/>
      <c r="U1749" s="67"/>
      <c r="V1749" s="65"/>
      <c r="W1749" s="67"/>
      <c r="X1749" s="67"/>
      <c r="AB1749" s="67"/>
      <c r="AC1749" s="67"/>
      <c r="AD1749" s="67"/>
      <c r="AE1749" s="67"/>
    </row>
    <row r="1750">
      <c r="A1750" s="110"/>
      <c r="B1750" s="111"/>
      <c r="C1750" s="67"/>
      <c r="D1750" s="67"/>
      <c r="E1750" s="67"/>
      <c r="F1750" s="67"/>
      <c r="G1750" s="67"/>
      <c r="H1750" s="67"/>
      <c r="I1750" s="67"/>
      <c r="J1750" s="67"/>
      <c r="K1750" s="67"/>
      <c r="L1750" s="67"/>
      <c r="M1750" s="67"/>
      <c r="N1750" s="67"/>
      <c r="O1750" s="67"/>
      <c r="P1750" s="67"/>
      <c r="Q1750" s="67"/>
      <c r="R1750" s="64"/>
      <c r="S1750" s="65"/>
      <c r="T1750" s="67"/>
      <c r="U1750" s="67"/>
      <c r="V1750" s="65"/>
      <c r="W1750" s="67"/>
      <c r="X1750" s="67"/>
      <c r="AB1750" s="67"/>
      <c r="AC1750" s="67"/>
      <c r="AD1750" s="67"/>
      <c r="AE1750" s="67"/>
    </row>
    <row r="1751">
      <c r="A1751" s="110"/>
      <c r="B1751" s="111"/>
      <c r="C1751" s="67"/>
      <c r="D1751" s="67"/>
      <c r="E1751" s="67"/>
      <c r="F1751" s="67"/>
      <c r="G1751" s="67"/>
      <c r="H1751" s="67"/>
      <c r="I1751" s="67"/>
      <c r="J1751" s="67"/>
      <c r="K1751" s="67"/>
      <c r="L1751" s="67"/>
      <c r="M1751" s="67"/>
      <c r="N1751" s="67"/>
      <c r="O1751" s="67"/>
      <c r="P1751" s="67"/>
      <c r="Q1751" s="67"/>
      <c r="R1751" s="64"/>
      <c r="S1751" s="65"/>
      <c r="T1751" s="67"/>
      <c r="U1751" s="67"/>
      <c r="V1751" s="65"/>
      <c r="W1751" s="67"/>
      <c r="X1751" s="67"/>
      <c r="AB1751" s="67"/>
      <c r="AC1751" s="67"/>
      <c r="AD1751" s="67"/>
      <c r="AE1751" s="67"/>
    </row>
    <row r="1752">
      <c r="A1752" s="110"/>
      <c r="B1752" s="111"/>
      <c r="C1752" s="67"/>
      <c r="D1752" s="67"/>
      <c r="E1752" s="67"/>
      <c r="F1752" s="67"/>
      <c r="G1752" s="67"/>
      <c r="H1752" s="67"/>
      <c r="I1752" s="67"/>
      <c r="J1752" s="67"/>
      <c r="K1752" s="67"/>
      <c r="L1752" s="67"/>
      <c r="M1752" s="67"/>
      <c r="N1752" s="67"/>
      <c r="O1752" s="67"/>
      <c r="P1752" s="67"/>
      <c r="Q1752" s="67"/>
      <c r="R1752" s="64"/>
      <c r="S1752" s="65"/>
      <c r="T1752" s="67"/>
      <c r="U1752" s="67"/>
      <c r="V1752" s="65"/>
      <c r="W1752" s="67"/>
      <c r="X1752" s="67"/>
      <c r="AB1752" s="67"/>
      <c r="AC1752" s="67"/>
      <c r="AD1752" s="67"/>
      <c r="AE1752" s="67"/>
    </row>
    <row r="1753">
      <c r="A1753" s="110"/>
      <c r="B1753" s="111"/>
      <c r="C1753" s="67"/>
      <c r="D1753" s="67"/>
      <c r="E1753" s="67"/>
      <c r="F1753" s="67"/>
      <c r="G1753" s="67"/>
      <c r="H1753" s="67"/>
      <c r="I1753" s="67"/>
      <c r="J1753" s="67"/>
      <c r="K1753" s="67"/>
      <c r="L1753" s="67"/>
      <c r="M1753" s="67"/>
      <c r="N1753" s="67"/>
      <c r="O1753" s="67"/>
      <c r="P1753" s="67"/>
      <c r="Q1753" s="67"/>
      <c r="R1753" s="64"/>
      <c r="S1753" s="65"/>
      <c r="T1753" s="67"/>
      <c r="U1753" s="67"/>
      <c r="V1753" s="65"/>
      <c r="W1753" s="67"/>
      <c r="X1753" s="67"/>
      <c r="AB1753" s="67"/>
      <c r="AC1753" s="67"/>
      <c r="AD1753" s="67"/>
      <c r="AE1753" s="67"/>
    </row>
    <row r="1754">
      <c r="A1754" s="110"/>
      <c r="B1754" s="111"/>
      <c r="C1754" s="67"/>
      <c r="D1754" s="67"/>
      <c r="E1754" s="67"/>
      <c r="F1754" s="67"/>
      <c r="G1754" s="67"/>
      <c r="H1754" s="67"/>
      <c r="I1754" s="67"/>
      <c r="J1754" s="67"/>
      <c r="K1754" s="67"/>
      <c r="L1754" s="67"/>
      <c r="M1754" s="67"/>
      <c r="N1754" s="67"/>
      <c r="O1754" s="67"/>
      <c r="P1754" s="67"/>
      <c r="Q1754" s="67"/>
      <c r="R1754" s="64"/>
      <c r="S1754" s="65"/>
      <c r="T1754" s="67"/>
      <c r="U1754" s="67"/>
      <c r="V1754" s="65"/>
      <c r="W1754" s="67"/>
      <c r="X1754" s="67"/>
      <c r="AB1754" s="67"/>
      <c r="AC1754" s="67"/>
      <c r="AD1754" s="67"/>
      <c r="AE1754" s="67"/>
    </row>
    <row r="1755">
      <c r="A1755" s="110"/>
      <c r="B1755" s="111"/>
      <c r="C1755" s="67"/>
      <c r="D1755" s="67"/>
      <c r="E1755" s="67"/>
      <c r="F1755" s="67"/>
      <c r="G1755" s="67"/>
      <c r="H1755" s="67"/>
      <c r="I1755" s="67"/>
      <c r="J1755" s="67"/>
      <c r="K1755" s="67"/>
      <c r="L1755" s="67"/>
      <c r="M1755" s="67"/>
      <c r="N1755" s="67"/>
      <c r="O1755" s="67"/>
      <c r="P1755" s="67"/>
      <c r="Q1755" s="67"/>
      <c r="R1755" s="64"/>
      <c r="S1755" s="65"/>
      <c r="T1755" s="67"/>
      <c r="U1755" s="67"/>
      <c r="V1755" s="65"/>
      <c r="W1755" s="67"/>
      <c r="X1755" s="67"/>
      <c r="AB1755" s="67"/>
      <c r="AC1755" s="67"/>
      <c r="AD1755" s="67"/>
      <c r="AE1755" s="67"/>
    </row>
    <row r="1756">
      <c r="A1756" s="110"/>
      <c r="B1756" s="111"/>
      <c r="C1756" s="67"/>
      <c r="D1756" s="67"/>
      <c r="E1756" s="67"/>
      <c r="F1756" s="67"/>
      <c r="G1756" s="67"/>
      <c r="H1756" s="67"/>
      <c r="I1756" s="67"/>
      <c r="J1756" s="67"/>
      <c r="K1756" s="67"/>
      <c r="L1756" s="67"/>
      <c r="M1756" s="67"/>
      <c r="N1756" s="67"/>
      <c r="O1756" s="67"/>
      <c r="P1756" s="67"/>
      <c r="Q1756" s="67"/>
      <c r="R1756" s="64"/>
      <c r="S1756" s="65"/>
      <c r="T1756" s="67"/>
      <c r="U1756" s="67"/>
      <c r="V1756" s="65"/>
      <c r="W1756" s="67"/>
      <c r="X1756" s="67"/>
      <c r="AB1756" s="67"/>
      <c r="AC1756" s="67"/>
      <c r="AD1756" s="67"/>
      <c r="AE1756" s="67"/>
    </row>
    <row r="1757">
      <c r="A1757" s="110"/>
      <c r="B1757" s="111"/>
      <c r="C1757" s="67"/>
      <c r="D1757" s="67"/>
      <c r="E1757" s="67"/>
      <c r="F1757" s="67"/>
      <c r="G1757" s="67"/>
      <c r="H1757" s="67"/>
      <c r="I1757" s="67"/>
      <c r="J1757" s="67"/>
      <c r="K1757" s="67"/>
      <c r="L1757" s="67"/>
      <c r="M1757" s="67"/>
      <c r="N1757" s="67"/>
      <c r="O1757" s="67"/>
      <c r="P1757" s="67"/>
      <c r="Q1757" s="67"/>
      <c r="R1757" s="64"/>
      <c r="S1757" s="65"/>
      <c r="T1757" s="67"/>
      <c r="U1757" s="67"/>
      <c r="V1757" s="65"/>
      <c r="W1757" s="67"/>
      <c r="X1757" s="67"/>
      <c r="AB1757" s="67"/>
      <c r="AC1757" s="67"/>
      <c r="AD1757" s="67"/>
      <c r="AE1757" s="67"/>
    </row>
    <row r="1758">
      <c r="A1758" s="110"/>
      <c r="B1758" s="111"/>
      <c r="C1758" s="67"/>
      <c r="D1758" s="67"/>
      <c r="E1758" s="67"/>
      <c r="F1758" s="67"/>
      <c r="G1758" s="67"/>
      <c r="H1758" s="67"/>
      <c r="I1758" s="67"/>
      <c r="J1758" s="67"/>
      <c r="K1758" s="67"/>
      <c r="L1758" s="67"/>
      <c r="M1758" s="67"/>
      <c r="N1758" s="67"/>
      <c r="O1758" s="67"/>
      <c r="P1758" s="67"/>
      <c r="Q1758" s="67"/>
      <c r="R1758" s="64"/>
      <c r="S1758" s="65"/>
      <c r="T1758" s="67"/>
      <c r="U1758" s="67"/>
      <c r="V1758" s="65"/>
      <c r="W1758" s="67"/>
      <c r="X1758" s="67"/>
      <c r="AB1758" s="67"/>
      <c r="AC1758" s="67"/>
      <c r="AD1758" s="67"/>
      <c r="AE1758" s="67"/>
    </row>
    <row r="1759">
      <c r="A1759" s="110"/>
      <c r="B1759" s="111"/>
      <c r="C1759" s="67"/>
      <c r="D1759" s="67"/>
      <c r="E1759" s="67"/>
      <c r="F1759" s="67"/>
      <c r="G1759" s="67"/>
      <c r="H1759" s="67"/>
      <c r="I1759" s="67"/>
      <c r="J1759" s="67"/>
      <c r="K1759" s="67"/>
      <c r="L1759" s="67"/>
      <c r="M1759" s="67"/>
      <c r="N1759" s="67"/>
      <c r="O1759" s="67"/>
      <c r="P1759" s="67"/>
      <c r="Q1759" s="67"/>
      <c r="R1759" s="64"/>
      <c r="S1759" s="65"/>
      <c r="T1759" s="67"/>
      <c r="U1759" s="67"/>
      <c r="V1759" s="65"/>
      <c r="W1759" s="67"/>
      <c r="X1759" s="67"/>
      <c r="AB1759" s="67"/>
      <c r="AC1759" s="67"/>
      <c r="AD1759" s="67"/>
      <c r="AE1759" s="67"/>
    </row>
    <row r="1760">
      <c r="A1760" s="110"/>
      <c r="B1760" s="111"/>
      <c r="C1760" s="67"/>
      <c r="D1760" s="67"/>
      <c r="E1760" s="67"/>
      <c r="F1760" s="67"/>
      <c r="G1760" s="67"/>
      <c r="H1760" s="67"/>
      <c r="I1760" s="67"/>
      <c r="J1760" s="67"/>
      <c r="K1760" s="67"/>
      <c r="L1760" s="67"/>
      <c r="M1760" s="67"/>
      <c r="N1760" s="67"/>
      <c r="O1760" s="67"/>
      <c r="P1760" s="67"/>
      <c r="Q1760" s="67"/>
      <c r="R1760" s="64"/>
      <c r="S1760" s="65"/>
      <c r="T1760" s="67"/>
      <c r="U1760" s="67"/>
      <c r="V1760" s="65"/>
      <c r="W1760" s="67"/>
      <c r="X1760" s="67"/>
      <c r="AB1760" s="67"/>
      <c r="AC1760" s="67"/>
      <c r="AD1760" s="67"/>
      <c r="AE1760" s="67"/>
    </row>
    <row r="1761">
      <c r="A1761" s="110"/>
      <c r="B1761" s="111"/>
      <c r="C1761" s="67"/>
      <c r="D1761" s="67"/>
      <c r="E1761" s="67"/>
      <c r="F1761" s="67"/>
      <c r="G1761" s="67"/>
      <c r="H1761" s="67"/>
      <c r="I1761" s="67"/>
      <c r="J1761" s="67"/>
      <c r="K1761" s="67"/>
      <c r="L1761" s="67"/>
      <c r="M1761" s="67"/>
      <c r="N1761" s="67"/>
      <c r="O1761" s="67"/>
      <c r="P1761" s="67"/>
      <c r="Q1761" s="67"/>
      <c r="R1761" s="64"/>
      <c r="S1761" s="65"/>
      <c r="T1761" s="67"/>
      <c r="U1761" s="67"/>
      <c r="V1761" s="65"/>
      <c r="W1761" s="67"/>
      <c r="X1761" s="67"/>
      <c r="AB1761" s="67"/>
      <c r="AC1761" s="67"/>
      <c r="AD1761" s="67"/>
      <c r="AE1761" s="67"/>
    </row>
    <row r="1762">
      <c r="A1762" s="110"/>
      <c r="B1762" s="111"/>
      <c r="C1762" s="67"/>
      <c r="D1762" s="67"/>
      <c r="E1762" s="67"/>
      <c r="F1762" s="67"/>
      <c r="G1762" s="67"/>
      <c r="H1762" s="67"/>
      <c r="I1762" s="67"/>
      <c r="J1762" s="67"/>
      <c r="K1762" s="67"/>
      <c r="L1762" s="67"/>
      <c r="M1762" s="67"/>
      <c r="N1762" s="67"/>
      <c r="O1762" s="67"/>
      <c r="P1762" s="67"/>
      <c r="Q1762" s="67"/>
      <c r="R1762" s="64"/>
      <c r="S1762" s="65"/>
      <c r="T1762" s="67"/>
      <c r="U1762" s="67"/>
      <c r="V1762" s="65"/>
      <c r="W1762" s="67"/>
      <c r="X1762" s="67"/>
      <c r="AB1762" s="67"/>
      <c r="AC1762" s="67"/>
      <c r="AD1762" s="67"/>
      <c r="AE1762" s="67"/>
    </row>
    <row r="1763">
      <c r="A1763" s="110"/>
      <c r="B1763" s="111"/>
      <c r="C1763" s="67"/>
      <c r="D1763" s="67"/>
      <c r="E1763" s="67"/>
      <c r="F1763" s="67"/>
      <c r="G1763" s="67"/>
      <c r="H1763" s="67"/>
      <c r="I1763" s="67"/>
      <c r="J1763" s="67"/>
      <c r="K1763" s="67"/>
      <c r="L1763" s="67"/>
      <c r="M1763" s="67"/>
      <c r="N1763" s="67"/>
      <c r="O1763" s="67"/>
      <c r="P1763" s="67"/>
      <c r="Q1763" s="67"/>
      <c r="R1763" s="64"/>
      <c r="S1763" s="65"/>
      <c r="T1763" s="67"/>
      <c r="U1763" s="67"/>
      <c r="V1763" s="65"/>
      <c r="W1763" s="67"/>
      <c r="X1763" s="67"/>
      <c r="AB1763" s="67"/>
      <c r="AC1763" s="67"/>
      <c r="AD1763" s="67"/>
      <c r="AE1763" s="67"/>
    </row>
    <row r="1764">
      <c r="A1764" s="110"/>
      <c r="B1764" s="111"/>
      <c r="C1764" s="67"/>
      <c r="D1764" s="67"/>
      <c r="E1764" s="67"/>
      <c r="F1764" s="67"/>
      <c r="G1764" s="67"/>
      <c r="H1764" s="67"/>
      <c r="I1764" s="67"/>
      <c r="J1764" s="67"/>
      <c r="K1764" s="67"/>
      <c r="L1764" s="67"/>
      <c r="M1764" s="67"/>
      <c r="N1764" s="67"/>
      <c r="O1764" s="67"/>
      <c r="P1764" s="67"/>
      <c r="Q1764" s="67"/>
      <c r="R1764" s="64"/>
      <c r="S1764" s="65"/>
      <c r="T1764" s="67"/>
      <c r="U1764" s="67"/>
      <c r="V1764" s="65"/>
      <c r="W1764" s="67"/>
      <c r="X1764" s="67"/>
      <c r="AB1764" s="67"/>
      <c r="AC1764" s="67"/>
      <c r="AD1764" s="67"/>
      <c r="AE1764" s="67"/>
    </row>
    <row r="1765">
      <c r="A1765" s="110"/>
      <c r="B1765" s="111"/>
      <c r="C1765" s="67"/>
      <c r="D1765" s="67"/>
      <c r="E1765" s="67"/>
      <c r="F1765" s="67"/>
      <c r="G1765" s="67"/>
      <c r="H1765" s="67"/>
      <c r="I1765" s="67"/>
      <c r="J1765" s="67"/>
      <c r="K1765" s="67"/>
      <c r="L1765" s="67"/>
      <c r="M1765" s="67"/>
      <c r="N1765" s="67"/>
      <c r="O1765" s="67"/>
      <c r="P1765" s="67"/>
      <c r="Q1765" s="67"/>
      <c r="R1765" s="64"/>
      <c r="S1765" s="65"/>
      <c r="T1765" s="67"/>
      <c r="U1765" s="67"/>
      <c r="V1765" s="65"/>
      <c r="W1765" s="67"/>
      <c r="X1765" s="67"/>
      <c r="AB1765" s="67"/>
      <c r="AC1765" s="67"/>
      <c r="AD1765" s="67"/>
      <c r="AE1765" s="67"/>
    </row>
    <row r="1766">
      <c r="A1766" s="110"/>
      <c r="B1766" s="111"/>
      <c r="C1766" s="67"/>
      <c r="D1766" s="67"/>
      <c r="E1766" s="67"/>
      <c r="F1766" s="67"/>
      <c r="G1766" s="67"/>
      <c r="H1766" s="67"/>
      <c r="I1766" s="67"/>
      <c r="J1766" s="67"/>
      <c r="K1766" s="67"/>
      <c r="L1766" s="67"/>
      <c r="M1766" s="67"/>
      <c r="N1766" s="67"/>
      <c r="O1766" s="67"/>
      <c r="P1766" s="67"/>
      <c r="Q1766" s="67"/>
      <c r="R1766" s="64"/>
      <c r="S1766" s="65"/>
      <c r="T1766" s="67"/>
      <c r="U1766" s="67"/>
      <c r="V1766" s="65"/>
      <c r="W1766" s="67"/>
      <c r="X1766" s="67"/>
      <c r="AB1766" s="67"/>
      <c r="AC1766" s="67"/>
      <c r="AD1766" s="67"/>
      <c r="AE1766" s="67"/>
    </row>
    <row r="1767">
      <c r="A1767" s="110"/>
      <c r="B1767" s="111"/>
      <c r="C1767" s="67"/>
      <c r="D1767" s="67"/>
      <c r="E1767" s="67"/>
      <c r="F1767" s="67"/>
      <c r="G1767" s="67"/>
      <c r="H1767" s="67"/>
      <c r="I1767" s="67"/>
      <c r="J1767" s="67"/>
      <c r="K1767" s="67"/>
      <c r="L1767" s="67"/>
      <c r="M1767" s="67"/>
      <c r="N1767" s="67"/>
      <c r="O1767" s="67"/>
      <c r="P1767" s="67"/>
      <c r="Q1767" s="67"/>
      <c r="R1767" s="64"/>
      <c r="S1767" s="65"/>
      <c r="T1767" s="67"/>
      <c r="U1767" s="67"/>
      <c r="V1767" s="65"/>
      <c r="W1767" s="67"/>
      <c r="X1767" s="67"/>
      <c r="AB1767" s="67"/>
      <c r="AC1767" s="67"/>
      <c r="AD1767" s="67"/>
      <c r="AE1767" s="67"/>
    </row>
    <row r="1768">
      <c r="A1768" s="110"/>
      <c r="B1768" s="111"/>
      <c r="C1768" s="67"/>
      <c r="D1768" s="67"/>
      <c r="E1768" s="67"/>
      <c r="F1768" s="67"/>
      <c r="G1768" s="67"/>
      <c r="H1768" s="67"/>
      <c r="I1768" s="67"/>
      <c r="J1768" s="67"/>
      <c r="K1768" s="67"/>
      <c r="L1768" s="67"/>
      <c r="M1768" s="67"/>
      <c r="N1768" s="67"/>
      <c r="O1768" s="67"/>
      <c r="P1768" s="67"/>
      <c r="Q1768" s="67"/>
      <c r="R1768" s="64"/>
      <c r="S1768" s="65"/>
      <c r="T1768" s="67"/>
      <c r="U1768" s="67"/>
      <c r="V1768" s="65"/>
      <c r="W1768" s="67"/>
      <c r="X1768" s="67"/>
      <c r="AB1768" s="67"/>
      <c r="AC1768" s="67"/>
      <c r="AD1768" s="67"/>
      <c r="AE1768" s="67"/>
    </row>
    <row r="1769">
      <c r="A1769" s="110"/>
      <c r="B1769" s="111"/>
      <c r="C1769" s="67"/>
      <c r="D1769" s="67"/>
      <c r="E1769" s="67"/>
      <c r="F1769" s="67"/>
      <c r="G1769" s="67"/>
      <c r="H1769" s="67"/>
      <c r="I1769" s="67"/>
      <c r="J1769" s="67"/>
      <c r="K1769" s="67"/>
      <c r="L1769" s="67"/>
      <c r="M1769" s="67"/>
      <c r="N1769" s="67"/>
      <c r="O1769" s="67"/>
      <c r="P1769" s="67"/>
      <c r="Q1769" s="67"/>
      <c r="R1769" s="64"/>
      <c r="S1769" s="65"/>
      <c r="T1769" s="67"/>
      <c r="U1769" s="67"/>
      <c r="V1769" s="65"/>
      <c r="W1769" s="67"/>
      <c r="X1769" s="67"/>
      <c r="AB1769" s="67"/>
      <c r="AC1769" s="67"/>
      <c r="AD1769" s="67"/>
      <c r="AE1769" s="67"/>
    </row>
    <row r="1770">
      <c r="A1770" s="110"/>
      <c r="B1770" s="111"/>
      <c r="C1770" s="67"/>
      <c r="D1770" s="67"/>
      <c r="E1770" s="67"/>
      <c r="F1770" s="67"/>
      <c r="G1770" s="67"/>
      <c r="H1770" s="67"/>
      <c r="I1770" s="67"/>
      <c r="J1770" s="67"/>
      <c r="K1770" s="67"/>
      <c r="L1770" s="67"/>
      <c r="M1770" s="67"/>
      <c r="N1770" s="67"/>
      <c r="O1770" s="67"/>
      <c r="P1770" s="67"/>
      <c r="Q1770" s="67"/>
      <c r="R1770" s="64"/>
      <c r="S1770" s="65"/>
      <c r="T1770" s="67"/>
      <c r="U1770" s="67"/>
      <c r="V1770" s="65"/>
      <c r="W1770" s="67"/>
      <c r="X1770" s="67"/>
      <c r="AB1770" s="67"/>
      <c r="AC1770" s="67"/>
      <c r="AD1770" s="67"/>
      <c r="AE1770" s="67"/>
    </row>
    <row r="1771">
      <c r="A1771" s="110"/>
      <c r="B1771" s="111"/>
      <c r="C1771" s="67"/>
      <c r="D1771" s="67"/>
      <c r="E1771" s="67"/>
      <c r="F1771" s="67"/>
      <c r="G1771" s="67"/>
      <c r="H1771" s="67"/>
      <c r="I1771" s="67"/>
      <c r="J1771" s="67"/>
      <c r="K1771" s="67"/>
      <c r="L1771" s="67"/>
      <c r="M1771" s="67"/>
      <c r="N1771" s="67"/>
      <c r="O1771" s="67"/>
      <c r="P1771" s="67"/>
      <c r="Q1771" s="67"/>
      <c r="R1771" s="64"/>
      <c r="S1771" s="65"/>
      <c r="T1771" s="67"/>
      <c r="U1771" s="67"/>
      <c r="V1771" s="65"/>
      <c r="W1771" s="67"/>
      <c r="X1771" s="67"/>
      <c r="AB1771" s="67"/>
      <c r="AC1771" s="67"/>
      <c r="AD1771" s="67"/>
      <c r="AE1771" s="67"/>
    </row>
    <row r="1772">
      <c r="A1772" s="110"/>
      <c r="B1772" s="111"/>
      <c r="C1772" s="67"/>
      <c r="D1772" s="67"/>
      <c r="E1772" s="67"/>
      <c r="F1772" s="67"/>
      <c r="G1772" s="67"/>
      <c r="H1772" s="67"/>
      <c r="I1772" s="67"/>
      <c r="J1772" s="67"/>
      <c r="K1772" s="67"/>
      <c r="L1772" s="67"/>
      <c r="M1772" s="67"/>
      <c r="N1772" s="67"/>
      <c r="O1772" s="67"/>
      <c r="P1772" s="67"/>
      <c r="Q1772" s="67"/>
      <c r="R1772" s="64"/>
      <c r="S1772" s="65"/>
      <c r="T1772" s="67"/>
      <c r="U1772" s="67"/>
      <c r="V1772" s="65"/>
      <c r="W1772" s="67"/>
      <c r="X1772" s="67"/>
      <c r="AB1772" s="67"/>
      <c r="AC1772" s="67"/>
      <c r="AD1772" s="67"/>
      <c r="AE1772" s="67"/>
    </row>
    <row r="1773">
      <c r="A1773" s="110"/>
      <c r="B1773" s="111"/>
      <c r="C1773" s="67"/>
      <c r="D1773" s="67"/>
      <c r="E1773" s="67"/>
      <c r="F1773" s="67"/>
      <c r="G1773" s="67"/>
      <c r="H1773" s="67"/>
      <c r="I1773" s="67"/>
      <c r="J1773" s="67"/>
      <c r="K1773" s="67"/>
      <c r="L1773" s="67"/>
      <c r="M1773" s="67"/>
      <c r="N1773" s="67"/>
      <c r="O1773" s="67"/>
      <c r="P1773" s="67"/>
      <c r="Q1773" s="67"/>
      <c r="R1773" s="64"/>
      <c r="S1773" s="65"/>
      <c r="T1773" s="67"/>
      <c r="U1773" s="67"/>
      <c r="V1773" s="65"/>
      <c r="W1773" s="67"/>
      <c r="X1773" s="67"/>
      <c r="AB1773" s="67"/>
      <c r="AC1773" s="67"/>
      <c r="AD1773" s="67"/>
      <c r="AE1773" s="67"/>
    </row>
    <row r="1774">
      <c r="A1774" s="110"/>
      <c r="B1774" s="111"/>
      <c r="C1774" s="67"/>
      <c r="D1774" s="67"/>
      <c r="E1774" s="67"/>
      <c r="F1774" s="67"/>
      <c r="G1774" s="67"/>
      <c r="H1774" s="67"/>
      <c r="I1774" s="67"/>
      <c r="J1774" s="67"/>
      <c r="K1774" s="67"/>
      <c r="L1774" s="67"/>
      <c r="M1774" s="67"/>
      <c r="N1774" s="67"/>
      <c r="O1774" s="67"/>
      <c r="P1774" s="67"/>
      <c r="Q1774" s="67"/>
      <c r="R1774" s="64"/>
      <c r="S1774" s="65"/>
      <c r="T1774" s="67"/>
      <c r="U1774" s="67"/>
      <c r="V1774" s="65"/>
      <c r="W1774" s="67"/>
      <c r="X1774" s="67"/>
      <c r="AB1774" s="67"/>
      <c r="AC1774" s="67"/>
      <c r="AD1774" s="67"/>
      <c r="AE1774" s="67"/>
    </row>
    <row r="1775">
      <c r="A1775" s="110"/>
      <c r="B1775" s="111"/>
      <c r="C1775" s="67"/>
      <c r="D1775" s="67"/>
      <c r="E1775" s="67"/>
      <c r="F1775" s="67"/>
      <c r="G1775" s="67"/>
      <c r="H1775" s="67"/>
      <c r="I1775" s="67"/>
      <c r="J1775" s="67"/>
      <c r="K1775" s="67"/>
      <c r="L1775" s="67"/>
      <c r="M1775" s="67"/>
      <c r="N1775" s="67"/>
      <c r="O1775" s="67"/>
      <c r="P1775" s="67"/>
      <c r="Q1775" s="67"/>
      <c r="R1775" s="64"/>
      <c r="S1775" s="65"/>
      <c r="T1775" s="67"/>
      <c r="U1775" s="67"/>
      <c r="V1775" s="65"/>
      <c r="W1775" s="67"/>
      <c r="X1775" s="67"/>
      <c r="AB1775" s="67"/>
      <c r="AC1775" s="67"/>
      <c r="AD1775" s="67"/>
      <c r="AE1775" s="67"/>
    </row>
    <row r="1776">
      <c r="A1776" s="110"/>
      <c r="B1776" s="111"/>
      <c r="C1776" s="67"/>
      <c r="D1776" s="67"/>
      <c r="E1776" s="67"/>
      <c r="F1776" s="67"/>
      <c r="G1776" s="67"/>
      <c r="H1776" s="67"/>
      <c r="I1776" s="67"/>
      <c r="J1776" s="67"/>
      <c r="K1776" s="67"/>
      <c r="L1776" s="67"/>
      <c r="M1776" s="67"/>
      <c r="N1776" s="67"/>
      <c r="O1776" s="67"/>
      <c r="P1776" s="67"/>
      <c r="Q1776" s="67"/>
      <c r="R1776" s="64"/>
      <c r="S1776" s="65"/>
      <c r="T1776" s="67"/>
      <c r="U1776" s="67"/>
      <c r="V1776" s="65"/>
      <c r="W1776" s="67"/>
      <c r="X1776" s="67"/>
      <c r="AB1776" s="67"/>
      <c r="AC1776" s="67"/>
      <c r="AD1776" s="67"/>
      <c r="AE1776" s="67"/>
    </row>
    <row r="1777">
      <c r="A1777" s="110"/>
      <c r="B1777" s="111"/>
      <c r="C1777" s="67"/>
      <c r="D1777" s="67"/>
      <c r="E1777" s="67"/>
      <c r="F1777" s="67"/>
      <c r="G1777" s="67"/>
      <c r="H1777" s="67"/>
      <c r="I1777" s="67"/>
      <c r="J1777" s="67"/>
      <c r="K1777" s="67"/>
      <c r="L1777" s="67"/>
      <c r="M1777" s="67"/>
      <c r="N1777" s="67"/>
      <c r="O1777" s="67"/>
      <c r="P1777" s="67"/>
      <c r="Q1777" s="67"/>
      <c r="R1777" s="64"/>
      <c r="S1777" s="65"/>
      <c r="T1777" s="67"/>
      <c r="U1777" s="67"/>
      <c r="V1777" s="65"/>
      <c r="W1777" s="67"/>
      <c r="X1777" s="67"/>
      <c r="AB1777" s="67"/>
      <c r="AC1777" s="67"/>
      <c r="AD1777" s="67"/>
      <c r="AE1777" s="67"/>
    </row>
    <row r="1778">
      <c r="A1778" s="110"/>
      <c r="B1778" s="111"/>
      <c r="C1778" s="67"/>
      <c r="D1778" s="67"/>
      <c r="E1778" s="67"/>
      <c r="F1778" s="67"/>
      <c r="G1778" s="67"/>
      <c r="H1778" s="67"/>
      <c r="I1778" s="67"/>
      <c r="J1778" s="67"/>
      <c r="K1778" s="67"/>
      <c r="L1778" s="67"/>
      <c r="M1778" s="67"/>
      <c r="N1778" s="67"/>
      <c r="O1778" s="67"/>
      <c r="P1778" s="67"/>
      <c r="Q1778" s="67"/>
      <c r="R1778" s="64"/>
      <c r="S1778" s="65"/>
      <c r="T1778" s="67"/>
      <c r="U1778" s="67"/>
      <c r="V1778" s="65"/>
      <c r="W1778" s="67"/>
      <c r="X1778" s="67"/>
      <c r="AB1778" s="67"/>
      <c r="AC1778" s="67"/>
      <c r="AD1778" s="67"/>
      <c r="AE1778" s="67"/>
    </row>
    <row r="1779">
      <c r="A1779" s="110"/>
      <c r="B1779" s="111"/>
      <c r="C1779" s="67"/>
      <c r="D1779" s="67"/>
      <c r="E1779" s="67"/>
      <c r="F1779" s="67"/>
      <c r="G1779" s="67"/>
      <c r="H1779" s="67"/>
      <c r="I1779" s="67"/>
      <c r="J1779" s="67"/>
      <c r="K1779" s="67"/>
      <c r="L1779" s="67"/>
      <c r="M1779" s="67"/>
      <c r="N1779" s="67"/>
      <c r="O1779" s="67"/>
      <c r="P1779" s="67"/>
      <c r="Q1779" s="67"/>
      <c r="R1779" s="64"/>
      <c r="S1779" s="65"/>
      <c r="T1779" s="67"/>
      <c r="U1779" s="67"/>
      <c r="V1779" s="65"/>
      <c r="W1779" s="67"/>
      <c r="X1779" s="67"/>
      <c r="AB1779" s="67"/>
      <c r="AC1779" s="67"/>
      <c r="AD1779" s="67"/>
      <c r="AE1779" s="67"/>
    </row>
    <row r="1780">
      <c r="A1780" s="110"/>
      <c r="B1780" s="111"/>
      <c r="C1780" s="67"/>
      <c r="D1780" s="67"/>
      <c r="E1780" s="67"/>
      <c r="F1780" s="67"/>
      <c r="G1780" s="67"/>
      <c r="H1780" s="67"/>
      <c r="I1780" s="67"/>
      <c r="J1780" s="67"/>
      <c r="K1780" s="67"/>
      <c r="L1780" s="67"/>
      <c r="M1780" s="67"/>
      <c r="N1780" s="67"/>
      <c r="O1780" s="67"/>
      <c r="P1780" s="67"/>
      <c r="Q1780" s="67"/>
      <c r="R1780" s="64"/>
      <c r="S1780" s="65"/>
      <c r="T1780" s="67"/>
      <c r="U1780" s="67"/>
      <c r="V1780" s="65"/>
      <c r="W1780" s="67"/>
      <c r="X1780" s="67"/>
      <c r="AB1780" s="67"/>
      <c r="AC1780" s="67"/>
      <c r="AD1780" s="67"/>
      <c r="AE1780" s="67"/>
    </row>
    <row r="1781">
      <c r="A1781" s="110"/>
      <c r="B1781" s="111"/>
      <c r="C1781" s="67"/>
      <c r="D1781" s="67"/>
      <c r="E1781" s="67"/>
      <c r="F1781" s="67"/>
      <c r="G1781" s="67"/>
      <c r="H1781" s="67"/>
      <c r="I1781" s="67"/>
      <c r="J1781" s="67"/>
      <c r="K1781" s="67"/>
      <c r="L1781" s="67"/>
      <c r="M1781" s="67"/>
      <c r="N1781" s="67"/>
      <c r="O1781" s="67"/>
      <c r="P1781" s="67"/>
      <c r="Q1781" s="67"/>
      <c r="R1781" s="64"/>
      <c r="S1781" s="65"/>
      <c r="T1781" s="67"/>
      <c r="U1781" s="67"/>
      <c r="V1781" s="65"/>
      <c r="W1781" s="67"/>
      <c r="X1781" s="67"/>
      <c r="AB1781" s="67"/>
      <c r="AC1781" s="67"/>
      <c r="AD1781" s="67"/>
      <c r="AE1781" s="67"/>
    </row>
    <row r="1782">
      <c r="A1782" s="110"/>
      <c r="B1782" s="111"/>
      <c r="C1782" s="67"/>
      <c r="D1782" s="67"/>
      <c r="E1782" s="67"/>
      <c r="F1782" s="67"/>
      <c r="G1782" s="67"/>
      <c r="H1782" s="67"/>
      <c r="I1782" s="67"/>
      <c r="J1782" s="67"/>
      <c r="K1782" s="67"/>
      <c r="L1782" s="67"/>
      <c r="M1782" s="67"/>
      <c r="N1782" s="67"/>
      <c r="O1782" s="67"/>
      <c r="P1782" s="67"/>
      <c r="Q1782" s="67"/>
      <c r="R1782" s="64"/>
      <c r="S1782" s="65"/>
      <c r="T1782" s="67"/>
      <c r="U1782" s="67"/>
      <c r="V1782" s="65"/>
      <c r="W1782" s="67"/>
      <c r="X1782" s="67"/>
      <c r="AB1782" s="67"/>
      <c r="AC1782" s="67"/>
      <c r="AD1782" s="67"/>
      <c r="AE1782" s="67"/>
    </row>
    <row r="1783">
      <c r="A1783" s="110"/>
      <c r="B1783" s="111"/>
      <c r="C1783" s="67"/>
      <c r="D1783" s="67"/>
      <c r="E1783" s="67"/>
      <c r="F1783" s="67"/>
      <c r="G1783" s="67"/>
      <c r="H1783" s="67"/>
      <c r="I1783" s="67"/>
      <c r="J1783" s="67"/>
      <c r="K1783" s="67"/>
      <c r="L1783" s="67"/>
      <c r="M1783" s="67"/>
      <c r="N1783" s="67"/>
      <c r="O1783" s="67"/>
      <c r="P1783" s="67"/>
      <c r="Q1783" s="67"/>
      <c r="R1783" s="64"/>
      <c r="S1783" s="65"/>
      <c r="T1783" s="67"/>
      <c r="U1783" s="67"/>
      <c r="V1783" s="65"/>
      <c r="W1783" s="67"/>
      <c r="X1783" s="67"/>
      <c r="AB1783" s="67"/>
      <c r="AC1783" s="67"/>
      <c r="AD1783" s="67"/>
      <c r="AE1783" s="67"/>
    </row>
    <row r="1784">
      <c r="A1784" s="110"/>
      <c r="B1784" s="111"/>
      <c r="C1784" s="67"/>
      <c r="D1784" s="67"/>
      <c r="E1784" s="67"/>
      <c r="F1784" s="67"/>
      <c r="G1784" s="67"/>
      <c r="H1784" s="67"/>
      <c r="I1784" s="67"/>
      <c r="J1784" s="67"/>
      <c r="K1784" s="67"/>
      <c r="L1784" s="67"/>
      <c r="M1784" s="67"/>
      <c r="N1784" s="67"/>
      <c r="O1784" s="67"/>
      <c r="P1784" s="67"/>
      <c r="Q1784" s="67"/>
      <c r="R1784" s="64"/>
      <c r="S1784" s="65"/>
      <c r="T1784" s="67"/>
      <c r="U1784" s="67"/>
      <c r="V1784" s="65"/>
      <c r="W1784" s="67"/>
      <c r="X1784" s="67"/>
      <c r="AB1784" s="67"/>
      <c r="AC1784" s="67"/>
      <c r="AD1784" s="67"/>
      <c r="AE1784" s="67"/>
    </row>
    <row r="1785">
      <c r="A1785" s="110"/>
      <c r="B1785" s="111"/>
      <c r="C1785" s="67"/>
      <c r="D1785" s="67"/>
      <c r="E1785" s="67"/>
      <c r="F1785" s="67"/>
      <c r="G1785" s="67"/>
      <c r="H1785" s="67"/>
      <c r="I1785" s="67"/>
      <c r="J1785" s="67"/>
      <c r="K1785" s="67"/>
      <c r="L1785" s="67"/>
      <c r="M1785" s="67"/>
      <c r="N1785" s="67"/>
      <c r="O1785" s="67"/>
      <c r="P1785" s="67"/>
      <c r="Q1785" s="67"/>
      <c r="R1785" s="64"/>
      <c r="S1785" s="65"/>
      <c r="T1785" s="67"/>
      <c r="U1785" s="67"/>
      <c r="V1785" s="65"/>
      <c r="W1785" s="67"/>
      <c r="X1785" s="67"/>
      <c r="AB1785" s="67"/>
      <c r="AC1785" s="67"/>
      <c r="AD1785" s="67"/>
      <c r="AE1785" s="67"/>
    </row>
    <row r="1786">
      <c r="A1786" s="110"/>
      <c r="B1786" s="111"/>
      <c r="C1786" s="67"/>
      <c r="D1786" s="67"/>
      <c r="E1786" s="67"/>
      <c r="F1786" s="67"/>
      <c r="G1786" s="67"/>
      <c r="H1786" s="67"/>
      <c r="I1786" s="67"/>
      <c r="J1786" s="67"/>
      <c r="K1786" s="67"/>
      <c r="L1786" s="67"/>
      <c r="M1786" s="67"/>
      <c r="N1786" s="67"/>
      <c r="O1786" s="67"/>
      <c r="P1786" s="67"/>
      <c r="Q1786" s="67"/>
      <c r="R1786" s="64"/>
      <c r="S1786" s="65"/>
      <c r="T1786" s="67"/>
      <c r="U1786" s="67"/>
      <c r="V1786" s="65"/>
      <c r="W1786" s="67"/>
      <c r="X1786" s="67"/>
      <c r="AB1786" s="67"/>
      <c r="AC1786" s="67"/>
      <c r="AD1786" s="67"/>
      <c r="AE1786" s="67"/>
    </row>
    <row r="1787">
      <c r="A1787" s="110"/>
      <c r="B1787" s="111"/>
      <c r="C1787" s="67"/>
      <c r="D1787" s="67"/>
      <c r="E1787" s="67"/>
      <c r="F1787" s="67"/>
      <c r="G1787" s="67"/>
      <c r="H1787" s="67"/>
      <c r="I1787" s="67"/>
      <c r="J1787" s="67"/>
      <c r="K1787" s="67"/>
      <c r="L1787" s="67"/>
      <c r="M1787" s="67"/>
      <c r="N1787" s="67"/>
      <c r="O1787" s="67"/>
      <c r="P1787" s="67"/>
      <c r="Q1787" s="67"/>
      <c r="R1787" s="64"/>
      <c r="S1787" s="65"/>
      <c r="T1787" s="67"/>
      <c r="U1787" s="67"/>
      <c r="V1787" s="65"/>
      <c r="W1787" s="67"/>
      <c r="X1787" s="67"/>
      <c r="AB1787" s="67"/>
      <c r="AC1787" s="67"/>
      <c r="AD1787" s="67"/>
      <c r="AE1787" s="67"/>
    </row>
    <row r="1788">
      <c r="A1788" s="110"/>
      <c r="B1788" s="111"/>
      <c r="C1788" s="67"/>
      <c r="D1788" s="67"/>
      <c r="E1788" s="67"/>
      <c r="F1788" s="67"/>
      <c r="G1788" s="67"/>
      <c r="H1788" s="67"/>
      <c r="I1788" s="67"/>
      <c r="J1788" s="67"/>
      <c r="K1788" s="67"/>
      <c r="L1788" s="67"/>
      <c r="M1788" s="67"/>
      <c r="N1788" s="67"/>
      <c r="O1788" s="67"/>
      <c r="P1788" s="67"/>
      <c r="Q1788" s="67"/>
      <c r="R1788" s="64"/>
      <c r="S1788" s="65"/>
      <c r="T1788" s="67"/>
      <c r="U1788" s="67"/>
      <c r="V1788" s="65"/>
      <c r="W1788" s="67"/>
      <c r="X1788" s="67"/>
      <c r="AB1788" s="67"/>
      <c r="AC1788" s="67"/>
      <c r="AD1788" s="67"/>
      <c r="AE1788" s="67"/>
    </row>
    <row r="1789">
      <c r="A1789" s="110"/>
      <c r="B1789" s="111"/>
      <c r="C1789" s="67"/>
      <c r="D1789" s="67"/>
      <c r="E1789" s="67"/>
      <c r="F1789" s="67"/>
      <c r="G1789" s="67"/>
      <c r="H1789" s="67"/>
      <c r="I1789" s="67"/>
      <c r="J1789" s="67"/>
      <c r="K1789" s="67"/>
      <c r="L1789" s="67"/>
      <c r="M1789" s="67"/>
      <c r="N1789" s="67"/>
      <c r="O1789" s="67"/>
      <c r="P1789" s="67"/>
      <c r="Q1789" s="67"/>
      <c r="R1789" s="64"/>
      <c r="S1789" s="65"/>
      <c r="T1789" s="67"/>
      <c r="U1789" s="67"/>
      <c r="V1789" s="65"/>
      <c r="W1789" s="67"/>
      <c r="X1789" s="67"/>
      <c r="AB1789" s="67"/>
      <c r="AC1789" s="67"/>
      <c r="AD1789" s="67"/>
      <c r="AE1789" s="67"/>
    </row>
    <row r="1790">
      <c r="A1790" s="110"/>
      <c r="B1790" s="111"/>
      <c r="C1790" s="67"/>
      <c r="D1790" s="67"/>
      <c r="E1790" s="67"/>
      <c r="F1790" s="67"/>
      <c r="G1790" s="67"/>
      <c r="H1790" s="67"/>
      <c r="I1790" s="67"/>
      <c r="J1790" s="67"/>
      <c r="K1790" s="67"/>
      <c r="L1790" s="67"/>
      <c r="M1790" s="67"/>
      <c r="N1790" s="67"/>
      <c r="O1790" s="67"/>
      <c r="P1790" s="67"/>
      <c r="Q1790" s="67"/>
      <c r="R1790" s="64"/>
      <c r="S1790" s="65"/>
      <c r="T1790" s="67"/>
      <c r="U1790" s="67"/>
      <c r="V1790" s="65"/>
      <c r="W1790" s="67"/>
      <c r="X1790" s="67"/>
      <c r="AB1790" s="67"/>
      <c r="AC1790" s="67"/>
      <c r="AD1790" s="67"/>
      <c r="AE1790" s="67"/>
    </row>
    <row r="1791">
      <c r="A1791" s="110"/>
      <c r="B1791" s="111"/>
      <c r="C1791" s="67"/>
      <c r="D1791" s="67"/>
      <c r="E1791" s="67"/>
      <c r="F1791" s="67"/>
      <c r="G1791" s="67"/>
      <c r="H1791" s="67"/>
      <c r="I1791" s="67"/>
      <c r="J1791" s="67"/>
      <c r="K1791" s="67"/>
      <c r="L1791" s="67"/>
      <c r="M1791" s="67"/>
      <c r="N1791" s="67"/>
      <c r="O1791" s="67"/>
      <c r="P1791" s="67"/>
      <c r="Q1791" s="67"/>
      <c r="R1791" s="64"/>
      <c r="S1791" s="65"/>
      <c r="T1791" s="67"/>
      <c r="U1791" s="67"/>
      <c r="V1791" s="65"/>
      <c r="W1791" s="67"/>
      <c r="X1791" s="67"/>
      <c r="AB1791" s="67"/>
      <c r="AC1791" s="67"/>
      <c r="AD1791" s="67"/>
      <c r="AE1791" s="67"/>
    </row>
    <row r="1792">
      <c r="A1792" s="110"/>
      <c r="B1792" s="111"/>
      <c r="C1792" s="67"/>
      <c r="D1792" s="67"/>
      <c r="E1792" s="67"/>
      <c r="F1792" s="67"/>
      <c r="G1792" s="67"/>
      <c r="H1792" s="67"/>
      <c r="I1792" s="67"/>
      <c r="J1792" s="67"/>
      <c r="K1792" s="67"/>
      <c r="L1792" s="67"/>
      <c r="M1792" s="67"/>
      <c r="N1792" s="67"/>
      <c r="O1792" s="67"/>
      <c r="P1792" s="67"/>
      <c r="Q1792" s="67"/>
      <c r="R1792" s="64"/>
      <c r="S1792" s="65"/>
      <c r="T1792" s="67"/>
      <c r="U1792" s="67"/>
      <c r="V1792" s="65"/>
      <c r="W1792" s="67"/>
      <c r="X1792" s="67"/>
      <c r="AB1792" s="67"/>
      <c r="AC1792" s="67"/>
      <c r="AD1792" s="67"/>
      <c r="AE1792" s="67"/>
    </row>
    <row r="1793">
      <c r="A1793" s="110"/>
      <c r="B1793" s="111"/>
      <c r="C1793" s="67"/>
      <c r="D1793" s="67"/>
      <c r="E1793" s="67"/>
      <c r="F1793" s="67"/>
      <c r="G1793" s="67"/>
      <c r="H1793" s="67"/>
      <c r="I1793" s="67"/>
      <c r="J1793" s="67"/>
      <c r="K1793" s="67"/>
      <c r="L1793" s="67"/>
      <c r="M1793" s="67"/>
      <c r="N1793" s="67"/>
      <c r="O1793" s="67"/>
      <c r="P1793" s="67"/>
      <c r="Q1793" s="67"/>
      <c r="R1793" s="64"/>
      <c r="S1793" s="65"/>
      <c r="T1793" s="67"/>
      <c r="U1793" s="67"/>
      <c r="V1793" s="65"/>
      <c r="W1793" s="67"/>
      <c r="X1793" s="67"/>
      <c r="AB1793" s="67"/>
      <c r="AC1793" s="67"/>
      <c r="AD1793" s="67"/>
      <c r="AE1793" s="67"/>
    </row>
    <row r="1794">
      <c r="A1794" s="110"/>
      <c r="B1794" s="111"/>
      <c r="C1794" s="67"/>
      <c r="D1794" s="67"/>
      <c r="E1794" s="67"/>
      <c r="F1794" s="67"/>
      <c r="G1794" s="67"/>
      <c r="H1794" s="67"/>
      <c r="I1794" s="67"/>
      <c r="J1794" s="67"/>
      <c r="K1794" s="67"/>
      <c r="L1794" s="67"/>
      <c r="M1794" s="67"/>
      <c r="N1794" s="67"/>
      <c r="O1794" s="67"/>
      <c r="P1794" s="67"/>
      <c r="Q1794" s="67"/>
      <c r="R1794" s="64"/>
      <c r="S1794" s="65"/>
      <c r="T1794" s="67"/>
      <c r="U1794" s="67"/>
      <c r="V1794" s="65"/>
      <c r="W1794" s="67"/>
      <c r="X1794" s="67"/>
      <c r="AB1794" s="67"/>
      <c r="AC1794" s="67"/>
      <c r="AD1794" s="67"/>
      <c r="AE1794" s="67"/>
    </row>
    <row r="1795">
      <c r="A1795" s="110"/>
      <c r="B1795" s="111"/>
      <c r="C1795" s="67"/>
      <c r="D1795" s="67"/>
      <c r="E1795" s="67"/>
      <c r="F1795" s="67"/>
      <c r="G1795" s="67"/>
      <c r="H1795" s="67"/>
      <c r="I1795" s="67"/>
      <c r="J1795" s="67"/>
      <c r="K1795" s="67"/>
      <c r="L1795" s="67"/>
      <c r="M1795" s="67"/>
      <c r="N1795" s="67"/>
      <c r="O1795" s="67"/>
      <c r="P1795" s="67"/>
      <c r="Q1795" s="67"/>
      <c r="R1795" s="64"/>
      <c r="S1795" s="65"/>
      <c r="T1795" s="67"/>
      <c r="U1795" s="67"/>
      <c r="V1795" s="65"/>
      <c r="W1795" s="67"/>
      <c r="X1795" s="67"/>
      <c r="AB1795" s="67"/>
      <c r="AC1795" s="67"/>
      <c r="AD1795" s="67"/>
      <c r="AE1795" s="67"/>
    </row>
    <row r="1796">
      <c r="A1796" s="110"/>
      <c r="B1796" s="111"/>
      <c r="C1796" s="67"/>
      <c r="D1796" s="67"/>
      <c r="E1796" s="67"/>
      <c r="F1796" s="67"/>
      <c r="G1796" s="67"/>
      <c r="H1796" s="67"/>
      <c r="I1796" s="67"/>
      <c r="J1796" s="67"/>
      <c r="K1796" s="67"/>
      <c r="L1796" s="67"/>
      <c r="M1796" s="67"/>
      <c r="N1796" s="67"/>
      <c r="O1796" s="67"/>
      <c r="P1796" s="67"/>
      <c r="Q1796" s="67"/>
      <c r="R1796" s="64"/>
      <c r="S1796" s="65"/>
      <c r="T1796" s="67"/>
      <c r="U1796" s="67"/>
      <c r="V1796" s="65"/>
      <c r="W1796" s="67"/>
      <c r="X1796" s="67"/>
      <c r="AB1796" s="67"/>
      <c r="AC1796" s="67"/>
      <c r="AD1796" s="67"/>
      <c r="AE1796" s="67"/>
    </row>
    <row r="1797">
      <c r="A1797" s="110"/>
      <c r="B1797" s="111"/>
      <c r="C1797" s="67"/>
      <c r="D1797" s="67"/>
      <c r="E1797" s="67"/>
      <c r="F1797" s="67"/>
      <c r="G1797" s="67"/>
      <c r="H1797" s="67"/>
      <c r="I1797" s="67"/>
      <c r="J1797" s="67"/>
      <c r="K1797" s="67"/>
      <c r="L1797" s="67"/>
      <c r="M1797" s="67"/>
      <c r="N1797" s="67"/>
      <c r="O1797" s="67"/>
      <c r="P1797" s="67"/>
      <c r="Q1797" s="67"/>
      <c r="R1797" s="64"/>
      <c r="S1797" s="65"/>
      <c r="T1797" s="67"/>
      <c r="U1797" s="67"/>
      <c r="V1797" s="65"/>
      <c r="W1797" s="67"/>
      <c r="X1797" s="67"/>
      <c r="AB1797" s="67"/>
      <c r="AC1797" s="67"/>
      <c r="AD1797" s="67"/>
      <c r="AE1797" s="67"/>
    </row>
    <row r="1798">
      <c r="A1798" s="110"/>
      <c r="B1798" s="111"/>
      <c r="C1798" s="67"/>
      <c r="D1798" s="67"/>
      <c r="E1798" s="67"/>
      <c r="F1798" s="67"/>
      <c r="G1798" s="67"/>
      <c r="H1798" s="67"/>
      <c r="I1798" s="67"/>
      <c r="J1798" s="67"/>
      <c r="K1798" s="67"/>
      <c r="L1798" s="67"/>
      <c r="M1798" s="67"/>
      <c r="N1798" s="67"/>
      <c r="O1798" s="67"/>
      <c r="P1798" s="67"/>
      <c r="Q1798" s="67"/>
      <c r="R1798" s="64"/>
      <c r="S1798" s="65"/>
      <c r="T1798" s="67"/>
      <c r="U1798" s="67"/>
      <c r="V1798" s="65"/>
      <c r="W1798" s="67"/>
      <c r="X1798" s="67"/>
      <c r="AB1798" s="67"/>
      <c r="AC1798" s="67"/>
      <c r="AD1798" s="67"/>
      <c r="AE1798" s="67"/>
    </row>
    <row r="1799">
      <c r="A1799" s="110"/>
      <c r="B1799" s="111"/>
      <c r="C1799" s="67"/>
      <c r="D1799" s="67"/>
      <c r="E1799" s="67"/>
      <c r="F1799" s="67"/>
      <c r="G1799" s="67"/>
      <c r="H1799" s="67"/>
      <c r="I1799" s="67"/>
      <c r="J1799" s="67"/>
      <c r="K1799" s="67"/>
      <c r="L1799" s="67"/>
      <c r="M1799" s="67"/>
      <c r="N1799" s="67"/>
      <c r="O1799" s="67"/>
      <c r="P1799" s="67"/>
      <c r="Q1799" s="67"/>
      <c r="R1799" s="64"/>
      <c r="S1799" s="65"/>
      <c r="T1799" s="67"/>
      <c r="U1799" s="67"/>
      <c r="V1799" s="65"/>
      <c r="W1799" s="67"/>
      <c r="X1799" s="67"/>
      <c r="AB1799" s="67"/>
      <c r="AC1799" s="67"/>
      <c r="AD1799" s="67"/>
      <c r="AE1799" s="67"/>
    </row>
    <row r="1800">
      <c r="A1800" s="110"/>
      <c r="B1800" s="111"/>
      <c r="C1800" s="67"/>
      <c r="D1800" s="67"/>
      <c r="E1800" s="67"/>
      <c r="F1800" s="67"/>
      <c r="G1800" s="67"/>
      <c r="H1800" s="67"/>
      <c r="I1800" s="67"/>
      <c r="J1800" s="67"/>
      <c r="K1800" s="67"/>
      <c r="L1800" s="67"/>
      <c r="M1800" s="67"/>
      <c r="N1800" s="67"/>
      <c r="O1800" s="67"/>
      <c r="P1800" s="67"/>
      <c r="Q1800" s="67"/>
      <c r="R1800" s="64"/>
      <c r="S1800" s="65"/>
      <c r="T1800" s="67"/>
      <c r="U1800" s="67"/>
      <c r="V1800" s="65"/>
      <c r="W1800" s="67"/>
      <c r="X1800" s="67"/>
      <c r="AB1800" s="67"/>
      <c r="AC1800" s="67"/>
      <c r="AD1800" s="67"/>
      <c r="AE1800" s="67"/>
    </row>
    <row r="1801">
      <c r="A1801" s="110"/>
      <c r="B1801" s="111"/>
      <c r="C1801" s="67"/>
      <c r="D1801" s="67"/>
      <c r="E1801" s="67"/>
      <c r="F1801" s="67"/>
      <c r="G1801" s="67"/>
      <c r="H1801" s="67"/>
      <c r="I1801" s="67"/>
      <c r="J1801" s="67"/>
      <c r="K1801" s="67"/>
      <c r="L1801" s="67"/>
      <c r="M1801" s="67"/>
      <c r="N1801" s="67"/>
      <c r="O1801" s="67"/>
      <c r="P1801" s="67"/>
      <c r="Q1801" s="67"/>
      <c r="R1801" s="64"/>
      <c r="S1801" s="65"/>
      <c r="T1801" s="67"/>
      <c r="U1801" s="67"/>
      <c r="V1801" s="65"/>
      <c r="W1801" s="67"/>
      <c r="X1801" s="67"/>
      <c r="AB1801" s="67"/>
      <c r="AC1801" s="67"/>
      <c r="AD1801" s="67"/>
      <c r="AE1801" s="67"/>
    </row>
    <row r="1802">
      <c r="A1802" s="110"/>
      <c r="B1802" s="111"/>
      <c r="C1802" s="67"/>
      <c r="D1802" s="67"/>
      <c r="E1802" s="67"/>
      <c r="F1802" s="67"/>
      <c r="G1802" s="67"/>
      <c r="H1802" s="67"/>
      <c r="I1802" s="67"/>
      <c r="J1802" s="67"/>
      <c r="K1802" s="67"/>
      <c r="L1802" s="67"/>
      <c r="M1802" s="67"/>
      <c r="N1802" s="67"/>
      <c r="O1802" s="67"/>
      <c r="P1802" s="67"/>
      <c r="Q1802" s="67"/>
      <c r="R1802" s="64"/>
      <c r="S1802" s="65"/>
      <c r="T1802" s="67"/>
      <c r="U1802" s="67"/>
      <c r="V1802" s="65"/>
      <c r="W1802" s="67"/>
      <c r="X1802" s="67"/>
      <c r="AB1802" s="67"/>
      <c r="AC1802" s="67"/>
      <c r="AD1802" s="67"/>
      <c r="AE1802" s="67"/>
    </row>
    <row r="1803">
      <c r="A1803" s="110"/>
      <c r="B1803" s="111"/>
      <c r="C1803" s="67"/>
      <c r="D1803" s="67"/>
      <c r="E1803" s="67"/>
      <c r="F1803" s="67"/>
      <c r="G1803" s="67"/>
      <c r="H1803" s="67"/>
      <c r="I1803" s="67"/>
      <c r="J1803" s="67"/>
      <c r="K1803" s="67"/>
      <c r="L1803" s="67"/>
      <c r="M1803" s="67"/>
      <c r="N1803" s="67"/>
      <c r="O1803" s="67"/>
      <c r="P1803" s="67"/>
      <c r="Q1803" s="67"/>
      <c r="R1803" s="64"/>
      <c r="S1803" s="65"/>
      <c r="T1803" s="67"/>
      <c r="U1803" s="67"/>
      <c r="V1803" s="65"/>
      <c r="W1803" s="67"/>
      <c r="X1803" s="67"/>
      <c r="AB1803" s="67"/>
      <c r="AC1803" s="67"/>
      <c r="AD1803" s="67"/>
      <c r="AE1803" s="67"/>
    </row>
    <row r="1804">
      <c r="A1804" s="110"/>
      <c r="B1804" s="111"/>
      <c r="C1804" s="67"/>
      <c r="D1804" s="67"/>
      <c r="E1804" s="67"/>
      <c r="F1804" s="67"/>
      <c r="G1804" s="67"/>
      <c r="H1804" s="67"/>
      <c r="I1804" s="67"/>
      <c r="J1804" s="67"/>
      <c r="K1804" s="67"/>
      <c r="L1804" s="67"/>
      <c r="M1804" s="67"/>
      <c r="N1804" s="67"/>
      <c r="O1804" s="67"/>
      <c r="P1804" s="67"/>
      <c r="Q1804" s="67"/>
      <c r="R1804" s="64"/>
      <c r="S1804" s="65"/>
      <c r="T1804" s="67"/>
      <c r="U1804" s="67"/>
      <c r="V1804" s="65"/>
      <c r="W1804" s="67"/>
      <c r="X1804" s="67"/>
      <c r="AB1804" s="67"/>
      <c r="AC1804" s="67"/>
      <c r="AD1804" s="67"/>
      <c r="AE1804" s="67"/>
    </row>
    <row r="1805">
      <c r="A1805" s="110"/>
      <c r="B1805" s="111"/>
      <c r="C1805" s="67"/>
      <c r="D1805" s="67"/>
      <c r="E1805" s="67"/>
      <c r="F1805" s="67"/>
      <c r="G1805" s="67"/>
      <c r="H1805" s="67"/>
      <c r="I1805" s="67"/>
      <c r="J1805" s="67"/>
      <c r="K1805" s="67"/>
      <c r="L1805" s="67"/>
      <c r="M1805" s="67"/>
      <c r="N1805" s="67"/>
      <c r="O1805" s="67"/>
      <c r="P1805" s="67"/>
      <c r="Q1805" s="67"/>
      <c r="R1805" s="64"/>
      <c r="S1805" s="65"/>
      <c r="T1805" s="67"/>
      <c r="U1805" s="67"/>
      <c r="V1805" s="65"/>
      <c r="W1805" s="67"/>
      <c r="X1805" s="67"/>
      <c r="AB1805" s="67"/>
      <c r="AC1805" s="67"/>
      <c r="AD1805" s="67"/>
      <c r="AE1805" s="67"/>
    </row>
    <row r="1806">
      <c r="A1806" s="110"/>
      <c r="B1806" s="111"/>
      <c r="C1806" s="67"/>
      <c r="D1806" s="67"/>
      <c r="E1806" s="67"/>
      <c r="F1806" s="67"/>
      <c r="G1806" s="67"/>
      <c r="H1806" s="67"/>
      <c r="I1806" s="67"/>
      <c r="J1806" s="67"/>
      <c r="K1806" s="67"/>
      <c r="L1806" s="67"/>
      <c r="M1806" s="67"/>
      <c r="N1806" s="67"/>
      <c r="O1806" s="67"/>
      <c r="P1806" s="67"/>
      <c r="Q1806" s="67"/>
      <c r="R1806" s="64"/>
      <c r="S1806" s="65"/>
      <c r="T1806" s="67"/>
      <c r="U1806" s="67"/>
      <c r="V1806" s="65"/>
      <c r="W1806" s="67"/>
      <c r="X1806" s="67"/>
      <c r="AB1806" s="67"/>
      <c r="AC1806" s="67"/>
      <c r="AD1806" s="67"/>
      <c r="AE1806" s="67"/>
    </row>
    <row r="1807">
      <c r="A1807" s="110"/>
      <c r="B1807" s="111"/>
      <c r="C1807" s="67"/>
      <c r="D1807" s="67"/>
      <c r="E1807" s="67"/>
      <c r="F1807" s="67"/>
      <c r="G1807" s="67"/>
      <c r="H1807" s="67"/>
      <c r="I1807" s="67"/>
      <c r="J1807" s="67"/>
      <c r="K1807" s="67"/>
      <c r="L1807" s="67"/>
      <c r="M1807" s="67"/>
      <c r="N1807" s="67"/>
      <c r="O1807" s="67"/>
      <c r="P1807" s="67"/>
      <c r="Q1807" s="67"/>
      <c r="R1807" s="64"/>
      <c r="S1807" s="65"/>
      <c r="T1807" s="67"/>
      <c r="U1807" s="67"/>
      <c r="V1807" s="65"/>
      <c r="W1807" s="67"/>
      <c r="X1807" s="67"/>
      <c r="AB1807" s="67"/>
      <c r="AC1807" s="67"/>
      <c r="AD1807" s="67"/>
      <c r="AE1807" s="67"/>
    </row>
    <row r="1808">
      <c r="A1808" s="110"/>
      <c r="B1808" s="111"/>
      <c r="C1808" s="67"/>
      <c r="D1808" s="67"/>
      <c r="E1808" s="67"/>
      <c r="F1808" s="67"/>
      <c r="G1808" s="67"/>
      <c r="H1808" s="67"/>
      <c r="I1808" s="67"/>
      <c r="J1808" s="67"/>
      <c r="K1808" s="67"/>
      <c r="L1808" s="67"/>
      <c r="M1808" s="67"/>
      <c r="N1808" s="67"/>
      <c r="O1808" s="67"/>
      <c r="P1808" s="67"/>
      <c r="Q1808" s="67"/>
      <c r="R1808" s="64"/>
      <c r="S1808" s="65"/>
      <c r="T1808" s="67"/>
      <c r="U1808" s="67"/>
      <c r="V1808" s="65"/>
      <c r="W1808" s="67"/>
      <c r="X1808" s="67"/>
      <c r="AB1808" s="67"/>
      <c r="AC1808" s="67"/>
      <c r="AD1808" s="67"/>
      <c r="AE1808" s="67"/>
    </row>
    <row r="1809">
      <c r="A1809" s="110"/>
      <c r="B1809" s="111"/>
      <c r="C1809" s="67"/>
      <c r="D1809" s="67"/>
      <c r="E1809" s="67"/>
      <c r="F1809" s="67"/>
      <c r="G1809" s="67"/>
      <c r="H1809" s="67"/>
      <c r="I1809" s="67"/>
      <c r="J1809" s="67"/>
      <c r="K1809" s="67"/>
      <c r="L1809" s="67"/>
      <c r="M1809" s="67"/>
      <c r="N1809" s="67"/>
      <c r="O1809" s="67"/>
      <c r="P1809" s="67"/>
      <c r="Q1809" s="67"/>
      <c r="R1809" s="64"/>
      <c r="S1809" s="65"/>
      <c r="T1809" s="67"/>
      <c r="U1809" s="67"/>
      <c r="V1809" s="65"/>
      <c r="W1809" s="67"/>
      <c r="X1809" s="67"/>
      <c r="AB1809" s="67"/>
      <c r="AC1809" s="67"/>
      <c r="AD1809" s="67"/>
      <c r="AE1809" s="67"/>
    </row>
    <row r="1810">
      <c r="A1810" s="110"/>
      <c r="B1810" s="111"/>
      <c r="C1810" s="67"/>
      <c r="D1810" s="67"/>
      <c r="E1810" s="67"/>
      <c r="F1810" s="67"/>
      <c r="G1810" s="67"/>
      <c r="H1810" s="67"/>
      <c r="I1810" s="67"/>
      <c r="J1810" s="67"/>
      <c r="K1810" s="67"/>
      <c r="L1810" s="67"/>
      <c r="M1810" s="67"/>
      <c r="N1810" s="67"/>
      <c r="O1810" s="67"/>
      <c r="P1810" s="67"/>
      <c r="Q1810" s="67"/>
      <c r="R1810" s="64"/>
      <c r="S1810" s="65"/>
      <c r="T1810" s="67"/>
      <c r="U1810" s="67"/>
      <c r="V1810" s="65"/>
      <c r="W1810" s="67"/>
      <c r="X1810" s="67"/>
      <c r="AB1810" s="67"/>
      <c r="AC1810" s="67"/>
      <c r="AD1810" s="67"/>
      <c r="AE1810" s="67"/>
    </row>
    <row r="1811">
      <c r="A1811" s="110"/>
      <c r="B1811" s="111"/>
      <c r="C1811" s="67"/>
      <c r="D1811" s="67"/>
      <c r="E1811" s="67"/>
      <c r="F1811" s="67"/>
      <c r="G1811" s="67"/>
      <c r="H1811" s="67"/>
      <c r="I1811" s="67"/>
      <c r="J1811" s="67"/>
      <c r="K1811" s="67"/>
      <c r="L1811" s="67"/>
      <c r="M1811" s="67"/>
      <c r="N1811" s="67"/>
      <c r="O1811" s="67"/>
      <c r="P1811" s="67"/>
      <c r="Q1811" s="67"/>
      <c r="R1811" s="64"/>
      <c r="S1811" s="65"/>
      <c r="T1811" s="67"/>
      <c r="U1811" s="67"/>
      <c r="V1811" s="65"/>
      <c r="W1811" s="67"/>
      <c r="X1811" s="67"/>
      <c r="AB1811" s="67"/>
      <c r="AC1811" s="67"/>
      <c r="AD1811" s="67"/>
      <c r="AE1811" s="67"/>
    </row>
    <row r="1812">
      <c r="A1812" s="110"/>
      <c r="B1812" s="111"/>
      <c r="C1812" s="67"/>
      <c r="D1812" s="67"/>
      <c r="E1812" s="67"/>
      <c r="F1812" s="67"/>
      <c r="G1812" s="67"/>
      <c r="H1812" s="67"/>
      <c r="I1812" s="67"/>
      <c r="J1812" s="67"/>
      <c r="K1812" s="67"/>
      <c r="L1812" s="67"/>
      <c r="M1812" s="67"/>
      <c r="N1812" s="67"/>
      <c r="O1812" s="67"/>
      <c r="P1812" s="67"/>
      <c r="Q1812" s="67"/>
      <c r="R1812" s="64"/>
      <c r="S1812" s="65"/>
      <c r="T1812" s="67"/>
      <c r="U1812" s="67"/>
      <c r="V1812" s="65"/>
      <c r="W1812" s="67"/>
      <c r="X1812" s="67"/>
      <c r="AB1812" s="67"/>
      <c r="AC1812" s="67"/>
      <c r="AD1812" s="67"/>
      <c r="AE1812" s="67"/>
    </row>
    <row r="1813">
      <c r="A1813" s="110"/>
      <c r="B1813" s="111"/>
      <c r="C1813" s="67"/>
      <c r="D1813" s="67"/>
      <c r="E1813" s="67"/>
      <c r="F1813" s="67"/>
      <c r="G1813" s="67"/>
      <c r="H1813" s="67"/>
      <c r="I1813" s="67"/>
      <c r="J1813" s="67"/>
      <c r="K1813" s="67"/>
      <c r="L1813" s="67"/>
      <c r="M1813" s="67"/>
      <c r="N1813" s="67"/>
      <c r="O1813" s="67"/>
      <c r="P1813" s="67"/>
      <c r="Q1813" s="67"/>
      <c r="R1813" s="64"/>
      <c r="S1813" s="65"/>
      <c r="T1813" s="67"/>
      <c r="U1813" s="67"/>
      <c r="V1813" s="65"/>
      <c r="W1813" s="67"/>
      <c r="X1813" s="67"/>
      <c r="AB1813" s="67"/>
      <c r="AC1813" s="67"/>
      <c r="AD1813" s="67"/>
      <c r="AE1813" s="67"/>
    </row>
    <row r="1814">
      <c r="A1814" s="110"/>
      <c r="B1814" s="111"/>
      <c r="C1814" s="67"/>
      <c r="D1814" s="67"/>
      <c r="E1814" s="67"/>
      <c r="F1814" s="67"/>
      <c r="G1814" s="67"/>
      <c r="H1814" s="67"/>
      <c r="I1814" s="67"/>
      <c r="J1814" s="67"/>
      <c r="K1814" s="67"/>
      <c r="L1814" s="67"/>
      <c r="M1814" s="67"/>
      <c r="N1814" s="67"/>
      <c r="O1814" s="67"/>
      <c r="P1814" s="67"/>
      <c r="Q1814" s="67"/>
      <c r="R1814" s="64"/>
      <c r="S1814" s="65"/>
      <c r="T1814" s="67"/>
      <c r="U1814" s="67"/>
      <c r="V1814" s="65"/>
      <c r="W1814" s="67"/>
      <c r="X1814" s="67"/>
      <c r="AB1814" s="67"/>
      <c r="AC1814" s="67"/>
      <c r="AD1814" s="67"/>
      <c r="AE1814" s="67"/>
    </row>
    <row r="1815">
      <c r="A1815" s="110"/>
      <c r="B1815" s="111"/>
      <c r="C1815" s="67"/>
      <c r="D1815" s="67"/>
      <c r="E1815" s="67"/>
      <c r="F1815" s="67"/>
      <c r="G1815" s="67"/>
      <c r="H1815" s="67"/>
      <c r="I1815" s="67"/>
      <c r="J1815" s="67"/>
      <c r="K1815" s="67"/>
      <c r="L1815" s="67"/>
      <c r="M1815" s="67"/>
      <c r="N1815" s="67"/>
      <c r="O1815" s="67"/>
      <c r="P1815" s="67"/>
      <c r="Q1815" s="67"/>
      <c r="R1815" s="64"/>
      <c r="S1815" s="65"/>
      <c r="T1815" s="67"/>
      <c r="U1815" s="67"/>
      <c r="V1815" s="65"/>
      <c r="W1815" s="67"/>
      <c r="X1815" s="67"/>
      <c r="AB1815" s="67"/>
      <c r="AC1815" s="67"/>
      <c r="AD1815" s="67"/>
      <c r="AE1815" s="67"/>
    </row>
    <row r="1816">
      <c r="A1816" s="110"/>
      <c r="B1816" s="111"/>
      <c r="C1816" s="67"/>
      <c r="D1816" s="67"/>
      <c r="E1816" s="67"/>
      <c r="F1816" s="67"/>
      <c r="G1816" s="67"/>
      <c r="H1816" s="67"/>
      <c r="I1816" s="67"/>
      <c r="J1816" s="67"/>
      <c r="K1816" s="67"/>
      <c r="L1816" s="67"/>
      <c r="M1816" s="67"/>
      <c r="N1816" s="67"/>
      <c r="O1816" s="67"/>
      <c r="P1816" s="67"/>
      <c r="Q1816" s="67"/>
      <c r="R1816" s="64"/>
      <c r="S1816" s="65"/>
      <c r="T1816" s="67"/>
      <c r="U1816" s="67"/>
      <c r="V1816" s="65"/>
      <c r="W1816" s="67"/>
      <c r="X1816" s="67"/>
      <c r="AB1816" s="67"/>
      <c r="AC1816" s="67"/>
      <c r="AD1816" s="67"/>
      <c r="AE1816" s="67"/>
    </row>
    <row r="1817">
      <c r="A1817" s="110"/>
      <c r="B1817" s="111"/>
      <c r="C1817" s="67"/>
      <c r="D1817" s="67"/>
      <c r="E1817" s="67"/>
      <c r="F1817" s="67"/>
      <c r="G1817" s="67"/>
      <c r="H1817" s="67"/>
      <c r="I1817" s="67"/>
      <c r="J1817" s="67"/>
      <c r="K1817" s="67"/>
      <c r="L1817" s="67"/>
      <c r="M1817" s="67"/>
      <c r="N1817" s="67"/>
      <c r="O1817" s="67"/>
      <c r="P1817" s="67"/>
      <c r="Q1817" s="67"/>
      <c r="R1817" s="64"/>
      <c r="S1817" s="65"/>
      <c r="T1817" s="67"/>
      <c r="U1817" s="67"/>
      <c r="V1817" s="65"/>
      <c r="W1817" s="67"/>
      <c r="X1817" s="67"/>
      <c r="AB1817" s="67"/>
      <c r="AC1817" s="67"/>
      <c r="AD1817" s="67"/>
      <c r="AE1817" s="67"/>
    </row>
    <row r="1818">
      <c r="A1818" s="110"/>
      <c r="B1818" s="111"/>
      <c r="C1818" s="67"/>
      <c r="D1818" s="67"/>
      <c r="E1818" s="67"/>
      <c r="F1818" s="67"/>
      <c r="G1818" s="67"/>
      <c r="H1818" s="67"/>
      <c r="I1818" s="67"/>
      <c r="J1818" s="67"/>
      <c r="K1818" s="67"/>
      <c r="L1818" s="67"/>
      <c r="M1818" s="67"/>
      <c r="N1818" s="67"/>
      <c r="O1818" s="67"/>
      <c r="P1818" s="67"/>
      <c r="Q1818" s="67"/>
      <c r="R1818" s="64"/>
      <c r="S1818" s="65"/>
      <c r="T1818" s="67"/>
      <c r="U1818" s="67"/>
      <c r="V1818" s="65"/>
      <c r="W1818" s="67"/>
      <c r="X1818" s="67"/>
      <c r="AB1818" s="67"/>
      <c r="AC1818" s="67"/>
      <c r="AD1818" s="67"/>
      <c r="AE1818" s="67"/>
    </row>
    <row r="1819">
      <c r="A1819" s="110"/>
      <c r="B1819" s="111"/>
      <c r="C1819" s="67"/>
      <c r="D1819" s="67"/>
      <c r="E1819" s="67"/>
      <c r="F1819" s="67"/>
      <c r="G1819" s="67"/>
      <c r="H1819" s="67"/>
      <c r="I1819" s="67"/>
      <c r="J1819" s="67"/>
      <c r="K1819" s="67"/>
      <c r="L1819" s="67"/>
      <c r="M1819" s="67"/>
      <c r="N1819" s="67"/>
      <c r="O1819" s="67"/>
      <c r="P1819" s="67"/>
      <c r="Q1819" s="67"/>
      <c r="R1819" s="64"/>
      <c r="S1819" s="65"/>
      <c r="T1819" s="67"/>
      <c r="U1819" s="67"/>
      <c r="V1819" s="65"/>
      <c r="W1819" s="67"/>
      <c r="X1819" s="67"/>
      <c r="AB1819" s="67"/>
      <c r="AC1819" s="67"/>
      <c r="AD1819" s="67"/>
      <c r="AE1819" s="67"/>
    </row>
    <row r="1820">
      <c r="A1820" s="110"/>
      <c r="B1820" s="111"/>
      <c r="C1820" s="67"/>
      <c r="D1820" s="67"/>
      <c r="E1820" s="67"/>
      <c r="F1820" s="67"/>
      <c r="G1820" s="67"/>
      <c r="H1820" s="67"/>
      <c r="I1820" s="67"/>
      <c r="J1820" s="67"/>
      <c r="K1820" s="67"/>
      <c r="L1820" s="67"/>
      <c r="M1820" s="67"/>
      <c r="N1820" s="67"/>
      <c r="O1820" s="67"/>
      <c r="P1820" s="67"/>
      <c r="Q1820" s="67"/>
      <c r="R1820" s="64"/>
      <c r="S1820" s="65"/>
      <c r="T1820" s="67"/>
      <c r="U1820" s="67"/>
      <c r="V1820" s="65"/>
      <c r="W1820" s="67"/>
      <c r="X1820" s="67"/>
      <c r="AB1820" s="67"/>
      <c r="AC1820" s="67"/>
      <c r="AD1820" s="67"/>
      <c r="AE1820" s="67"/>
    </row>
    <row r="1821">
      <c r="A1821" s="110"/>
      <c r="B1821" s="111"/>
      <c r="C1821" s="67"/>
      <c r="D1821" s="67"/>
      <c r="E1821" s="67"/>
      <c r="F1821" s="67"/>
      <c r="G1821" s="67"/>
      <c r="H1821" s="67"/>
      <c r="I1821" s="67"/>
      <c r="J1821" s="67"/>
      <c r="K1821" s="67"/>
      <c r="L1821" s="67"/>
      <c r="M1821" s="67"/>
      <c r="N1821" s="67"/>
      <c r="O1821" s="67"/>
      <c r="P1821" s="67"/>
      <c r="Q1821" s="67"/>
      <c r="R1821" s="64"/>
      <c r="S1821" s="65"/>
      <c r="T1821" s="67"/>
      <c r="U1821" s="67"/>
      <c r="V1821" s="65"/>
      <c r="W1821" s="67"/>
      <c r="X1821" s="67"/>
      <c r="AB1821" s="67"/>
      <c r="AC1821" s="67"/>
      <c r="AD1821" s="67"/>
      <c r="AE1821" s="67"/>
    </row>
    <row r="1822">
      <c r="A1822" s="110"/>
      <c r="B1822" s="111"/>
      <c r="C1822" s="67"/>
      <c r="D1822" s="67"/>
      <c r="E1822" s="67"/>
      <c r="F1822" s="67"/>
      <c r="G1822" s="67"/>
      <c r="H1822" s="67"/>
      <c r="I1822" s="67"/>
      <c r="J1822" s="67"/>
      <c r="K1822" s="67"/>
      <c r="L1822" s="67"/>
      <c r="M1822" s="67"/>
      <c r="N1822" s="67"/>
      <c r="O1822" s="67"/>
      <c r="P1822" s="67"/>
      <c r="Q1822" s="67"/>
      <c r="R1822" s="64"/>
      <c r="S1822" s="65"/>
      <c r="T1822" s="67"/>
      <c r="U1822" s="67"/>
      <c r="V1822" s="65"/>
      <c r="W1822" s="67"/>
      <c r="X1822" s="67"/>
      <c r="AB1822" s="67"/>
      <c r="AC1822" s="67"/>
      <c r="AD1822" s="67"/>
      <c r="AE1822" s="67"/>
    </row>
    <row r="1823">
      <c r="A1823" s="110"/>
      <c r="B1823" s="111"/>
      <c r="C1823" s="67"/>
      <c r="D1823" s="67"/>
      <c r="E1823" s="67"/>
      <c r="F1823" s="67"/>
      <c r="G1823" s="67"/>
      <c r="H1823" s="67"/>
      <c r="I1823" s="67"/>
      <c r="J1823" s="67"/>
      <c r="K1823" s="67"/>
      <c r="L1823" s="67"/>
      <c r="M1823" s="67"/>
      <c r="N1823" s="67"/>
      <c r="O1823" s="67"/>
      <c r="P1823" s="67"/>
      <c r="Q1823" s="67"/>
      <c r="R1823" s="64"/>
      <c r="S1823" s="65"/>
      <c r="T1823" s="67"/>
      <c r="U1823" s="67"/>
      <c r="V1823" s="65"/>
      <c r="W1823" s="67"/>
      <c r="X1823" s="67"/>
      <c r="AB1823" s="67"/>
      <c r="AC1823" s="67"/>
      <c r="AD1823" s="67"/>
      <c r="AE1823" s="67"/>
    </row>
    <row r="1824">
      <c r="A1824" s="110"/>
      <c r="B1824" s="111"/>
      <c r="C1824" s="67"/>
      <c r="D1824" s="67"/>
      <c r="E1824" s="67"/>
      <c r="F1824" s="67"/>
      <c r="G1824" s="67"/>
      <c r="H1824" s="67"/>
      <c r="I1824" s="67"/>
      <c r="J1824" s="67"/>
      <c r="K1824" s="67"/>
      <c r="L1824" s="67"/>
      <c r="M1824" s="67"/>
      <c r="N1824" s="67"/>
      <c r="O1824" s="67"/>
      <c r="P1824" s="67"/>
      <c r="Q1824" s="67"/>
      <c r="R1824" s="64"/>
      <c r="S1824" s="65"/>
      <c r="T1824" s="67"/>
      <c r="U1824" s="67"/>
      <c r="V1824" s="65"/>
      <c r="W1824" s="67"/>
      <c r="X1824" s="67"/>
      <c r="AB1824" s="67"/>
      <c r="AC1824" s="67"/>
      <c r="AD1824" s="67"/>
      <c r="AE1824" s="67"/>
    </row>
    <row r="1825">
      <c r="A1825" s="110"/>
      <c r="B1825" s="111"/>
      <c r="C1825" s="67"/>
      <c r="D1825" s="67"/>
      <c r="E1825" s="67"/>
      <c r="F1825" s="67"/>
      <c r="G1825" s="67"/>
      <c r="H1825" s="67"/>
      <c r="I1825" s="67"/>
      <c r="J1825" s="67"/>
      <c r="K1825" s="67"/>
      <c r="L1825" s="67"/>
      <c r="M1825" s="67"/>
      <c r="N1825" s="67"/>
      <c r="O1825" s="67"/>
      <c r="P1825" s="67"/>
      <c r="Q1825" s="67"/>
      <c r="R1825" s="64"/>
      <c r="S1825" s="65"/>
      <c r="T1825" s="67"/>
      <c r="U1825" s="67"/>
      <c r="V1825" s="65"/>
      <c r="W1825" s="67"/>
      <c r="X1825" s="67"/>
      <c r="AB1825" s="67"/>
      <c r="AC1825" s="67"/>
      <c r="AD1825" s="67"/>
      <c r="AE1825" s="67"/>
    </row>
    <row r="1826">
      <c r="A1826" s="110"/>
      <c r="B1826" s="111"/>
      <c r="C1826" s="67"/>
      <c r="D1826" s="67"/>
      <c r="E1826" s="67"/>
      <c r="F1826" s="67"/>
      <c r="G1826" s="67"/>
      <c r="H1826" s="67"/>
      <c r="I1826" s="67"/>
      <c r="J1826" s="67"/>
      <c r="K1826" s="67"/>
      <c r="L1826" s="67"/>
      <c r="M1826" s="67"/>
      <c r="N1826" s="67"/>
      <c r="O1826" s="67"/>
      <c r="P1826" s="67"/>
      <c r="Q1826" s="67"/>
      <c r="R1826" s="64"/>
      <c r="S1826" s="65"/>
      <c r="T1826" s="67"/>
      <c r="U1826" s="67"/>
      <c r="V1826" s="65"/>
      <c r="W1826" s="67"/>
      <c r="X1826" s="67"/>
      <c r="AB1826" s="67"/>
      <c r="AC1826" s="67"/>
      <c r="AD1826" s="67"/>
      <c r="AE1826" s="67"/>
    </row>
    <row r="1827">
      <c r="A1827" s="110"/>
      <c r="B1827" s="111"/>
      <c r="C1827" s="67"/>
      <c r="D1827" s="67"/>
      <c r="E1827" s="67"/>
      <c r="F1827" s="67"/>
      <c r="G1827" s="67"/>
      <c r="H1827" s="67"/>
      <c r="I1827" s="67"/>
      <c r="J1827" s="67"/>
      <c r="K1827" s="67"/>
      <c r="L1827" s="67"/>
      <c r="M1827" s="67"/>
      <c r="N1827" s="67"/>
      <c r="O1827" s="67"/>
      <c r="P1827" s="67"/>
      <c r="Q1827" s="67"/>
      <c r="R1827" s="64"/>
      <c r="S1827" s="65"/>
      <c r="T1827" s="67"/>
      <c r="U1827" s="67"/>
      <c r="V1827" s="65"/>
      <c r="W1827" s="67"/>
      <c r="X1827" s="67"/>
      <c r="AB1827" s="67"/>
      <c r="AC1827" s="67"/>
      <c r="AD1827" s="67"/>
      <c r="AE1827" s="67"/>
    </row>
    <row r="1828">
      <c r="A1828" s="110"/>
      <c r="B1828" s="111"/>
      <c r="C1828" s="67"/>
      <c r="D1828" s="67"/>
      <c r="E1828" s="67"/>
      <c r="F1828" s="67"/>
      <c r="G1828" s="67"/>
      <c r="H1828" s="67"/>
      <c r="I1828" s="67"/>
      <c r="J1828" s="67"/>
      <c r="K1828" s="67"/>
      <c r="L1828" s="67"/>
      <c r="M1828" s="67"/>
      <c r="N1828" s="67"/>
      <c r="O1828" s="67"/>
      <c r="P1828" s="67"/>
      <c r="Q1828" s="67"/>
      <c r="R1828" s="64"/>
      <c r="S1828" s="65"/>
      <c r="T1828" s="67"/>
      <c r="U1828" s="67"/>
      <c r="V1828" s="65"/>
      <c r="W1828" s="67"/>
      <c r="X1828" s="67"/>
      <c r="AB1828" s="67"/>
      <c r="AC1828" s="67"/>
      <c r="AD1828" s="67"/>
      <c r="AE1828" s="67"/>
    </row>
    <row r="1829">
      <c r="A1829" s="110"/>
      <c r="B1829" s="111"/>
      <c r="C1829" s="67"/>
      <c r="D1829" s="67"/>
      <c r="E1829" s="67"/>
      <c r="F1829" s="67"/>
      <c r="G1829" s="67"/>
      <c r="H1829" s="67"/>
      <c r="I1829" s="67"/>
      <c r="J1829" s="67"/>
      <c r="K1829" s="67"/>
      <c r="L1829" s="67"/>
      <c r="M1829" s="67"/>
      <c r="N1829" s="67"/>
      <c r="O1829" s="67"/>
      <c r="P1829" s="67"/>
      <c r="Q1829" s="67"/>
      <c r="R1829" s="64"/>
      <c r="S1829" s="65"/>
      <c r="T1829" s="67"/>
      <c r="U1829" s="67"/>
      <c r="V1829" s="65"/>
      <c r="W1829" s="67"/>
      <c r="X1829" s="67"/>
      <c r="AB1829" s="67"/>
      <c r="AC1829" s="67"/>
      <c r="AD1829" s="67"/>
      <c r="AE1829" s="67"/>
    </row>
    <row r="1830">
      <c r="A1830" s="110"/>
      <c r="B1830" s="111"/>
      <c r="C1830" s="67"/>
      <c r="D1830" s="67"/>
      <c r="E1830" s="67"/>
      <c r="F1830" s="67"/>
      <c r="G1830" s="67"/>
      <c r="H1830" s="67"/>
      <c r="I1830" s="67"/>
      <c r="J1830" s="67"/>
      <c r="K1830" s="67"/>
      <c r="L1830" s="67"/>
      <c r="M1830" s="67"/>
      <c r="N1830" s="67"/>
      <c r="O1830" s="67"/>
      <c r="P1830" s="67"/>
      <c r="Q1830" s="67"/>
      <c r="R1830" s="64"/>
      <c r="S1830" s="65"/>
      <c r="T1830" s="67"/>
      <c r="U1830" s="67"/>
      <c r="V1830" s="65"/>
      <c r="W1830" s="67"/>
      <c r="X1830" s="67"/>
      <c r="AB1830" s="67"/>
      <c r="AC1830" s="67"/>
      <c r="AD1830" s="67"/>
      <c r="AE1830" s="67"/>
    </row>
    <row r="1831">
      <c r="A1831" s="110"/>
      <c r="B1831" s="111"/>
      <c r="C1831" s="67"/>
      <c r="D1831" s="67"/>
      <c r="E1831" s="67"/>
      <c r="F1831" s="67"/>
      <c r="G1831" s="67"/>
      <c r="H1831" s="67"/>
      <c r="I1831" s="67"/>
      <c r="J1831" s="67"/>
      <c r="K1831" s="67"/>
      <c r="L1831" s="67"/>
      <c r="M1831" s="67"/>
      <c r="N1831" s="67"/>
      <c r="O1831" s="67"/>
      <c r="P1831" s="67"/>
      <c r="Q1831" s="67"/>
      <c r="R1831" s="64"/>
      <c r="S1831" s="65"/>
      <c r="T1831" s="67"/>
      <c r="U1831" s="67"/>
      <c r="V1831" s="65"/>
      <c r="W1831" s="67"/>
      <c r="X1831" s="67"/>
      <c r="AB1831" s="67"/>
      <c r="AC1831" s="67"/>
      <c r="AD1831" s="67"/>
      <c r="AE1831" s="67"/>
    </row>
    <row r="1832">
      <c r="A1832" s="110"/>
      <c r="B1832" s="111"/>
      <c r="C1832" s="67"/>
      <c r="D1832" s="67"/>
      <c r="E1832" s="67"/>
      <c r="F1832" s="67"/>
      <c r="G1832" s="67"/>
      <c r="H1832" s="67"/>
      <c r="I1832" s="67"/>
      <c r="J1832" s="67"/>
      <c r="K1832" s="67"/>
      <c r="L1832" s="67"/>
      <c r="M1832" s="67"/>
      <c r="N1832" s="67"/>
      <c r="O1832" s="67"/>
      <c r="P1832" s="67"/>
      <c r="Q1832" s="67"/>
      <c r="R1832" s="64"/>
      <c r="S1832" s="65"/>
      <c r="T1832" s="67"/>
      <c r="U1832" s="67"/>
      <c r="V1832" s="65"/>
      <c r="W1832" s="67"/>
      <c r="X1832" s="67"/>
      <c r="AB1832" s="67"/>
      <c r="AC1832" s="67"/>
      <c r="AD1832" s="67"/>
      <c r="AE1832" s="67"/>
    </row>
    <row r="1833">
      <c r="A1833" s="110"/>
      <c r="B1833" s="111"/>
      <c r="C1833" s="67"/>
      <c r="D1833" s="67"/>
      <c r="E1833" s="67"/>
      <c r="F1833" s="67"/>
      <c r="G1833" s="67"/>
      <c r="H1833" s="67"/>
      <c r="I1833" s="67"/>
      <c r="J1833" s="67"/>
      <c r="K1833" s="67"/>
      <c r="L1833" s="67"/>
      <c r="M1833" s="67"/>
      <c r="N1833" s="67"/>
      <c r="O1833" s="67"/>
      <c r="P1833" s="67"/>
      <c r="Q1833" s="67"/>
      <c r="R1833" s="64"/>
      <c r="S1833" s="65"/>
      <c r="T1833" s="67"/>
      <c r="U1833" s="67"/>
      <c r="V1833" s="65"/>
      <c r="W1833" s="67"/>
      <c r="X1833" s="67"/>
      <c r="AB1833" s="67"/>
      <c r="AC1833" s="67"/>
      <c r="AD1833" s="67"/>
      <c r="AE1833" s="67"/>
    </row>
    <row r="1834">
      <c r="A1834" s="110"/>
      <c r="B1834" s="111"/>
      <c r="C1834" s="67"/>
      <c r="D1834" s="67"/>
      <c r="E1834" s="67"/>
      <c r="F1834" s="67"/>
      <c r="G1834" s="67"/>
      <c r="H1834" s="67"/>
      <c r="I1834" s="67"/>
      <c r="J1834" s="67"/>
      <c r="K1834" s="67"/>
      <c r="L1834" s="67"/>
      <c r="M1834" s="67"/>
      <c r="N1834" s="67"/>
      <c r="O1834" s="67"/>
      <c r="P1834" s="67"/>
      <c r="Q1834" s="67"/>
      <c r="R1834" s="64"/>
      <c r="S1834" s="65"/>
      <c r="T1834" s="67"/>
      <c r="U1834" s="67"/>
      <c r="V1834" s="65"/>
      <c r="W1834" s="67"/>
      <c r="X1834" s="67"/>
      <c r="AB1834" s="67"/>
      <c r="AC1834" s="67"/>
      <c r="AD1834" s="67"/>
      <c r="AE1834" s="67"/>
    </row>
    <row r="1835">
      <c r="A1835" s="110"/>
      <c r="B1835" s="111"/>
      <c r="C1835" s="67"/>
      <c r="D1835" s="67"/>
      <c r="E1835" s="67"/>
      <c r="F1835" s="67"/>
      <c r="G1835" s="67"/>
      <c r="H1835" s="67"/>
      <c r="I1835" s="67"/>
      <c r="J1835" s="67"/>
      <c r="K1835" s="67"/>
      <c r="L1835" s="67"/>
      <c r="M1835" s="67"/>
      <c r="N1835" s="67"/>
      <c r="O1835" s="67"/>
      <c r="P1835" s="67"/>
      <c r="Q1835" s="67"/>
      <c r="R1835" s="64"/>
      <c r="S1835" s="65"/>
      <c r="T1835" s="67"/>
      <c r="U1835" s="67"/>
      <c r="V1835" s="65"/>
      <c r="W1835" s="67"/>
      <c r="X1835" s="67"/>
      <c r="AB1835" s="67"/>
      <c r="AC1835" s="67"/>
      <c r="AD1835" s="67"/>
      <c r="AE1835" s="67"/>
    </row>
    <row r="1836">
      <c r="A1836" s="110"/>
      <c r="B1836" s="111"/>
      <c r="C1836" s="67"/>
      <c r="D1836" s="67"/>
      <c r="E1836" s="67"/>
      <c r="F1836" s="67"/>
      <c r="G1836" s="67"/>
      <c r="H1836" s="67"/>
      <c r="I1836" s="67"/>
      <c r="J1836" s="67"/>
      <c r="K1836" s="67"/>
      <c r="L1836" s="67"/>
      <c r="M1836" s="67"/>
      <c r="N1836" s="67"/>
      <c r="O1836" s="67"/>
      <c r="P1836" s="67"/>
      <c r="Q1836" s="67"/>
      <c r="R1836" s="64"/>
      <c r="S1836" s="65"/>
      <c r="T1836" s="67"/>
      <c r="U1836" s="67"/>
      <c r="V1836" s="65"/>
      <c r="W1836" s="67"/>
      <c r="X1836" s="67"/>
      <c r="AB1836" s="67"/>
      <c r="AC1836" s="67"/>
      <c r="AD1836" s="67"/>
      <c r="AE1836" s="67"/>
    </row>
    <row r="1837">
      <c r="A1837" s="110"/>
      <c r="B1837" s="111"/>
      <c r="C1837" s="67"/>
      <c r="D1837" s="67"/>
      <c r="E1837" s="67"/>
      <c r="F1837" s="67"/>
      <c r="G1837" s="67"/>
      <c r="H1837" s="67"/>
      <c r="I1837" s="67"/>
      <c r="J1837" s="67"/>
      <c r="K1837" s="67"/>
      <c r="L1837" s="67"/>
      <c r="M1837" s="67"/>
      <c r="N1837" s="67"/>
      <c r="O1837" s="67"/>
      <c r="P1837" s="67"/>
      <c r="Q1837" s="67"/>
      <c r="R1837" s="64"/>
      <c r="S1837" s="65"/>
      <c r="T1837" s="67"/>
      <c r="U1837" s="67"/>
      <c r="V1837" s="65"/>
      <c r="W1837" s="67"/>
      <c r="X1837" s="67"/>
      <c r="AB1837" s="67"/>
      <c r="AC1837" s="67"/>
      <c r="AD1837" s="67"/>
      <c r="AE1837" s="67"/>
    </row>
    <row r="1838">
      <c r="A1838" s="110"/>
      <c r="B1838" s="111"/>
      <c r="C1838" s="67"/>
      <c r="D1838" s="67"/>
      <c r="E1838" s="67"/>
      <c r="F1838" s="67"/>
      <c r="G1838" s="67"/>
      <c r="H1838" s="67"/>
      <c r="I1838" s="67"/>
      <c r="J1838" s="67"/>
      <c r="K1838" s="67"/>
      <c r="L1838" s="67"/>
      <c r="M1838" s="67"/>
      <c r="N1838" s="67"/>
      <c r="O1838" s="67"/>
      <c r="P1838" s="67"/>
      <c r="Q1838" s="67"/>
      <c r="R1838" s="64"/>
      <c r="S1838" s="65"/>
      <c r="T1838" s="67"/>
      <c r="U1838" s="67"/>
      <c r="V1838" s="65"/>
      <c r="W1838" s="67"/>
      <c r="X1838" s="67"/>
      <c r="AB1838" s="67"/>
      <c r="AC1838" s="67"/>
      <c r="AD1838" s="67"/>
      <c r="AE1838" s="67"/>
    </row>
    <row r="1839">
      <c r="A1839" s="110"/>
      <c r="B1839" s="111"/>
      <c r="C1839" s="67"/>
      <c r="D1839" s="67"/>
      <c r="E1839" s="67"/>
      <c r="F1839" s="67"/>
      <c r="G1839" s="67"/>
      <c r="H1839" s="67"/>
      <c r="I1839" s="67"/>
      <c r="J1839" s="67"/>
      <c r="K1839" s="67"/>
      <c r="L1839" s="67"/>
      <c r="M1839" s="67"/>
      <c r="N1839" s="67"/>
      <c r="O1839" s="67"/>
      <c r="P1839" s="67"/>
      <c r="Q1839" s="67"/>
      <c r="R1839" s="64"/>
      <c r="S1839" s="65"/>
      <c r="T1839" s="67"/>
      <c r="U1839" s="67"/>
      <c r="V1839" s="65"/>
      <c r="W1839" s="67"/>
      <c r="X1839" s="67"/>
      <c r="AB1839" s="67"/>
      <c r="AC1839" s="67"/>
      <c r="AD1839" s="67"/>
      <c r="AE1839" s="67"/>
    </row>
    <row r="1840">
      <c r="A1840" s="110"/>
      <c r="B1840" s="111"/>
      <c r="C1840" s="67"/>
      <c r="D1840" s="67"/>
      <c r="E1840" s="67"/>
      <c r="F1840" s="67"/>
      <c r="G1840" s="67"/>
      <c r="H1840" s="67"/>
      <c r="I1840" s="67"/>
      <c r="J1840" s="67"/>
      <c r="K1840" s="67"/>
      <c r="L1840" s="67"/>
      <c r="M1840" s="67"/>
      <c r="N1840" s="67"/>
      <c r="O1840" s="67"/>
      <c r="P1840" s="67"/>
      <c r="Q1840" s="67"/>
      <c r="R1840" s="64"/>
      <c r="S1840" s="65"/>
      <c r="T1840" s="67"/>
      <c r="U1840" s="67"/>
      <c r="V1840" s="65"/>
      <c r="W1840" s="67"/>
      <c r="X1840" s="67"/>
      <c r="AB1840" s="67"/>
      <c r="AC1840" s="67"/>
      <c r="AD1840" s="67"/>
      <c r="AE1840" s="67"/>
    </row>
    <row r="1841">
      <c r="A1841" s="110"/>
      <c r="B1841" s="111"/>
      <c r="C1841" s="67"/>
      <c r="D1841" s="67"/>
      <c r="E1841" s="67"/>
      <c r="F1841" s="67"/>
      <c r="G1841" s="67"/>
      <c r="H1841" s="67"/>
      <c r="I1841" s="67"/>
      <c r="J1841" s="67"/>
      <c r="K1841" s="67"/>
      <c r="L1841" s="67"/>
      <c r="M1841" s="67"/>
      <c r="N1841" s="67"/>
      <c r="O1841" s="67"/>
      <c r="P1841" s="67"/>
      <c r="Q1841" s="67"/>
      <c r="R1841" s="64"/>
      <c r="S1841" s="65"/>
      <c r="T1841" s="67"/>
      <c r="U1841" s="67"/>
      <c r="V1841" s="65"/>
      <c r="W1841" s="67"/>
      <c r="X1841" s="67"/>
      <c r="AB1841" s="67"/>
      <c r="AC1841" s="67"/>
      <c r="AD1841" s="67"/>
      <c r="AE1841" s="67"/>
    </row>
    <row r="1842">
      <c r="A1842" s="110"/>
      <c r="B1842" s="111"/>
      <c r="C1842" s="67"/>
      <c r="D1842" s="67"/>
      <c r="E1842" s="67"/>
      <c r="F1842" s="67"/>
      <c r="G1842" s="67"/>
      <c r="H1842" s="67"/>
      <c r="I1842" s="67"/>
      <c r="J1842" s="67"/>
      <c r="K1842" s="67"/>
      <c r="L1842" s="67"/>
      <c r="M1842" s="67"/>
      <c r="N1842" s="67"/>
      <c r="O1842" s="67"/>
      <c r="P1842" s="67"/>
      <c r="Q1842" s="67"/>
      <c r="R1842" s="64"/>
      <c r="S1842" s="65"/>
      <c r="T1842" s="67"/>
      <c r="U1842" s="67"/>
      <c r="V1842" s="65"/>
      <c r="W1842" s="67"/>
      <c r="X1842" s="67"/>
      <c r="AB1842" s="67"/>
      <c r="AC1842" s="67"/>
      <c r="AD1842" s="67"/>
      <c r="AE1842" s="67"/>
    </row>
    <row r="1843">
      <c r="A1843" s="110"/>
      <c r="B1843" s="111"/>
      <c r="C1843" s="67"/>
      <c r="D1843" s="67"/>
      <c r="E1843" s="67"/>
      <c r="F1843" s="67"/>
      <c r="G1843" s="67"/>
      <c r="H1843" s="67"/>
      <c r="I1843" s="67"/>
      <c r="J1843" s="67"/>
      <c r="K1843" s="67"/>
      <c r="L1843" s="67"/>
      <c r="M1843" s="67"/>
      <c r="N1843" s="67"/>
      <c r="O1843" s="67"/>
      <c r="P1843" s="67"/>
      <c r="Q1843" s="67"/>
      <c r="R1843" s="64"/>
      <c r="S1843" s="65"/>
      <c r="T1843" s="67"/>
      <c r="U1843" s="67"/>
      <c r="V1843" s="65"/>
      <c r="W1843" s="67"/>
      <c r="X1843" s="67"/>
      <c r="AB1843" s="67"/>
      <c r="AC1843" s="67"/>
      <c r="AD1843" s="67"/>
      <c r="AE1843" s="67"/>
    </row>
    <row r="1844">
      <c r="A1844" s="110"/>
      <c r="B1844" s="111"/>
      <c r="C1844" s="67"/>
      <c r="D1844" s="67"/>
      <c r="E1844" s="67"/>
      <c r="F1844" s="67"/>
      <c r="G1844" s="67"/>
      <c r="H1844" s="67"/>
      <c r="I1844" s="67"/>
      <c r="J1844" s="67"/>
      <c r="K1844" s="67"/>
      <c r="L1844" s="67"/>
      <c r="M1844" s="67"/>
      <c r="N1844" s="67"/>
      <c r="O1844" s="67"/>
      <c r="P1844" s="67"/>
      <c r="Q1844" s="67"/>
      <c r="R1844" s="64"/>
      <c r="S1844" s="65"/>
      <c r="T1844" s="67"/>
      <c r="U1844" s="67"/>
      <c r="V1844" s="65"/>
      <c r="W1844" s="67"/>
      <c r="X1844" s="67"/>
      <c r="AB1844" s="67"/>
      <c r="AC1844" s="67"/>
      <c r="AD1844" s="67"/>
      <c r="AE1844" s="67"/>
    </row>
    <row r="1845">
      <c r="A1845" s="110"/>
      <c r="B1845" s="111"/>
      <c r="C1845" s="67"/>
      <c r="D1845" s="67"/>
      <c r="E1845" s="67"/>
      <c r="F1845" s="67"/>
      <c r="G1845" s="67"/>
      <c r="H1845" s="67"/>
      <c r="I1845" s="67"/>
      <c r="J1845" s="67"/>
      <c r="K1845" s="67"/>
      <c r="L1845" s="67"/>
      <c r="M1845" s="67"/>
      <c r="N1845" s="67"/>
      <c r="O1845" s="67"/>
      <c r="P1845" s="67"/>
      <c r="Q1845" s="67"/>
      <c r="R1845" s="64"/>
      <c r="S1845" s="65"/>
      <c r="T1845" s="67"/>
      <c r="U1845" s="67"/>
      <c r="V1845" s="65"/>
      <c r="W1845" s="67"/>
      <c r="X1845" s="67"/>
      <c r="AB1845" s="67"/>
      <c r="AC1845" s="67"/>
      <c r="AD1845" s="67"/>
      <c r="AE1845" s="67"/>
    </row>
    <row r="1846">
      <c r="A1846" s="110"/>
      <c r="B1846" s="111"/>
      <c r="C1846" s="67"/>
      <c r="D1846" s="67"/>
      <c r="E1846" s="67"/>
      <c r="F1846" s="67"/>
      <c r="G1846" s="67"/>
      <c r="H1846" s="67"/>
      <c r="I1846" s="67"/>
      <c r="J1846" s="67"/>
      <c r="K1846" s="67"/>
      <c r="L1846" s="67"/>
      <c r="M1846" s="67"/>
      <c r="N1846" s="67"/>
      <c r="O1846" s="67"/>
      <c r="P1846" s="67"/>
      <c r="Q1846" s="67"/>
      <c r="R1846" s="64"/>
      <c r="S1846" s="65"/>
      <c r="T1846" s="67"/>
      <c r="U1846" s="67"/>
      <c r="V1846" s="65"/>
      <c r="W1846" s="67"/>
      <c r="X1846" s="67"/>
      <c r="AB1846" s="67"/>
      <c r="AC1846" s="67"/>
      <c r="AD1846" s="67"/>
      <c r="AE1846" s="67"/>
    </row>
    <row r="1847">
      <c r="A1847" s="110"/>
      <c r="B1847" s="111"/>
      <c r="C1847" s="67"/>
      <c r="D1847" s="67"/>
      <c r="E1847" s="67"/>
      <c r="F1847" s="67"/>
      <c r="G1847" s="67"/>
      <c r="H1847" s="67"/>
      <c r="I1847" s="67"/>
      <c r="J1847" s="67"/>
      <c r="K1847" s="67"/>
      <c r="L1847" s="67"/>
      <c r="M1847" s="67"/>
      <c r="N1847" s="67"/>
      <c r="O1847" s="67"/>
      <c r="P1847" s="67"/>
      <c r="Q1847" s="67"/>
      <c r="R1847" s="64"/>
      <c r="S1847" s="65"/>
      <c r="T1847" s="67"/>
      <c r="U1847" s="67"/>
      <c r="V1847" s="65"/>
      <c r="W1847" s="67"/>
      <c r="X1847" s="67"/>
      <c r="AB1847" s="67"/>
      <c r="AC1847" s="67"/>
      <c r="AD1847" s="67"/>
      <c r="AE1847" s="67"/>
    </row>
    <row r="1848">
      <c r="A1848" s="110"/>
      <c r="B1848" s="111"/>
      <c r="C1848" s="67"/>
      <c r="D1848" s="67"/>
      <c r="E1848" s="67"/>
      <c r="F1848" s="67"/>
      <c r="G1848" s="67"/>
      <c r="H1848" s="67"/>
      <c r="I1848" s="67"/>
      <c r="J1848" s="67"/>
      <c r="K1848" s="67"/>
      <c r="L1848" s="67"/>
      <c r="M1848" s="67"/>
      <c r="N1848" s="67"/>
      <c r="O1848" s="67"/>
      <c r="P1848" s="67"/>
      <c r="Q1848" s="67"/>
      <c r="R1848" s="64"/>
      <c r="S1848" s="65"/>
      <c r="T1848" s="67"/>
      <c r="U1848" s="67"/>
      <c r="V1848" s="65"/>
      <c r="W1848" s="67"/>
      <c r="X1848" s="67"/>
      <c r="AB1848" s="67"/>
      <c r="AC1848" s="67"/>
      <c r="AD1848" s="67"/>
      <c r="AE1848" s="67"/>
    </row>
    <row r="1849">
      <c r="A1849" s="110"/>
      <c r="B1849" s="111"/>
      <c r="C1849" s="67"/>
      <c r="D1849" s="67"/>
      <c r="E1849" s="67"/>
      <c r="F1849" s="67"/>
      <c r="G1849" s="67"/>
      <c r="H1849" s="67"/>
      <c r="I1849" s="67"/>
      <c r="J1849" s="67"/>
      <c r="K1849" s="67"/>
      <c r="L1849" s="67"/>
      <c r="M1849" s="67"/>
      <c r="N1849" s="67"/>
      <c r="O1849" s="67"/>
      <c r="P1849" s="67"/>
      <c r="Q1849" s="67"/>
      <c r="R1849" s="64"/>
      <c r="S1849" s="65"/>
      <c r="T1849" s="67"/>
      <c r="U1849" s="67"/>
      <c r="V1849" s="65"/>
      <c r="W1849" s="67"/>
      <c r="X1849" s="67"/>
      <c r="AB1849" s="67"/>
      <c r="AC1849" s="67"/>
      <c r="AD1849" s="67"/>
      <c r="AE1849" s="67"/>
    </row>
    <row r="1850">
      <c r="A1850" s="110"/>
      <c r="B1850" s="111"/>
      <c r="C1850" s="67"/>
      <c r="D1850" s="67"/>
      <c r="E1850" s="67"/>
      <c r="F1850" s="67"/>
      <c r="G1850" s="67"/>
      <c r="H1850" s="67"/>
      <c r="I1850" s="67"/>
      <c r="J1850" s="67"/>
      <c r="K1850" s="67"/>
      <c r="L1850" s="67"/>
      <c r="M1850" s="67"/>
      <c r="N1850" s="67"/>
      <c r="O1850" s="67"/>
      <c r="P1850" s="67"/>
      <c r="Q1850" s="67"/>
      <c r="R1850" s="64"/>
      <c r="S1850" s="65"/>
      <c r="T1850" s="67"/>
      <c r="U1850" s="67"/>
      <c r="V1850" s="65"/>
      <c r="W1850" s="67"/>
      <c r="X1850" s="67"/>
      <c r="AB1850" s="67"/>
      <c r="AC1850" s="67"/>
      <c r="AD1850" s="67"/>
      <c r="AE1850" s="67"/>
    </row>
    <row r="1851">
      <c r="A1851" s="110"/>
      <c r="B1851" s="111"/>
      <c r="C1851" s="67"/>
      <c r="D1851" s="67"/>
      <c r="E1851" s="67"/>
      <c r="F1851" s="67"/>
      <c r="G1851" s="67"/>
      <c r="H1851" s="67"/>
      <c r="I1851" s="67"/>
      <c r="J1851" s="67"/>
      <c r="K1851" s="67"/>
      <c r="L1851" s="67"/>
      <c r="M1851" s="67"/>
      <c r="N1851" s="67"/>
      <c r="O1851" s="67"/>
      <c r="P1851" s="67"/>
      <c r="Q1851" s="67"/>
      <c r="R1851" s="64"/>
      <c r="S1851" s="65"/>
      <c r="T1851" s="67"/>
      <c r="U1851" s="67"/>
      <c r="V1851" s="65"/>
      <c r="W1851" s="67"/>
      <c r="X1851" s="67"/>
      <c r="AB1851" s="67"/>
      <c r="AC1851" s="67"/>
      <c r="AD1851" s="67"/>
      <c r="AE1851" s="67"/>
    </row>
    <row r="1852">
      <c r="A1852" s="110"/>
      <c r="B1852" s="111"/>
      <c r="C1852" s="67"/>
      <c r="D1852" s="67"/>
      <c r="E1852" s="67"/>
      <c r="F1852" s="67"/>
      <c r="G1852" s="67"/>
      <c r="H1852" s="67"/>
      <c r="I1852" s="67"/>
      <c r="J1852" s="67"/>
      <c r="K1852" s="67"/>
      <c r="L1852" s="67"/>
      <c r="M1852" s="67"/>
      <c r="N1852" s="67"/>
      <c r="O1852" s="67"/>
      <c r="P1852" s="67"/>
      <c r="Q1852" s="67"/>
      <c r="R1852" s="64"/>
      <c r="S1852" s="65"/>
      <c r="T1852" s="67"/>
      <c r="U1852" s="67"/>
      <c r="V1852" s="65"/>
      <c r="W1852" s="67"/>
      <c r="X1852" s="67"/>
      <c r="AB1852" s="67"/>
      <c r="AC1852" s="67"/>
      <c r="AD1852" s="67"/>
      <c r="AE1852" s="67"/>
    </row>
    <row r="1853">
      <c r="A1853" s="110"/>
      <c r="B1853" s="111"/>
      <c r="C1853" s="67"/>
      <c r="D1853" s="67"/>
      <c r="E1853" s="67"/>
      <c r="F1853" s="67"/>
      <c r="G1853" s="67"/>
      <c r="H1853" s="67"/>
      <c r="I1853" s="67"/>
      <c r="J1853" s="67"/>
      <c r="K1853" s="67"/>
      <c r="L1853" s="67"/>
      <c r="M1853" s="67"/>
      <c r="N1853" s="67"/>
      <c r="O1853" s="67"/>
      <c r="P1853" s="67"/>
      <c r="Q1853" s="67"/>
      <c r="R1853" s="64"/>
      <c r="S1853" s="65"/>
      <c r="T1853" s="67"/>
      <c r="U1853" s="67"/>
      <c r="V1853" s="65"/>
      <c r="W1853" s="67"/>
      <c r="X1853" s="67"/>
      <c r="AB1853" s="67"/>
      <c r="AC1853" s="67"/>
      <c r="AD1853" s="67"/>
      <c r="AE1853" s="67"/>
    </row>
    <row r="1854">
      <c r="A1854" s="110"/>
      <c r="B1854" s="111"/>
      <c r="C1854" s="67"/>
      <c r="D1854" s="67"/>
      <c r="E1854" s="67"/>
      <c r="F1854" s="67"/>
      <c r="G1854" s="67"/>
      <c r="H1854" s="67"/>
      <c r="I1854" s="67"/>
      <c r="J1854" s="67"/>
      <c r="K1854" s="67"/>
      <c r="L1854" s="67"/>
      <c r="M1854" s="67"/>
      <c r="N1854" s="67"/>
      <c r="O1854" s="67"/>
      <c r="P1854" s="67"/>
      <c r="Q1854" s="67"/>
      <c r="R1854" s="64"/>
      <c r="S1854" s="65"/>
      <c r="T1854" s="67"/>
      <c r="U1854" s="67"/>
      <c r="V1854" s="65"/>
      <c r="W1854" s="67"/>
      <c r="X1854" s="67"/>
      <c r="AB1854" s="67"/>
      <c r="AC1854" s="67"/>
      <c r="AD1854" s="67"/>
      <c r="AE1854" s="67"/>
    </row>
    <row r="1855">
      <c r="A1855" s="110"/>
      <c r="B1855" s="111"/>
      <c r="C1855" s="67"/>
      <c r="D1855" s="67"/>
      <c r="E1855" s="67"/>
      <c r="F1855" s="67"/>
      <c r="G1855" s="67"/>
      <c r="H1855" s="67"/>
      <c r="I1855" s="67"/>
      <c r="J1855" s="67"/>
      <c r="K1855" s="67"/>
      <c r="L1855" s="67"/>
      <c r="M1855" s="67"/>
      <c r="N1855" s="67"/>
      <c r="O1855" s="67"/>
      <c r="P1855" s="67"/>
      <c r="Q1855" s="67"/>
      <c r="R1855" s="64"/>
      <c r="S1855" s="65"/>
      <c r="T1855" s="67"/>
      <c r="U1855" s="67"/>
      <c r="V1855" s="65"/>
      <c r="W1855" s="67"/>
      <c r="X1855" s="67"/>
      <c r="AB1855" s="67"/>
      <c r="AC1855" s="67"/>
      <c r="AD1855" s="67"/>
      <c r="AE1855" s="67"/>
    </row>
    <row r="1856">
      <c r="A1856" s="110"/>
      <c r="B1856" s="111"/>
      <c r="C1856" s="67"/>
      <c r="D1856" s="67"/>
      <c r="E1856" s="67"/>
      <c r="F1856" s="67"/>
      <c r="G1856" s="67"/>
      <c r="H1856" s="67"/>
      <c r="I1856" s="67"/>
      <c r="J1856" s="67"/>
      <c r="K1856" s="67"/>
      <c r="L1856" s="67"/>
      <c r="M1856" s="67"/>
      <c r="N1856" s="67"/>
      <c r="O1856" s="67"/>
      <c r="P1856" s="67"/>
      <c r="Q1856" s="67"/>
      <c r="R1856" s="64"/>
      <c r="S1856" s="65"/>
      <c r="T1856" s="67"/>
      <c r="U1856" s="67"/>
      <c r="V1856" s="65"/>
      <c r="W1856" s="67"/>
      <c r="X1856" s="67"/>
      <c r="AB1856" s="67"/>
      <c r="AC1856" s="67"/>
      <c r="AD1856" s="67"/>
      <c r="AE1856" s="67"/>
    </row>
    <row r="1857">
      <c r="A1857" s="110"/>
      <c r="B1857" s="111"/>
      <c r="C1857" s="67"/>
      <c r="D1857" s="67"/>
      <c r="E1857" s="67"/>
      <c r="F1857" s="67"/>
      <c r="G1857" s="67"/>
      <c r="H1857" s="67"/>
      <c r="I1857" s="67"/>
      <c r="J1857" s="67"/>
      <c r="K1857" s="67"/>
      <c r="L1857" s="67"/>
      <c r="M1857" s="67"/>
      <c r="N1857" s="67"/>
      <c r="O1857" s="67"/>
      <c r="P1857" s="67"/>
      <c r="Q1857" s="67"/>
      <c r="R1857" s="64"/>
      <c r="S1857" s="65"/>
      <c r="T1857" s="67"/>
      <c r="U1857" s="67"/>
      <c r="V1857" s="65"/>
      <c r="W1857" s="67"/>
      <c r="X1857" s="67"/>
      <c r="AB1857" s="67"/>
      <c r="AC1857" s="67"/>
      <c r="AD1857" s="67"/>
      <c r="AE1857" s="67"/>
    </row>
    <row r="1858">
      <c r="A1858" s="110"/>
      <c r="B1858" s="111"/>
      <c r="C1858" s="67"/>
      <c r="D1858" s="67"/>
      <c r="E1858" s="67"/>
      <c r="F1858" s="67"/>
      <c r="G1858" s="67"/>
      <c r="H1858" s="67"/>
      <c r="I1858" s="67"/>
      <c r="J1858" s="67"/>
      <c r="K1858" s="67"/>
      <c r="L1858" s="67"/>
      <c r="M1858" s="67"/>
      <c r="N1858" s="67"/>
      <c r="O1858" s="67"/>
      <c r="P1858" s="67"/>
      <c r="Q1858" s="67"/>
      <c r="R1858" s="64"/>
      <c r="S1858" s="65"/>
      <c r="T1858" s="67"/>
      <c r="U1858" s="67"/>
      <c r="V1858" s="65"/>
      <c r="W1858" s="67"/>
      <c r="X1858" s="67"/>
      <c r="AB1858" s="67"/>
      <c r="AC1858" s="67"/>
      <c r="AD1858" s="67"/>
      <c r="AE1858" s="67"/>
    </row>
    <row r="1859">
      <c r="A1859" s="110"/>
      <c r="B1859" s="111"/>
      <c r="C1859" s="67"/>
      <c r="D1859" s="67"/>
      <c r="E1859" s="67"/>
      <c r="F1859" s="67"/>
      <c r="G1859" s="67"/>
      <c r="H1859" s="67"/>
      <c r="I1859" s="67"/>
      <c r="J1859" s="67"/>
      <c r="K1859" s="67"/>
      <c r="L1859" s="67"/>
      <c r="M1859" s="67"/>
      <c r="N1859" s="67"/>
      <c r="O1859" s="67"/>
      <c r="P1859" s="67"/>
      <c r="Q1859" s="67"/>
      <c r="R1859" s="64"/>
      <c r="S1859" s="65"/>
      <c r="T1859" s="67"/>
      <c r="U1859" s="67"/>
      <c r="V1859" s="65"/>
      <c r="W1859" s="67"/>
      <c r="X1859" s="67"/>
      <c r="AB1859" s="67"/>
      <c r="AC1859" s="67"/>
      <c r="AD1859" s="67"/>
      <c r="AE1859" s="67"/>
    </row>
    <row r="1860">
      <c r="A1860" s="110"/>
      <c r="B1860" s="111"/>
      <c r="C1860" s="67"/>
      <c r="D1860" s="67"/>
      <c r="E1860" s="67"/>
      <c r="F1860" s="67"/>
      <c r="G1860" s="67"/>
      <c r="H1860" s="67"/>
      <c r="I1860" s="67"/>
      <c r="J1860" s="67"/>
      <c r="K1860" s="67"/>
      <c r="L1860" s="67"/>
      <c r="M1860" s="67"/>
      <c r="N1860" s="67"/>
      <c r="O1860" s="67"/>
      <c r="P1860" s="67"/>
      <c r="Q1860" s="67"/>
      <c r="R1860" s="64"/>
      <c r="S1860" s="65"/>
      <c r="T1860" s="67"/>
      <c r="U1860" s="67"/>
      <c r="V1860" s="65"/>
      <c r="W1860" s="67"/>
      <c r="X1860" s="67"/>
      <c r="AB1860" s="67"/>
      <c r="AC1860" s="67"/>
      <c r="AD1860" s="67"/>
      <c r="AE1860" s="67"/>
    </row>
    <row r="1861">
      <c r="A1861" s="110"/>
      <c r="B1861" s="111"/>
      <c r="C1861" s="67"/>
      <c r="D1861" s="67"/>
      <c r="E1861" s="67"/>
      <c r="F1861" s="67"/>
      <c r="G1861" s="67"/>
      <c r="H1861" s="67"/>
      <c r="I1861" s="67"/>
      <c r="J1861" s="67"/>
      <c r="K1861" s="67"/>
      <c r="L1861" s="67"/>
      <c r="M1861" s="67"/>
      <c r="N1861" s="67"/>
      <c r="O1861" s="67"/>
      <c r="P1861" s="67"/>
      <c r="Q1861" s="67"/>
      <c r="R1861" s="64"/>
      <c r="S1861" s="65"/>
      <c r="T1861" s="67"/>
      <c r="U1861" s="67"/>
      <c r="V1861" s="65"/>
      <c r="W1861" s="67"/>
      <c r="X1861" s="67"/>
      <c r="AB1861" s="67"/>
      <c r="AC1861" s="67"/>
      <c r="AD1861" s="67"/>
      <c r="AE1861" s="67"/>
    </row>
    <row r="1862">
      <c r="A1862" s="110"/>
      <c r="B1862" s="111"/>
      <c r="C1862" s="67"/>
      <c r="D1862" s="67"/>
      <c r="E1862" s="67"/>
      <c r="F1862" s="67"/>
      <c r="G1862" s="67"/>
      <c r="H1862" s="67"/>
      <c r="I1862" s="67"/>
      <c r="J1862" s="67"/>
      <c r="K1862" s="67"/>
      <c r="L1862" s="67"/>
      <c r="M1862" s="67"/>
      <c r="N1862" s="67"/>
      <c r="O1862" s="67"/>
      <c r="P1862" s="67"/>
      <c r="Q1862" s="67"/>
      <c r="R1862" s="64"/>
      <c r="S1862" s="65"/>
      <c r="T1862" s="67"/>
      <c r="U1862" s="67"/>
      <c r="V1862" s="65"/>
      <c r="W1862" s="67"/>
      <c r="X1862" s="67"/>
      <c r="AB1862" s="67"/>
      <c r="AC1862" s="67"/>
      <c r="AD1862" s="67"/>
      <c r="AE1862" s="67"/>
    </row>
    <row r="1863">
      <c r="A1863" s="110"/>
      <c r="B1863" s="111"/>
      <c r="C1863" s="67"/>
      <c r="D1863" s="67"/>
      <c r="E1863" s="67"/>
      <c r="F1863" s="67"/>
      <c r="G1863" s="67"/>
      <c r="H1863" s="67"/>
      <c r="I1863" s="67"/>
      <c r="J1863" s="67"/>
      <c r="K1863" s="67"/>
      <c r="L1863" s="67"/>
      <c r="M1863" s="67"/>
      <c r="N1863" s="67"/>
      <c r="O1863" s="67"/>
      <c r="P1863" s="67"/>
      <c r="Q1863" s="67"/>
      <c r="R1863" s="64"/>
      <c r="S1863" s="65"/>
      <c r="T1863" s="67"/>
      <c r="U1863" s="67"/>
      <c r="V1863" s="65"/>
      <c r="W1863" s="67"/>
      <c r="X1863" s="67"/>
      <c r="AB1863" s="67"/>
      <c r="AC1863" s="67"/>
      <c r="AD1863" s="67"/>
      <c r="AE1863" s="67"/>
    </row>
    <row r="1864">
      <c r="A1864" s="110"/>
      <c r="B1864" s="111"/>
      <c r="C1864" s="67"/>
      <c r="D1864" s="67"/>
      <c r="E1864" s="67"/>
      <c r="F1864" s="67"/>
      <c r="G1864" s="67"/>
      <c r="H1864" s="67"/>
      <c r="I1864" s="67"/>
      <c r="J1864" s="67"/>
      <c r="K1864" s="67"/>
      <c r="L1864" s="67"/>
      <c r="M1864" s="67"/>
      <c r="N1864" s="67"/>
      <c r="O1864" s="67"/>
      <c r="P1864" s="67"/>
      <c r="Q1864" s="67"/>
      <c r="R1864" s="64"/>
      <c r="S1864" s="65"/>
      <c r="T1864" s="67"/>
      <c r="U1864" s="67"/>
      <c r="V1864" s="65"/>
      <c r="W1864" s="67"/>
      <c r="X1864" s="67"/>
      <c r="AB1864" s="67"/>
      <c r="AC1864" s="67"/>
      <c r="AD1864" s="67"/>
      <c r="AE1864" s="67"/>
    </row>
    <row r="1865">
      <c r="A1865" s="110"/>
      <c r="B1865" s="111"/>
      <c r="C1865" s="67"/>
      <c r="D1865" s="67"/>
      <c r="E1865" s="67"/>
      <c r="F1865" s="67"/>
      <c r="G1865" s="67"/>
      <c r="H1865" s="67"/>
      <c r="I1865" s="67"/>
      <c r="J1865" s="67"/>
      <c r="K1865" s="67"/>
      <c r="L1865" s="67"/>
      <c r="M1865" s="67"/>
      <c r="N1865" s="67"/>
      <c r="O1865" s="67"/>
      <c r="P1865" s="67"/>
      <c r="Q1865" s="67"/>
      <c r="R1865" s="64"/>
      <c r="S1865" s="65"/>
      <c r="T1865" s="67"/>
      <c r="U1865" s="67"/>
      <c r="V1865" s="65"/>
      <c r="W1865" s="67"/>
      <c r="X1865" s="67"/>
      <c r="AB1865" s="67"/>
      <c r="AC1865" s="67"/>
      <c r="AD1865" s="67"/>
      <c r="AE1865" s="67"/>
    </row>
    <row r="1866">
      <c r="A1866" s="110"/>
      <c r="B1866" s="111"/>
      <c r="C1866" s="67"/>
      <c r="D1866" s="67"/>
      <c r="E1866" s="67"/>
      <c r="F1866" s="67"/>
      <c r="G1866" s="67"/>
      <c r="H1866" s="67"/>
      <c r="I1866" s="67"/>
      <c r="J1866" s="67"/>
      <c r="K1866" s="67"/>
      <c r="L1866" s="67"/>
      <c r="M1866" s="67"/>
      <c r="N1866" s="67"/>
      <c r="O1866" s="67"/>
      <c r="P1866" s="67"/>
      <c r="Q1866" s="67"/>
      <c r="R1866" s="64"/>
      <c r="S1866" s="65"/>
      <c r="T1866" s="67"/>
      <c r="U1866" s="67"/>
      <c r="V1866" s="65"/>
      <c r="W1866" s="67"/>
      <c r="X1866" s="67"/>
      <c r="AB1866" s="67"/>
      <c r="AC1866" s="67"/>
      <c r="AD1866" s="67"/>
      <c r="AE1866" s="67"/>
    </row>
    <row r="1867">
      <c r="A1867" s="110"/>
      <c r="B1867" s="111"/>
      <c r="C1867" s="67"/>
      <c r="D1867" s="67"/>
      <c r="E1867" s="67"/>
      <c r="F1867" s="67"/>
      <c r="G1867" s="67"/>
      <c r="H1867" s="67"/>
      <c r="I1867" s="67"/>
      <c r="J1867" s="67"/>
      <c r="K1867" s="67"/>
      <c r="L1867" s="67"/>
      <c r="M1867" s="67"/>
      <c r="N1867" s="67"/>
      <c r="O1867" s="67"/>
      <c r="P1867" s="67"/>
      <c r="Q1867" s="67"/>
      <c r="R1867" s="64"/>
      <c r="S1867" s="65"/>
      <c r="T1867" s="67"/>
      <c r="U1867" s="67"/>
      <c r="V1867" s="65"/>
      <c r="W1867" s="67"/>
      <c r="X1867" s="67"/>
      <c r="AB1867" s="67"/>
      <c r="AC1867" s="67"/>
      <c r="AD1867" s="67"/>
      <c r="AE1867" s="67"/>
    </row>
    <row r="1868">
      <c r="A1868" s="110"/>
      <c r="B1868" s="111"/>
      <c r="C1868" s="67"/>
      <c r="D1868" s="67"/>
      <c r="E1868" s="67"/>
      <c r="F1868" s="67"/>
      <c r="G1868" s="67"/>
      <c r="H1868" s="67"/>
      <c r="I1868" s="67"/>
      <c r="J1868" s="67"/>
      <c r="K1868" s="67"/>
      <c r="L1868" s="67"/>
      <c r="M1868" s="67"/>
      <c r="N1868" s="67"/>
      <c r="O1868" s="67"/>
      <c r="P1868" s="67"/>
      <c r="Q1868" s="67"/>
      <c r="R1868" s="64"/>
      <c r="S1868" s="65"/>
      <c r="T1868" s="67"/>
      <c r="U1868" s="67"/>
      <c r="V1868" s="65"/>
      <c r="W1868" s="67"/>
      <c r="X1868" s="67"/>
      <c r="AB1868" s="67"/>
      <c r="AC1868" s="67"/>
      <c r="AD1868" s="67"/>
      <c r="AE1868" s="67"/>
    </row>
    <row r="1869">
      <c r="A1869" s="110"/>
      <c r="B1869" s="111"/>
      <c r="C1869" s="67"/>
      <c r="D1869" s="67"/>
      <c r="E1869" s="67"/>
      <c r="F1869" s="67"/>
      <c r="G1869" s="67"/>
      <c r="H1869" s="67"/>
      <c r="I1869" s="67"/>
      <c r="J1869" s="67"/>
      <c r="K1869" s="67"/>
      <c r="L1869" s="67"/>
      <c r="M1869" s="67"/>
      <c r="N1869" s="67"/>
      <c r="O1869" s="67"/>
      <c r="P1869" s="67"/>
      <c r="Q1869" s="67"/>
      <c r="R1869" s="64"/>
      <c r="S1869" s="65"/>
      <c r="T1869" s="67"/>
      <c r="U1869" s="67"/>
      <c r="V1869" s="65"/>
      <c r="W1869" s="67"/>
      <c r="X1869" s="67"/>
      <c r="AB1869" s="67"/>
      <c r="AC1869" s="67"/>
      <c r="AD1869" s="67"/>
      <c r="AE1869" s="67"/>
    </row>
    <row r="1870">
      <c r="A1870" s="110"/>
      <c r="B1870" s="111"/>
      <c r="C1870" s="67"/>
      <c r="D1870" s="67"/>
      <c r="E1870" s="67"/>
      <c r="F1870" s="67"/>
      <c r="G1870" s="67"/>
      <c r="H1870" s="67"/>
      <c r="I1870" s="67"/>
      <c r="J1870" s="67"/>
      <c r="K1870" s="67"/>
      <c r="L1870" s="67"/>
      <c r="M1870" s="67"/>
      <c r="N1870" s="67"/>
      <c r="O1870" s="67"/>
      <c r="P1870" s="67"/>
      <c r="Q1870" s="67"/>
      <c r="R1870" s="64"/>
      <c r="S1870" s="65"/>
      <c r="T1870" s="67"/>
      <c r="U1870" s="67"/>
      <c r="V1870" s="65"/>
      <c r="W1870" s="67"/>
      <c r="X1870" s="67"/>
      <c r="AB1870" s="67"/>
      <c r="AC1870" s="67"/>
      <c r="AD1870" s="67"/>
      <c r="AE1870" s="67"/>
    </row>
    <row r="1871">
      <c r="A1871" s="110"/>
      <c r="B1871" s="111"/>
      <c r="C1871" s="67"/>
      <c r="D1871" s="67"/>
      <c r="E1871" s="67"/>
      <c r="F1871" s="67"/>
      <c r="G1871" s="67"/>
      <c r="H1871" s="67"/>
      <c r="I1871" s="67"/>
      <c r="J1871" s="67"/>
      <c r="K1871" s="67"/>
      <c r="L1871" s="67"/>
      <c r="M1871" s="67"/>
      <c r="N1871" s="67"/>
      <c r="O1871" s="67"/>
      <c r="P1871" s="67"/>
      <c r="Q1871" s="67"/>
      <c r="R1871" s="64"/>
      <c r="S1871" s="65"/>
      <c r="T1871" s="67"/>
      <c r="U1871" s="67"/>
      <c r="V1871" s="65"/>
      <c r="W1871" s="67"/>
      <c r="X1871" s="67"/>
      <c r="AB1871" s="67"/>
      <c r="AC1871" s="67"/>
      <c r="AD1871" s="67"/>
      <c r="AE1871" s="67"/>
    </row>
    <row r="1872">
      <c r="A1872" s="110"/>
      <c r="B1872" s="111"/>
      <c r="C1872" s="67"/>
      <c r="D1872" s="67"/>
      <c r="E1872" s="67"/>
      <c r="F1872" s="67"/>
      <c r="G1872" s="67"/>
      <c r="H1872" s="67"/>
      <c r="I1872" s="67"/>
      <c r="J1872" s="67"/>
      <c r="K1872" s="67"/>
      <c r="L1872" s="67"/>
      <c r="M1872" s="67"/>
      <c r="N1872" s="67"/>
      <c r="O1872" s="67"/>
      <c r="P1872" s="67"/>
      <c r="Q1872" s="67"/>
      <c r="R1872" s="64"/>
      <c r="S1872" s="65"/>
      <c r="T1872" s="67"/>
      <c r="U1872" s="67"/>
      <c r="V1872" s="65"/>
      <c r="W1872" s="67"/>
      <c r="X1872" s="67"/>
      <c r="AB1872" s="67"/>
      <c r="AC1872" s="67"/>
      <c r="AD1872" s="67"/>
      <c r="AE1872" s="67"/>
    </row>
    <row r="1873">
      <c r="A1873" s="110"/>
      <c r="B1873" s="111"/>
      <c r="C1873" s="67"/>
      <c r="D1873" s="67"/>
      <c r="E1873" s="67"/>
      <c r="F1873" s="67"/>
      <c r="G1873" s="67"/>
      <c r="H1873" s="67"/>
      <c r="I1873" s="67"/>
      <c r="J1873" s="67"/>
      <c r="K1873" s="67"/>
      <c r="L1873" s="67"/>
      <c r="M1873" s="67"/>
      <c r="N1873" s="67"/>
      <c r="O1873" s="67"/>
      <c r="P1873" s="67"/>
      <c r="Q1873" s="67"/>
      <c r="R1873" s="64"/>
      <c r="S1873" s="65"/>
      <c r="T1873" s="67"/>
      <c r="U1873" s="67"/>
      <c r="V1873" s="65"/>
      <c r="W1873" s="67"/>
      <c r="X1873" s="67"/>
      <c r="AB1873" s="67"/>
      <c r="AC1873" s="67"/>
      <c r="AD1873" s="67"/>
      <c r="AE1873" s="67"/>
    </row>
    <row r="1874">
      <c r="A1874" s="110"/>
      <c r="B1874" s="111"/>
      <c r="C1874" s="67"/>
      <c r="D1874" s="67"/>
      <c r="E1874" s="67"/>
      <c r="F1874" s="67"/>
      <c r="G1874" s="67"/>
      <c r="H1874" s="67"/>
      <c r="I1874" s="67"/>
      <c r="J1874" s="67"/>
      <c r="K1874" s="67"/>
      <c r="L1874" s="67"/>
      <c r="M1874" s="67"/>
      <c r="N1874" s="67"/>
      <c r="O1874" s="67"/>
      <c r="P1874" s="67"/>
      <c r="Q1874" s="67"/>
      <c r="R1874" s="64"/>
      <c r="S1874" s="65"/>
      <c r="T1874" s="67"/>
      <c r="U1874" s="67"/>
      <c r="V1874" s="65"/>
      <c r="W1874" s="67"/>
      <c r="X1874" s="67"/>
      <c r="AB1874" s="67"/>
      <c r="AC1874" s="67"/>
      <c r="AD1874" s="67"/>
      <c r="AE1874" s="67"/>
    </row>
    <row r="1875">
      <c r="A1875" s="110"/>
      <c r="B1875" s="111"/>
      <c r="C1875" s="67"/>
      <c r="D1875" s="67"/>
      <c r="E1875" s="67"/>
      <c r="F1875" s="67"/>
      <c r="G1875" s="67"/>
      <c r="H1875" s="67"/>
      <c r="I1875" s="67"/>
      <c r="J1875" s="67"/>
      <c r="K1875" s="67"/>
      <c r="L1875" s="67"/>
      <c r="M1875" s="67"/>
      <c r="N1875" s="67"/>
      <c r="O1875" s="67"/>
      <c r="P1875" s="67"/>
      <c r="Q1875" s="67"/>
      <c r="R1875" s="64"/>
      <c r="S1875" s="65"/>
      <c r="T1875" s="67"/>
      <c r="U1875" s="67"/>
      <c r="V1875" s="65"/>
      <c r="W1875" s="67"/>
      <c r="X1875" s="67"/>
      <c r="AB1875" s="67"/>
      <c r="AC1875" s="67"/>
      <c r="AD1875" s="67"/>
      <c r="AE1875" s="67"/>
    </row>
    <row r="1876">
      <c r="A1876" s="110"/>
      <c r="B1876" s="111"/>
      <c r="C1876" s="67"/>
      <c r="D1876" s="67"/>
      <c r="E1876" s="67"/>
      <c r="F1876" s="67"/>
      <c r="G1876" s="67"/>
      <c r="H1876" s="67"/>
      <c r="I1876" s="67"/>
      <c r="J1876" s="67"/>
      <c r="K1876" s="67"/>
      <c r="L1876" s="67"/>
      <c r="M1876" s="67"/>
      <c r="N1876" s="67"/>
      <c r="O1876" s="67"/>
      <c r="P1876" s="67"/>
      <c r="Q1876" s="67"/>
      <c r="R1876" s="64"/>
      <c r="S1876" s="65"/>
      <c r="T1876" s="67"/>
      <c r="U1876" s="67"/>
      <c r="V1876" s="65"/>
      <c r="W1876" s="67"/>
      <c r="X1876" s="67"/>
      <c r="AB1876" s="67"/>
      <c r="AC1876" s="67"/>
      <c r="AD1876" s="67"/>
      <c r="AE1876" s="67"/>
    </row>
    <row r="1877">
      <c r="A1877" s="110"/>
      <c r="B1877" s="111"/>
      <c r="C1877" s="67"/>
      <c r="D1877" s="67"/>
      <c r="E1877" s="67"/>
      <c r="F1877" s="67"/>
      <c r="G1877" s="67"/>
      <c r="H1877" s="67"/>
      <c r="I1877" s="67"/>
      <c r="J1877" s="67"/>
      <c r="K1877" s="67"/>
      <c r="L1877" s="67"/>
      <c r="M1877" s="67"/>
      <c r="N1877" s="67"/>
      <c r="O1877" s="67"/>
      <c r="P1877" s="67"/>
      <c r="Q1877" s="67"/>
      <c r="R1877" s="64"/>
      <c r="S1877" s="65"/>
      <c r="T1877" s="67"/>
      <c r="U1877" s="67"/>
      <c r="V1877" s="65"/>
      <c r="W1877" s="67"/>
      <c r="X1877" s="67"/>
      <c r="AB1877" s="67"/>
      <c r="AC1877" s="67"/>
      <c r="AD1877" s="67"/>
      <c r="AE1877" s="67"/>
    </row>
    <row r="1878">
      <c r="A1878" s="110"/>
      <c r="B1878" s="111"/>
      <c r="C1878" s="67"/>
      <c r="D1878" s="67"/>
      <c r="E1878" s="67"/>
      <c r="F1878" s="67"/>
      <c r="G1878" s="67"/>
      <c r="H1878" s="67"/>
      <c r="I1878" s="67"/>
      <c r="J1878" s="67"/>
      <c r="K1878" s="67"/>
      <c r="L1878" s="67"/>
      <c r="M1878" s="67"/>
      <c r="N1878" s="67"/>
      <c r="O1878" s="67"/>
      <c r="P1878" s="67"/>
      <c r="Q1878" s="67"/>
      <c r="R1878" s="64"/>
      <c r="S1878" s="65"/>
      <c r="T1878" s="67"/>
      <c r="U1878" s="67"/>
      <c r="V1878" s="65"/>
      <c r="W1878" s="67"/>
      <c r="X1878" s="67"/>
      <c r="AB1878" s="67"/>
      <c r="AC1878" s="67"/>
      <c r="AD1878" s="67"/>
      <c r="AE1878" s="67"/>
    </row>
    <row r="1879">
      <c r="A1879" s="110"/>
      <c r="B1879" s="111"/>
      <c r="C1879" s="67"/>
      <c r="D1879" s="67"/>
      <c r="E1879" s="67"/>
      <c r="F1879" s="67"/>
      <c r="G1879" s="67"/>
      <c r="H1879" s="67"/>
      <c r="I1879" s="67"/>
      <c r="J1879" s="67"/>
      <c r="K1879" s="67"/>
      <c r="L1879" s="67"/>
      <c r="M1879" s="67"/>
      <c r="N1879" s="67"/>
      <c r="O1879" s="67"/>
      <c r="P1879" s="67"/>
      <c r="Q1879" s="67"/>
      <c r="R1879" s="64"/>
      <c r="S1879" s="65"/>
      <c r="T1879" s="67"/>
      <c r="U1879" s="67"/>
      <c r="V1879" s="65"/>
      <c r="W1879" s="67"/>
      <c r="X1879" s="67"/>
      <c r="AB1879" s="67"/>
      <c r="AC1879" s="67"/>
      <c r="AD1879" s="67"/>
      <c r="AE1879" s="67"/>
    </row>
    <row r="1880">
      <c r="A1880" s="110"/>
      <c r="B1880" s="111"/>
      <c r="C1880" s="67"/>
      <c r="D1880" s="67"/>
      <c r="E1880" s="67"/>
      <c r="F1880" s="67"/>
      <c r="G1880" s="67"/>
      <c r="H1880" s="67"/>
      <c r="I1880" s="67"/>
      <c r="J1880" s="67"/>
      <c r="K1880" s="67"/>
      <c r="L1880" s="67"/>
      <c r="M1880" s="67"/>
      <c r="N1880" s="67"/>
      <c r="O1880" s="67"/>
      <c r="P1880" s="67"/>
      <c r="Q1880" s="67"/>
      <c r="R1880" s="64"/>
      <c r="S1880" s="65"/>
      <c r="T1880" s="67"/>
      <c r="U1880" s="67"/>
      <c r="V1880" s="65"/>
      <c r="W1880" s="67"/>
      <c r="X1880" s="67"/>
      <c r="AB1880" s="67"/>
      <c r="AC1880" s="67"/>
      <c r="AD1880" s="67"/>
      <c r="AE1880" s="67"/>
    </row>
    <row r="1881">
      <c r="A1881" s="110"/>
      <c r="B1881" s="111"/>
      <c r="C1881" s="67"/>
      <c r="D1881" s="67"/>
      <c r="E1881" s="67"/>
      <c r="F1881" s="67"/>
      <c r="G1881" s="67"/>
      <c r="H1881" s="67"/>
      <c r="I1881" s="67"/>
      <c r="J1881" s="67"/>
      <c r="K1881" s="67"/>
      <c r="L1881" s="67"/>
      <c r="M1881" s="67"/>
      <c r="N1881" s="67"/>
      <c r="O1881" s="67"/>
      <c r="P1881" s="67"/>
      <c r="Q1881" s="67"/>
      <c r="R1881" s="64"/>
      <c r="S1881" s="65"/>
      <c r="T1881" s="67"/>
      <c r="U1881" s="67"/>
      <c r="V1881" s="65"/>
      <c r="W1881" s="67"/>
      <c r="X1881" s="67"/>
      <c r="AB1881" s="67"/>
      <c r="AC1881" s="67"/>
      <c r="AD1881" s="67"/>
      <c r="AE1881" s="67"/>
    </row>
    <row r="1882">
      <c r="A1882" s="110"/>
      <c r="B1882" s="111"/>
      <c r="C1882" s="67"/>
      <c r="D1882" s="67"/>
      <c r="E1882" s="67"/>
      <c r="F1882" s="67"/>
      <c r="G1882" s="67"/>
      <c r="H1882" s="67"/>
      <c r="I1882" s="67"/>
      <c r="J1882" s="67"/>
      <c r="K1882" s="67"/>
      <c r="L1882" s="67"/>
      <c r="M1882" s="67"/>
      <c r="N1882" s="67"/>
      <c r="O1882" s="67"/>
      <c r="P1882" s="67"/>
      <c r="Q1882" s="67"/>
      <c r="R1882" s="64"/>
      <c r="S1882" s="65"/>
      <c r="T1882" s="67"/>
      <c r="U1882" s="67"/>
      <c r="V1882" s="65"/>
      <c r="W1882" s="67"/>
      <c r="X1882" s="67"/>
      <c r="AB1882" s="67"/>
      <c r="AC1882" s="67"/>
      <c r="AD1882" s="67"/>
      <c r="AE1882" s="67"/>
    </row>
    <row r="1883">
      <c r="A1883" s="110"/>
      <c r="B1883" s="111"/>
      <c r="C1883" s="67"/>
      <c r="D1883" s="67"/>
      <c r="E1883" s="67"/>
      <c r="F1883" s="67"/>
      <c r="G1883" s="67"/>
      <c r="H1883" s="67"/>
      <c r="I1883" s="67"/>
      <c r="J1883" s="67"/>
      <c r="K1883" s="67"/>
      <c r="L1883" s="67"/>
      <c r="M1883" s="67"/>
      <c r="N1883" s="67"/>
      <c r="O1883" s="67"/>
      <c r="P1883" s="67"/>
      <c r="Q1883" s="67"/>
      <c r="R1883" s="64"/>
      <c r="S1883" s="65"/>
      <c r="T1883" s="67"/>
      <c r="U1883" s="67"/>
      <c r="V1883" s="65"/>
      <c r="W1883" s="67"/>
      <c r="X1883" s="67"/>
      <c r="AB1883" s="67"/>
      <c r="AC1883" s="67"/>
      <c r="AD1883" s="67"/>
      <c r="AE1883" s="67"/>
    </row>
    <row r="1884">
      <c r="A1884" s="110"/>
      <c r="B1884" s="111"/>
      <c r="C1884" s="67"/>
      <c r="D1884" s="67"/>
      <c r="E1884" s="67"/>
      <c r="F1884" s="67"/>
      <c r="G1884" s="67"/>
      <c r="H1884" s="67"/>
      <c r="I1884" s="67"/>
      <c r="J1884" s="67"/>
      <c r="K1884" s="67"/>
      <c r="L1884" s="67"/>
      <c r="M1884" s="67"/>
      <c r="N1884" s="67"/>
      <c r="O1884" s="67"/>
      <c r="P1884" s="67"/>
      <c r="Q1884" s="67"/>
      <c r="R1884" s="64"/>
      <c r="S1884" s="65"/>
      <c r="T1884" s="67"/>
      <c r="U1884" s="67"/>
      <c r="V1884" s="65"/>
      <c r="W1884" s="67"/>
      <c r="X1884" s="67"/>
      <c r="AB1884" s="67"/>
      <c r="AC1884" s="67"/>
      <c r="AD1884" s="67"/>
      <c r="AE1884" s="67"/>
    </row>
    <row r="1885">
      <c r="A1885" s="110"/>
      <c r="B1885" s="111"/>
      <c r="C1885" s="67"/>
      <c r="D1885" s="67"/>
      <c r="E1885" s="67"/>
      <c r="F1885" s="67"/>
      <c r="G1885" s="67"/>
      <c r="H1885" s="67"/>
      <c r="I1885" s="67"/>
      <c r="J1885" s="67"/>
      <c r="K1885" s="67"/>
      <c r="L1885" s="67"/>
      <c r="M1885" s="67"/>
      <c r="N1885" s="67"/>
      <c r="O1885" s="67"/>
      <c r="P1885" s="67"/>
      <c r="Q1885" s="67"/>
      <c r="R1885" s="64"/>
      <c r="S1885" s="65"/>
      <c r="T1885" s="67"/>
      <c r="U1885" s="67"/>
      <c r="V1885" s="65"/>
      <c r="W1885" s="67"/>
      <c r="X1885" s="67"/>
      <c r="AB1885" s="67"/>
      <c r="AC1885" s="67"/>
      <c r="AD1885" s="67"/>
      <c r="AE1885" s="67"/>
    </row>
    <row r="1886">
      <c r="A1886" s="110"/>
      <c r="B1886" s="111"/>
      <c r="C1886" s="67"/>
      <c r="D1886" s="67"/>
      <c r="E1886" s="67"/>
      <c r="F1886" s="67"/>
      <c r="G1886" s="67"/>
      <c r="H1886" s="67"/>
      <c r="I1886" s="67"/>
      <c r="J1886" s="67"/>
      <c r="K1886" s="67"/>
      <c r="L1886" s="67"/>
      <c r="M1886" s="67"/>
      <c r="N1886" s="67"/>
      <c r="O1886" s="67"/>
      <c r="P1886" s="67"/>
      <c r="Q1886" s="67"/>
      <c r="R1886" s="64"/>
      <c r="S1886" s="65"/>
      <c r="T1886" s="67"/>
      <c r="U1886" s="67"/>
      <c r="V1886" s="65"/>
      <c r="W1886" s="67"/>
      <c r="X1886" s="67"/>
      <c r="AB1886" s="67"/>
      <c r="AC1886" s="67"/>
      <c r="AD1886" s="67"/>
      <c r="AE1886" s="67"/>
    </row>
    <row r="1887">
      <c r="A1887" s="110"/>
      <c r="B1887" s="111"/>
      <c r="C1887" s="67"/>
      <c r="D1887" s="67"/>
      <c r="E1887" s="67"/>
      <c r="F1887" s="67"/>
      <c r="G1887" s="67"/>
      <c r="H1887" s="67"/>
      <c r="I1887" s="67"/>
      <c r="J1887" s="67"/>
      <c r="K1887" s="67"/>
      <c r="L1887" s="67"/>
      <c r="M1887" s="67"/>
      <c r="N1887" s="67"/>
      <c r="O1887" s="67"/>
      <c r="P1887" s="67"/>
      <c r="Q1887" s="67"/>
      <c r="R1887" s="64"/>
      <c r="S1887" s="65"/>
      <c r="T1887" s="67"/>
      <c r="U1887" s="67"/>
      <c r="V1887" s="65"/>
      <c r="W1887" s="67"/>
      <c r="X1887" s="67"/>
      <c r="AB1887" s="67"/>
      <c r="AC1887" s="67"/>
      <c r="AD1887" s="67"/>
      <c r="AE1887" s="67"/>
    </row>
    <row r="1888">
      <c r="A1888" s="110"/>
      <c r="B1888" s="111"/>
      <c r="C1888" s="67"/>
      <c r="D1888" s="67"/>
      <c r="E1888" s="67"/>
      <c r="F1888" s="67"/>
      <c r="G1888" s="67"/>
      <c r="H1888" s="67"/>
      <c r="I1888" s="67"/>
      <c r="J1888" s="67"/>
      <c r="K1888" s="67"/>
      <c r="L1888" s="67"/>
      <c r="M1888" s="67"/>
      <c r="N1888" s="67"/>
      <c r="O1888" s="67"/>
      <c r="P1888" s="67"/>
      <c r="Q1888" s="67"/>
      <c r="R1888" s="64"/>
      <c r="S1888" s="65"/>
      <c r="T1888" s="67"/>
      <c r="U1888" s="67"/>
      <c r="V1888" s="65"/>
      <c r="W1888" s="67"/>
      <c r="X1888" s="67"/>
      <c r="AB1888" s="67"/>
      <c r="AC1888" s="67"/>
      <c r="AD1888" s="67"/>
      <c r="AE1888" s="67"/>
    </row>
    <row r="1889">
      <c r="A1889" s="110"/>
      <c r="B1889" s="111"/>
      <c r="C1889" s="67"/>
      <c r="D1889" s="67"/>
      <c r="E1889" s="67"/>
      <c r="F1889" s="67"/>
      <c r="G1889" s="67"/>
      <c r="H1889" s="67"/>
      <c r="I1889" s="67"/>
      <c r="J1889" s="67"/>
      <c r="K1889" s="67"/>
      <c r="L1889" s="67"/>
      <c r="M1889" s="67"/>
      <c r="N1889" s="67"/>
      <c r="O1889" s="67"/>
      <c r="P1889" s="67"/>
      <c r="Q1889" s="67"/>
      <c r="R1889" s="64"/>
      <c r="S1889" s="65"/>
      <c r="T1889" s="67"/>
      <c r="U1889" s="67"/>
      <c r="V1889" s="65"/>
      <c r="W1889" s="67"/>
      <c r="X1889" s="67"/>
      <c r="AB1889" s="67"/>
      <c r="AC1889" s="67"/>
      <c r="AD1889" s="67"/>
      <c r="AE1889" s="67"/>
    </row>
    <row r="1890">
      <c r="A1890" s="110"/>
      <c r="B1890" s="111"/>
      <c r="C1890" s="67"/>
      <c r="D1890" s="67"/>
      <c r="E1890" s="67"/>
      <c r="F1890" s="67"/>
      <c r="G1890" s="67"/>
      <c r="H1890" s="67"/>
      <c r="I1890" s="67"/>
      <c r="J1890" s="67"/>
      <c r="K1890" s="67"/>
      <c r="L1890" s="67"/>
      <c r="M1890" s="67"/>
      <c r="N1890" s="67"/>
      <c r="O1890" s="67"/>
      <c r="P1890" s="67"/>
      <c r="Q1890" s="67"/>
      <c r="R1890" s="64"/>
      <c r="S1890" s="65"/>
      <c r="T1890" s="67"/>
      <c r="U1890" s="67"/>
      <c r="V1890" s="65"/>
      <c r="W1890" s="67"/>
      <c r="X1890" s="67"/>
      <c r="AB1890" s="67"/>
      <c r="AC1890" s="67"/>
      <c r="AD1890" s="67"/>
      <c r="AE1890" s="67"/>
    </row>
    <row r="1891">
      <c r="A1891" s="110"/>
      <c r="B1891" s="111"/>
      <c r="C1891" s="67"/>
      <c r="D1891" s="67"/>
      <c r="E1891" s="67"/>
      <c r="F1891" s="67"/>
      <c r="G1891" s="67"/>
      <c r="H1891" s="67"/>
      <c r="I1891" s="67"/>
      <c r="J1891" s="67"/>
      <c r="K1891" s="67"/>
      <c r="L1891" s="67"/>
      <c r="M1891" s="67"/>
      <c r="N1891" s="67"/>
      <c r="O1891" s="67"/>
      <c r="P1891" s="67"/>
      <c r="Q1891" s="67"/>
      <c r="R1891" s="64"/>
      <c r="S1891" s="65"/>
      <c r="T1891" s="67"/>
      <c r="U1891" s="67"/>
      <c r="V1891" s="65"/>
      <c r="W1891" s="67"/>
      <c r="X1891" s="67"/>
      <c r="AB1891" s="67"/>
      <c r="AC1891" s="67"/>
      <c r="AD1891" s="67"/>
      <c r="AE1891" s="67"/>
    </row>
    <row r="1892">
      <c r="A1892" s="110"/>
      <c r="B1892" s="111"/>
      <c r="C1892" s="67"/>
      <c r="D1892" s="67"/>
      <c r="E1892" s="67"/>
      <c r="F1892" s="67"/>
      <c r="G1892" s="67"/>
      <c r="H1892" s="67"/>
      <c r="I1892" s="67"/>
      <c r="J1892" s="67"/>
      <c r="K1892" s="67"/>
      <c r="L1892" s="67"/>
      <c r="M1892" s="67"/>
      <c r="N1892" s="67"/>
      <c r="O1892" s="67"/>
      <c r="P1892" s="67"/>
      <c r="Q1892" s="67"/>
      <c r="R1892" s="64"/>
      <c r="S1892" s="65"/>
      <c r="T1892" s="67"/>
      <c r="U1892" s="67"/>
      <c r="V1892" s="65"/>
      <c r="W1892" s="67"/>
      <c r="X1892" s="67"/>
      <c r="AB1892" s="67"/>
      <c r="AC1892" s="67"/>
      <c r="AD1892" s="67"/>
      <c r="AE1892" s="67"/>
    </row>
    <row r="1893">
      <c r="A1893" s="110"/>
      <c r="B1893" s="111"/>
      <c r="C1893" s="67"/>
      <c r="D1893" s="67"/>
      <c r="E1893" s="67"/>
      <c r="F1893" s="67"/>
      <c r="G1893" s="67"/>
      <c r="H1893" s="67"/>
      <c r="I1893" s="67"/>
      <c r="J1893" s="67"/>
      <c r="K1893" s="67"/>
      <c r="L1893" s="67"/>
      <c r="M1893" s="67"/>
      <c r="N1893" s="67"/>
      <c r="O1893" s="67"/>
      <c r="P1893" s="67"/>
      <c r="Q1893" s="67"/>
      <c r="R1893" s="64"/>
      <c r="S1893" s="65"/>
      <c r="T1893" s="67"/>
      <c r="U1893" s="67"/>
      <c r="V1893" s="65"/>
      <c r="W1893" s="67"/>
      <c r="X1893" s="67"/>
      <c r="AB1893" s="67"/>
      <c r="AC1893" s="67"/>
      <c r="AD1893" s="67"/>
      <c r="AE1893" s="67"/>
    </row>
    <row r="1894">
      <c r="A1894" s="110"/>
      <c r="B1894" s="111"/>
      <c r="C1894" s="67"/>
      <c r="D1894" s="67"/>
      <c r="E1894" s="67"/>
      <c r="F1894" s="67"/>
      <c r="G1894" s="67"/>
      <c r="H1894" s="67"/>
      <c r="I1894" s="67"/>
      <c r="J1894" s="67"/>
      <c r="K1894" s="67"/>
      <c r="L1894" s="67"/>
      <c r="M1894" s="67"/>
      <c r="N1894" s="67"/>
      <c r="O1894" s="67"/>
      <c r="P1894" s="67"/>
      <c r="Q1894" s="67"/>
      <c r="R1894" s="64"/>
      <c r="S1894" s="65"/>
      <c r="T1894" s="67"/>
      <c r="U1894" s="67"/>
      <c r="V1894" s="65"/>
      <c r="W1894" s="67"/>
      <c r="X1894" s="67"/>
      <c r="AB1894" s="67"/>
      <c r="AC1894" s="67"/>
      <c r="AD1894" s="67"/>
      <c r="AE1894" s="67"/>
    </row>
    <row r="1895">
      <c r="A1895" s="110"/>
      <c r="B1895" s="111"/>
      <c r="C1895" s="67"/>
      <c r="D1895" s="67"/>
      <c r="E1895" s="67"/>
      <c r="F1895" s="67"/>
      <c r="G1895" s="67"/>
      <c r="H1895" s="67"/>
      <c r="I1895" s="67"/>
      <c r="J1895" s="67"/>
      <c r="K1895" s="67"/>
      <c r="L1895" s="67"/>
      <c r="M1895" s="67"/>
      <c r="N1895" s="67"/>
      <c r="O1895" s="67"/>
      <c r="P1895" s="67"/>
      <c r="Q1895" s="67"/>
      <c r="R1895" s="64"/>
      <c r="S1895" s="65"/>
      <c r="T1895" s="67"/>
      <c r="U1895" s="67"/>
      <c r="V1895" s="65"/>
      <c r="W1895" s="67"/>
      <c r="X1895" s="67"/>
      <c r="AB1895" s="67"/>
      <c r="AC1895" s="67"/>
      <c r="AD1895" s="67"/>
      <c r="AE1895" s="67"/>
    </row>
    <row r="1896">
      <c r="A1896" s="110"/>
      <c r="B1896" s="111"/>
      <c r="C1896" s="67"/>
      <c r="D1896" s="67"/>
      <c r="E1896" s="67"/>
      <c r="F1896" s="67"/>
      <c r="G1896" s="67"/>
      <c r="H1896" s="67"/>
      <c r="I1896" s="67"/>
      <c r="J1896" s="67"/>
      <c r="K1896" s="67"/>
      <c r="L1896" s="67"/>
      <c r="M1896" s="67"/>
      <c r="N1896" s="67"/>
      <c r="O1896" s="67"/>
      <c r="P1896" s="67"/>
      <c r="Q1896" s="67"/>
      <c r="R1896" s="64"/>
      <c r="S1896" s="65"/>
      <c r="T1896" s="67"/>
      <c r="U1896" s="67"/>
      <c r="V1896" s="65"/>
      <c r="W1896" s="67"/>
      <c r="X1896" s="67"/>
      <c r="AB1896" s="67"/>
      <c r="AC1896" s="67"/>
      <c r="AD1896" s="67"/>
      <c r="AE1896" s="67"/>
    </row>
    <row r="1897">
      <c r="A1897" s="110"/>
      <c r="B1897" s="111"/>
      <c r="C1897" s="67"/>
      <c r="D1897" s="67"/>
      <c r="E1897" s="67"/>
      <c r="F1897" s="67"/>
      <c r="G1897" s="67"/>
      <c r="H1897" s="67"/>
      <c r="I1897" s="67"/>
      <c r="J1897" s="67"/>
      <c r="K1897" s="67"/>
      <c r="L1897" s="67"/>
      <c r="M1897" s="67"/>
      <c r="N1897" s="67"/>
      <c r="O1897" s="67"/>
      <c r="P1897" s="67"/>
      <c r="Q1897" s="67"/>
      <c r="R1897" s="64"/>
      <c r="S1897" s="65"/>
      <c r="T1897" s="67"/>
      <c r="U1897" s="67"/>
      <c r="V1897" s="65"/>
      <c r="W1897" s="67"/>
      <c r="X1897" s="67"/>
      <c r="AB1897" s="67"/>
      <c r="AC1897" s="67"/>
      <c r="AD1897" s="67"/>
      <c r="AE1897" s="67"/>
    </row>
    <row r="1898">
      <c r="A1898" s="110"/>
      <c r="B1898" s="111"/>
      <c r="C1898" s="67"/>
      <c r="D1898" s="67"/>
      <c r="E1898" s="67"/>
      <c r="F1898" s="67"/>
      <c r="G1898" s="67"/>
      <c r="H1898" s="67"/>
      <c r="I1898" s="67"/>
      <c r="J1898" s="67"/>
      <c r="K1898" s="67"/>
      <c r="L1898" s="67"/>
      <c r="M1898" s="67"/>
      <c r="N1898" s="67"/>
      <c r="O1898" s="67"/>
      <c r="P1898" s="67"/>
      <c r="Q1898" s="67"/>
      <c r="R1898" s="64"/>
      <c r="S1898" s="65"/>
      <c r="T1898" s="67"/>
      <c r="U1898" s="67"/>
      <c r="V1898" s="65"/>
      <c r="W1898" s="67"/>
      <c r="X1898" s="67"/>
      <c r="AB1898" s="67"/>
      <c r="AC1898" s="67"/>
      <c r="AD1898" s="67"/>
      <c r="AE1898" s="67"/>
    </row>
    <row r="1899">
      <c r="A1899" s="110"/>
      <c r="B1899" s="111"/>
      <c r="C1899" s="67"/>
      <c r="D1899" s="67"/>
      <c r="E1899" s="67"/>
      <c r="F1899" s="67"/>
      <c r="G1899" s="67"/>
      <c r="H1899" s="67"/>
      <c r="I1899" s="67"/>
      <c r="J1899" s="67"/>
      <c r="K1899" s="67"/>
      <c r="L1899" s="67"/>
      <c r="M1899" s="67"/>
      <c r="N1899" s="67"/>
      <c r="O1899" s="67"/>
      <c r="P1899" s="67"/>
      <c r="Q1899" s="67"/>
      <c r="R1899" s="64"/>
      <c r="S1899" s="65"/>
      <c r="T1899" s="67"/>
      <c r="U1899" s="67"/>
      <c r="V1899" s="65"/>
      <c r="W1899" s="67"/>
      <c r="X1899" s="67"/>
      <c r="AB1899" s="67"/>
      <c r="AC1899" s="67"/>
      <c r="AD1899" s="67"/>
      <c r="AE1899" s="67"/>
    </row>
    <row r="1900">
      <c r="A1900" s="110"/>
      <c r="B1900" s="111"/>
      <c r="C1900" s="67"/>
      <c r="D1900" s="67"/>
      <c r="E1900" s="67"/>
      <c r="F1900" s="67"/>
      <c r="G1900" s="67"/>
      <c r="H1900" s="67"/>
      <c r="I1900" s="67"/>
      <c r="J1900" s="67"/>
      <c r="K1900" s="67"/>
      <c r="L1900" s="67"/>
      <c r="M1900" s="67"/>
      <c r="N1900" s="67"/>
      <c r="O1900" s="67"/>
      <c r="P1900" s="67"/>
      <c r="Q1900" s="67"/>
      <c r="R1900" s="64"/>
      <c r="S1900" s="65"/>
      <c r="T1900" s="67"/>
      <c r="U1900" s="67"/>
      <c r="V1900" s="65"/>
      <c r="W1900" s="67"/>
      <c r="X1900" s="67"/>
      <c r="AB1900" s="67"/>
      <c r="AC1900" s="67"/>
      <c r="AD1900" s="67"/>
      <c r="AE1900" s="67"/>
    </row>
    <row r="1901">
      <c r="A1901" s="110"/>
      <c r="B1901" s="111"/>
      <c r="C1901" s="67"/>
      <c r="D1901" s="67"/>
      <c r="E1901" s="67"/>
      <c r="F1901" s="67"/>
      <c r="G1901" s="67"/>
      <c r="H1901" s="67"/>
      <c r="I1901" s="67"/>
      <c r="J1901" s="67"/>
      <c r="K1901" s="67"/>
      <c r="L1901" s="67"/>
      <c r="M1901" s="67"/>
      <c r="N1901" s="67"/>
      <c r="O1901" s="67"/>
      <c r="P1901" s="67"/>
      <c r="Q1901" s="67"/>
      <c r="R1901" s="64"/>
      <c r="S1901" s="65"/>
      <c r="T1901" s="67"/>
      <c r="U1901" s="67"/>
      <c r="V1901" s="65"/>
      <c r="W1901" s="67"/>
      <c r="X1901" s="67"/>
      <c r="AB1901" s="67"/>
      <c r="AC1901" s="67"/>
      <c r="AD1901" s="67"/>
      <c r="AE1901" s="67"/>
    </row>
    <row r="1902">
      <c r="A1902" s="110"/>
      <c r="B1902" s="111"/>
      <c r="C1902" s="67"/>
      <c r="D1902" s="67"/>
      <c r="E1902" s="67"/>
      <c r="F1902" s="67"/>
      <c r="G1902" s="67"/>
      <c r="H1902" s="67"/>
      <c r="I1902" s="67"/>
      <c r="J1902" s="67"/>
      <c r="K1902" s="67"/>
      <c r="L1902" s="67"/>
      <c r="M1902" s="67"/>
      <c r="N1902" s="67"/>
      <c r="O1902" s="67"/>
      <c r="P1902" s="67"/>
      <c r="Q1902" s="67"/>
      <c r="R1902" s="64"/>
      <c r="S1902" s="65"/>
      <c r="T1902" s="67"/>
      <c r="U1902" s="67"/>
      <c r="V1902" s="65"/>
      <c r="W1902" s="67"/>
      <c r="X1902" s="67"/>
      <c r="AB1902" s="67"/>
      <c r="AC1902" s="67"/>
      <c r="AD1902" s="67"/>
      <c r="AE1902" s="67"/>
    </row>
    <row r="1903">
      <c r="A1903" s="110"/>
      <c r="B1903" s="111"/>
      <c r="C1903" s="67"/>
      <c r="D1903" s="67"/>
      <c r="E1903" s="67"/>
      <c r="F1903" s="67"/>
      <c r="G1903" s="67"/>
      <c r="H1903" s="67"/>
      <c r="I1903" s="67"/>
      <c r="J1903" s="67"/>
      <c r="K1903" s="67"/>
      <c r="L1903" s="67"/>
      <c r="M1903" s="67"/>
      <c r="N1903" s="67"/>
      <c r="O1903" s="67"/>
      <c r="P1903" s="67"/>
      <c r="Q1903" s="67"/>
      <c r="R1903" s="64"/>
      <c r="S1903" s="65"/>
      <c r="T1903" s="67"/>
      <c r="U1903" s="67"/>
      <c r="V1903" s="65"/>
      <c r="W1903" s="67"/>
      <c r="X1903" s="67"/>
      <c r="AB1903" s="67"/>
      <c r="AC1903" s="67"/>
      <c r="AD1903" s="67"/>
      <c r="AE1903" s="67"/>
    </row>
    <row r="1904">
      <c r="A1904" s="110"/>
      <c r="B1904" s="111"/>
      <c r="C1904" s="67"/>
      <c r="D1904" s="67"/>
      <c r="E1904" s="67"/>
      <c r="F1904" s="67"/>
      <c r="G1904" s="67"/>
      <c r="H1904" s="67"/>
      <c r="I1904" s="67"/>
      <c r="J1904" s="67"/>
      <c r="K1904" s="67"/>
      <c r="L1904" s="67"/>
      <c r="M1904" s="67"/>
      <c r="N1904" s="67"/>
      <c r="O1904" s="67"/>
      <c r="P1904" s="67"/>
      <c r="Q1904" s="67"/>
      <c r="R1904" s="64"/>
      <c r="S1904" s="65"/>
      <c r="T1904" s="67"/>
      <c r="U1904" s="67"/>
      <c r="V1904" s="65"/>
      <c r="W1904" s="67"/>
      <c r="X1904" s="67"/>
      <c r="AB1904" s="67"/>
      <c r="AC1904" s="67"/>
      <c r="AD1904" s="67"/>
      <c r="AE1904" s="67"/>
    </row>
    <row r="1905">
      <c r="A1905" s="110"/>
      <c r="B1905" s="111"/>
      <c r="C1905" s="67"/>
      <c r="D1905" s="67"/>
      <c r="E1905" s="67"/>
      <c r="F1905" s="67"/>
      <c r="G1905" s="67"/>
      <c r="H1905" s="67"/>
      <c r="I1905" s="67"/>
      <c r="J1905" s="67"/>
      <c r="K1905" s="67"/>
      <c r="L1905" s="67"/>
      <c r="M1905" s="67"/>
      <c r="N1905" s="67"/>
      <c r="O1905" s="67"/>
      <c r="P1905" s="67"/>
      <c r="Q1905" s="67"/>
      <c r="R1905" s="64"/>
      <c r="S1905" s="65"/>
      <c r="T1905" s="67"/>
      <c r="U1905" s="67"/>
      <c r="V1905" s="65"/>
      <c r="W1905" s="67"/>
      <c r="X1905" s="67"/>
      <c r="AB1905" s="67"/>
      <c r="AC1905" s="67"/>
      <c r="AD1905" s="67"/>
      <c r="AE1905" s="67"/>
    </row>
    <row r="1906">
      <c r="A1906" s="110"/>
      <c r="B1906" s="111"/>
      <c r="C1906" s="67"/>
      <c r="D1906" s="67"/>
      <c r="E1906" s="67"/>
      <c r="F1906" s="67"/>
      <c r="G1906" s="67"/>
      <c r="H1906" s="67"/>
      <c r="I1906" s="67"/>
      <c r="J1906" s="67"/>
      <c r="K1906" s="67"/>
      <c r="L1906" s="67"/>
      <c r="M1906" s="67"/>
      <c r="N1906" s="67"/>
      <c r="O1906" s="67"/>
      <c r="P1906" s="67"/>
      <c r="Q1906" s="67"/>
      <c r="R1906" s="64"/>
      <c r="S1906" s="65"/>
      <c r="T1906" s="67"/>
      <c r="U1906" s="67"/>
      <c r="V1906" s="65"/>
      <c r="W1906" s="67"/>
      <c r="X1906" s="67"/>
      <c r="AB1906" s="67"/>
      <c r="AC1906" s="67"/>
      <c r="AD1906" s="67"/>
      <c r="AE1906" s="67"/>
    </row>
    <row r="1907">
      <c r="A1907" s="110"/>
      <c r="B1907" s="111"/>
      <c r="C1907" s="67"/>
      <c r="D1907" s="67"/>
      <c r="E1907" s="67"/>
      <c r="F1907" s="67"/>
      <c r="G1907" s="67"/>
      <c r="H1907" s="67"/>
      <c r="I1907" s="67"/>
      <c r="J1907" s="67"/>
      <c r="K1907" s="67"/>
      <c r="L1907" s="67"/>
      <c r="M1907" s="67"/>
      <c r="N1907" s="67"/>
      <c r="O1907" s="67"/>
      <c r="P1907" s="67"/>
      <c r="Q1907" s="67"/>
      <c r="R1907" s="64"/>
      <c r="S1907" s="65"/>
      <c r="T1907" s="67"/>
      <c r="U1907" s="67"/>
      <c r="V1907" s="65"/>
      <c r="W1907" s="67"/>
      <c r="X1907" s="67"/>
      <c r="AB1907" s="67"/>
      <c r="AC1907" s="67"/>
      <c r="AD1907" s="67"/>
      <c r="AE1907" s="67"/>
    </row>
    <row r="1908">
      <c r="A1908" s="110"/>
      <c r="B1908" s="111"/>
      <c r="C1908" s="67"/>
      <c r="D1908" s="67"/>
      <c r="E1908" s="67"/>
      <c r="F1908" s="67"/>
      <c r="G1908" s="67"/>
      <c r="H1908" s="67"/>
      <c r="I1908" s="67"/>
      <c r="J1908" s="67"/>
      <c r="K1908" s="67"/>
      <c r="L1908" s="67"/>
      <c r="M1908" s="67"/>
      <c r="N1908" s="67"/>
      <c r="O1908" s="67"/>
      <c r="P1908" s="67"/>
      <c r="Q1908" s="67"/>
      <c r="R1908" s="64"/>
      <c r="S1908" s="65"/>
      <c r="T1908" s="67"/>
      <c r="U1908" s="67"/>
      <c r="V1908" s="65"/>
      <c r="W1908" s="67"/>
      <c r="X1908" s="67"/>
      <c r="AB1908" s="67"/>
      <c r="AC1908" s="67"/>
      <c r="AD1908" s="67"/>
      <c r="AE1908" s="67"/>
    </row>
    <row r="1909">
      <c r="A1909" s="110"/>
      <c r="B1909" s="111"/>
      <c r="C1909" s="67"/>
      <c r="D1909" s="67"/>
      <c r="E1909" s="67"/>
      <c r="F1909" s="67"/>
      <c r="G1909" s="67"/>
      <c r="H1909" s="67"/>
      <c r="I1909" s="67"/>
      <c r="J1909" s="67"/>
      <c r="K1909" s="67"/>
      <c r="L1909" s="67"/>
      <c r="M1909" s="67"/>
      <c r="N1909" s="67"/>
      <c r="O1909" s="67"/>
      <c r="P1909" s="67"/>
      <c r="Q1909" s="67"/>
      <c r="R1909" s="64"/>
      <c r="S1909" s="65"/>
      <c r="T1909" s="67"/>
      <c r="U1909" s="67"/>
      <c r="V1909" s="65"/>
      <c r="W1909" s="67"/>
      <c r="X1909" s="67"/>
      <c r="AB1909" s="67"/>
      <c r="AC1909" s="67"/>
      <c r="AD1909" s="67"/>
      <c r="AE1909" s="67"/>
    </row>
    <row r="1910">
      <c r="A1910" s="110"/>
      <c r="B1910" s="111"/>
      <c r="C1910" s="67"/>
      <c r="D1910" s="67"/>
      <c r="E1910" s="67"/>
      <c r="F1910" s="67"/>
      <c r="G1910" s="67"/>
      <c r="H1910" s="67"/>
      <c r="I1910" s="67"/>
      <c r="J1910" s="67"/>
      <c r="K1910" s="67"/>
      <c r="L1910" s="67"/>
      <c r="M1910" s="67"/>
      <c r="N1910" s="67"/>
      <c r="O1910" s="67"/>
      <c r="P1910" s="67"/>
      <c r="Q1910" s="67"/>
      <c r="R1910" s="64"/>
      <c r="S1910" s="65"/>
      <c r="T1910" s="67"/>
      <c r="U1910" s="67"/>
      <c r="V1910" s="65"/>
      <c r="W1910" s="67"/>
      <c r="X1910" s="67"/>
      <c r="AB1910" s="67"/>
      <c r="AC1910" s="67"/>
      <c r="AD1910" s="67"/>
      <c r="AE1910" s="67"/>
    </row>
    <row r="1911">
      <c r="A1911" s="110"/>
      <c r="B1911" s="111"/>
      <c r="C1911" s="67"/>
      <c r="D1911" s="67"/>
      <c r="E1911" s="67"/>
      <c r="F1911" s="67"/>
      <c r="G1911" s="67"/>
      <c r="H1911" s="67"/>
      <c r="I1911" s="67"/>
      <c r="J1911" s="67"/>
      <c r="K1911" s="67"/>
      <c r="L1911" s="67"/>
      <c r="M1911" s="67"/>
      <c r="N1911" s="67"/>
      <c r="O1911" s="67"/>
      <c r="P1911" s="67"/>
      <c r="Q1911" s="67"/>
      <c r="R1911" s="64"/>
      <c r="S1911" s="65"/>
      <c r="T1911" s="67"/>
      <c r="U1911" s="67"/>
      <c r="V1911" s="65"/>
      <c r="W1911" s="67"/>
      <c r="X1911" s="67"/>
      <c r="AB1911" s="67"/>
      <c r="AC1911" s="67"/>
      <c r="AD1911" s="67"/>
      <c r="AE1911" s="67"/>
    </row>
    <row r="1912">
      <c r="A1912" s="110"/>
      <c r="B1912" s="111"/>
      <c r="C1912" s="67"/>
      <c r="D1912" s="67"/>
      <c r="E1912" s="67"/>
      <c r="F1912" s="67"/>
      <c r="G1912" s="67"/>
      <c r="H1912" s="67"/>
      <c r="I1912" s="67"/>
      <c r="J1912" s="67"/>
      <c r="K1912" s="67"/>
      <c r="L1912" s="67"/>
      <c r="M1912" s="67"/>
      <c r="N1912" s="67"/>
      <c r="O1912" s="67"/>
      <c r="P1912" s="67"/>
      <c r="Q1912" s="67"/>
      <c r="R1912" s="64"/>
      <c r="S1912" s="65"/>
      <c r="T1912" s="67"/>
      <c r="U1912" s="67"/>
      <c r="V1912" s="65"/>
      <c r="W1912" s="67"/>
      <c r="X1912" s="67"/>
      <c r="AB1912" s="67"/>
      <c r="AC1912" s="67"/>
      <c r="AD1912" s="67"/>
      <c r="AE1912" s="67"/>
    </row>
    <row r="1913">
      <c r="A1913" s="110"/>
      <c r="B1913" s="111"/>
      <c r="C1913" s="67"/>
      <c r="D1913" s="67"/>
      <c r="E1913" s="67"/>
      <c r="F1913" s="67"/>
      <c r="G1913" s="67"/>
      <c r="H1913" s="67"/>
      <c r="I1913" s="67"/>
      <c r="J1913" s="67"/>
      <c r="K1913" s="67"/>
      <c r="L1913" s="67"/>
      <c r="M1913" s="67"/>
      <c r="N1913" s="67"/>
      <c r="O1913" s="67"/>
      <c r="P1913" s="67"/>
      <c r="Q1913" s="67"/>
      <c r="R1913" s="64"/>
      <c r="S1913" s="65"/>
      <c r="T1913" s="67"/>
      <c r="U1913" s="67"/>
      <c r="V1913" s="65"/>
      <c r="W1913" s="67"/>
      <c r="X1913" s="67"/>
      <c r="AB1913" s="67"/>
      <c r="AC1913" s="67"/>
      <c r="AD1913" s="67"/>
      <c r="AE1913" s="67"/>
    </row>
    <row r="1914">
      <c r="A1914" s="110"/>
      <c r="B1914" s="111"/>
      <c r="C1914" s="67"/>
      <c r="D1914" s="67"/>
      <c r="E1914" s="67"/>
      <c r="F1914" s="67"/>
      <c r="G1914" s="67"/>
      <c r="H1914" s="67"/>
      <c r="I1914" s="67"/>
      <c r="J1914" s="67"/>
      <c r="K1914" s="67"/>
      <c r="L1914" s="67"/>
      <c r="M1914" s="67"/>
      <c r="N1914" s="67"/>
      <c r="O1914" s="67"/>
      <c r="P1914" s="67"/>
      <c r="Q1914" s="67"/>
      <c r="R1914" s="64"/>
      <c r="S1914" s="65"/>
      <c r="T1914" s="67"/>
      <c r="U1914" s="67"/>
      <c r="V1914" s="65"/>
      <c r="W1914" s="67"/>
      <c r="X1914" s="67"/>
      <c r="AB1914" s="67"/>
      <c r="AC1914" s="67"/>
      <c r="AD1914" s="67"/>
      <c r="AE1914" s="67"/>
    </row>
    <row r="1915">
      <c r="A1915" s="110"/>
      <c r="B1915" s="111"/>
      <c r="C1915" s="67"/>
      <c r="D1915" s="67"/>
      <c r="E1915" s="67"/>
      <c r="F1915" s="67"/>
      <c r="G1915" s="67"/>
      <c r="H1915" s="67"/>
      <c r="I1915" s="67"/>
      <c r="J1915" s="67"/>
      <c r="K1915" s="67"/>
      <c r="L1915" s="67"/>
      <c r="M1915" s="67"/>
      <c r="N1915" s="67"/>
      <c r="O1915" s="67"/>
      <c r="P1915" s="67"/>
      <c r="Q1915" s="67"/>
      <c r="R1915" s="64"/>
      <c r="S1915" s="65"/>
      <c r="T1915" s="67"/>
      <c r="U1915" s="67"/>
      <c r="V1915" s="65"/>
      <c r="W1915" s="67"/>
      <c r="X1915" s="67"/>
      <c r="AB1915" s="67"/>
      <c r="AC1915" s="67"/>
      <c r="AD1915" s="67"/>
      <c r="AE1915" s="67"/>
    </row>
    <row r="1916">
      <c r="A1916" s="110"/>
      <c r="B1916" s="111"/>
      <c r="C1916" s="67"/>
      <c r="D1916" s="67"/>
      <c r="E1916" s="67"/>
      <c r="F1916" s="67"/>
      <c r="G1916" s="67"/>
      <c r="H1916" s="67"/>
      <c r="I1916" s="67"/>
      <c r="J1916" s="67"/>
      <c r="K1916" s="67"/>
      <c r="L1916" s="67"/>
      <c r="M1916" s="67"/>
      <c r="N1916" s="67"/>
      <c r="O1916" s="67"/>
      <c r="P1916" s="67"/>
      <c r="Q1916" s="67"/>
      <c r="R1916" s="64"/>
      <c r="S1916" s="65"/>
      <c r="T1916" s="67"/>
      <c r="U1916" s="67"/>
      <c r="V1916" s="65"/>
      <c r="W1916" s="67"/>
      <c r="X1916" s="67"/>
      <c r="AB1916" s="67"/>
      <c r="AC1916" s="67"/>
      <c r="AD1916" s="67"/>
      <c r="AE1916" s="67"/>
    </row>
    <row r="1917">
      <c r="A1917" s="110"/>
      <c r="B1917" s="111"/>
      <c r="C1917" s="67"/>
      <c r="D1917" s="67"/>
      <c r="E1917" s="67"/>
      <c r="F1917" s="67"/>
      <c r="G1917" s="67"/>
      <c r="H1917" s="67"/>
      <c r="I1917" s="67"/>
      <c r="J1917" s="67"/>
      <c r="K1917" s="67"/>
      <c r="L1917" s="67"/>
      <c r="M1917" s="67"/>
      <c r="N1917" s="67"/>
      <c r="O1917" s="67"/>
      <c r="P1917" s="67"/>
      <c r="Q1917" s="67"/>
      <c r="R1917" s="64"/>
      <c r="S1917" s="65"/>
      <c r="T1917" s="67"/>
      <c r="U1917" s="67"/>
      <c r="V1917" s="65"/>
      <c r="W1917" s="67"/>
      <c r="X1917" s="67"/>
      <c r="AB1917" s="67"/>
      <c r="AC1917" s="67"/>
      <c r="AD1917" s="67"/>
      <c r="AE1917" s="67"/>
    </row>
    <row r="1918">
      <c r="A1918" s="110"/>
      <c r="B1918" s="111"/>
      <c r="C1918" s="67"/>
      <c r="D1918" s="67"/>
      <c r="E1918" s="67"/>
      <c r="F1918" s="67"/>
      <c r="G1918" s="67"/>
      <c r="H1918" s="67"/>
      <c r="I1918" s="67"/>
      <c r="J1918" s="67"/>
      <c r="K1918" s="67"/>
      <c r="L1918" s="67"/>
      <c r="M1918" s="67"/>
      <c r="N1918" s="67"/>
      <c r="O1918" s="67"/>
      <c r="P1918" s="67"/>
      <c r="Q1918" s="67"/>
      <c r="R1918" s="64"/>
      <c r="S1918" s="65"/>
      <c r="T1918" s="67"/>
      <c r="U1918" s="67"/>
      <c r="V1918" s="65"/>
      <c r="W1918" s="67"/>
      <c r="X1918" s="67"/>
      <c r="AB1918" s="67"/>
      <c r="AC1918" s="67"/>
      <c r="AD1918" s="67"/>
      <c r="AE1918" s="67"/>
    </row>
    <row r="1919">
      <c r="A1919" s="110"/>
      <c r="B1919" s="111"/>
      <c r="C1919" s="67"/>
      <c r="D1919" s="67"/>
      <c r="E1919" s="67"/>
      <c r="F1919" s="67"/>
      <c r="G1919" s="67"/>
      <c r="H1919" s="67"/>
      <c r="I1919" s="67"/>
      <c r="J1919" s="67"/>
      <c r="K1919" s="67"/>
      <c r="L1919" s="67"/>
      <c r="M1919" s="67"/>
      <c r="N1919" s="67"/>
      <c r="O1919" s="67"/>
      <c r="P1919" s="67"/>
      <c r="Q1919" s="67"/>
      <c r="R1919" s="64"/>
      <c r="S1919" s="65"/>
      <c r="T1919" s="67"/>
      <c r="U1919" s="67"/>
      <c r="V1919" s="65"/>
      <c r="W1919" s="67"/>
      <c r="X1919" s="67"/>
      <c r="AB1919" s="67"/>
      <c r="AC1919" s="67"/>
      <c r="AD1919" s="67"/>
      <c r="AE1919" s="67"/>
    </row>
    <row r="1920">
      <c r="A1920" s="110"/>
      <c r="B1920" s="111"/>
      <c r="C1920" s="67"/>
      <c r="D1920" s="67"/>
      <c r="E1920" s="67"/>
      <c r="F1920" s="67"/>
      <c r="G1920" s="67"/>
      <c r="H1920" s="67"/>
      <c r="I1920" s="67"/>
      <c r="J1920" s="67"/>
      <c r="K1920" s="67"/>
      <c r="L1920" s="67"/>
      <c r="M1920" s="67"/>
      <c r="N1920" s="67"/>
      <c r="O1920" s="67"/>
      <c r="P1920" s="67"/>
      <c r="Q1920" s="67"/>
      <c r="R1920" s="64"/>
      <c r="S1920" s="65"/>
      <c r="T1920" s="67"/>
      <c r="U1920" s="67"/>
      <c r="V1920" s="65"/>
      <c r="W1920" s="67"/>
      <c r="X1920" s="67"/>
      <c r="AB1920" s="67"/>
      <c r="AC1920" s="67"/>
      <c r="AD1920" s="67"/>
      <c r="AE1920" s="67"/>
    </row>
    <row r="1921">
      <c r="A1921" s="110"/>
      <c r="B1921" s="111"/>
      <c r="C1921" s="67"/>
      <c r="D1921" s="67"/>
      <c r="E1921" s="67"/>
      <c r="F1921" s="67"/>
      <c r="G1921" s="67"/>
      <c r="H1921" s="67"/>
      <c r="I1921" s="67"/>
      <c r="J1921" s="67"/>
      <c r="K1921" s="67"/>
      <c r="L1921" s="67"/>
      <c r="M1921" s="67"/>
      <c r="N1921" s="67"/>
      <c r="O1921" s="67"/>
      <c r="P1921" s="67"/>
      <c r="Q1921" s="67"/>
      <c r="R1921" s="64"/>
      <c r="S1921" s="65"/>
      <c r="T1921" s="67"/>
      <c r="U1921" s="67"/>
      <c r="V1921" s="65"/>
      <c r="W1921" s="67"/>
      <c r="X1921" s="67"/>
      <c r="AB1921" s="67"/>
      <c r="AC1921" s="67"/>
      <c r="AD1921" s="67"/>
      <c r="AE1921" s="67"/>
    </row>
    <row r="1922">
      <c r="A1922" s="110"/>
      <c r="B1922" s="111"/>
      <c r="C1922" s="67"/>
      <c r="D1922" s="67"/>
      <c r="E1922" s="67"/>
      <c r="F1922" s="67"/>
      <c r="G1922" s="67"/>
      <c r="H1922" s="67"/>
      <c r="I1922" s="67"/>
      <c r="J1922" s="67"/>
      <c r="K1922" s="67"/>
      <c r="L1922" s="67"/>
      <c r="M1922" s="67"/>
      <c r="N1922" s="67"/>
      <c r="O1922" s="67"/>
      <c r="P1922" s="67"/>
      <c r="Q1922" s="67"/>
      <c r="R1922" s="64"/>
      <c r="S1922" s="65"/>
      <c r="T1922" s="67"/>
      <c r="U1922" s="67"/>
      <c r="V1922" s="65"/>
      <c r="W1922" s="67"/>
      <c r="X1922" s="67"/>
      <c r="AB1922" s="67"/>
      <c r="AC1922" s="67"/>
      <c r="AD1922" s="67"/>
      <c r="AE1922" s="67"/>
    </row>
    <row r="1923">
      <c r="A1923" s="110"/>
      <c r="B1923" s="111"/>
      <c r="C1923" s="67"/>
      <c r="D1923" s="67"/>
      <c r="E1923" s="67"/>
      <c r="F1923" s="67"/>
      <c r="G1923" s="67"/>
      <c r="H1923" s="67"/>
      <c r="I1923" s="67"/>
      <c r="J1923" s="67"/>
      <c r="K1923" s="67"/>
      <c r="L1923" s="67"/>
      <c r="M1923" s="67"/>
      <c r="N1923" s="67"/>
      <c r="O1923" s="67"/>
      <c r="P1923" s="67"/>
      <c r="Q1923" s="67"/>
      <c r="R1923" s="64"/>
      <c r="S1923" s="65"/>
      <c r="T1923" s="67"/>
      <c r="U1923" s="67"/>
      <c r="V1923" s="65"/>
      <c r="W1923" s="67"/>
      <c r="X1923" s="67"/>
      <c r="AB1923" s="67"/>
      <c r="AC1923" s="67"/>
      <c r="AD1923" s="67"/>
      <c r="AE1923" s="67"/>
    </row>
    <row r="1924">
      <c r="A1924" s="110"/>
      <c r="B1924" s="111"/>
      <c r="C1924" s="67"/>
      <c r="D1924" s="67"/>
      <c r="E1924" s="67"/>
      <c r="F1924" s="67"/>
      <c r="G1924" s="67"/>
      <c r="H1924" s="67"/>
      <c r="I1924" s="67"/>
      <c r="J1924" s="67"/>
      <c r="K1924" s="67"/>
      <c r="L1924" s="67"/>
      <c r="M1924" s="67"/>
      <c r="N1924" s="67"/>
      <c r="O1924" s="67"/>
      <c r="P1924" s="67"/>
      <c r="Q1924" s="67"/>
      <c r="R1924" s="64"/>
      <c r="S1924" s="65"/>
      <c r="T1924" s="67"/>
      <c r="U1924" s="67"/>
      <c r="V1924" s="65"/>
      <c r="W1924" s="67"/>
      <c r="X1924" s="67"/>
      <c r="AB1924" s="67"/>
      <c r="AC1924" s="67"/>
      <c r="AD1924" s="67"/>
      <c r="AE1924" s="67"/>
    </row>
    <row r="1925">
      <c r="A1925" s="110"/>
      <c r="B1925" s="111"/>
      <c r="C1925" s="67"/>
      <c r="D1925" s="67"/>
      <c r="E1925" s="67"/>
      <c r="F1925" s="67"/>
      <c r="G1925" s="67"/>
      <c r="H1925" s="67"/>
      <c r="I1925" s="67"/>
      <c r="J1925" s="67"/>
      <c r="K1925" s="67"/>
      <c r="L1925" s="67"/>
      <c r="M1925" s="67"/>
      <c r="N1925" s="67"/>
      <c r="O1925" s="67"/>
      <c r="P1925" s="67"/>
      <c r="Q1925" s="67"/>
      <c r="R1925" s="64"/>
      <c r="S1925" s="65"/>
      <c r="T1925" s="67"/>
      <c r="U1925" s="67"/>
      <c r="V1925" s="65"/>
      <c r="W1925" s="67"/>
      <c r="X1925" s="67"/>
      <c r="AB1925" s="67"/>
      <c r="AC1925" s="67"/>
      <c r="AD1925" s="67"/>
      <c r="AE1925" s="67"/>
    </row>
    <row r="1926">
      <c r="A1926" s="110"/>
      <c r="B1926" s="111"/>
      <c r="C1926" s="67"/>
      <c r="D1926" s="67"/>
      <c r="E1926" s="67"/>
      <c r="F1926" s="67"/>
      <c r="G1926" s="67"/>
      <c r="H1926" s="67"/>
      <c r="I1926" s="67"/>
      <c r="J1926" s="67"/>
      <c r="K1926" s="67"/>
      <c r="L1926" s="67"/>
      <c r="M1926" s="67"/>
      <c r="N1926" s="67"/>
      <c r="O1926" s="67"/>
      <c r="P1926" s="67"/>
      <c r="Q1926" s="67"/>
      <c r="R1926" s="64"/>
      <c r="S1926" s="65"/>
      <c r="T1926" s="67"/>
      <c r="U1926" s="67"/>
      <c r="V1926" s="65"/>
      <c r="W1926" s="67"/>
      <c r="X1926" s="67"/>
      <c r="AB1926" s="67"/>
      <c r="AC1926" s="67"/>
      <c r="AD1926" s="67"/>
      <c r="AE1926" s="67"/>
    </row>
    <row r="1927">
      <c r="A1927" s="110"/>
      <c r="B1927" s="111"/>
      <c r="C1927" s="67"/>
      <c r="D1927" s="67"/>
      <c r="E1927" s="67"/>
      <c r="F1927" s="67"/>
      <c r="G1927" s="67"/>
      <c r="H1927" s="67"/>
      <c r="I1927" s="67"/>
      <c r="J1927" s="67"/>
      <c r="K1927" s="67"/>
      <c r="L1927" s="67"/>
      <c r="M1927" s="67"/>
      <c r="N1927" s="67"/>
      <c r="O1927" s="67"/>
      <c r="P1927" s="67"/>
      <c r="Q1927" s="67"/>
      <c r="R1927" s="64"/>
      <c r="S1927" s="65"/>
      <c r="T1927" s="67"/>
      <c r="U1927" s="67"/>
      <c r="V1927" s="65"/>
      <c r="W1927" s="67"/>
      <c r="X1927" s="67"/>
      <c r="AB1927" s="67"/>
      <c r="AC1927" s="67"/>
      <c r="AD1927" s="67"/>
      <c r="AE1927" s="67"/>
    </row>
    <row r="1928">
      <c r="A1928" s="110"/>
      <c r="B1928" s="111"/>
      <c r="C1928" s="67"/>
      <c r="D1928" s="67"/>
      <c r="E1928" s="67"/>
      <c r="F1928" s="67"/>
      <c r="G1928" s="67"/>
      <c r="H1928" s="67"/>
      <c r="I1928" s="67"/>
      <c r="J1928" s="67"/>
      <c r="K1928" s="67"/>
      <c r="L1928" s="67"/>
      <c r="M1928" s="67"/>
      <c r="N1928" s="67"/>
      <c r="O1928" s="67"/>
      <c r="P1928" s="67"/>
      <c r="Q1928" s="67"/>
      <c r="R1928" s="64"/>
      <c r="S1928" s="65"/>
      <c r="T1928" s="67"/>
      <c r="U1928" s="67"/>
      <c r="V1928" s="65"/>
      <c r="W1928" s="67"/>
      <c r="X1928" s="67"/>
      <c r="AB1928" s="67"/>
      <c r="AC1928" s="67"/>
      <c r="AD1928" s="67"/>
      <c r="AE1928" s="67"/>
    </row>
    <row r="1929">
      <c r="A1929" s="110"/>
      <c r="B1929" s="111"/>
      <c r="C1929" s="67"/>
      <c r="D1929" s="67"/>
      <c r="E1929" s="67"/>
      <c r="F1929" s="67"/>
      <c r="G1929" s="67"/>
      <c r="H1929" s="67"/>
      <c r="I1929" s="67"/>
      <c r="J1929" s="67"/>
      <c r="K1929" s="67"/>
      <c r="L1929" s="67"/>
      <c r="M1929" s="67"/>
      <c r="N1929" s="67"/>
      <c r="O1929" s="67"/>
      <c r="P1929" s="67"/>
      <c r="Q1929" s="67"/>
      <c r="R1929" s="64"/>
      <c r="S1929" s="65"/>
      <c r="T1929" s="67"/>
      <c r="U1929" s="67"/>
      <c r="V1929" s="65"/>
      <c r="W1929" s="67"/>
      <c r="X1929" s="67"/>
      <c r="AB1929" s="67"/>
      <c r="AC1929" s="67"/>
      <c r="AD1929" s="67"/>
      <c r="AE1929" s="67"/>
    </row>
    <row r="1930">
      <c r="A1930" s="110"/>
      <c r="B1930" s="111"/>
      <c r="C1930" s="67"/>
      <c r="D1930" s="67"/>
      <c r="E1930" s="67"/>
      <c r="F1930" s="67"/>
      <c r="G1930" s="67"/>
      <c r="H1930" s="67"/>
      <c r="I1930" s="67"/>
      <c r="J1930" s="67"/>
      <c r="K1930" s="67"/>
      <c r="L1930" s="67"/>
      <c r="M1930" s="67"/>
      <c r="N1930" s="67"/>
      <c r="O1930" s="67"/>
      <c r="P1930" s="67"/>
      <c r="Q1930" s="67"/>
      <c r="R1930" s="64"/>
      <c r="S1930" s="65"/>
      <c r="T1930" s="67"/>
      <c r="U1930" s="67"/>
      <c r="V1930" s="65"/>
      <c r="W1930" s="67"/>
      <c r="X1930" s="67"/>
      <c r="AB1930" s="67"/>
      <c r="AC1930" s="67"/>
      <c r="AD1930" s="67"/>
      <c r="AE1930" s="67"/>
    </row>
    <row r="1931">
      <c r="A1931" s="110"/>
      <c r="B1931" s="111"/>
      <c r="C1931" s="67"/>
      <c r="D1931" s="67"/>
      <c r="E1931" s="67"/>
      <c r="F1931" s="67"/>
      <c r="G1931" s="67"/>
      <c r="H1931" s="67"/>
      <c r="I1931" s="67"/>
      <c r="J1931" s="67"/>
      <c r="K1931" s="67"/>
      <c r="L1931" s="67"/>
      <c r="M1931" s="67"/>
      <c r="N1931" s="67"/>
      <c r="O1931" s="67"/>
      <c r="P1931" s="67"/>
      <c r="Q1931" s="67"/>
      <c r="R1931" s="64"/>
      <c r="S1931" s="65"/>
      <c r="T1931" s="67"/>
      <c r="U1931" s="67"/>
      <c r="V1931" s="65"/>
      <c r="W1931" s="67"/>
      <c r="X1931" s="67"/>
      <c r="AB1931" s="67"/>
      <c r="AC1931" s="67"/>
      <c r="AD1931" s="67"/>
      <c r="AE1931" s="67"/>
    </row>
    <row r="1932">
      <c r="A1932" s="110"/>
      <c r="B1932" s="111"/>
      <c r="C1932" s="67"/>
      <c r="D1932" s="67"/>
      <c r="E1932" s="67"/>
      <c r="F1932" s="67"/>
      <c r="G1932" s="67"/>
      <c r="H1932" s="67"/>
      <c r="I1932" s="67"/>
      <c r="J1932" s="67"/>
      <c r="K1932" s="67"/>
      <c r="L1932" s="67"/>
      <c r="M1932" s="67"/>
      <c r="N1932" s="67"/>
      <c r="O1932" s="67"/>
      <c r="P1932" s="67"/>
      <c r="Q1932" s="67"/>
      <c r="R1932" s="64"/>
      <c r="S1932" s="65"/>
      <c r="T1932" s="67"/>
      <c r="U1932" s="67"/>
      <c r="V1932" s="65"/>
      <c r="W1932" s="67"/>
      <c r="X1932" s="67"/>
      <c r="AB1932" s="67"/>
      <c r="AC1932" s="67"/>
      <c r="AD1932" s="67"/>
      <c r="AE1932" s="67"/>
    </row>
    <row r="1933">
      <c r="A1933" s="110"/>
      <c r="B1933" s="111"/>
      <c r="C1933" s="67"/>
      <c r="D1933" s="67"/>
      <c r="E1933" s="67"/>
      <c r="F1933" s="67"/>
      <c r="G1933" s="67"/>
      <c r="H1933" s="67"/>
      <c r="I1933" s="67"/>
      <c r="J1933" s="67"/>
      <c r="K1933" s="67"/>
      <c r="L1933" s="67"/>
      <c r="M1933" s="67"/>
      <c r="N1933" s="67"/>
      <c r="O1933" s="67"/>
      <c r="P1933" s="67"/>
      <c r="Q1933" s="67"/>
      <c r="R1933" s="64"/>
      <c r="S1933" s="65"/>
      <c r="T1933" s="67"/>
      <c r="U1933" s="67"/>
      <c r="V1933" s="65"/>
      <c r="W1933" s="67"/>
      <c r="X1933" s="67"/>
      <c r="AB1933" s="67"/>
      <c r="AC1933" s="67"/>
      <c r="AD1933" s="67"/>
      <c r="AE1933" s="67"/>
    </row>
    <row r="1934">
      <c r="A1934" s="110"/>
      <c r="B1934" s="111"/>
      <c r="C1934" s="67"/>
      <c r="D1934" s="67"/>
      <c r="E1934" s="67"/>
      <c r="F1934" s="67"/>
      <c r="G1934" s="67"/>
      <c r="H1934" s="67"/>
      <c r="I1934" s="67"/>
      <c r="J1934" s="67"/>
      <c r="K1934" s="67"/>
      <c r="L1934" s="67"/>
      <c r="M1934" s="67"/>
      <c r="N1934" s="67"/>
      <c r="O1934" s="67"/>
      <c r="P1934" s="67"/>
      <c r="Q1934" s="67"/>
      <c r="R1934" s="64"/>
      <c r="S1934" s="65"/>
      <c r="T1934" s="67"/>
      <c r="U1934" s="67"/>
      <c r="V1934" s="65"/>
      <c r="W1934" s="67"/>
      <c r="X1934" s="67"/>
      <c r="AB1934" s="67"/>
      <c r="AC1934" s="67"/>
      <c r="AD1934" s="67"/>
      <c r="AE1934" s="67"/>
    </row>
    <row r="1935">
      <c r="A1935" s="110"/>
      <c r="B1935" s="111"/>
      <c r="C1935" s="67"/>
      <c r="D1935" s="67"/>
      <c r="E1935" s="67"/>
      <c r="F1935" s="67"/>
      <c r="G1935" s="67"/>
      <c r="H1935" s="67"/>
      <c r="I1935" s="67"/>
      <c r="J1935" s="67"/>
      <c r="K1935" s="67"/>
      <c r="L1935" s="67"/>
      <c r="M1935" s="67"/>
      <c r="N1935" s="67"/>
      <c r="O1935" s="67"/>
      <c r="P1935" s="67"/>
      <c r="Q1935" s="67"/>
      <c r="R1935" s="64"/>
      <c r="S1935" s="65"/>
      <c r="T1935" s="67"/>
      <c r="U1935" s="67"/>
      <c r="V1935" s="65"/>
      <c r="W1935" s="67"/>
      <c r="X1935" s="67"/>
      <c r="AB1935" s="67"/>
      <c r="AC1935" s="67"/>
      <c r="AD1935" s="67"/>
      <c r="AE1935" s="67"/>
    </row>
    <row r="1936">
      <c r="A1936" s="110"/>
      <c r="B1936" s="111"/>
      <c r="C1936" s="67"/>
      <c r="D1936" s="67"/>
      <c r="E1936" s="67"/>
      <c r="F1936" s="67"/>
      <c r="G1936" s="67"/>
      <c r="H1936" s="67"/>
      <c r="I1936" s="67"/>
      <c r="J1936" s="67"/>
      <c r="K1936" s="67"/>
      <c r="L1936" s="67"/>
      <c r="M1936" s="67"/>
      <c r="N1936" s="67"/>
      <c r="O1936" s="67"/>
      <c r="P1936" s="67"/>
      <c r="Q1936" s="67"/>
      <c r="R1936" s="64"/>
      <c r="S1936" s="65"/>
      <c r="T1936" s="67"/>
      <c r="U1936" s="67"/>
      <c r="V1936" s="65"/>
      <c r="W1936" s="67"/>
      <c r="X1936" s="67"/>
      <c r="AB1936" s="67"/>
      <c r="AC1936" s="67"/>
      <c r="AD1936" s="67"/>
      <c r="AE1936" s="67"/>
    </row>
    <row r="1937">
      <c r="A1937" s="110"/>
      <c r="B1937" s="111"/>
      <c r="C1937" s="67"/>
      <c r="D1937" s="67"/>
      <c r="E1937" s="67"/>
      <c r="F1937" s="67"/>
      <c r="G1937" s="67"/>
      <c r="H1937" s="67"/>
      <c r="I1937" s="67"/>
      <c r="J1937" s="67"/>
      <c r="K1937" s="67"/>
      <c r="L1937" s="67"/>
      <c r="M1937" s="67"/>
      <c r="N1937" s="67"/>
      <c r="O1937" s="67"/>
      <c r="P1937" s="67"/>
      <c r="Q1937" s="67"/>
      <c r="R1937" s="64"/>
      <c r="S1937" s="65"/>
      <c r="T1937" s="67"/>
      <c r="U1937" s="67"/>
      <c r="V1937" s="65"/>
      <c r="W1937" s="67"/>
      <c r="X1937" s="67"/>
      <c r="AB1937" s="67"/>
      <c r="AC1937" s="67"/>
      <c r="AD1937" s="67"/>
      <c r="AE1937" s="67"/>
    </row>
    <row r="1938">
      <c r="A1938" s="110"/>
      <c r="B1938" s="111"/>
      <c r="C1938" s="67"/>
      <c r="D1938" s="67"/>
      <c r="E1938" s="67"/>
      <c r="F1938" s="67"/>
      <c r="G1938" s="67"/>
      <c r="H1938" s="67"/>
      <c r="I1938" s="67"/>
      <c r="J1938" s="67"/>
      <c r="K1938" s="67"/>
      <c r="L1938" s="67"/>
      <c r="M1938" s="67"/>
      <c r="N1938" s="67"/>
      <c r="O1938" s="67"/>
      <c r="P1938" s="67"/>
      <c r="Q1938" s="67"/>
      <c r="R1938" s="64"/>
      <c r="S1938" s="65"/>
      <c r="T1938" s="67"/>
      <c r="U1938" s="67"/>
      <c r="V1938" s="65"/>
      <c r="W1938" s="67"/>
      <c r="X1938" s="67"/>
      <c r="AB1938" s="67"/>
      <c r="AC1938" s="67"/>
      <c r="AD1938" s="67"/>
      <c r="AE1938" s="67"/>
    </row>
    <row r="1939">
      <c r="A1939" s="110"/>
      <c r="B1939" s="111"/>
      <c r="C1939" s="67"/>
      <c r="D1939" s="67"/>
      <c r="E1939" s="67"/>
      <c r="F1939" s="67"/>
      <c r="G1939" s="67"/>
      <c r="H1939" s="67"/>
      <c r="I1939" s="67"/>
      <c r="J1939" s="67"/>
      <c r="K1939" s="67"/>
      <c r="L1939" s="67"/>
      <c r="M1939" s="67"/>
      <c r="N1939" s="67"/>
      <c r="O1939" s="67"/>
      <c r="P1939" s="67"/>
      <c r="Q1939" s="67"/>
      <c r="R1939" s="64"/>
      <c r="S1939" s="65"/>
      <c r="T1939" s="67"/>
      <c r="U1939" s="67"/>
      <c r="V1939" s="65"/>
      <c r="W1939" s="67"/>
      <c r="X1939" s="67"/>
      <c r="AB1939" s="67"/>
      <c r="AC1939" s="67"/>
      <c r="AD1939" s="67"/>
      <c r="AE1939" s="67"/>
    </row>
    <row r="1940">
      <c r="A1940" s="110"/>
      <c r="B1940" s="111"/>
      <c r="C1940" s="67"/>
      <c r="D1940" s="67"/>
      <c r="E1940" s="67"/>
      <c r="F1940" s="67"/>
      <c r="G1940" s="67"/>
      <c r="H1940" s="67"/>
      <c r="I1940" s="67"/>
      <c r="J1940" s="67"/>
      <c r="K1940" s="67"/>
      <c r="L1940" s="67"/>
      <c r="M1940" s="67"/>
      <c r="N1940" s="67"/>
      <c r="O1940" s="67"/>
      <c r="P1940" s="67"/>
      <c r="Q1940" s="67"/>
      <c r="R1940" s="64"/>
      <c r="S1940" s="65"/>
      <c r="T1940" s="67"/>
      <c r="U1940" s="67"/>
      <c r="V1940" s="65"/>
      <c r="W1940" s="67"/>
      <c r="X1940" s="67"/>
      <c r="AB1940" s="67"/>
      <c r="AC1940" s="67"/>
      <c r="AD1940" s="67"/>
      <c r="AE1940" s="67"/>
    </row>
    <row r="1941">
      <c r="A1941" s="110"/>
      <c r="B1941" s="111"/>
      <c r="C1941" s="67"/>
      <c r="D1941" s="67"/>
      <c r="E1941" s="67"/>
      <c r="F1941" s="67"/>
      <c r="G1941" s="67"/>
      <c r="H1941" s="67"/>
      <c r="I1941" s="67"/>
      <c r="J1941" s="67"/>
      <c r="K1941" s="67"/>
      <c r="L1941" s="67"/>
      <c r="M1941" s="67"/>
      <c r="N1941" s="67"/>
      <c r="O1941" s="67"/>
      <c r="P1941" s="67"/>
      <c r="Q1941" s="67"/>
      <c r="R1941" s="64"/>
      <c r="S1941" s="65"/>
      <c r="T1941" s="67"/>
      <c r="U1941" s="67"/>
      <c r="V1941" s="65"/>
      <c r="W1941" s="67"/>
      <c r="X1941" s="67"/>
      <c r="AB1941" s="67"/>
      <c r="AC1941" s="67"/>
      <c r="AD1941" s="67"/>
      <c r="AE1941" s="67"/>
    </row>
    <row r="1942">
      <c r="A1942" s="110"/>
      <c r="B1942" s="111"/>
      <c r="C1942" s="67"/>
      <c r="D1942" s="67"/>
      <c r="E1942" s="67"/>
      <c r="F1942" s="67"/>
      <c r="G1942" s="67"/>
      <c r="H1942" s="67"/>
      <c r="I1942" s="67"/>
      <c r="J1942" s="67"/>
      <c r="K1942" s="67"/>
      <c r="L1942" s="67"/>
      <c r="M1942" s="67"/>
      <c r="N1942" s="67"/>
      <c r="O1942" s="67"/>
      <c r="P1942" s="67"/>
      <c r="Q1942" s="67"/>
      <c r="R1942" s="64"/>
      <c r="S1942" s="65"/>
      <c r="T1942" s="67"/>
      <c r="U1942" s="67"/>
      <c r="V1942" s="65"/>
      <c r="W1942" s="67"/>
      <c r="X1942" s="67"/>
      <c r="AB1942" s="67"/>
      <c r="AC1942" s="67"/>
      <c r="AD1942" s="67"/>
      <c r="AE1942" s="67"/>
    </row>
    <row r="1943">
      <c r="A1943" s="110"/>
      <c r="B1943" s="111"/>
      <c r="C1943" s="67"/>
      <c r="D1943" s="67"/>
      <c r="E1943" s="67"/>
      <c r="F1943" s="67"/>
      <c r="G1943" s="67"/>
      <c r="H1943" s="67"/>
      <c r="I1943" s="67"/>
      <c r="J1943" s="67"/>
      <c r="K1943" s="67"/>
      <c r="L1943" s="67"/>
      <c r="M1943" s="67"/>
      <c r="N1943" s="67"/>
      <c r="O1943" s="67"/>
      <c r="P1943" s="67"/>
      <c r="Q1943" s="67"/>
      <c r="R1943" s="64"/>
      <c r="S1943" s="65"/>
      <c r="T1943" s="67"/>
      <c r="U1943" s="67"/>
      <c r="V1943" s="65"/>
      <c r="W1943" s="67"/>
      <c r="X1943" s="67"/>
      <c r="AB1943" s="67"/>
      <c r="AC1943" s="67"/>
      <c r="AD1943" s="67"/>
      <c r="AE1943" s="67"/>
    </row>
    <row r="1944">
      <c r="A1944" s="110"/>
      <c r="B1944" s="111"/>
      <c r="C1944" s="67"/>
      <c r="D1944" s="67"/>
      <c r="E1944" s="67"/>
      <c r="F1944" s="67"/>
      <c r="G1944" s="67"/>
      <c r="H1944" s="67"/>
      <c r="I1944" s="67"/>
      <c r="J1944" s="67"/>
      <c r="K1944" s="67"/>
      <c r="L1944" s="67"/>
      <c r="M1944" s="67"/>
      <c r="N1944" s="67"/>
      <c r="O1944" s="67"/>
      <c r="P1944" s="67"/>
      <c r="Q1944" s="67"/>
      <c r="R1944" s="64"/>
      <c r="S1944" s="65"/>
      <c r="T1944" s="67"/>
      <c r="U1944" s="67"/>
      <c r="V1944" s="65"/>
      <c r="W1944" s="67"/>
      <c r="X1944" s="67"/>
      <c r="AB1944" s="67"/>
      <c r="AC1944" s="67"/>
      <c r="AD1944" s="67"/>
      <c r="AE1944" s="67"/>
    </row>
    <row r="1945">
      <c r="A1945" s="110"/>
      <c r="B1945" s="111"/>
      <c r="C1945" s="67"/>
      <c r="D1945" s="67"/>
      <c r="E1945" s="67"/>
      <c r="F1945" s="67"/>
      <c r="G1945" s="67"/>
      <c r="H1945" s="67"/>
      <c r="I1945" s="67"/>
      <c r="J1945" s="67"/>
      <c r="K1945" s="67"/>
      <c r="L1945" s="67"/>
      <c r="M1945" s="67"/>
      <c r="N1945" s="67"/>
      <c r="O1945" s="67"/>
      <c r="P1945" s="67"/>
      <c r="Q1945" s="67"/>
      <c r="R1945" s="64"/>
      <c r="S1945" s="65"/>
      <c r="T1945" s="67"/>
      <c r="U1945" s="67"/>
      <c r="V1945" s="65"/>
      <c r="W1945" s="67"/>
      <c r="X1945" s="67"/>
      <c r="AB1945" s="67"/>
      <c r="AC1945" s="67"/>
      <c r="AD1945" s="67"/>
      <c r="AE1945" s="67"/>
    </row>
    <row r="1946">
      <c r="A1946" s="110"/>
      <c r="B1946" s="111"/>
      <c r="C1946" s="67"/>
      <c r="D1946" s="67"/>
      <c r="E1946" s="67"/>
      <c r="F1946" s="67"/>
      <c r="G1946" s="67"/>
      <c r="H1946" s="67"/>
      <c r="I1946" s="67"/>
      <c r="J1946" s="67"/>
      <c r="K1946" s="67"/>
      <c r="L1946" s="67"/>
      <c r="M1946" s="67"/>
      <c r="N1946" s="67"/>
      <c r="O1946" s="67"/>
      <c r="P1946" s="67"/>
      <c r="Q1946" s="67"/>
      <c r="R1946" s="64"/>
      <c r="S1946" s="65"/>
      <c r="T1946" s="67"/>
      <c r="U1946" s="67"/>
      <c r="V1946" s="65"/>
      <c r="W1946" s="67"/>
      <c r="X1946" s="67"/>
      <c r="AB1946" s="67"/>
      <c r="AC1946" s="67"/>
      <c r="AD1946" s="67"/>
      <c r="AE1946" s="67"/>
    </row>
    <row r="1947">
      <c r="A1947" s="110"/>
      <c r="B1947" s="111"/>
      <c r="C1947" s="67"/>
      <c r="D1947" s="67"/>
      <c r="E1947" s="67"/>
      <c r="F1947" s="67"/>
      <c r="G1947" s="67"/>
      <c r="H1947" s="67"/>
      <c r="I1947" s="67"/>
      <c r="J1947" s="67"/>
      <c r="K1947" s="67"/>
      <c r="L1947" s="67"/>
      <c r="M1947" s="67"/>
      <c r="N1947" s="67"/>
      <c r="O1947" s="67"/>
      <c r="P1947" s="67"/>
      <c r="Q1947" s="67"/>
      <c r="R1947" s="64"/>
      <c r="S1947" s="65"/>
      <c r="T1947" s="67"/>
      <c r="U1947" s="67"/>
      <c r="V1947" s="65"/>
      <c r="W1947" s="67"/>
      <c r="X1947" s="67"/>
      <c r="AB1947" s="67"/>
      <c r="AC1947" s="67"/>
      <c r="AD1947" s="67"/>
      <c r="AE1947" s="67"/>
    </row>
    <row r="1948">
      <c r="A1948" s="110"/>
      <c r="B1948" s="111"/>
      <c r="C1948" s="67"/>
      <c r="D1948" s="67"/>
      <c r="E1948" s="67"/>
      <c r="F1948" s="67"/>
      <c r="G1948" s="67"/>
      <c r="H1948" s="67"/>
      <c r="I1948" s="67"/>
      <c r="J1948" s="67"/>
      <c r="K1948" s="67"/>
      <c r="L1948" s="67"/>
      <c r="M1948" s="67"/>
      <c r="N1948" s="67"/>
      <c r="O1948" s="67"/>
      <c r="P1948" s="67"/>
      <c r="Q1948" s="67"/>
      <c r="R1948" s="64"/>
      <c r="S1948" s="65"/>
      <c r="T1948" s="67"/>
      <c r="U1948" s="67"/>
      <c r="V1948" s="65"/>
      <c r="W1948" s="67"/>
      <c r="X1948" s="67"/>
      <c r="AB1948" s="67"/>
      <c r="AC1948" s="67"/>
      <c r="AD1948" s="67"/>
      <c r="AE1948" s="67"/>
    </row>
    <row r="1949">
      <c r="A1949" s="110"/>
      <c r="B1949" s="111"/>
      <c r="C1949" s="67"/>
      <c r="D1949" s="67"/>
      <c r="E1949" s="67"/>
      <c r="F1949" s="67"/>
      <c r="G1949" s="67"/>
      <c r="H1949" s="67"/>
      <c r="I1949" s="67"/>
      <c r="J1949" s="67"/>
      <c r="K1949" s="67"/>
      <c r="L1949" s="67"/>
      <c r="M1949" s="67"/>
      <c r="N1949" s="67"/>
      <c r="O1949" s="67"/>
      <c r="P1949" s="67"/>
      <c r="Q1949" s="67"/>
      <c r="R1949" s="64"/>
      <c r="S1949" s="65"/>
      <c r="T1949" s="67"/>
      <c r="U1949" s="67"/>
      <c r="V1949" s="65"/>
      <c r="W1949" s="67"/>
      <c r="X1949" s="67"/>
      <c r="AB1949" s="67"/>
      <c r="AC1949" s="67"/>
      <c r="AD1949" s="67"/>
      <c r="AE1949" s="67"/>
    </row>
    <row r="1950">
      <c r="A1950" s="110"/>
      <c r="B1950" s="111"/>
      <c r="C1950" s="67"/>
      <c r="D1950" s="67"/>
      <c r="E1950" s="67"/>
      <c r="F1950" s="67"/>
      <c r="G1950" s="67"/>
      <c r="H1950" s="67"/>
      <c r="I1950" s="67"/>
      <c r="J1950" s="67"/>
      <c r="K1950" s="67"/>
      <c r="L1950" s="67"/>
      <c r="M1950" s="67"/>
      <c r="N1950" s="67"/>
      <c r="O1950" s="67"/>
      <c r="P1950" s="67"/>
      <c r="Q1950" s="67"/>
      <c r="R1950" s="64"/>
      <c r="S1950" s="65"/>
      <c r="T1950" s="67"/>
      <c r="U1950" s="67"/>
      <c r="V1950" s="65"/>
      <c r="W1950" s="67"/>
      <c r="X1950" s="67"/>
      <c r="AB1950" s="67"/>
      <c r="AC1950" s="67"/>
      <c r="AD1950" s="67"/>
      <c r="AE1950" s="67"/>
    </row>
    <row r="1951">
      <c r="A1951" s="110"/>
      <c r="B1951" s="111"/>
      <c r="C1951" s="67"/>
      <c r="D1951" s="67"/>
      <c r="E1951" s="67"/>
      <c r="F1951" s="67"/>
      <c r="G1951" s="67"/>
      <c r="H1951" s="67"/>
      <c r="I1951" s="67"/>
      <c r="J1951" s="67"/>
      <c r="K1951" s="67"/>
      <c r="L1951" s="67"/>
      <c r="M1951" s="67"/>
      <c r="N1951" s="67"/>
      <c r="O1951" s="67"/>
      <c r="P1951" s="67"/>
      <c r="Q1951" s="67"/>
      <c r="R1951" s="64"/>
      <c r="S1951" s="65"/>
      <c r="T1951" s="67"/>
      <c r="U1951" s="67"/>
      <c r="V1951" s="65"/>
      <c r="W1951" s="67"/>
      <c r="X1951" s="67"/>
      <c r="AB1951" s="67"/>
      <c r="AC1951" s="67"/>
      <c r="AD1951" s="67"/>
      <c r="AE1951" s="67"/>
    </row>
    <row r="1952">
      <c r="A1952" s="110"/>
      <c r="B1952" s="111"/>
      <c r="C1952" s="67"/>
      <c r="D1952" s="67"/>
      <c r="E1952" s="67"/>
      <c r="F1952" s="67"/>
      <c r="G1952" s="67"/>
      <c r="H1952" s="67"/>
      <c r="I1952" s="67"/>
      <c r="J1952" s="67"/>
      <c r="K1952" s="67"/>
      <c r="L1952" s="67"/>
      <c r="M1952" s="67"/>
      <c r="N1952" s="67"/>
      <c r="O1952" s="67"/>
      <c r="P1952" s="67"/>
      <c r="Q1952" s="67"/>
      <c r="R1952" s="64"/>
      <c r="S1952" s="65"/>
      <c r="T1952" s="67"/>
      <c r="U1952" s="67"/>
      <c r="V1952" s="65"/>
      <c r="W1952" s="67"/>
      <c r="X1952" s="67"/>
      <c r="AB1952" s="67"/>
      <c r="AC1952" s="67"/>
      <c r="AD1952" s="67"/>
      <c r="AE1952" s="67"/>
    </row>
    <row r="1953">
      <c r="A1953" s="110"/>
      <c r="B1953" s="111"/>
      <c r="C1953" s="67"/>
      <c r="D1953" s="67"/>
      <c r="E1953" s="67"/>
      <c r="F1953" s="67"/>
      <c r="G1953" s="67"/>
      <c r="H1953" s="67"/>
      <c r="I1953" s="67"/>
      <c r="J1953" s="67"/>
      <c r="K1953" s="67"/>
      <c r="L1953" s="67"/>
      <c r="M1953" s="67"/>
      <c r="N1953" s="67"/>
      <c r="O1953" s="67"/>
      <c r="P1953" s="67"/>
      <c r="Q1953" s="67"/>
      <c r="R1953" s="64"/>
      <c r="S1953" s="65"/>
      <c r="T1953" s="67"/>
      <c r="U1953" s="67"/>
      <c r="V1953" s="65"/>
      <c r="W1953" s="67"/>
      <c r="X1953" s="67"/>
      <c r="AB1953" s="67"/>
      <c r="AC1953" s="67"/>
      <c r="AD1953" s="67"/>
      <c r="AE1953" s="67"/>
    </row>
    <row r="1954">
      <c r="A1954" s="110"/>
      <c r="B1954" s="111"/>
      <c r="C1954" s="67"/>
      <c r="D1954" s="67"/>
      <c r="E1954" s="67"/>
      <c r="F1954" s="67"/>
      <c r="G1954" s="67"/>
      <c r="H1954" s="67"/>
      <c r="I1954" s="67"/>
      <c r="J1954" s="67"/>
      <c r="K1954" s="67"/>
      <c r="L1954" s="67"/>
      <c r="M1954" s="67"/>
      <c r="N1954" s="67"/>
      <c r="O1954" s="67"/>
      <c r="P1954" s="67"/>
      <c r="Q1954" s="67"/>
      <c r="R1954" s="64"/>
      <c r="S1954" s="65"/>
      <c r="T1954" s="67"/>
      <c r="U1954" s="67"/>
      <c r="V1954" s="65"/>
      <c r="W1954" s="67"/>
      <c r="X1954" s="67"/>
      <c r="AB1954" s="67"/>
      <c r="AC1954" s="67"/>
      <c r="AD1954" s="67"/>
      <c r="AE1954" s="67"/>
    </row>
    <row r="1955">
      <c r="A1955" s="110"/>
      <c r="B1955" s="111"/>
      <c r="C1955" s="67"/>
      <c r="D1955" s="67"/>
      <c r="E1955" s="67"/>
      <c r="F1955" s="67"/>
      <c r="G1955" s="67"/>
      <c r="H1955" s="67"/>
      <c r="I1955" s="67"/>
      <c r="J1955" s="67"/>
      <c r="K1955" s="67"/>
      <c r="L1955" s="67"/>
      <c r="M1955" s="67"/>
      <c r="N1955" s="67"/>
      <c r="O1955" s="67"/>
      <c r="P1955" s="67"/>
      <c r="Q1955" s="67"/>
      <c r="R1955" s="64"/>
      <c r="S1955" s="65"/>
      <c r="T1955" s="67"/>
      <c r="U1955" s="67"/>
      <c r="V1955" s="65"/>
      <c r="W1955" s="67"/>
      <c r="X1955" s="67"/>
      <c r="AB1955" s="67"/>
      <c r="AC1955" s="67"/>
      <c r="AD1955" s="67"/>
      <c r="AE1955" s="67"/>
    </row>
    <row r="1956">
      <c r="A1956" s="110"/>
      <c r="B1956" s="111"/>
      <c r="C1956" s="67"/>
      <c r="D1956" s="67"/>
      <c r="E1956" s="67"/>
      <c r="F1956" s="67"/>
      <c r="G1956" s="67"/>
      <c r="H1956" s="67"/>
      <c r="I1956" s="67"/>
      <c r="J1956" s="67"/>
      <c r="K1956" s="67"/>
      <c r="L1956" s="67"/>
      <c r="M1956" s="67"/>
      <c r="N1956" s="67"/>
      <c r="O1956" s="67"/>
      <c r="P1956" s="67"/>
      <c r="Q1956" s="67"/>
      <c r="R1956" s="64"/>
      <c r="S1956" s="65"/>
      <c r="T1956" s="67"/>
      <c r="U1956" s="67"/>
      <c r="V1956" s="65"/>
      <c r="W1956" s="67"/>
      <c r="X1956" s="67"/>
      <c r="AB1956" s="67"/>
      <c r="AC1956" s="67"/>
      <c r="AD1956" s="67"/>
      <c r="AE1956" s="67"/>
    </row>
    <row r="1957">
      <c r="A1957" s="110"/>
      <c r="B1957" s="111"/>
      <c r="C1957" s="67"/>
      <c r="D1957" s="67"/>
      <c r="E1957" s="67"/>
      <c r="F1957" s="67"/>
      <c r="G1957" s="67"/>
      <c r="H1957" s="67"/>
      <c r="I1957" s="67"/>
      <c r="J1957" s="67"/>
      <c r="K1957" s="67"/>
      <c r="L1957" s="67"/>
      <c r="M1957" s="67"/>
      <c r="N1957" s="67"/>
      <c r="O1957" s="67"/>
      <c r="P1957" s="67"/>
      <c r="Q1957" s="67"/>
      <c r="R1957" s="64"/>
      <c r="S1957" s="65"/>
      <c r="T1957" s="67"/>
      <c r="U1957" s="67"/>
      <c r="V1957" s="65"/>
      <c r="W1957" s="67"/>
      <c r="X1957" s="67"/>
      <c r="AB1957" s="67"/>
      <c r="AC1957" s="67"/>
      <c r="AD1957" s="67"/>
      <c r="AE1957" s="67"/>
    </row>
    <row r="1958">
      <c r="A1958" s="110"/>
      <c r="B1958" s="111"/>
      <c r="C1958" s="67"/>
      <c r="D1958" s="67"/>
      <c r="E1958" s="67"/>
      <c r="F1958" s="67"/>
      <c r="G1958" s="67"/>
      <c r="H1958" s="67"/>
      <c r="I1958" s="67"/>
      <c r="J1958" s="67"/>
      <c r="K1958" s="67"/>
      <c r="L1958" s="67"/>
      <c r="M1958" s="67"/>
      <c r="N1958" s="67"/>
      <c r="O1958" s="67"/>
      <c r="P1958" s="67"/>
      <c r="Q1958" s="67"/>
      <c r="R1958" s="64"/>
      <c r="S1958" s="65"/>
      <c r="T1958" s="67"/>
      <c r="U1958" s="67"/>
      <c r="V1958" s="65"/>
      <c r="W1958" s="67"/>
      <c r="X1958" s="67"/>
      <c r="AB1958" s="67"/>
      <c r="AC1958" s="67"/>
      <c r="AD1958" s="67"/>
      <c r="AE1958" s="67"/>
    </row>
    <row r="1959">
      <c r="A1959" s="110"/>
      <c r="B1959" s="111"/>
      <c r="C1959" s="67"/>
      <c r="D1959" s="67"/>
      <c r="E1959" s="67"/>
      <c r="F1959" s="67"/>
      <c r="G1959" s="67"/>
      <c r="H1959" s="67"/>
      <c r="I1959" s="67"/>
      <c r="J1959" s="67"/>
      <c r="K1959" s="67"/>
      <c r="L1959" s="67"/>
      <c r="M1959" s="67"/>
      <c r="N1959" s="67"/>
      <c r="O1959" s="67"/>
      <c r="P1959" s="67"/>
      <c r="Q1959" s="67"/>
      <c r="R1959" s="64"/>
      <c r="S1959" s="65"/>
      <c r="T1959" s="67"/>
      <c r="U1959" s="67"/>
      <c r="V1959" s="65"/>
      <c r="W1959" s="67"/>
      <c r="X1959" s="67"/>
      <c r="AB1959" s="67"/>
      <c r="AC1959" s="67"/>
      <c r="AD1959" s="67"/>
      <c r="AE1959" s="67"/>
    </row>
    <row r="1960">
      <c r="A1960" s="110"/>
      <c r="B1960" s="111"/>
      <c r="C1960" s="67"/>
      <c r="D1960" s="67"/>
      <c r="E1960" s="67"/>
      <c r="F1960" s="67"/>
      <c r="G1960" s="67"/>
      <c r="H1960" s="67"/>
      <c r="I1960" s="67"/>
      <c r="J1960" s="67"/>
      <c r="K1960" s="67"/>
      <c r="L1960" s="67"/>
      <c r="M1960" s="67"/>
      <c r="N1960" s="67"/>
      <c r="O1960" s="67"/>
      <c r="P1960" s="67"/>
      <c r="Q1960" s="67"/>
      <c r="R1960" s="64"/>
      <c r="S1960" s="65"/>
      <c r="T1960" s="67"/>
      <c r="U1960" s="67"/>
      <c r="V1960" s="65"/>
      <c r="W1960" s="67"/>
      <c r="X1960" s="67"/>
      <c r="AB1960" s="67"/>
      <c r="AC1960" s="67"/>
      <c r="AD1960" s="67"/>
      <c r="AE1960" s="67"/>
    </row>
    <row r="1961">
      <c r="A1961" s="110"/>
      <c r="B1961" s="111"/>
      <c r="C1961" s="67"/>
      <c r="D1961" s="67"/>
      <c r="E1961" s="67"/>
      <c r="F1961" s="67"/>
      <c r="G1961" s="67"/>
      <c r="H1961" s="67"/>
      <c r="I1961" s="67"/>
      <c r="J1961" s="67"/>
      <c r="K1961" s="67"/>
      <c r="L1961" s="67"/>
      <c r="M1961" s="67"/>
      <c r="N1961" s="67"/>
      <c r="O1961" s="67"/>
      <c r="P1961" s="67"/>
      <c r="Q1961" s="67"/>
      <c r="R1961" s="64"/>
      <c r="S1961" s="65"/>
      <c r="T1961" s="67"/>
      <c r="U1961" s="67"/>
      <c r="V1961" s="65"/>
      <c r="W1961" s="67"/>
      <c r="X1961" s="67"/>
      <c r="AB1961" s="67"/>
      <c r="AC1961" s="67"/>
      <c r="AD1961" s="67"/>
      <c r="AE1961" s="67"/>
    </row>
    <row r="1962">
      <c r="A1962" s="110"/>
      <c r="B1962" s="111"/>
      <c r="C1962" s="67"/>
      <c r="D1962" s="67"/>
      <c r="E1962" s="67"/>
      <c r="F1962" s="67"/>
      <c r="G1962" s="67"/>
      <c r="H1962" s="67"/>
      <c r="I1962" s="67"/>
      <c r="J1962" s="67"/>
      <c r="K1962" s="67"/>
      <c r="L1962" s="67"/>
      <c r="M1962" s="67"/>
      <c r="N1962" s="67"/>
      <c r="O1962" s="67"/>
      <c r="P1962" s="67"/>
      <c r="Q1962" s="67"/>
      <c r="R1962" s="64"/>
      <c r="S1962" s="65"/>
      <c r="T1962" s="67"/>
      <c r="U1962" s="67"/>
      <c r="V1962" s="65"/>
      <c r="W1962" s="67"/>
      <c r="X1962" s="67"/>
      <c r="AB1962" s="67"/>
      <c r="AC1962" s="67"/>
      <c r="AD1962" s="67"/>
      <c r="AE1962" s="67"/>
    </row>
    <row r="1963">
      <c r="A1963" s="110"/>
      <c r="B1963" s="111"/>
      <c r="C1963" s="67"/>
      <c r="D1963" s="67"/>
      <c r="E1963" s="67"/>
      <c r="F1963" s="67"/>
      <c r="G1963" s="67"/>
      <c r="H1963" s="67"/>
      <c r="I1963" s="67"/>
      <c r="J1963" s="67"/>
      <c r="K1963" s="67"/>
      <c r="L1963" s="67"/>
      <c r="M1963" s="67"/>
      <c r="N1963" s="67"/>
      <c r="O1963" s="67"/>
      <c r="P1963" s="67"/>
      <c r="Q1963" s="67"/>
      <c r="R1963" s="64"/>
      <c r="S1963" s="65"/>
      <c r="T1963" s="67"/>
      <c r="U1963" s="67"/>
      <c r="V1963" s="65"/>
      <c r="W1963" s="67"/>
      <c r="X1963" s="67"/>
      <c r="AB1963" s="67"/>
      <c r="AC1963" s="67"/>
      <c r="AD1963" s="67"/>
      <c r="AE1963" s="67"/>
    </row>
    <row r="1964">
      <c r="A1964" s="110"/>
      <c r="B1964" s="111"/>
      <c r="C1964" s="67"/>
      <c r="D1964" s="67"/>
      <c r="E1964" s="67"/>
      <c r="F1964" s="67"/>
      <c r="G1964" s="67"/>
      <c r="H1964" s="67"/>
      <c r="I1964" s="67"/>
      <c r="J1964" s="67"/>
      <c r="K1964" s="67"/>
      <c r="L1964" s="67"/>
      <c r="M1964" s="67"/>
      <c r="N1964" s="67"/>
      <c r="O1964" s="67"/>
      <c r="P1964" s="67"/>
      <c r="Q1964" s="67"/>
      <c r="R1964" s="64"/>
      <c r="S1964" s="65"/>
      <c r="T1964" s="67"/>
      <c r="U1964" s="67"/>
      <c r="V1964" s="65"/>
      <c r="W1964" s="67"/>
      <c r="X1964" s="67"/>
      <c r="AB1964" s="67"/>
      <c r="AC1964" s="67"/>
      <c r="AD1964" s="67"/>
      <c r="AE1964" s="67"/>
    </row>
    <row r="1965">
      <c r="A1965" s="110"/>
      <c r="B1965" s="111"/>
      <c r="C1965" s="67"/>
      <c r="D1965" s="67"/>
      <c r="E1965" s="67"/>
      <c r="F1965" s="67"/>
      <c r="G1965" s="67"/>
      <c r="H1965" s="67"/>
      <c r="I1965" s="67"/>
      <c r="J1965" s="67"/>
      <c r="K1965" s="67"/>
      <c r="L1965" s="67"/>
      <c r="M1965" s="67"/>
      <c r="N1965" s="67"/>
      <c r="O1965" s="67"/>
      <c r="P1965" s="67"/>
      <c r="Q1965" s="67"/>
      <c r="R1965" s="64"/>
      <c r="S1965" s="65"/>
      <c r="T1965" s="67"/>
      <c r="U1965" s="67"/>
      <c r="V1965" s="65"/>
      <c r="W1965" s="67"/>
      <c r="X1965" s="67"/>
      <c r="AB1965" s="67"/>
      <c r="AC1965" s="67"/>
      <c r="AD1965" s="67"/>
      <c r="AE1965" s="67"/>
    </row>
    <row r="1966">
      <c r="A1966" s="110"/>
      <c r="B1966" s="111"/>
      <c r="C1966" s="67"/>
      <c r="D1966" s="67"/>
      <c r="E1966" s="67"/>
      <c r="F1966" s="67"/>
      <c r="G1966" s="67"/>
      <c r="H1966" s="67"/>
      <c r="I1966" s="67"/>
      <c r="J1966" s="67"/>
      <c r="K1966" s="67"/>
      <c r="L1966" s="67"/>
      <c r="M1966" s="67"/>
      <c r="N1966" s="67"/>
      <c r="O1966" s="67"/>
      <c r="P1966" s="67"/>
      <c r="Q1966" s="67"/>
      <c r="R1966" s="64"/>
      <c r="S1966" s="65"/>
      <c r="T1966" s="67"/>
      <c r="U1966" s="67"/>
      <c r="V1966" s="65"/>
      <c r="W1966" s="67"/>
      <c r="X1966" s="67"/>
      <c r="AB1966" s="67"/>
      <c r="AC1966" s="67"/>
      <c r="AD1966" s="67"/>
      <c r="AE1966" s="67"/>
    </row>
    <row r="1967">
      <c r="A1967" s="110"/>
      <c r="B1967" s="111"/>
      <c r="C1967" s="67"/>
      <c r="D1967" s="67"/>
      <c r="E1967" s="67"/>
      <c r="F1967" s="67"/>
      <c r="G1967" s="67"/>
      <c r="H1967" s="67"/>
      <c r="I1967" s="67"/>
      <c r="J1967" s="67"/>
      <c r="K1967" s="67"/>
      <c r="L1967" s="67"/>
      <c r="M1967" s="67"/>
      <c r="N1967" s="67"/>
      <c r="O1967" s="67"/>
      <c r="P1967" s="67"/>
      <c r="Q1967" s="67"/>
      <c r="R1967" s="64"/>
      <c r="S1967" s="65"/>
      <c r="T1967" s="67"/>
      <c r="U1967" s="67"/>
      <c r="V1967" s="65"/>
      <c r="W1967" s="67"/>
      <c r="X1967" s="67"/>
      <c r="AB1967" s="67"/>
      <c r="AC1967" s="67"/>
      <c r="AD1967" s="67"/>
      <c r="AE1967" s="67"/>
    </row>
    <row r="1968">
      <c r="A1968" s="110"/>
      <c r="B1968" s="111"/>
      <c r="C1968" s="67"/>
      <c r="D1968" s="67"/>
      <c r="E1968" s="67"/>
      <c r="F1968" s="67"/>
      <c r="G1968" s="67"/>
      <c r="H1968" s="67"/>
      <c r="I1968" s="67"/>
      <c r="J1968" s="67"/>
      <c r="K1968" s="67"/>
      <c r="L1968" s="67"/>
      <c r="M1968" s="67"/>
      <c r="N1968" s="67"/>
      <c r="O1968" s="67"/>
      <c r="P1968" s="67"/>
      <c r="Q1968" s="67"/>
      <c r="R1968" s="64"/>
      <c r="S1968" s="65"/>
      <c r="T1968" s="67"/>
      <c r="U1968" s="67"/>
      <c r="V1968" s="65"/>
      <c r="W1968" s="67"/>
      <c r="X1968" s="67"/>
      <c r="AB1968" s="67"/>
      <c r="AC1968" s="67"/>
      <c r="AD1968" s="67"/>
      <c r="AE1968" s="67"/>
    </row>
    <row r="1969">
      <c r="A1969" s="110"/>
      <c r="B1969" s="111"/>
      <c r="C1969" s="67"/>
      <c r="D1969" s="67"/>
      <c r="E1969" s="67"/>
      <c r="F1969" s="67"/>
      <c r="G1969" s="67"/>
      <c r="H1969" s="67"/>
      <c r="I1969" s="67"/>
      <c r="J1969" s="67"/>
      <c r="K1969" s="67"/>
      <c r="L1969" s="67"/>
      <c r="M1969" s="67"/>
      <c r="N1969" s="67"/>
      <c r="O1969" s="67"/>
      <c r="P1969" s="67"/>
      <c r="Q1969" s="67"/>
      <c r="R1969" s="64"/>
      <c r="S1969" s="65"/>
      <c r="T1969" s="67"/>
      <c r="U1969" s="67"/>
      <c r="V1969" s="65"/>
      <c r="W1969" s="67"/>
      <c r="X1969" s="67"/>
      <c r="AB1969" s="67"/>
      <c r="AC1969" s="67"/>
      <c r="AD1969" s="67"/>
      <c r="AE1969" s="67"/>
    </row>
    <row r="1970">
      <c r="A1970" s="110"/>
      <c r="B1970" s="111"/>
      <c r="C1970" s="67"/>
      <c r="D1970" s="67"/>
      <c r="E1970" s="67"/>
      <c r="F1970" s="67"/>
      <c r="G1970" s="67"/>
      <c r="H1970" s="67"/>
      <c r="I1970" s="67"/>
      <c r="J1970" s="67"/>
      <c r="K1970" s="67"/>
      <c r="L1970" s="67"/>
      <c r="M1970" s="67"/>
      <c r="N1970" s="67"/>
      <c r="O1970" s="67"/>
      <c r="P1970" s="67"/>
      <c r="Q1970" s="67"/>
      <c r="R1970" s="64"/>
      <c r="S1970" s="65"/>
      <c r="T1970" s="67"/>
      <c r="U1970" s="67"/>
      <c r="V1970" s="65"/>
      <c r="W1970" s="67"/>
      <c r="X1970" s="67"/>
      <c r="AB1970" s="67"/>
      <c r="AC1970" s="67"/>
      <c r="AD1970" s="67"/>
      <c r="AE1970" s="67"/>
    </row>
    <row r="1971">
      <c r="A1971" s="110"/>
      <c r="B1971" s="111"/>
      <c r="C1971" s="67"/>
      <c r="D1971" s="67"/>
      <c r="E1971" s="67"/>
      <c r="F1971" s="67"/>
      <c r="G1971" s="67"/>
      <c r="H1971" s="67"/>
      <c r="I1971" s="67"/>
      <c r="J1971" s="67"/>
      <c r="K1971" s="67"/>
      <c r="L1971" s="67"/>
      <c r="M1971" s="67"/>
      <c r="N1971" s="67"/>
      <c r="O1971" s="67"/>
      <c r="P1971" s="67"/>
      <c r="Q1971" s="67"/>
      <c r="R1971" s="64"/>
      <c r="S1971" s="65"/>
      <c r="T1971" s="67"/>
      <c r="U1971" s="67"/>
      <c r="V1971" s="65"/>
      <c r="W1971" s="67"/>
      <c r="X1971" s="67"/>
      <c r="AB1971" s="67"/>
      <c r="AC1971" s="67"/>
      <c r="AD1971" s="67"/>
      <c r="AE1971" s="67"/>
    </row>
    <row r="1972">
      <c r="A1972" s="110"/>
      <c r="B1972" s="111"/>
      <c r="C1972" s="67"/>
      <c r="D1972" s="67"/>
      <c r="E1972" s="67"/>
      <c r="F1972" s="67"/>
      <c r="G1972" s="67"/>
      <c r="H1972" s="67"/>
      <c r="I1972" s="67"/>
      <c r="J1972" s="67"/>
      <c r="K1972" s="67"/>
      <c r="L1972" s="67"/>
      <c r="M1972" s="67"/>
      <c r="N1972" s="67"/>
      <c r="O1972" s="67"/>
      <c r="P1972" s="67"/>
      <c r="Q1972" s="67"/>
      <c r="R1972" s="64"/>
      <c r="S1972" s="65"/>
      <c r="T1972" s="67"/>
      <c r="U1972" s="67"/>
      <c r="V1972" s="65"/>
      <c r="W1972" s="67"/>
      <c r="X1972" s="67"/>
      <c r="AB1972" s="67"/>
      <c r="AC1972" s="67"/>
      <c r="AD1972" s="67"/>
      <c r="AE1972" s="67"/>
    </row>
    <row r="1973">
      <c r="A1973" s="110"/>
      <c r="B1973" s="111"/>
      <c r="C1973" s="67"/>
      <c r="D1973" s="67"/>
      <c r="E1973" s="67"/>
      <c r="F1973" s="67"/>
      <c r="G1973" s="67"/>
      <c r="H1973" s="67"/>
      <c r="I1973" s="67"/>
      <c r="J1973" s="67"/>
      <c r="K1973" s="67"/>
      <c r="L1973" s="67"/>
      <c r="M1973" s="67"/>
      <c r="N1973" s="67"/>
      <c r="O1973" s="67"/>
      <c r="P1973" s="67"/>
      <c r="Q1973" s="67"/>
      <c r="R1973" s="64"/>
      <c r="S1973" s="65"/>
      <c r="T1973" s="67"/>
      <c r="U1973" s="67"/>
      <c r="V1973" s="65"/>
      <c r="W1973" s="67"/>
      <c r="X1973" s="67"/>
      <c r="AB1973" s="67"/>
      <c r="AC1973" s="67"/>
      <c r="AD1973" s="67"/>
      <c r="AE1973" s="67"/>
    </row>
    <row r="1974">
      <c r="A1974" s="110"/>
      <c r="B1974" s="111"/>
      <c r="C1974" s="67"/>
      <c r="D1974" s="67"/>
      <c r="E1974" s="67"/>
      <c r="F1974" s="67"/>
      <c r="G1974" s="67"/>
      <c r="H1974" s="67"/>
      <c r="I1974" s="67"/>
      <c r="J1974" s="67"/>
      <c r="K1974" s="67"/>
      <c r="L1974" s="67"/>
      <c r="M1974" s="67"/>
      <c r="N1974" s="67"/>
      <c r="O1974" s="67"/>
      <c r="P1974" s="67"/>
      <c r="Q1974" s="67"/>
      <c r="R1974" s="64"/>
      <c r="S1974" s="65"/>
      <c r="T1974" s="67"/>
      <c r="U1974" s="67"/>
      <c r="V1974" s="65"/>
      <c r="W1974" s="67"/>
      <c r="X1974" s="67"/>
      <c r="AB1974" s="67"/>
      <c r="AC1974" s="67"/>
      <c r="AD1974" s="67"/>
      <c r="AE1974" s="67"/>
    </row>
    <row r="1975">
      <c r="A1975" s="110"/>
      <c r="B1975" s="111"/>
      <c r="C1975" s="67"/>
      <c r="D1975" s="67"/>
      <c r="E1975" s="67"/>
      <c r="F1975" s="67"/>
      <c r="G1975" s="67"/>
      <c r="H1975" s="67"/>
      <c r="I1975" s="67"/>
      <c r="J1975" s="67"/>
      <c r="K1975" s="67"/>
      <c r="L1975" s="67"/>
      <c r="M1975" s="67"/>
      <c r="N1975" s="67"/>
      <c r="O1975" s="67"/>
      <c r="P1975" s="67"/>
      <c r="Q1975" s="67"/>
      <c r="R1975" s="64"/>
      <c r="S1975" s="65"/>
      <c r="T1975" s="67"/>
      <c r="U1975" s="67"/>
      <c r="V1975" s="65"/>
      <c r="W1975" s="67"/>
      <c r="X1975" s="67"/>
      <c r="AB1975" s="67"/>
      <c r="AC1975" s="67"/>
      <c r="AD1975" s="67"/>
      <c r="AE1975" s="67"/>
    </row>
    <row r="1976">
      <c r="A1976" s="110"/>
      <c r="B1976" s="111"/>
      <c r="C1976" s="67"/>
      <c r="D1976" s="67"/>
      <c r="E1976" s="67"/>
      <c r="F1976" s="67"/>
      <c r="G1976" s="67"/>
      <c r="H1976" s="67"/>
      <c r="I1976" s="67"/>
      <c r="J1976" s="67"/>
      <c r="K1976" s="67"/>
      <c r="L1976" s="67"/>
      <c r="M1976" s="67"/>
      <c r="N1976" s="67"/>
      <c r="O1976" s="67"/>
      <c r="P1976" s="67"/>
      <c r="Q1976" s="67"/>
      <c r="R1976" s="64"/>
      <c r="S1976" s="65"/>
      <c r="T1976" s="67"/>
      <c r="U1976" s="67"/>
      <c r="V1976" s="65"/>
      <c r="W1976" s="67"/>
      <c r="X1976" s="67"/>
      <c r="AB1976" s="67"/>
      <c r="AC1976" s="67"/>
      <c r="AD1976" s="67"/>
      <c r="AE1976" s="67"/>
    </row>
    <row r="1977">
      <c r="A1977" s="110"/>
      <c r="B1977" s="111"/>
      <c r="C1977" s="67"/>
      <c r="D1977" s="67"/>
      <c r="E1977" s="67"/>
      <c r="F1977" s="67"/>
      <c r="G1977" s="67"/>
      <c r="H1977" s="67"/>
      <c r="I1977" s="67"/>
      <c r="J1977" s="67"/>
      <c r="K1977" s="67"/>
      <c r="L1977" s="67"/>
      <c r="M1977" s="67"/>
      <c r="N1977" s="67"/>
      <c r="O1977" s="67"/>
      <c r="P1977" s="67"/>
      <c r="Q1977" s="67"/>
      <c r="R1977" s="64"/>
      <c r="S1977" s="65"/>
      <c r="T1977" s="67"/>
      <c r="U1977" s="67"/>
      <c r="V1977" s="65"/>
      <c r="W1977" s="67"/>
      <c r="X1977" s="67"/>
      <c r="AB1977" s="67"/>
      <c r="AC1977" s="67"/>
      <c r="AD1977" s="67"/>
      <c r="AE1977" s="67"/>
    </row>
    <row r="1978">
      <c r="A1978" s="110"/>
      <c r="B1978" s="111"/>
      <c r="C1978" s="67"/>
      <c r="D1978" s="67"/>
      <c r="E1978" s="67"/>
      <c r="F1978" s="67"/>
      <c r="G1978" s="67"/>
      <c r="H1978" s="67"/>
      <c r="I1978" s="67"/>
      <c r="J1978" s="67"/>
      <c r="K1978" s="67"/>
      <c r="L1978" s="67"/>
      <c r="M1978" s="67"/>
      <c r="N1978" s="67"/>
      <c r="O1978" s="67"/>
      <c r="P1978" s="67"/>
      <c r="Q1978" s="67"/>
      <c r="R1978" s="64"/>
      <c r="S1978" s="65"/>
      <c r="T1978" s="67"/>
      <c r="U1978" s="67"/>
      <c r="V1978" s="65"/>
      <c r="W1978" s="67"/>
      <c r="X1978" s="67"/>
      <c r="AB1978" s="67"/>
      <c r="AC1978" s="67"/>
      <c r="AD1978" s="67"/>
      <c r="AE1978" s="67"/>
    </row>
    <row r="1979">
      <c r="A1979" s="110"/>
      <c r="B1979" s="111"/>
      <c r="C1979" s="67"/>
      <c r="D1979" s="67"/>
      <c r="E1979" s="67"/>
      <c r="F1979" s="67"/>
      <c r="G1979" s="67"/>
      <c r="H1979" s="67"/>
      <c r="I1979" s="67"/>
      <c r="J1979" s="67"/>
      <c r="K1979" s="67"/>
      <c r="L1979" s="67"/>
      <c r="M1979" s="67"/>
      <c r="N1979" s="67"/>
      <c r="O1979" s="67"/>
      <c r="P1979" s="67"/>
      <c r="Q1979" s="67"/>
      <c r="R1979" s="64"/>
      <c r="S1979" s="65"/>
      <c r="T1979" s="67"/>
      <c r="U1979" s="67"/>
      <c r="V1979" s="65"/>
      <c r="W1979" s="67"/>
      <c r="X1979" s="67"/>
      <c r="AB1979" s="67"/>
      <c r="AC1979" s="67"/>
      <c r="AD1979" s="67"/>
      <c r="AE1979" s="67"/>
    </row>
    <row r="1980">
      <c r="A1980" s="110"/>
      <c r="B1980" s="111"/>
      <c r="C1980" s="67"/>
      <c r="D1980" s="67"/>
      <c r="E1980" s="67"/>
      <c r="F1980" s="67"/>
      <c r="G1980" s="67"/>
      <c r="H1980" s="67"/>
      <c r="I1980" s="67"/>
      <c r="J1980" s="67"/>
      <c r="K1980" s="67"/>
      <c r="L1980" s="67"/>
      <c r="M1980" s="67"/>
      <c r="N1980" s="67"/>
      <c r="O1980" s="67"/>
      <c r="P1980" s="67"/>
      <c r="Q1980" s="67"/>
      <c r="R1980" s="64"/>
      <c r="S1980" s="65"/>
      <c r="T1980" s="67"/>
      <c r="U1980" s="67"/>
      <c r="V1980" s="65"/>
      <c r="W1980" s="67"/>
      <c r="X1980" s="67"/>
      <c r="AB1980" s="67"/>
      <c r="AC1980" s="67"/>
      <c r="AD1980" s="67"/>
      <c r="AE1980" s="67"/>
    </row>
    <row r="1981">
      <c r="A1981" s="110"/>
      <c r="B1981" s="111"/>
      <c r="C1981" s="67"/>
      <c r="D1981" s="67"/>
      <c r="E1981" s="67"/>
      <c r="F1981" s="67"/>
      <c r="G1981" s="67"/>
      <c r="H1981" s="67"/>
      <c r="I1981" s="67"/>
      <c r="J1981" s="67"/>
      <c r="K1981" s="67"/>
      <c r="L1981" s="67"/>
      <c r="M1981" s="67"/>
      <c r="N1981" s="67"/>
      <c r="O1981" s="67"/>
      <c r="P1981" s="67"/>
      <c r="Q1981" s="67"/>
      <c r="R1981" s="64"/>
      <c r="S1981" s="65"/>
      <c r="T1981" s="67"/>
      <c r="U1981" s="67"/>
      <c r="V1981" s="65"/>
      <c r="W1981" s="67"/>
      <c r="X1981" s="67"/>
      <c r="AB1981" s="67"/>
      <c r="AC1981" s="67"/>
      <c r="AD1981" s="67"/>
      <c r="AE1981" s="67"/>
    </row>
    <row r="1982">
      <c r="A1982" s="110"/>
      <c r="B1982" s="111"/>
      <c r="C1982" s="67"/>
      <c r="D1982" s="67"/>
      <c r="E1982" s="67"/>
      <c r="F1982" s="67"/>
      <c r="G1982" s="67"/>
      <c r="H1982" s="67"/>
      <c r="I1982" s="67"/>
      <c r="J1982" s="67"/>
      <c r="K1982" s="67"/>
      <c r="L1982" s="67"/>
      <c r="M1982" s="67"/>
      <c r="N1982" s="67"/>
      <c r="O1982" s="67"/>
      <c r="P1982" s="67"/>
      <c r="Q1982" s="67"/>
      <c r="R1982" s="64"/>
      <c r="S1982" s="65"/>
      <c r="T1982" s="67"/>
      <c r="U1982" s="67"/>
      <c r="V1982" s="65"/>
      <c r="W1982" s="67"/>
      <c r="X1982" s="67"/>
      <c r="AB1982" s="67"/>
      <c r="AC1982" s="67"/>
      <c r="AD1982" s="67"/>
      <c r="AE1982" s="67"/>
    </row>
    <row r="1983">
      <c r="A1983" s="110"/>
      <c r="B1983" s="111"/>
      <c r="C1983" s="67"/>
      <c r="D1983" s="67"/>
      <c r="E1983" s="67"/>
      <c r="F1983" s="67"/>
      <c r="G1983" s="67"/>
      <c r="H1983" s="67"/>
      <c r="I1983" s="67"/>
      <c r="J1983" s="67"/>
      <c r="K1983" s="67"/>
      <c r="L1983" s="67"/>
      <c r="M1983" s="67"/>
      <c r="N1983" s="67"/>
      <c r="O1983" s="67"/>
      <c r="P1983" s="67"/>
      <c r="Q1983" s="67"/>
      <c r="R1983" s="64"/>
      <c r="S1983" s="65"/>
      <c r="T1983" s="67"/>
      <c r="U1983" s="67"/>
      <c r="V1983" s="65"/>
      <c r="W1983" s="67"/>
      <c r="X1983" s="67"/>
      <c r="AB1983" s="67"/>
      <c r="AC1983" s="67"/>
      <c r="AD1983" s="67"/>
      <c r="AE1983" s="67"/>
    </row>
    <row r="1984">
      <c r="A1984" s="110"/>
      <c r="B1984" s="111"/>
      <c r="C1984" s="67"/>
      <c r="D1984" s="67"/>
      <c r="E1984" s="67"/>
      <c r="F1984" s="67"/>
      <c r="G1984" s="67"/>
      <c r="H1984" s="67"/>
      <c r="I1984" s="67"/>
      <c r="J1984" s="67"/>
      <c r="K1984" s="67"/>
      <c r="L1984" s="67"/>
      <c r="M1984" s="67"/>
      <c r="N1984" s="67"/>
      <c r="O1984" s="67"/>
      <c r="P1984" s="67"/>
      <c r="Q1984" s="67"/>
      <c r="R1984" s="64"/>
      <c r="S1984" s="65"/>
      <c r="T1984" s="67"/>
      <c r="U1984" s="67"/>
      <c r="V1984" s="65"/>
      <c r="W1984" s="67"/>
      <c r="X1984" s="67"/>
      <c r="AB1984" s="67"/>
      <c r="AC1984" s="67"/>
      <c r="AD1984" s="67"/>
      <c r="AE1984" s="67"/>
    </row>
    <row r="1985">
      <c r="A1985" s="110"/>
      <c r="B1985" s="111"/>
      <c r="C1985" s="67"/>
      <c r="D1985" s="67"/>
      <c r="E1985" s="67"/>
      <c r="F1985" s="67"/>
      <c r="G1985" s="67"/>
      <c r="H1985" s="67"/>
      <c r="I1985" s="67"/>
      <c r="J1985" s="67"/>
      <c r="K1985" s="67"/>
      <c r="L1985" s="67"/>
      <c r="M1985" s="67"/>
      <c r="N1985" s="67"/>
      <c r="O1985" s="67"/>
      <c r="P1985" s="67"/>
      <c r="Q1985" s="67"/>
      <c r="R1985" s="64"/>
      <c r="S1985" s="65"/>
      <c r="T1985" s="67"/>
      <c r="U1985" s="67"/>
      <c r="V1985" s="65"/>
      <c r="W1985" s="67"/>
      <c r="X1985" s="67"/>
      <c r="AB1985" s="67"/>
      <c r="AC1985" s="67"/>
      <c r="AD1985" s="67"/>
      <c r="AE1985" s="67"/>
    </row>
    <row r="1986">
      <c r="A1986" s="110"/>
      <c r="B1986" s="111"/>
      <c r="C1986" s="67"/>
      <c r="D1986" s="67"/>
      <c r="E1986" s="67"/>
      <c r="F1986" s="67"/>
      <c r="G1986" s="67"/>
      <c r="H1986" s="67"/>
      <c r="I1986" s="67"/>
      <c r="J1986" s="67"/>
      <c r="K1986" s="67"/>
      <c r="L1986" s="67"/>
      <c r="M1986" s="67"/>
      <c r="N1986" s="67"/>
      <c r="O1986" s="67"/>
      <c r="P1986" s="67"/>
      <c r="Q1986" s="67"/>
      <c r="R1986" s="64"/>
      <c r="S1986" s="65"/>
      <c r="T1986" s="67"/>
      <c r="U1986" s="67"/>
      <c r="V1986" s="65"/>
      <c r="W1986" s="67"/>
      <c r="X1986" s="67"/>
      <c r="AB1986" s="67"/>
      <c r="AC1986" s="67"/>
      <c r="AD1986" s="67"/>
      <c r="AE1986" s="67"/>
    </row>
    <row r="1987">
      <c r="A1987" s="110"/>
      <c r="B1987" s="111"/>
      <c r="C1987" s="67"/>
      <c r="D1987" s="67"/>
      <c r="E1987" s="67"/>
      <c r="F1987" s="67"/>
      <c r="G1987" s="67"/>
      <c r="H1987" s="67"/>
      <c r="I1987" s="67"/>
      <c r="J1987" s="67"/>
      <c r="K1987" s="67"/>
      <c r="L1987" s="67"/>
      <c r="M1987" s="67"/>
      <c r="N1987" s="67"/>
      <c r="O1987" s="67"/>
      <c r="P1987" s="67"/>
      <c r="Q1987" s="67"/>
      <c r="R1987" s="64"/>
      <c r="S1987" s="65"/>
      <c r="T1987" s="67"/>
      <c r="U1987" s="67"/>
      <c r="V1987" s="65"/>
      <c r="W1987" s="67"/>
      <c r="X1987" s="67"/>
      <c r="AB1987" s="67"/>
      <c r="AC1987" s="67"/>
      <c r="AD1987" s="67"/>
      <c r="AE1987" s="67"/>
    </row>
    <row r="1988">
      <c r="A1988" s="110"/>
      <c r="B1988" s="111"/>
      <c r="C1988" s="67"/>
      <c r="D1988" s="67"/>
      <c r="E1988" s="67"/>
      <c r="F1988" s="67"/>
      <c r="G1988" s="67"/>
      <c r="H1988" s="67"/>
      <c r="I1988" s="67"/>
      <c r="J1988" s="67"/>
      <c r="K1988" s="67"/>
      <c r="L1988" s="67"/>
      <c r="M1988" s="67"/>
      <c r="N1988" s="67"/>
      <c r="O1988" s="67"/>
      <c r="P1988" s="67"/>
      <c r="Q1988" s="67"/>
      <c r="R1988" s="64"/>
      <c r="S1988" s="65"/>
      <c r="T1988" s="67"/>
      <c r="U1988" s="67"/>
      <c r="V1988" s="65"/>
      <c r="W1988" s="67"/>
      <c r="X1988" s="67"/>
      <c r="AB1988" s="67"/>
      <c r="AC1988" s="67"/>
      <c r="AD1988" s="67"/>
      <c r="AE1988" s="67"/>
    </row>
    <row r="1989">
      <c r="A1989" s="110"/>
      <c r="B1989" s="111"/>
      <c r="C1989" s="67"/>
      <c r="D1989" s="67"/>
      <c r="E1989" s="67"/>
      <c r="F1989" s="67"/>
      <c r="G1989" s="67"/>
      <c r="H1989" s="67"/>
      <c r="I1989" s="67"/>
      <c r="J1989" s="67"/>
      <c r="K1989" s="67"/>
      <c r="L1989" s="67"/>
      <c r="M1989" s="67"/>
      <c r="N1989" s="67"/>
      <c r="O1989" s="67"/>
      <c r="P1989" s="67"/>
      <c r="Q1989" s="67"/>
      <c r="R1989" s="64"/>
      <c r="S1989" s="65"/>
      <c r="T1989" s="67"/>
      <c r="U1989" s="67"/>
      <c r="V1989" s="65"/>
      <c r="W1989" s="67"/>
      <c r="X1989" s="67"/>
      <c r="AB1989" s="67"/>
      <c r="AC1989" s="67"/>
      <c r="AD1989" s="67"/>
      <c r="AE1989" s="67"/>
    </row>
    <row r="1990">
      <c r="A1990" s="110"/>
      <c r="B1990" s="111"/>
      <c r="C1990" s="67"/>
      <c r="D1990" s="67"/>
      <c r="E1990" s="67"/>
      <c r="F1990" s="67"/>
      <c r="G1990" s="67"/>
      <c r="H1990" s="67"/>
      <c r="I1990" s="67"/>
      <c r="J1990" s="67"/>
      <c r="K1990" s="67"/>
      <c r="L1990" s="67"/>
      <c r="M1990" s="67"/>
      <c r="N1990" s="67"/>
      <c r="O1990" s="67"/>
      <c r="P1990" s="67"/>
      <c r="Q1990" s="67"/>
      <c r="R1990" s="64"/>
      <c r="S1990" s="65"/>
      <c r="T1990" s="67"/>
      <c r="U1990" s="67"/>
      <c r="V1990" s="65"/>
      <c r="W1990" s="67"/>
      <c r="X1990" s="67"/>
      <c r="AB1990" s="67"/>
      <c r="AC1990" s="67"/>
      <c r="AD1990" s="67"/>
      <c r="AE1990" s="67"/>
    </row>
    <row r="1991">
      <c r="A1991" s="110"/>
      <c r="B1991" s="111"/>
      <c r="C1991" s="67"/>
      <c r="D1991" s="67"/>
      <c r="E1991" s="67"/>
      <c r="F1991" s="67"/>
      <c r="G1991" s="67"/>
      <c r="H1991" s="67"/>
      <c r="I1991" s="67"/>
      <c r="J1991" s="67"/>
      <c r="K1991" s="67"/>
      <c r="L1991" s="67"/>
      <c r="M1991" s="67"/>
      <c r="N1991" s="67"/>
      <c r="O1991" s="67"/>
      <c r="P1991" s="67"/>
      <c r="Q1991" s="67"/>
      <c r="R1991" s="64"/>
      <c r="S1991" s="65"/>
      <c r="T1991" s="67"/>
      <c r="U1991" s="67"/>
      <c r="V1991" s="65"/>
      <c r="W1991" s="67"/>
      <c r="X1991" s="67"/>
      <c r="AB1991" s="67"/>
      <c r="AC1991" s="67"/>
      <c r="AD1991" s="67"/>
      <c r="AE1991" s="67"/>
    </row>
    <row r="1992">
      <c r="A1992" s="110"/>
      <c r="B1992" s="111"/>
      <c r="C1992" s="67"/>
      <c r="D1992" s="67"/>
      <c r="E1992" s="67"/>
      <c r="F1992" s="67"/>
      <c r="G1992" s="67"/>
      <c r="H1992" s="67"/>
      <c r="I1992" s="67"/>
      <c r="J1992" s="67"/>
      <c r="K1992" s="67"/>
      <c r="L1992" s="67"/>
      <c r="M1992" s="67"/>
      <c r="N1992" s="67"/>
      <c r="O1992" s="67"/>
      <c r="P1992" s="67"/>
      <c r="Q1992" s="67"/>
      <c r="R1992" s="64"/>
      <c r="S1992" s="65"/>
      <c r="T1992" s="67"/>
      <c r="U1992" s="67"/>
      <c r="V1992" s="65"/>
      <c r="W1992" s="67"/>
      <c r="X1992" s="67"/>
      <c r="AB1992" s="67"/>
      <c r="AC1992" s="67"/>
      <c r="AD1992" s="67"/>
      <c r="AE1992" s="67"/>
    </row>
    <row r="1993">
      <c r="A1993" s="110"/>
      <c r="B1993" s="111"/>
      <c r="C1993" s="67"/>
      <c r="D1993" s="67"/>
      <c r="E1993" s="67"/>
      <c r="F1993" s="67"/>
      <c r="G1993" s="67"/>
      <c r="H1993" s="67"/>
      <c r="I1993" s="67"/>
      <c r="J1993" s="67"/>
      <c r="K1993" s="67"/>
      <c r="L1993" s="67"/>
      <c r="M1993" s="67"/>
      <c r="N1993" s="67"/>
      <c r="O1993" s="67"/>
      <c r="P1993" s="67"/>
      <c r="Q1993" s="67"/>
      <c r="R1993" s="64"/>
      <c r="S1993" s="65"/>
      <c r="T1993" s="67"/>
      <c r="U1993" s="67"/>
      <c r="V1993" s="65"/>
      <c r="W1993" s="67"/>
      <c r="X1993" s="67"/>
      <c r="AB1993" s="67"/>
      <c r="AC1993" s="67"/>
      <c r="AD1993" s="67"/>
      <c r="AE1993" s="67"/>
    </row>
    <row r="1994">
      <c r="A1994" s="110"/>
      <c r="B1994" s="111"/>
      <c r="C1994" s="67"/>
      <c r="D1994" s="67"/>
      <c r="E1994" s="67"/>
      <c r="F1994" s="67"/>
      <c r="G1994" s="67"/>
      <c r="H1994" s="67"/>
      <c r="I1994" s="67"/>
      <c r="J1994" s="67"/>
      <c r="K1994" s="67"/>
      <c r="L1994" s="67"/>
      <c r="M1994" s="67"/>
      <c r="N1994" s="67"/>
      <c r="O1994" s="67"/>
      <c r="P1994" s="67"/>
      <c r="Q1994" s="67"/>
      <c r="R1994" s="64"/>
      <c r="S1994" s="65"/>
      <c r="T1994" s="67"/>
      <c r="U1994" s="67"/>
      <c r="V1994" s="65"/>
      <c r="W1994" s="67"/>
      <c r="X1994" s="67"/>
      <c r="AB1994" s="67"/>
      <c r="AC1994" s="67"/>
      <c r="AD1994" s="67"/>
      <c r="AE1994" s="67"/>
    </row>
    <row r="1995">
      <c r="A1995" s="110"/>
      <c r="B1995" s="111"/>
      <c r="C1995" s="67"/>
      <c r="D1995" s="67"/>
      <c r="E1995" s="67"/>
      <c r="F1995" s="67"/>
      <c r="G1995" s="67"/>
      <c r="H1995" s="67"/>
      <c r="I1995" s="67"/>
      <c r="J1995" s="67"/>
      <c r="K1995" s="67"/>
      <c r="L1995" s="67"/>
      <c r="M1995" s="67"/>
      <c r="N1995" s="67"/>
      <c r="O1995" s="67"/>
      <c r="P1995" s="67"/>
      <c r="Q1995" s="67"/>
      <c r="R1995" s="64"/>
      <c r="S1995" s="65"/>
      <c r="T1995" s="67"/>
      <c r="U1995" s="67"/>
      <c r="V1995" s="65"/>
      <c r="W1995" s="67"/>
      <c r="X1995" s="67"/>
      <c r="AB1995" s="67"/>
      <c r="AC1995" s="67"/>
      <c r="AD1995" s="67"/>
      <c r="AE1995" s="67"/>
    </row>
    <row r="1996">
      <c r="A1996" s="110"/>
      <c r="B1996" s="111"/>
      <c r="C1996" s="67"/>
      <c r="D1996" s="67"/>
      <c r="E1996" s="67"/>
      <c r="F1996" s="67"/>
      <c r="G1996" s="67"/>
      <c r="H1996" s="67"/>
      <c r="I1996" s="67"/>
      <c r="J1996" s="67"/>
      <c r="K1996" s="67"/>
      <c r="L1996" s="67"/>
      <c r="M1996" s="67"/>
      <c r="N1996" s="67"/>
      <c r="O1996" s="67"/>
      <c r="P1996" s="67"/>
      <c r="Q1996" s="67"/>
      <c r="R1996" s="64"/>
      <c r="S1996" s="65"/>
      <c r="T1996" s="67"/>
      <c r="U1996" s="67"/>
      <c r="V1996" s="65"/>
      <c r="W1996" s="67"/>
      <c r="X1996" s="67"/>
      <c r="AB1996" s="67"/>
      <c r="AC1996" s="67"/>
      <c r="AD1996" s="67"/>
      <c r="AE1996" s="67"/>
    </row>
    <row r="1997">
      <c r="A1997" s="110"/>
      <c r="B1997" s="111"/>
      <c r="C1997" s="67"/>
      <c r="D1997" s="67"/>
      <c r="E1997" s="67"/>
      <c r="F1997" s="67"/>
      <c r="G1997" s="67"/>
      <c r="H1997" s="67"/>
      <c r="I1997" s="67"/>
      <c r="J1997" s="67"/>
      <c r="K1997" s="67"/>
      <c r="L1997" s="67"/>
      <c r="M1997" s="67"/>
      <c r="N1997" s="67"/>
      <c r="O1997" s="67"/>
      <c r="P1997" s="67"/>
      <c r="Q1997" s="67"/>
      <c r="R1997" s="64"/>
      <c r="S1997" s="65"/>
      <c r="T1997" s="67"/>
      <c r="U1997" s="67"/>
      <c r="V1997" s="65"/>
      <c r="W1997" s="67"/>
      <c r="X1997" s="67"/>
      <c r="AB1997" s="67"/>
      <c r="AC1997" s="67"/>
      <c r="AD1997" s="67"/>
      <c r="AE1997" s="67"/>
    </row>
    <row r="1998">
      <c r="A1998" s="110"/>
      <c r="B1998" s="111"/>
      <c r="C1998" s="67"/>
      <c r="D1998" s="67"/>
      <c r="E1998" s="67"/>
      <c r="F1998" s="67"/>
      <c r="G1998" s="67"/>
      <c r="H1998" s="67"/>
      <c r="I1998" s="67"/>
      <c r="J1998" s="67"/>
      <c r="K1998" s="67"/>
      <c r="L1998" s="67"/>
      <c r="M1998" s="67"/>
      <c r="N1998" s="67"/>
      <c r="O1998" s="67"/>
      <c r="P1998" s="67"/>
      <c r="Q1998" s="67"/>
      <c r="R1998" s="64"/>
      <c r="S1998" s="65"/>
      <c r="T1998" s="67"/>
      <c r="U1998" s="67"/>
      <c r="V1998" s="65"/>
      <c r="W1998" s="67"/>
      <c r="X1998" s="67"/>
      <c r="AB1998" s="67"/>
      <c r="AC1998" s="67"/>
      <c r="AD1998" s="67"/>
      <c r="AE1998" s="67"/>
    </row>
  </sheetData>
  <hyperlinks>
    <hyperlink r:id="rId1" ref="M2"/>
    <hyperlink r:id="rId2" ref="N2"/>
    <hyperlink r:id="rId3" ref="M3"/>
    <hyperlink r:id="rId4" ref="N3"/>
    <hyperlink r:id="rId5" ref="M4"/>
    <hyperlink r:id="rId6" ref="N4"/>
    <hyperlink r:id="rId7" ref="M5"/>
    <hyperlink r:id="rId8" ref="N5"/>
    <hyperlink r:id="rId9" ref="M6"/>
    <hyperlink r:id="rId10" ref="N6"/>
    <hyperlink r:id="rId11" ref="M7"/>
    <hyperlink r:id="rId12" ref="N7"/>
    <hyperlink r:id="rId13" ref="M8"/>
    <hyperlink r:id="rId14" ref="N8"/>
    <hyperlink r:id="rId15" ref="M9"/>
    <hyperlink r:id="rId16" ref="N9"/>
    <hyperlink r:id="rId17" ref="M10"/>
    <hyperlink r:id="rId18" ref="N10"/>
    <hyperlink r:id="rId19" ref="M11"/>
    <hyperlink r:id="rId20" ref="N11"/>
    <hyperlink r:id="rId21" ref="M12"/>
    <hyperlink r:id="rId22" ref="N12"/>
    <hyperlink r:id="rId23" ref="M13"/>
    <hyperlink r:id="rId24" ref="N13"/>
    <hyperlink r:id="rId25" ref="M14"/>
    <hyperlink r:id="rId26" ref="N14"/>
    <hyperlink r:id="rId27" ref="M15"/>
    <hyperlink r:id="rId28" ref="N15"/>
    <hyperlink r:id="rId29" ref="M16"/>
    <hyperlink r:id="rId30" ref="N16"/>
    <hyperlink r:id="rId31" ref="M17"/>
    <hyperlink r:id="rId32" ref="N17"/>
    <hyperlink r:id="rId33" ref="M18"/>
    <hyperlink r:id="rId34" ref="N18"/>
    <hyperlink r:id="rId35" ref="M19"/>
    <hyperlink r:id="rId36" ref="N19"/>
    <hyperlink r:id="rId37" ref="M20"/>
    <hyperlink r:id="rId38" ref="N20"/>
    <hyperlink r:id="rId39" ref="M21"/>
    <hyperlink r:id="rId40" ref="N21"/>
    <hyperlink r:id="rId41" ref="M22"/>
    <hyperlink r:id="rId42" ref="N22"/>
    <hyperlink r:id="rId43" ref="M23"/>
    <hyperlink r:id="rId44" ref="N23"/>
    <hyperlink r:id="rId45" ref="M24"/>
    <hyperlink r:id="rId46" ref="N24"/>
    <hyperlink r:id="rId47" ref="M25"/>
    <hyperlink r:id="rId48" ref="N25"/>
    <hyperlink r:id="rId49" ref="M26"/>
    <hyperlink r:id="rId50" ref="N26"/>
    <hyperlink r:id="rId51" ref="M27"/>
    <hyperlink r:id="rId52" ref="N27"/>
    <hyperlink r:id="rId53" ref="M28"/>
    <hyperlink r:id="rId54" ref="N28"/>
    <hyperlink r:id="rId55" ref="M29"/>
    <hyperlink r:id="rId56" ref="N29"/>
    <hyperlink r:id="rId57" ref="M30"/>
    <hyperlink r:id="rId58" ref="N30"/>
    <hyperlink r:id="rId59" ref="M31"/>
    <hyperlink r:id="rId60" ref="N31"/>
    <hyperlink r:id="rId61" ref="M32"/>
    <hyperlink r:id="rId62" ref="N32"/>
    <hyperlink r:id="rId63" ref="M33"/>
    <hyperlink r:id="rId64" ref="N33"/>
    <hyperlink r:id="rId65" ref="M34"/>
    <hyperlink r:id="rId66" ref="N34"/>
    <hyperlink r:id="rId67" ref="M35"/>
    <hyperlink r:id="rId68" ref="N35"/>
    <hyperlink r:id="rId69" ref="M36"/>
    <hyperlink r:id="rId70" ref="N36"/>
    <hyperlink r:id="rId71" ref="M37"/>
    <hyperlink r:id="rId72" ref="N37"/>
    <hyperlink r:id="rId73" ref="M38"/>
    <hyperlink r:id="rId74" ref="N38"/>
    <hyperlink r:id="rId75" ref="M39"/>
    <hyperlink r:id="rId76" ref="N39"/>
    <hyperlink r:id="rId77" ref="M40"/>
    <hyperlink r:id="rId78" ref="N40"/>
    <hyperlink r:id="rId79" ref="M41"/>
    <hyperlink r:id="rId80" ref="N41"/>
    <hyperlink r:id="rId81" ref="M42"/>
    <hyperlink r:id="rId82" ref="N42"/>
    <hyperlink r:id="rId83" ref="M43"/>
    <hyperlink r:id="rId84" ref="N43"/>
    <hyperlink r:id="rId85" ref="M44"/>
    <hyperlink r:id="rId86" ref="N44"/>
    <hyperlink r:id="rId87" ref="M45"/>
    <hyperlink r:id="rId88" ref="N45"/>
    <hyperlink r:id="rId89" ref="M46"/>
    <hyperlink r:id="rId90" ref="N46"/>
    <hyperlink r:id="rId91" ref="M47"/>
    <hyperlink r:id="rId92" ref="N47"/>
    <hyperlink r:id="rId93" ref="M48"/>
    <hyperlink r:id="rId94" ref="N48"/>
    <hyperlink r:id="rId95" ref="M49"/>
    <hyperlink r:id="rId96" ref="N49"/>
    <hyperlink r:id="rId97" ref="M50"/>
    <hyperlink r:id="rId98" ref="N50"/>
    <hyperlink r:id="rId99" ref="M51"/>
    <hyperlink r:id="rId100" ref="N51"/>
    <hyperlink r:id="rId101" ref="M52"/>
    <hyperlink r:id="rId102" ref="N52"/>
    <hyperlink r:id="rId103" ref="M53"/>
    <hyperlink r:id="rId104" ref="N53"/>
    <hyperlink r:id="rId105" ref="M54"/>
    <hyperlink r:id="rId106" ref="N54"/>
    <hyperlink r:id="rId107" ref="M55"/>
    <hyperlink r:id="rId108" ref="N55"/>
    <hyperlink r:id="rId109" ref="M56"/>
    <hyperlink r:id="rId110" ref="N56"/>
    <hyperlink r:id="rId111" ref="M57"/>
    <hyperlink r:id="rId112" ref="N57"/>
    <hyperlink r:id="rId113" ref="M58"/>
    <hyperlink r:id="rId114" ref="N58"/>
    <hyperlink r:id="rId115" ref="M59"/>
    <hyperlink r:id="rId116" ref="N59"/>
    <hyperlink r:id="rId117" ref="M60"/>
    <hyperlink r:id="rId118" ref="N60"/>
    <hyperlink r:id="rId119" ref="M61"/>
    <hyperlink r:id="rId120" ref="N61"/>
    <hyperlink r:id="rId121" ref="M62"/>
    <hyperlink r:id="rId122" ref="N62"/>
    <hyperlink r:id="rId123" ref="M63"/>
    <hyperlink r:id="rId124" ref="N63"/>
    <hyperlink r:id="rId125" ref="M64"/>
    <hyperlink r:id="rId126" ref="N64"/>
    <hyperlink r:id="rId127" ref="M65"/>
    <hyperlink r:id="rId128" ref="N65"/>
    <hyperlink r:id="rId129" ref="M66"/>
    <hyperlink r:id="rId130" ref="N66"/>
    <hyperlink r:id="rId131" ref="M67"/>
    <hyperlink r:id="rId132" ref="N67"/>
    <hyperlink r:id="rId133" ref="M68"/>
    <hyperlink r:id="rId134" ref="N68"/>
    <hyperlink r:id="rId135" ref="M69"/>
    <hyperlink r:id="rId136" ref="N69"/>
    <hyperlink r:id="rId137" ref="M70"/>
    <hyperlink r:id="rId138" ref="N70"/>
    <hyperlink r:id="rId139" ref="M71"/>
    <hyperlink r:id="rId140" ref="N71"/>
    <hyperlink r:id="rId141" ref="M72"/>
    <hyperlink r:id="rId142" ref="N72"/>
    <hyperlink r:id="rId143" ref="M73"/>
    <hyperlink r:id="rId144" ref="N73"/>
    <hyperlink r:id="rId145" ref="M74"/>
    <hyperlink r:id="rId146" ref="N74"/>
    <hyperlink r:id="rId147" ref="M75"/>
    <hyperlink r:id="rId148" ref="N75"/>
    <hyperlink r:id="rId149" ref="M76"/>
    <hyperlink r:id="rId150" ref="N76"/>
    <hyperlink r:id="rId151" ref="M77"/>
    <hyperlink r:id="rId152" ref="N77"/>
    <hyperlink r:id="rId153" ref="M78"/>
    <hyperlink r:id="rId154" ref="N78"/>
    <hyperlink r:id="rId155" ref="M79"/>
    <hyperlink r:id="rId156" ref="N79"/>
    <hyperlink r:id="rId157" ref="M80"/>
    <hyperlink r:id="rId158" ref="N80"/>
    <hyperlink r:id="rId159" ref="M81"/>
    <hyperlink r:id="rId160" ref="N81"/>
    <hyperlink r:id="rId161" ref="M82"/>
    <hyperlink r:id="rId162" ref="N82"/>
    <hyperlink r:id="rId163" ref="M83"/>
    <hyperlink r:id="rId164" ref="N83"/>
    <hyperlink r:id="rId165" ref="M84"/>
    <hyperlink r:id="rId166" ref="N84"/>
    <hyperlink r:id="rId167" ref="M85"/>
    <hyperlink r:id="rId168" ref="N85"/>
    <hyperlink r:id="rId169" ref="M86"/>
    <hyperlink r:id="rId170" ref="M87"/>
    <hyperlink r:id="rId171" ref="N87"/>
    <hyperlink r:id="rId172" ref="M88"/>
    <hyperlink r:id="rId173" ref="N88"/>
    <hyperlink r:id="rId174" ref="M89"/>
    <hyperlink r:id="rId175" ref="N89"/>
    <hyperlink r:id="rId176" ref="M90"/>
    <hyperlink r:id="rId177" ref="N90"/>
    <hyperlink r:id="rId178" ref="M91"/>
    <hyperlink r:id="rId179" ref="N91"/>
    <hyperlink r:id="rId180" ref="M92"/>
    <hyperlink r:id="rId181" ref="N92"/>
    <hyperlink r:id="rId182" ref="M93"/>
    <hyperlink r:id="rId183" ref="N93"/>
    <hyperlink r:id="rId184" ref="M94"/>
    <hyperlink r:id="rId185" ref="N94"/>
    <hyperlink r:id="rId186" ref="M95"/>
    <hyperlink r:id="rId187" ref="N95"/>
    <hyperlink r:id="rId188" ref="M96"/>
    <hyperlink r:id="rId189" ref="N96"/>
    <hyperlink r:id="rId190" ref="M97"/>
    <hyperlink r:id="rId191" ref="N97"/>
    <hyperlink r:id="rId192" ref="M98"/>
    <hyperlink r:id="rId193" ref="N98"/>
    <hyperlink r:id="rId194" ref="M99"/>
    <hyperlink r:id="rId195" ref="N99"/>
    <hyperlink r:id="rId196" ref="M100"/>
    <hyperlink r:id="rId197" ref="N100"/>
    <hyperlink r:id="rId198" ref="M101"/>
    <hyperlink r:id="rId199" ref="N101"/>
    <hyperlink r:id="rId200" ref="M102"/>
    <hyperlink r:id="rId201" ref="N102"/>
    <hyperlink r:id="rId202" ref="M103"/>
    <hyperlink r:id="rId203" ref="N103"/>
    <hyperlink r:id="rId204" ref="M104"/>
    <hyperlink r:id="rId205" ref="N104"/>
    <hyperlink r:id="rId206" ref="M105"/>
    <hyperlink r:id="rId207" ref="N105"/>
    <hyperlink r:id="rId208" ref="M106"/>
    <hyperlink r:id="rId209" ref="N106"/>
    <hyperlink r:id="rId210" ref="M107"/>
    <hyperlink r:id="rId211" ref="N107"/>
    <hyperlink r:id="rId212" ref="M108"/>
    <hyperlink r:id="rId213" ref="N108"/>
    <hyperlink r:id="rId214" ref="M109"/>
    <hyperlink r:id="rId215" ref="N109"/>
    <hyperlink r:id="rId216" ref="M110"/>
    <hyperlink r:id="rId217" ref="N110"/>
    <hyperlink r:id="rId218" ref="M111"/>
    <hyperlink r:id="rId219" ref="N111"/>
    <hyperlink r:id="rId220" ref="M112"/>
    <hyperlink r:id="rId221" ref="N112"/>
    <hyperlink r:id="rId222" ref="M113"/>
    <hyperlink r:id="rId223" ref="N113"/>
    <hyperlink r:id="rId224" ref="M114"/>
    <hyperlink r:id="rId225" ref="N114"/>
    <hyperlink r:id="rId226" ref="M115"/>
    <hyperlink r:id="rId227" ref="N115"/>
    <hyperlink r:id="rId228" ref="M116"/>
    <hyperlink r:id="rId229" ref="N116"/>
    <hyperlink r:id="rId230" ref="M117"/>
    <hyperlink r:id="rId231" ref="N117"/>
    <hyperlink r:id="rId232" ref="M118"/>
    <hyperlink r:id="rId233" ref="N118"/>
    <hyperlink r:id="rId234" ref="M119"/>
    <hyperlink r:id="rId235" ref="M120"/>
    <hyperlink r:id="rId236" ref="N120"/>
    <hyperlink r:id="rId237" ref="M121"/>
    <hyperlink r:id="rId238" ref="N121"/>
    <hyperlink r:id="rId239" ref="M122"/>
    <hyperlink r:id="rId240" ref="N122"/>
    <hyperlink r:id="rId241" ref="M123"/>
    <hyperlink r:id="rId242" ref="N123"/>
    <hyperlink r:id="rId243" ref="M124"/>
    <hyperlink r:id="rId244" ref="N124"/>
    <hyperlink r:id="rId245" ref="M125"/>
    <hyperlink r:id="rId246" ref="N125"/>
    <hyperlink r:id="rId247" ref="M126"/>
    <hyperlink r:id="rId248" ref="N126"/>
    <hyperlink r:id="rId249" ref="M127"/>
    <hyperlink r:id="rId250" ref="N127"/>
    <hyperlink r:id="rId251" ref="M128"/>
    <hyperlink r:id="rId252" ref="N128"/>
    <hyperlink r:id="rId253" ref="M129"/>
    <hyperlink r:id="rId254" ref="N129"/>
    <hyperlink r:id="rId255" ref="M130"/>
    <hyperlink r:id="rId256" ref="N130"/>
    <hyperlink r:id="rId257" ref="M131"/>
    <hyperlink r:id="rId258" ref="N131"/>
    <hyperlink r:id="rId259" ref="M132"/>
    <hyperlink r:id="rId260" ref="N132"/>
    <hyperlink r:id="rId261" ref="M133"/>
    <hyperlink r:id="rId262" ref="N133"/>
    <hyperlink r:id="rId263" ref="M134"/>
    <hyperlink r:id="rId264" ref="N134"/>
    <hyperlink r:id="rId265" ref="M135"/>
    <hyperlink r:id="rId266" ref="N135"/>
    <hyperlink r:id="rId267" ref="M136"/>
    <hyperlink r:id="rId268" ref="N136"/>
    <hyperlink r:id="rId269" ref="M137"/>
    <hyperlink r:id="rId270" ref="M138"/>
    <hyperlink r:id="rId271" ref="N138"/>
    <hyperlink r:id="rId272" ref="M139"/>
    <hyperlink r:id="rId273" ref="N139"/>
    <hyperlink r:id="rId274" ref="M140"/>
    <hyperlink r:id="rId275" ref="N140"/>
    <hyperlink r:id="rId276" ref="M141"/>
    <hyperlink r:id="rId277" ref="N141"/>
    <hyperlink r:id="rId278" ref="M142"/>
    <hyperlink r:id="rId279" ref="N142"/>
    <hyperlink r:id="rId280" ref="M143"/>
    <hyperlink r:id="rId281" ref="N143"/>
    <hyperlink r:id="rId282" ref="M144"/>
    <hyperlink r:id="rId283" ref="N144"/>
    <hyperlink r:id="rId284" ref="M145"/>
    <hyperlink r:id="rId285" ref="N145"/>
    <hyperlink r:id="rId286" ref="M146"/>
    <hyperlink r:id="rId287" ref="N146"/>
    <hyperlink r:id="rId288" ref="M147"/>
    <hyperlink r:id="rId289" ref="N147"/>
    <hyperlink r:id="rId290" ref="M148"/>
    <hyperlink r:id="rId291" ref="N148"/>
    <hyperlink r:id="rId292" ref="M149"/>
    <hyperlink r:id="rId293" ref="N149"/>
    <hyperlink r:id="rId294" ref="M150"/>
    <hyperlink r:id="rId295" ref="N150"/>
    <hyperlink r:id="rId296" ref="M151"/>
    <hyperlink r:id="rId297" ref="N151"/>
    <hyperlink r:id="rId298" ref="M152"/>
    <hyperlink r:id="rId299" ref="N152"/>
    <hyperlink r:id="rId300" ref="M153"/>
    <hyperlink r:id="rId301" ref="N153"/>
    <hyperlink r:id="rId302" ref="M154"/>
    <hyperlink r:id="rId303" ref="N154"/>
    <hyperlink r:id="rId304" ref="M155"/>
    <hyperlink r:id="rId305" ref="N155"/>
    <hyperlink r:id="rId306" ref="M156"/>
    <hyperlink r:id="rId307" ref="N156"/>
    <hyperlink r:id="rId308" ref="M157"/>
    <hyperlink r:id="rId309" ref="N157"/>
    <hyperlink r:id="rId310" ref="M158"/>
    <hyperlink r:id="rId311" ref="N158"/>
    <hyperlink r:id="rId312" ref="M159"/>
    <hyperlink r:id="rId313" ref="N159"/>
    <hyperlink r:id="rId314" ref="M160"/>
    <hyperlink r:id="rId315" ref="N160"/>
    <hyperlink r:id="rId316" ref="M161"/>
    <hyperlink r:id="rId317" ref="N161"/>
    <hyperlink r:id="rId318" ref="M162"/>
    <hyperlink r:id="rId319" ref="N162"/>
    <hyperlink r:id="rId320" ref="M163"/>
    <hyperlink r:id="rId321" ref="N163"/>
    <hyperlink r:id="rId322" ref="M164"/>
    <hyperlink r:id="rId323" ref="N164"/>
    <hyperlink r:id="rId324" ref="M165"/>
    <hyperlink r:id="rId325" ref="N165"/>
    <hyperlink r:id="rId326" ref="M166"/>
    <hyperlink r:id="rId327" ref="N166"/>
    <hyperlink r:id="rId328" ref="M167"/>
    <hyperlink r:id="rId329" ref="N167"/>
    <hyperlink r:id="rId330" ref="M168"/>
    <hyperlink r:id="rId331" ref="N168"/>
    <hyperlink r:id="rId332" ref="M169"/>
    <hyperlink r:id="rId333" ref="N169"/>
    <hyperlink r:id="rId334" ref="M170"/>
    <hyperlink r:id="rId335" ref="N170"/>
    <hyperlink r:id="rId336" ref="M171"/>
    <hyperlink r:id="rId337" ref="N171"/>
    <hyperlink r:id="rId338" ref="M172"/>
    <hyperlink r:id="rId339" ref="N172"/>
    <hyperlink r:id="rId340" ref="M173"/>
    <hyperlink r:id="rId341" ref="N173"/>
    <hyperlink r:id="rId342" ref="M174"/>
    <hyperlink r:id="rId343" ref="N174"/>
    <hyperlink r:id="rId344" ref="M175"/>
    <hyperlink r:id="rId345" ref="N175"/>
    <hyperlink r:id="rId346" ref="M176"/>
    <hyperlink r:id="rId347" ref="N176"/>
    <hyperlink r:id="rId348" ref="M177"/>
    <hyperlink r:id="rId349" ref="N177"/>
    <hyperlink r:id="rId350" ref="M178"/>
    <hyperlink r:id="rId351" ref="N178"/>
    <hyperlink r:id="rId352" ref="M179"/>
    <hyperlink r:id="rId353" ref="N179"/>
    <hyperlink r:id="rId354" ref="M180"/>
    <hyperlink r:id="rId355" ref="N180"/>
    <hyperlink r:id="rId356" ref="M181"/>
    <hyperlink r:id="rId357" ref="N181"/>
    <hyperlink r:id="rId358" ref="M182"/>
    <hyperlink r:id="rId359" ref="N182"/>
    <hyperlink r:id="rId360" ref="M183"/>
    <hyperlink r:id="rId361" ref="N183"/>
    <hyperlink r:id="rId362" ref="M184"/>
    <hyperlink r:id="rId363" ref="N184"/>
    <hyperlink r:id="rId364" ref="M185"/>
    <hyperlink r:id="rId365" ref="N185"/>
    <hyperlink r:id="rId366" ref="M186"/>
    <hyperlink r:id="rId367" ref="N186"/>
    <hyperlink r:id="rId368" ref="M187"/>
    <hyperlink r:id="rId369" ref="N187"/>
    <hyperlink r:id="rId370" ref="M188"/>
    <hyperlink r:id="rId371" ref="N188"/>
    <hyperlink r:id="rId372" ref="M189"/>
    <hyperlink r:id="rId373" ref="N189"/>
    <hyperlink r:id="rId374" ref="M190"/>
    <hyperlink r:id="rId375" ref="N190"/>
    <hyperlink r:id="rId376" ref="M191"/>
    <hyperlink r:id="rId377" ref="N191"/>
    <hyperlink r:id="rId378" ref="M192"/>
    <hyperlink r:id="rId379" ref="N192"/>
    <hyperlink r:id="rId380" ref="M193"/>
    <hyperlink r:id="rId381" ref="N193"/>
    <hyperlink r:id="rId382" ref="M194"/>
    <hyperlink r:id="rId383" ref="N194"/>
    <hyperlink r:id="rId384" ref="M195"/>
    <hyperlink r:id="rId385" ref="N195"/>
    <hyperlink r:id="rId386" ref="M196"/>
    <hyperlink r:id="rId387" ref="N196"/>
    <hyperlink r:id="rId388" ref="M197"/>
    <hyperlink r:id="rId389" ref="N197"/>
    <hyperlink r:id="rId390" ref="M198"/>
    <hyperlink r:id="rId391" ref="N198"/>
    <hyperlink r:id="rId392" ref="M199"/>
    <hyperlink r:id="rId393" ref="N199"/>
    <hyperlink r:id="rId394" ref="M200"/>
    <hyperlink r:id="rId395" ref="N200"/>
    <hyperlink r:id="rId396" ref="M201"/>
    <hyperlink r:id="rId397" ref="N201"/>
    <hyperlink r:id="rId398" ref="M202"/>
    <hyperlink r:id="rId399" ref="N202"/>
    <hyperlink r:id="rId400" ref="M203"/>
    <hyperlink r:id="rId401" ref="N203"/>
    <hyperlink r:id="rId402" ref="M204"/>
    <hyperlink r:id="rId403" ref="N204"/>
    <hyperlink r:id="rId404" ref="M205"/>
    <hyperlink r:id="rId405" ref="N205"/>
    <hyperlink r:id="rId406" ref="M206"/>
    <hyperlink r:id="rId407" ref="N206"/>
    <hyperlink r:id="rId408" ref="M207"/>
    <hyperlink r:id="rId409" ref="N207"/>
    <hyperlink r:id="rId410" ref="M208"/>
    <hyperlink r:id="rId411" ref="N208"/>
    <hyperlink r:id="rId412" ref="M209"/>
    <hyperlink r:id="rId413" ref="N209"/>
    <hyperlink r:id="rId414" ref="M210"/>
    <hyperlink r:id="rId415" ref="N210"/>
    <hyperlink r:id="rId416" ref="M211"/>
    <hyperlink r:id="rId417" ref="N211"/>
    <hyperlink r:id="rId418" ref="M212"/>
    <hyperlink r:id="rId419" ref="N212"/>
    <hyperlink r:id="rId420" ref="M213"/>
    <hyperlink r:id="rId421" ref="N213"/>
    <hyperlink r:id="rId422" ref="M214"/>
    <hyperlink r:id="rId423" ref="N214"/>
    <hyperlink r:id="rId424" ref="M215"/>
    <hyperlink r:id="rId425" ref="N215"/>
    <hyperlink r:id="rId426" ref="M216"/>
    <hyperlink r:id="rId427" ref="N216"/>
    <hyperlink r:id="rId428" ref="M217"/>
    <hyperlink r:id="rId429" ref="N217"/>
    <hyperlink r:id="rId430" ref="M218"/>
    <hyperlink r:id="rId431" ref="N218"/>
    <hyperlink r:id="rId432" ref="M219"/>
    <hyperlink r:id="rId433" ref="N219"/>
    <hyperlink r:id="rId434" ref="M220"/>
    <hyperlink r:id="rId435" ref="N220"/>
    <hyperlink r:id="rId436" ref="M221"/>
    <hyperlink r:id="rId437" ref="N221"/>
    <hyperlink r:id="rId438" ref="M222"/>
    <hyperlink r:id="rId439" ref="N222"/>
    <hyperlink r:id="rId440" ref="M223"/>
    <hyperlink r:id="rId441" ref="N223"/>
    <hyperlink r:id="rId442" ref="M224"/>
    <hyperlink r:id="rId443" ref="N224"/>
    <hyperlink r:id="rId444" ref="M225"/>
    <hyperlink r:id="rId445" ref="N225"/>
    <hyperlink r:id="rId446" ref="M226"/>
    <hyperlink r:id="rId447" ref="N226"/>
    <hyperlink r:id="rId448" ref="M227"/>
    <hyperlink r:id="rId449" ref="N227"/>
    <hyperlink r:id="rId450" ref="M228"/>
    <hyperlink r:id="rId451" ref="N228"/>
    <hyperlink r:id="rId452" ref="M229"/>
    <hyperlink r:id="rId453" ref="N229"/>
    <hyperlink r:id="rId454" ref="M230"/>
    <hyperlink r:id="rId455" ref="N230"/>
    <hyperlink r:id="rId456" ref="M231"/>
    <hyperlink r:id="rId457" ref="N231"/>
    <hyperlink r:id="rId458" ref="M232"/>
    <hyperlink r:id="rId459" ref="N232"/>
    <hyperlink r:id="rId460" ref="M233"/>
    <hyperlink r:id="rId461" ref="N233"/>
    <hyperlink r:id="rId462" ref="M234"/>
    <hyperlink r:id="rId463" ref="N234"/>
    <hyperlink r:id="rId464" ref="M235"/>
    <hyperlink r:id="rId465" ref="N235"/>
    <hyperlink r:id="rId466" ref="M236"/>
    <hyperlink r:id="rId467" ref="N236"/>
    <hyperlink r:id="rId468" ref="M237"/>
    <hyperlink r:id="rId469" ref="N237"/>
    <hyperlink r:id="rId470" ref="M238"/>
    <hyperlink r:id="rId471" ref="N238"/>
    <hyperlink r:id="rId472" ref="M239"/>
    <hyperlink r:id="rId473" ref="N239"/>
    <hyperlink r:id="rId474" ref="M240"/>
    <hyperlink r:id="rId475" ref="N240"/>
    <hyperlink r:id="rId476" ref="M241"/>
    <hyperlink r:id="rId477" ref="N241"/>
    <hyperlink r:id="rId478" ref="M242"/>
    <hyperlink r:id="rId479" ref="N242"/>
    <hyperlink r:id="rId480" ref="M243"/>
    <hyperlink r:id="rId481" ref="N243"/>
    <hyperlink r:id="rId482" ref="M244"/>
    <hyperlink r:id="rId483" ref="N244"/>
    <hyperlink r:id="rId484" ref="M245"/>
    <hyperlink r:id="rId485" ref="N245"/>
    <hyperlink r:id="rId486" ref="M246"/>
    <hyperlink r:id="rId487" ref="N246"/>
    <hyperlink r:id="rId488" ref="M247"/>
    <hyperlink r:id="rId489" ref="N247"/>
    <hyperlink r:id="rId490" ref="M248"/>
    <hyperlink r:id="rId491" ref="M249"/>
    <hyperlink r:id="rId492" ref="N249"/>
    <hyperlink r:id="rId493" ref="M250"/>
    <hyperlink r:id="rId494" ref="N250"/>
    <hyperlink r:id="rId495" ref="M251"/>
    <hyperlink r:id="rId496" ref="N251"/>
    <hyperlink r:id="rId497" ref="M252"/>
    <hyperlink r:id="rId498" ref="N252"/>
    <hyperlink r:id="rId499" ref="M253"/>
    <hyperlink r:id="rId500" ref="N253"/>
    <hyperlink r:id="rId501" ref="M254"/>
    <hyperlink r:id="rId502" ref="N254"/>
    <hyperlink r:id="rId503" ref="M255"/>
    <hyperlink r:id="rId504" ref="N255"/>
    <hyperlink r:id="rId505" ref="M256"/>
    <hyperlink r:id="rId506" ref="N256"/>
    <hyperlink r:id="rId507" ref="M257"/>
    <hyperlink r:id="rId508" ref="N257"/>
    <hyperlink r:id="rId509" ref="M258"/>
    <hyperlink r:id="rId510" ref="N258"/>
    <hyperlink r:id="rId511" ref="M259"/>
    <hyperlink r:id="rId512" ref="N259"/>
    <hyperlink r:id="rId513" ref="M260"/>
    <hyperlink r:id="rId514" ref="N260"/>
    <hyperlink r:id="rId515" ref="M261"/>
    <hyperlink r:id="rId516" ref="N261"/>
    <hyperlink r:id="rId517" ref="M262"/>
    <hyperlink r:id="rId518" ref="N262"/>
    <hyperlink r:id="rId519" ref="M263"/>
    <hyperlink r:id="rId520" ref="N263"/>
    <hyperlink r:id="rId521" ref="M264"/>
    <hyperlink r:id="rId522" ref="N264"/>
    <hyperlink r:id="rId523" ref="M265"/>
    <hyperlink r:id="rId524" ref="N265"/>
    <hyperlink r:id="rId525" ref="M266"/>
    <hyperlink r:id="rId526" ref="N266"/>
    <hyperlink r:id="rId527" ref="M267"/>
    <hyperlink r:id="rId528" ref="N267"/>
    <hyperlink r:id="rId529" ref="M268"/>
    <hyperlink r:id="rId530" ref="N268"/>
    <hyperlink r:id="rId531" ref="M269"/>
    <hyperlink r:id="rId532" ref="N269"/>
    <hyperlink r:id="rId533" ref="M270"/>
    <hyperlink r:id="rId534" ref="N270"/>
    <hyperlink r:id="rId535" ref="M271"/>
    <hyperlink r:id="rId536" ref="N271"/>
    <hyperlink r:id="rId537" ref="M272"/>
    <hyperlink r:id="rId538" ref="N272"/>
    <hyperlink r:id="rId539" ref="M273"/>
    <hyperlink r:id="rId540" ref="N273"/>
    <hyperlink r:id="rId541" ref="M274"/>
    <hyperlink r:id="rId542" ref="N274"/>
    <hyperlink r:id="rId543" ref="M275"/>
    <hyperlink r:id="rId544" ref="N275"/>
    <hyperlink r:id="rId545" ref="M276"/>
    <hyperlink r:id="rId546" ref="N276"/>
    <hyperlink r:id="rId547" ref="M277"/>
    <hyperlink r:id="rId548" ref="N277"/>
    <hyperlink r:id="rId549" ref="M278"/>
    <hyperlink r:id="rId550" ref="N278"/>
    <hyperlink r:id="rId551" ref="M279"/>
    <hyperlink r:id="rId552" ref="N279"/>
    <hyperlink r:id="rId553" ref="M280"/>
    <hyperlink r:id="rId554" ref="N280"/>
    <hyperlink r:id="rId555" ref="M281"/>
    <hyperlink r:id="rId556" ref="N281"/>
    <hyperlink r:id="rId557" ref="M282"/>
    <hyperlink r:id="rId558" ref="N282"/>
    <hyperlink r:id="rId559" ref="M283"/>
    <hyperlink r:id="rId560" ref="N283"/>
    <hyperlink r:id="rId561" ref="M284"/>
    <hyperlink r:id="rId562" ref="N284"/>
    <hyperlink r:id="rId563" ref="M285"/>
    <hyperlink r:id="rId564" ref="N285"/>
    <hyperlink r:id="rId565" ref="M286"/>
    <hyperlink r:id="rId566" ref="N286"/>
    <hyperlink r:id="rId567" ref="M287"/>
    <hyperlink r:id="rId568" ref="N287"/>
    <hyperlink r:id="rId569" ref="M288"/>
    <hyperlink r:id="rId570" ref="N288"/>
    <hyperlink r:id="rId571" ref="M289"/>
    <hyperlink r:id="rId572" ref="N289"/>
    <hyperlink r:id="rId573" ref="M290"/>
    <hyperlink r:id="rId574" ref="N290"/>
    <hyperlink r:id="rId575" ref="M291"/>
    <hyperlink r:id="rId576" ref="N291"/>
    <hyperlink r:id="rId577" ref="M292"/>
    <hyperlink r:id="rId578" ref="N292"/>
    <hyperlink r:id="rId579" ref="M293"/>
    <hyperlink r:id="rId580" ref="N293"/>
    <hyperlink r:id="rId581" ref="M294"/>
    <hyperlink r:id="rId582" ref="N294"/>
    <hyperlink r:id="rId583" ref="M295"/>
    <hyperlink r:id="rId584" ref="N295"/>
    <hyperlink r:id="rId585" ref="M296"/>
    <hyperlink r:id="rId586" ref="N296"/>
    <hyperlink r:id="rId587" ref="M297"/>
    <hyperlink r:id="rId588" ref="N297"/>
    <hyperlink r:id="rId589" ref="M298"/>
    <hyperlink r:id="rId590" ref="N298"/>
    <hyperlink r:id="rId591" ref="M299"/>
    <hyperlink r:id="rId592" ref="N299"/>
    <hyperlink r:id="rId593" ref="M300"/>
    <hyperlink r:id="rId594" ref="N300"/>
    <hyperlink r:id="rId595" ref="M301"/>
    <hyperlink r:id="rId596" location="inbox/QgrcJHsNlSWXqRJWLvmGvBxtvKJGQbmjgXQ" ref="N301"/>
    <hyperlink r:id="rId597" ref="M302"/>
    <hyperlink r:id="rId598" ref="N302"/>
    <hyperlink r:id="rId599" ref="M303"/>
    <hyperlink r:id="rId600" ref="N303"/>
    <hyperlink r:id="rId601" ref="M304"/>
    <hyperlink r:id="rId602" ref="N304"/>
    <hyperlink r:id="rId603" ref="M305"/>
    <hyperlink r:id="rId604" ref="N305"/>
    <hyperlink r:id="rId605" ref="M306"/>
    <hyperlink r:id="rId606" ref="N306"/>
    <hyperlink r:id="rId607" ref="M307"/>
    <hyperlink r:id="rId608" ref="N307"/>
    <hyperlink r:id="rId609" ref="M308"/>
    <hyperlink r:id="rId610" ref="N308"/>
    <hyperlink r:id="rId611" ref="M309"/>
    <hyperlink r:id="rId612" ref="N309"/>
    <hyperlink r:id="rId613" ref="M310"/>
    <hyperlink r:id="rId614" ref="N310"/>
    <hyperlink r:id="rId615" ref="M311"/>
    <hyperlink r:id="rId616" ref="N311"/>
    <hyperlink r:id="rId617" ref="M312"/>
    <hyperlink r:id="rId618" ref="N312"/>
    <hyperlink r:id="rId619" ref="M313"/>
    <hyperlink r:id="rId620" ref="N313"/>
    <hyperlink r:id="rId621" ref="M314"/>
    <hyperlink r:id="rId622" ref="N314"/>
    <hyperlink r:id="rId623" ref="M315"/>
    <hyperlink r:id="rId624" ref="N315"/>
    <hyperlink r:id="rId625" ref="M316"/>
    <hyperlink r:id="rId626" ref="N316"/>
    <hyperlink r:id="rId627" ref="M317"/>
    <hyperlink r:id="rId628" ref="N317"/>
    <hyperlink r:id="rId629" ref="M318"/>
    <hyperlink r:id="rId630" ref="N318"/>
    <hyperlink r:id="rId631" ref="M319"/>
    <hyperlink r:id="rId632" ref="N319"/>
    <hyperlink r:id="rId633" ref="M320"/>
    <hyperlink r:id="rId634" ref="N320"/>
    <hyperlink r:id="rId635" ref="M321"/>
    <hyperlink r:id="rId636" ref="N321"/>
    <hyperlink r:id="rId637" ref="M322"/>
    <hyperlink r:id="rId638" ref="N322"/>
    <hyperlink r:id="rId639" ref="M323"/>
    <hyperlink r:id="rId640" ref="N323"/>
    <hyperlink r:id="rId641" ref="M324"/>
    <hyperlink r:id="rId642" ref="N324"/>
    <hyperlink r:id="rId643" ref="M325"/>
    <hyperlink r:id="rId644" ref="N325"/>
    <hyperlink r:id="rId645" ref="M326"/>
    <hyperlink r:id="rId646" ref="N326"/>
    <hyperlink r:id="rId647" ref="M327"/>
    <hyperlink r:id="rId648" ref="N327"/>
    <hyperlink r:id="rId649" ref="M328"/>
    <hyperlink r:id="rId650" ref="N328"/>
    <hyperlink r:id="rId651" ref="M329"/>
    <hyperlink r:id="rId652" ref="N329"/>
    <hyperlink r:id="rId653" ref="M330"/>
    <hyperlink r:id="rId654" ref="N330"/>
    <hyperlink r:id="rId655" ref="M331"/>
    <hyperlink r:id="rId656" ref="N331"/>
    <hyperlink r:id="rId657" ref="M332"/>
    <hyperlink r:id="rId658" ref="N332"/>
    <hyperlink r:id="rId659" ref="M333"/>
    <hyperlink r:id="rId660" ref="N333"/>
    <hyperlink r:id="rId661" ref="M334"/>
    <hyperlink r:id="rId662" ref="N334"/>
    <hyperlink r:id="rId663" ref="M335"/>
    <hyperlink r:id="rId664" ref="N335"/>
    <hyperlink r:id="rId665" ref="M336"/>
    <hyperlink r:id="rId666" ref="N336"/>
    <hyperlink r:id="rId667" ref="M337"/>
    <hyperlink r:id="rId668" ref="N337"/>
    <hyperlink r:id="rId669" ref="M338"/>
    <hyperlink r:id="rId670" ref="N338"/>
    <hyperlink r:id="rId671" ref="M339"/>
    <hyperlink r:id="rId672" ref="N339"/>
    <hyperlink r:id="rId673" ref="M340"/>
    <hyperlink r:id="rId674" ref="N340"/>
    <hyperlink r:id="rId675" ref="M341"/>
    <hyperlink r:id="rId676" ref="N341"/>
    <hyperlink r:id="rId677" ref="M342"/>
    <hyperlink r:id="rId678" ref="N342"/>
    <hyperlink r:id="rId679" ref="M343"/>
    <hyperlink r:id="rId680" ref="N343"/>
    <hyperlink r:id="rId681" ref="M344"/>
    <hyperlink r:id="rId682" ref="N344"/>
    <hyperlink r:id="rId683" ref="M345"/>
    <hyperlink r:id="rId684" ref="N345"/>
    <hyperlink r:id="rId685" ref="M346"/>
    <hyperlink r:id="rId686" ref="N346"/>
    <hyperlink r:id="rId687" ref="M347"/>
    <hyperlink r:id="rId688" ref="N347"/>
    <hyperlink r:id="rId689" ref="M348"/>
    <hyperlink r:id="rId690" ref="N348"/>
    <hyperlink r:id="rId691" ref="M349"/>
    <hyperlink r:id="rId692" ref="N349"/>
    <hyperlink r:id="rId693" ref="M350"/>
    <hyperlink r:id="rId694" ref="N350"/>
    <hyperlink r:id="rId695" ref="M351"/>
    <hyperlink r:id="rId696" ref="N351"/>
    <hyperlink r:id="rId697" ref="M352"/>
    <hyperlink r:id="rId698" ref="N352"/>
    <hyperlink r:id="rId699" ref="M353"/>
    <hyperlink r:id="rId700" ref="N353"/>
    <hyperlink r:id="rId701" ref="M354"/>
    <hyperlink r:id="rId702" ref="N354"/>
    <hyperlink r:id="rId703" ref="M355"/>
    <hyperlink r:id="rId704" ref="N355"/>
    <hyperlink r:id="rId705" ref="M356"/>
    <hyperlink r:id="rId706" ref="N356"/>
    <hyperlink r:id="rId707" ref="M357"/>
    <hyperlink r:id="rId708" ref="N357"/>
    <hyperlink r:id="rId709" ref="M358"/>
    <hyperlink r:id="rId710" ref="N358"/>
    <hyperlink r:id="rId711" ref="M359"/>
    <hyperlink r:id="rId712" ref="N359"/>
    <hyperlink r:id="rId713" ref="M360"/>
    <hyperlink r:id="rId714" ref="N360"/>
    <hyperlink r:id="rId715" ref="M361"/>
    <hyperlink r:id="rId716" ref="N361"/>
    <hyperlink r:id="rId717" ref="M362"/>
    <hyperlink r:id="rId718" ref="N362"/>
    <hyperlink r:id="rId719" ref="M363"/>
    <hyperlink r:id="rId720" ref="N363"/>
    <hyperlink r:id="rId721" ref="M364"/>
    <hyperlink r:id="rId722" ref="N364"/>
    <hyperlink r:id="rId723" ref="M365"/>
    <hyperlink r:id="rId724" ref="N365"/>
    <hyperlink r:id="rId725" ref="M366"/>
    <hyperlink r:id="rId726" ref="N366"/>
    <hyperlink r:id="rId727" ref="M367"/>
    <hyperlink r:id="rId728" ref="N367"/>
    <hyperlink r:id="rId729" ref="M368"/>
    <hyperlink r:id="rId730" ref="N368"/>
    <hyperlink r:id="rId731" ref="M369"/>
    <hyperlink r:id="rId732" ref="N369"/>
    <hyperlink r:id="rId733" ref="M370"/>
    <hyperlink r:id="rId734" ref="N370"/>
    <hyperlink r:id="rId735" ref="M371"/>
    <hyperlink r:id="rId736" ref="N371"/>
    <hyperlink r:id="rId737" ref="M372"/>
    <hyperlink r:id="rId738" ref="N372"/>
    <hyperlink r:id="rId739" ref="M373"/>
    <hyperlink r:id="rId740" ref="N373"/>
    <hyperlink r:id="rId741" ref="M374"/>
    <hyperlink r:id="rId742" ref="N374"/>
    <hyperlink r:id="rId743" ref="M375"/>
    <hyperlink r:id="rId744" ref="N375"/>
    <hyperlink r:id="rId745" ref="M376"/>
    <hyperlink r:id="rId746" ref="N376"/>
    <hyperlink r:id="rId747" ref="M377"/>
    <hyperlink r:id="rId748" ref="N377"/>
    <hyperlink r:id="rId749" ref="M378"/>
    <hyperlink r:id="rId750" ref="N378"/>
    <hyperlink r:id="rId751" ref="M379"/>
    <hyperlink r:id="rId752" ref="N379"/>
    <hyperlink r:id="rId753" ref="M380"/>
    <hyperlink r:id="rId754" ref="N380"/>
    <hyperlink r:id="rId755" ref="M381"/>
    <hyperlink r:id="rId756" ref="N381"/>
    <hyperlink r:id="rId757" ref="M382"/>
    <hyperlink r:id="rId758" ref="N382"/>
    <hyperlink r:id="rId759" ref="M383"/>
    <hyperlink r:id="rId760" ref="N383"/>
    <hyperlink r:id="rId761" ref="M384"/>
    <hyperlink r:id="rId762" ref="N384"/>
    <hyperlink r:id="rId763" ref="M385"/>
    <hyperlink r:id="rId764" ref="N385"/>
    <hyperlink r:id="rId765" ref="M386"/>
    <hyperlink r:id="rId766" ref="N386"/>
    <hyperlink r:id="rId767" ref="M387"/>
    <hyperlink r:id="rId768" ref="N387"/>
    <hyperlink r:id="rId769" ref="M388"/>
    <hyperlink r:id="rId770" ref="N388"/>
    <hyperlink r:id="rId771" ref="M389"/>
    <hyperlink r:id="rId772" ref="N389"/>
    <hyperlink r:id="rId773" ref="M390"/>
    <hyperlink r:id="rId774" ref="N390"/>
    <hyperlink r:id="rId775" ref="M391"/>
    <hyperlink r:id="rId776" ref="N391"/>
    <hyperlink r:id="rId777" ref="M392"/>
    <hyperlink r:id="rId778" ref="N392"/>
    <hyperlink r:id="rId779" ref="M393"/>
    <hyperlink r:id="rId780" ref="N393"/>
    <hyperlink r:id="rId781" ref="M394"/>
    <hyperlink r:id="rId782" ref="N394"/>
    <hyperlink r:id="rId783" ref="M395"/>
    <hyperlink r:id="rId784" ref="N395"/>
    <hyperlink r:id="rId785" ref="M396"/>
    <hyperlink r:id="rId786" ref="N396"/>
    <hyperlink r:id="rId787" ref="M397"/>
    <hyperlink r:id="rId788" ref="N397"/>
    <hyperlink r:id="rId789" ref="M398"/>
    <hyperlink r:id="rId790" ref="N398"/>
    <hyperlink r:id="rId791" ref="M399"/>
    <hyperlink r:id="rId792" ref="N399"/>
    <hyperlink r:id="rId793" ref="M400"/>
    <hyperlink r:id="rId794" ref="N400"/>
    <hyperlink r:id="rId795" ref="M401"/>
    <hyperlink r:id="rId796" ref="N401"/>
    <hyperlink r:id="rId797" ref="M402"/>
    <hyperlink r:id="rId798" ref="N402"/>
    <hyperlink r:id="rId799" ref="M403"/>
    <hyperlink r:id="rId800" ref="N403"/>
    <hyperlink r:id="rId801" ref="M404"/>
    <hyperlink r:id="rId802" ref="N404"/>
    <hyperlink r:id="rId803" ref="M405"/>
    <hyperlink r:id="rId804" ref="N405"/>
    <hyperlink r:id="rId805" ref="M406"/>
    <hyperlink r:id="rId806" ref="N406"/>
    <hyperlink r:id="rId807" ref="M407"/>
    <hyperlink r:id="rId808" ref="N407"/>
    <hyperlink r:id="rId809" ref="M408"/>
    <hyperlink r:id="rId810" ref="N408"/>
    <hyperlink r:id="rId811" ref="M409"/>
    <hyperlink r:id="rId812" ref="N409"/>
    <hyperlink r:id="rId813" ref="M410"/>
    <hyperlink r:id="rId814" ref="N410"/>
    <hyperlink r:id="rId815" ref="M411"/>
    <hyperlink r:id="rId816" ref="N411"/>
    <hyperlink r:id="rId817" ref="M412"/>
    <hyperlink r:id="rId818" ref="N412"/>
    <hyperlink r:id="rId819" ref="M413"/>
    <hyperlink r:id="rId820" ref="N413"/>
    <hyperlink r:id="rId821" ref="M414"/>
    <hyperlink r:id="rId822" ref="N414"/>
    <hyperlink r:id="rId823" ref="M415"/>
    <hyperlink r:id="rId824" ref="N415"/>
    <hyperlink r:id="rId825" ref="M416"/>
    <hyperlink r:id="rId826" ref="N416"/>
    <hyperlink r:id="rId827" ref="M417"/>
    <hyperlink r:id="rId828" ref="N417"/>
    <hyperlink r:id="rId829" ref="M418"/>
    <hyperlink r:id="rId830" ref="N418"/>
    <hyperlink r:id="rId831" ref="M419"/>
    <hyperlink r:id="rId832" ref="N419"/>
    <hyperlink r:id="rId833" ref="M420"/>
    <hyperlink r:id="rId834" ref="N420"/>
    <hyperlink r:id="rId835" ref="M421"/>
    <hyperlink r:id="rId836" ref="N421"/>
    <hyperlink r:id="rId837" ref="M422"/>
    <hyperlink r:id="rId838" ref="N422"/>
    <hyperlink r:id="rId839" ref="M423"/>
    <hyperlink r:id="rId840" ref="N423"/>
    <hyperlink r:id="rId841" ref="M424"/>
    <hyperlink r:id="rId842" ref="N424"/>
    <hyperlink r:id="rId843" ref="M425"/>
    <hyperlink r:id="rId844" ref="N425"/>
    <hyperlink r:id="rId845" ref="M426"/>
    <hyperlink r:id="rId846" ref="N426"/>
    <hyperlink r:id="rId847" ref="M427"/>
    <hyperlink r:id="rId848" ref="N427"/>
    <hyperlink r:id="rId849" ref="M428"/>
    <hyperlink r:id="rId850" ref="N428"/>
    <hyperlink r:id="rId851" ref="M429"/>
    <hyperlink r:id="rId852" ref="N429"/>
    <hyperlink r:id="rId853" ref="M430"/>
    <hyperlink r:id="rId854" ref="N430"/>
    <hyperlink r:id="rId855" ref="M431"/>
    <hyperlink r:id="rId856" ref="N431"/>
    <hyperlink r:id="rId857" ref="M432"/>
    <hyperlink r:id="rId858" ref="N432"/>
    <hyperlink r:id="rId859" ref="M433"/>
    <hyperlink r:id="rId860" ref="N433"/>
    <hyperlink r:id="rId861" ref="M434"/>
    <hyperlink r:id="rId862" ref="N434"/>
    <hyperlink r:id="rId863" ref="M435"/>
    <hyperlink r:id="rId864" ref="N435"/>
    <hyperlink r:id="rId865" ref="M436"/>
    <hyperlink r:id="rId866" ref="N436"/>
    <hyperlink r:id="rId867" ref="M437"/>
    <hyperlink r:id="rId868" ref="N437"/>
    <hyperlink r:id="rId869" ref="M438"/>
    <hyperlink r:id="rId870" ref="N438"/>
    <hyperlink r:id="rId871" ref="M439"/>
    <hyperlink r:id="rId872" ref="N439"/>
    <hyperlink r:id="rId873" ref="M440"/>
    <hyperlink r:id="rId874" ref="N440"/>
    <hyperlink r:id="rId875" ref="M441"/>
    <hyperlink r:id="rId876" ref="N441"/>
    <hyperlink r:id="rId877" ref="M442"/>
    <hyperlink r:id="rId878" ref="N442"/>
    <hyperlink r:id="rId879" ref="M443"/>
    <hyperlink r:id="rId880" ref="N443"/>
    <hyperlink r:id="rId881" ref="M444"/>
    <hyperlink r:id="rId882" ref="N444"/>
    <hyperlink r:id="rId883" ref="M445"/>
    <hyperlink r:id="rId884" ref="N445"/>
    <hyperlink r:id="rId885" ref="M446"/>
    <hyperlink r:id="rId886" ref="N446"/>
    <hyperlink r:id="rId887" ref="M447"/>
    <hyperlink r:id="rId888" ref="N447"/>
    <hyperlink r:id="rId889" ref="M448"/>
    <hyperlink r:id="rId890" ref="N448"/>
    <hyperlink r:id="rId891" ref="M449"/>
    <hyperlink r:id="rId892" ref="N449"/>
    <hyperlink r:id="rId893" ref="M450"/>
    <hyperlink r:id="rId894" ref="N450"/>
    <hyperlink r:id="rId895" ref="M451"/>
    <hyperlink r:id="rId896" ref="N451"/>
    <hyperlink r:id="rId897" ref="M452"/>
    <hyperlink r:id="rId898" ref="N452"/>
    <hyperlink r:id="rId899" ref="M453"/>
    <hyperlink r:id="rId900" ref="N453"/>
    <hyperlink r:id="rId901" ref="M454"/>
    <hyperlink r:id="rId902" ref="N454"/>
    <hyperlink r:id="rId903" ref="M455"/>
    <hyperlink r:id="rId904" ref="N455"/>
    <hyperlink r:id="rId905" ref="M456"/>
    <hyperlink r:id="rId906" ref="N456"/>
    <hyperlink r:id="rId907" ref="M457"/>
    <hyperlink r:id="rId908" ref="N457"/>
    <hyperlink r:id="rId909" ref="M458"/>
    <hyperlink r:id="rId910" ref="N458"/>
    <hyperlink r:id="rId911" ref="M459"/>
    <hyperlink r:id="rId912" ref="N459"/>
    <hyperlink r:id="rId913" ref="M460"/>
    <hyperlink r:id="rId914" ref="N460"/>
    <hyperlink r:id="rId915" ref="M461"/>
    <hyperlink r:id="rId916" ref="N461"/>
    <hyperlink r:id="rId917" ref="M462"/>
    <hyperlink r:id="rId918" ref="N462"/>
    <hyperlink r:id="rId919" ref="M463"/>
    <hyperlink r:id="rId920" ref="N463"/>
    <hyperlink r:id="rId921" ref="M464"/>
    <hyperlink r:id="rId922" ref="N464"/>
    <hyperlink r:id="rId923" ref="M465"/>
    <hyperlink r:id="rId924" ref="N465"/>
    <hyperlink r:id="rId925" ref="M466"/>
    <hyperlink r:id="rId926" ref="N466"/>
    <hyperlink r:id="rId927" ref="M467"/>
    <hyperlink r:id="rId928" ref="N467"/>
    <hyperlink r:id="rId929" ref="M468"/>
    <hyperlink r:id="rId930" ref="M469"/>
    <hyperlink r:id="rId931" ref="N469"/>
    <hyperlink r:id="rId932" ref="M470"/>
    <hyperlink r:id="rId933" ref="N470"/>
    <hyperlink r:id="rId934" ref="M471"/>
    <hyperlink r:id="rId935" ref="N471"/>
    <hyperlink r:id="rId936" ref="M472"/>
    <hyperlink r:id="rId937" ref="N472"/>
    <hyperlink r:id="rId938" ref="M473"/>
    <hyperlink r:id="rId939" ref="N473"/>
    <hyperlink r:id="rId940" ref="M474"/>
    <hyperlink r:id="rId941" ref="N474"/>
    <hyperlink r:id="rId942" ref="M475"/>
    <hyperlink r:id="rId943" ref="N475"/>
    <hyperlink r:id="rId944" ref="M476"/>
    <hyperlink r:id="rId945" ref="N476"/>
    <hyperlink r:id="rId946" ref="M477"/>
    <hyperlink r:id="rId947" ref="N477"/>
    <hyperlink r:id="rId948" ref="M478"/>
    <hyperlink r:id="rId949" ref="N478"/>
    <hyperlink r:id="rId950" ref="M479"/>
    <hyperlink r:id="rId951" ref="N479"/>
    <hyperlink r:id="rId952" ref="M480"/>
    <hyperlink r:id="rId953" ref="N480"/>
    <hyperlink r:id="rId954" ref="M481"/>
    <hyperlink r:id="rId955" ref="N481"/>
    <hyperlink r:id="rId956" ref="M482"/>
    <hyperlink r:id="rId957" ref="N482"/>
    <hyperlink r:id="rId958" ref="M483"/>
    <hyperlink r:id="rId959" ref="N483"/>
    <hyperlink r:id="rId960" ref="M484"/>
    <hyperlink r:id="rId961" ref="N484"/>
    <hyperlink r:id="rId962" ref="M485"/>
    <hyperlink r:id="rId963" ref="N485"/>
    <hyperlink r:id="rId964" ref="M486"/>
    <hyperlink r:id="rId965" ref="N486"/>
    <hyperlink r:id="rId966" ref="M487"/>
    <hyperlink r:id="rId967" ref="N487"/>
    <hyperlink r:id="rId968" ref="M488"/>
    <hyperlink r:id="rId969" ref="N488"/>
    <hyperlink r:id="rId970" ref="M489"/>
    <hyperlink r:id="rId971" ref="N489"/>
    <hyperlink r:id="rId972" ref="M490"/>
    <hyperlink r:id="rId973" ref="N490"/>
    <hyperlink r:id="rId974" ref="M491"/>
    <hyperlink r:id="rId975" ref="N491"/>
    <hyperlink r:id="rId976" ref="M492"/>
    <hyperlink r:id="rId977" ref="N492"/>
    <hyperlink r:id="rId978" ref="M493"/>
    <hyperlink r:id="rId979" ref="N493"/>
    <hyperlink r:id="rId980" ref="M494"/>
    <hyperlink r:id="rId981" ref="N494"/>
    <hyperlink r:id="rId982" ref="M495"/>
    <hyperlink r:id="rId983" ref="N495"/>
    <hyperlink r:id="rId984" ref="M496"/>
    <hyperlink r:id="rId985" ref="N496"/>
    <hyperlink r:id="rId986" ref="M497"/>
    <hyperlink r:id="rId987" ref="N497"/>
    <hyperlink r:id="rId988" ref="M498"/>
    <hyperlink r:id="rId989" ref="N498"/>
    <hyperlink r:id="rId990" ref="M499"/>
    <hyperlink r:id="rId991" ref="N499"/>
    <hyperlink r:id="rId992" ref="M500"/>
    <hyperlink r:id="rId993" ref="N500"/>
    <hyperlink r:id="rId994" ref="M501"/>
    <hyperlink r:id="rId995" ref="N501"/>
    <hyperlink r:id="rId996" ref="M502"/>
    <hyperlink r:id="rId997" ref="N502"/>
    <hyperlink r:id="rId998" ref="M503"/>
    <hyperlink r:id="rId999" ref="N503"/>
    <hyperlink r:id="rId1000" ref="M504"/>
    <hyperlink r:id="rId1001" ref="N504"/>
    <hyperlink r:id="rId1002" ref="M505"/>
    <hyperlink r:id="rId1003" ref="N505"/>
    <hyperlink r:id="rId1004" ref="M506"/>
    <hyperlink r:id="rId1005" ref="N506"/>
    <hyperlink r:id="rId1006" ref="M507"/>
    <hyperlink r:id="rId1007" ref="N507"/>
    <hyperlink r:id="rId1008" ref="M508"/>
    <hyperlink r:id="rId1009" ref="N508"/>
    <hyperlink r:id="rId1010" ref="M509"/>
    <hyperlink r:id="rId1011" ref="N509"/>
    <hyperlink r:id="rId1012" ref="M510"/>
    <hyperlink r:id="rId1013" ref="N510"/>
    <hyperlink r:id="rId1014" ref="M511"/>
    <hyperlink r:id="rId1015" ref="N511"/>
    <hyperlink r:id="rId1016" ref="M512"/>
    <hyperlink r:id="rId1017" ref="N512"/>
    <hyperlink r:id="rId1018" ref="M513"/>
    <hyperlink r:id="rId1019" ref="N513"/>
    <hyperlink r:id="rId1020" ref="M514"/>
    <hyperlink r:id="rId1021" ref="N514"/>
    <hyperlink r:id="rId1022" ref="M515"/>
    <hyperlink r:id="rId1023" ref="N515"/>
    <hyperlink r:id="rId1024" ref="M516"/>
    <hyperlink r:id="rId1025" ref="N516"/>
    <hyperlink r:id="rId1026" ref="M517"/>
    <hyperlink r:id="rId1027" ref="N517"/>
    <hyperlink r:id="rId1028" ref="M518"/>
    <hyperlink r:id="rId1029" ref="N518"/>
    <hyperlink r:id="rId1030" ref="M519"/>
    <hyperlink r:id="rId1031" ref="N519"/>
    <hyperlink r:id="rId1032" ref="M520"/>
    <hyperlink r:id="rId1033" ref="N520"/>
    <hyperlink r:id="rId1034" ref="M521"/>
    <hyperlink r:id="rId1035" ref="N521"/>
    <hyperlink r:id="rId1036" ref="M522"/>
    <hyperlink r:id="rId1037" ref="N522"/>
    <hyperlink r:id="rId1038" ref="M523"/>
    <hyperlink r:id="rId1039" ref="N523"/>
    <hyperlink r:id="rId1040" ref="M524"/>
    <hyperlink r:id="rId1041" ref="N524"/>
    <hyperlink r:id="rId1042" ref="M525"/>
    <hyperlink r:id="rId1043" ref="N525"/>
    <hyperlink r:id="rId1044" ref="M526"/>
    <hyperlink r:id="rId1045" ref="N526"/>
    <hyperlink r:id="rId1046" ref="M527"/>
    <hyperlink r:id="rId1047" ref="N527"/>
    <hyperlink r:id="rId1048" ref="M528"/>
    <hyperlink r:id="rId1049" ref="N528"/>
    <hyperlink r:id="rId1050" ref="M529"/>
    <hyperlink r:id="rId1051" ref="N529"/>
    <hyperlink r:id="rId1052" ref="M530"/>
    <hyperlink r:id="rId1053" ref="N530"/>
    <hyperlink r:id="rId1054" ref="M531"/>
    <hyperlink r:id="rId1055" ref="N531"/>
    <hyperlink r:id="rId1056" ref="M532"/>
    <hyperlink r:id="rId1057" ref="N532"/>
    <hyperlink r:id="rId1058" ref="M533"/>
    <hyperlink r:id="rId1059" ref="N533"/>
    <hyperlink r:id="rId1060" ref="M534"/>
    <hyperlink r:id="rId1061" ref="N534"/>
    <hyperlink r:id="rId1062" ref="M535"/>
    <hyperlink r:id="rId1063" ref="N535"/>
    <hyperlink r:id="rId1064" ref="M536"/>
    <hyperlink r:id="rId1065" ref="N536"/>
    <hyperlink r:id="rId1066" ref="M537"/>
    <hyperlink r:id="rId1067" ref="N537"/>
    <hyperlink r:id="rId1068" ref="M538"/>
    <hyperlink r:id="rId1069" ref="N538"/>
    <hyperlink r:id="rId1070" ref="M539"/>
    <hyperlink r:id="rId1071" ref="N539"/>
    <hyperlink r:id="rId1072" ref="M540"/>
    <hyperlink r:id="rId1073" ref="N540"/>
    <hyperlink r:id="rId1074" ref="M541"/>
    <hyperlink r:id="rId1075" ref="N541"/>
    <hyperlink r:id="rId1076" ref="M542"/>
    <hyperlink r:id="rId1077" ref="N542"/>
    <hyperlink r:id="rId1078" ref="M543"/>
    <hyperlink r:id="rId1079" ref="N543"/>
    <hyperlink r:id="rId1080" ref="M544"/>
    <hyperlink r:id="rId1081" ref="N544"/>
    <hyperlink r:id="rId1082" ref="M545"/>
    <hyperlink r:id="rId1083" ref="N545"/>
    <hyperlink r:id="rId1084" ref="M546"/>
    <hyperlink r:id="rId1085" ref="N546"/>
    <hyperlink r:id="rId1086" ref="M547"/>
    <hyperlink r:id="rId1087" ref="N547"/>
    <hyperlink r:id="rId1088" ref="M548"/>
    <hyperlink r:id="rId1089" ref="N548"/>
    <hyperlink r:id="rId1090" ref="M549"/>
    <hyperlink r:id="rId1091" ref="N549"/>
    <hyperlink r:id="rId1092" ref="M550"/>
    <hyperlink r:id="rId1093" ref="N550"/>
    <hyperlink r:id="rId1094" ref="M551"/>
    <hyperlink r:id="rId1095" ref="N551"/>
    <hyperlink r:id="rId1096" ref="M552"/>
    <hyperlink r:id="rId1097" ref="N552"/>
    <hyperlink r:id="rId1098" ref="M553"/>
    <hyperlink r:id="rId1099" ref="N553"/>
    <hyperlink r:id="rId1100" ref="M554"/>
    <hyperlink r:id="rId1101" ref="N554"/>
    <hyperlink r:id="rId1102" ref="M555"/>
    <hyperlink r:id="rId1103" ref="N555"/>
    <hyperlink r:id="rId1104" ref="M556"/>
    <hyperlink r:id="rId1105" ref="N556"/>
    <hyperlink r:id="rId1106" ref="M557"/>
    <hyperlink r:id="rId1107" ref="N557"/>
    <hyperlink r:id="rId1108" ref="M558"/>
    <hyperlink r:id="rId1109" ref="N558"/>
    <hyperlink r:id="rId1110" ref="M559"/>
    <hyperlink r:id="rId1111" ref="N559"/>
    <hyperlink r:id="rId1112" ref="M560"/>
    <hyperlink r:id="rId1113" ref="N560"/>
    <hyperlink r:id="rId1114" ref="M561"/>
    <hyperlink r:id="rId1115" ref="N561"/>
    <hyperlink r:id="rId1116" ref="M562"/>
    <hyperlink r:id="rId1117" ref="N562"/>
    <hyperlink r:id="rId1118" ref="M563"/>
    <hyperlink r:id="rId1119" ref="N563"/>
    <hyperlink r:id="rId1120" ref="M564"/>
    <hyperlink r:id="rId1121" ref="N564"/>
    <hyperlink r:id="rId1122" ref="M565"/>
    <hyperlink r:id="rId1123" ref="N565"/>
    <hyperlink r:id="rId1124" ref="M566"/>
    <hyperlink r:id="rId1125" ref="N566"/>
    <hyperlink r:id="rId1126" ref="M567"/>
    <hyperlink r:id="rId1127" ref="N567"/>
    <hyperlink r:id="rId1128" ref="M568"/>
    <hyperlink r:id="rId1129" ref="N568"/>
    <hyperlink r:id="rId1130" ref="M569"/>
    <hyperlink r:id="rId1131" ref="N569"/>
    <hyperlink r:id="rId1132" ref="M570"/>
    <hyperlink r:id="rId1133" ref="N570"/>
    <hyperlink r:id="rId1134" ref="M571"/>
    <hyperlink r:id="rId1135" ref="N571"/>
    <hyperlink r:id="rId1136" ref="M572"/>
    <hyperlink r:id="rId1137" ref="N572"/>
    <hyperlink r:id="rId1138" ref="M573"/>
    <hyperlink r:id="rId1139" ref="N573"/>
    <hyperlink r:id="rId1140" ref="M574"/>
    <hyperlink r:id="rId1141" ref="N574"/>
    <hyperlink r:id="rId1142" ref="M575"/>
    <hyperlink r:id="rId1143" ref="N575"/>
    <hyperlink r:id="rId1144" ref="M576"/>
    <hyperlink r:id="rId1145" ref="N576"/>
    <hyperlink r:id="rId1146" ref="M577"/>
    <hyperlink r:id="rId1147" ref="N577"/>
    <hyperlink r:id="rId1148" ref="M578"/>
    <hyperlink r:id="rId1149" ref="N578"/>
    <hyperlink r:id="rId1150" ref="M579"/>
    <hyperlink r:id="rId1151" ref="N579"/>
    <hyperlink r:id="rId1152" ref="M580"/>
    <hyperlink r:id="rId1153" ref="N580"/>
    <hyperlink r:id="rId1154" ref="M581"/>
    <hyperlink r:id="rId1155" ref="N581"/>
    <hyperlink r:id="rId1156" ref="M582"/>
    <hyperlink r:id="rId1157" ref="N582"/>
    <hyperlink r:id="rId1158" ref="M583"/>
    <hyperlink r:id="rId1159" ref="N583"/>
    <hyperlink r:id="rId1160" ref="M584"/>
    <hyperlink r:id="rId1161" ref="N584"/>
    <hyperlink r:id="rId1162" ref="M585"/>
    <hyperlink r:id="rId1163" ref="N585"/>
    <hyperlink r:id="rId1164" ref="M586"/>
    <hyperlink r:id="rId1165" ref="N586"/>
    <hyperlink r:id="rId1166" ref="M587"/>
    <hyperlink r:id="rId1167" ref="N587"/>
    <hyperlink r:id="rId1168" ref="M588"/>
    <hyperlink r:id="rId1169" ref="N588"/>
    <hyperlink r:id="rId1170" ref="M589"/>
    <hyperlink r:id="rId1171" ref="N589"/>
    <hyperlink r:id="rId1172" ref="M590"/>
    <hyperlink r:id="rId1173" ref="N590"/>
    <hyperlink r:id="rId1174" ref="M591"/>
    <hyperlink r:id="rId1175" ref="N591"/>
    <hyperlink r:id="rId1176" ref="M592"/>
    <hyperlink r:id="rId1177" ref="N592"/>
    <hyperlink r:id="rId1178" ref="M593"/>
    <hyperlink r:id="rId1179" ref="N593"/>
    <hyperlink r:id="rId1180" ref="M594"/>
    <hyperlink r:id="rId1181" ref="N594"/>
    <hyperlink r:id="rId1182" ref="M595"/>
    <hyperlink r:id="rId1183" ref="N595"/>
    <hyperlink r:id="rId1184" ref="M596"/>
    <hyperlink r:id="rId1185" ref="N596"/>
    <hyperlink r:id="rId1186" ref="M597"/>
    <hyperlink r:id="rId1187" ref="N597"/>
    <hyperlink r:id="rId1188" ref="M598"/>
    <hyperlink r:id="rId1189" ref="N598"/>
    <hyperlink r:id="rId1190" ref="M599"/>
    <hyperlink r:id="rId1191" ref="N599"/>
    <hyperlink r:id="rId1192" ref="M600"/>
    <hyperlink r:id="rId1193" ref="N600"/>
    <hyperlink r:id="rId1194" ref="M601"/>
    <hyperlink r:id="rId1195" ref="N601"/>
    <hyperlink r:id="rId1196" ref="M602"/>
    <hyperlink r:id="rId1197" ref="N602"/>
    <hyperlink r:id="rId1198" ref="M603"/>
    <hyperlink r:id="rId1199" ref="N603"/>
    <hyperlink r:id="rId1200" ref="M604"/>
    <hyperlink r:id="rId1201" ref="N604"/>
    <hyperlink r:id="rId1202" ref="M605"/>
    <hyperlink r:id="rId1203" ref="N605"/>
    <hyperlink r:id="rId1204" ref="M606"/>
    <hyperlink r:id="rId1205" ref="N606"/>
    <hyperlink r:id="rId1206" ref="M607"/>
    <hyperlink r:id="rId1207" ref="N607"/>
    <hyperlink r:id="rId1208" ref="M608"/>
    <hyperlink r:id="rId1209" ref="N608"/>
    <hyperlink r:id="rId1210" ref="M609"/>
    <hyperlink r:id="rId1211" ref="N609"/>
    <hyperlink r:id="rId1212" ref="M610"/>
    <hyperlink r:id="rId1213" ref="N610"/>
    <hyperlink r:id="rId1214" ref="M611"/>
    <hyperlink r:id="rId1215" ref="N611"/>
    <hyperlink r:id="rId1216" ref="M612"/>
    <hyperlink r:id="rId1217" ref="N612"/>
    <hyperlink r:id="rId1218" ref="M613"/>
    <hyperlink r:id="rId1219" ref="N613"/>
    <hyperlink r:id="rId1220" ref="M614"/>
    <hyperlink r:id="rId1221" ref="N614"/>
    <hyperlink r:id="rId1222" ref="M615"/>
    <hyperlink r:id="rId1223" ref="N615"/>
    <hyperlink r:id="rId1224" ref="M616"/>
    <hyperlink r:id="rId1225" ref="N616"/>
    <hyperlink r:id="rId1226" ref="M617"/>
    <hyperlink r:id="rId1227" ref="N617"/>
    <hyperlink r:id="rId1228" ref="M618"/>
    <hyperlink r:id="rId1229" ref="N618"/>
    <hyperlink r:id="rId1230" ref="M619"/>
    <hyperlink r:id="rId1231" ref="N619"/>
    <hyperlink r:id="rId1232" ref="M620"/>
    <hyperlink r:id="rId1233" ref="N620"/>
    <hyperlink r:id="rId1234" ref="M621"/>
    <hyperlink r:id="rId1235" ref="N621"/>
    <hyperlink r:id="rId1236" ref="M622"/>
    <hyperlink r:id="rId1237" ref="N622"/>
    <hyperlink r:id="rId1238" ref="M623"/>
    <hyperlink r:id="rId1239" ref="N623"/>
    <hyperlink r:id="rId1240" ref="M624"/>
    <hyperlink r:id="rId1241" ref="N624"/>
    <hyperlink r:id="rId1242" ref="M625"/>
    <hyperlink r:id="rId1243" ref="N625"/>
    <hyperlink r:id="rId1244" ref="M626"/>
    <hyperlink r:id="rId1245" ref="N626"/>
    <hyperlink r:id="rId1246" ref="M627"/>
    <hyperlink r:id="rId1247" ref="N627"/>
    <hyperlink r:id="rId1248" ref="M628"/>
    <hyperlink r:id="rId1249" ref="N628"/>
    <hyperlink r:id="rId1250" ref="M629"/>
    <hyperlink r:id="rId1251" ref="N629"/>
    <hyperlink r:id="rId1252" ref="M630"/>
    <hyperlink r:id="rId1253" ref="N630"/>
    <hyperlink r:id="rId1254" ref="M631"/>
    <hyperlink r:id="rId1255" ref="N631"/>
    <hyperlink r:id="rId1256" ref="M632"/>
    <hyperlink r:id="rId1257" ref="N632"/>
    <hyperlink r:id="rId1258" ref="M633"/>
    <hyperlink r:id="rId1259" ref="N633"/>
    <hyperlink r:id="rId1260" ref="M634"/>
    <hyperlink r:id="rId1261" ref="N634"/>
    <hyperlink r:id="rId1262" ref="M635"/>
    <hyperlink r:id="rId1263" ref="N635"/>
    <hyperlink r:id="rId1264" ref="M636"/>
    <hyperlink r:id="rId1265" ref="N636"/>
    <hyperlink r:id="rId1266" ref="M637"/>
    <hyperlink r:id="rId1267" ref="N637"/>
    <hyperlink r:id="rId1268" ref="M638"/>
    <hyperlink r:id="rId1269" ref="N638"/>
    <hyperlink r:id="rId1270" ref="M639"/>
    <hyperlink r:id="rId1271" ref="N639"/>
    <hyperlink r:id="rId1272" ref="M640"/>
    <hyperlink r:id="rId1273" ref="N640"/>
    <hyperlink r:id="rId1274" ref="M641"/>
    <hyperlink r:id="rId1275" ref="N641"/>
    <hyperlink r:id="rId1276" ref="M642"/>
    <hyperlink r:id="rId1277" ref="N642"/>
    <hyperlink r:id="rId1278" ref="M643"/>
    <hyperlink r:id="rId1279" ref="N643"/>
    <hyperlink r:id="rId1280" ref="M644"/>
    <hyperlink r:id="rId1281" ref="N644"/>
    <hyperlink r:id="rId1282" ref="M645"/>
    <hyperlink r:id="rId1283" ref="N645"/>
    <hyperlink r:id="rId1284" ref="M646"/>
    <hyperlink r:id="rId1285" ref="N646"/>
    <hyperlink r:id="rId1286" ref="M647"/>
    <hyperlink r:id="rId1287" ref="N647"/>
    <hyperlink r:id="rId1288" ref="M648"/>
    <hyperlink r:id="rId1289" ref="N648"/>
    <hyperlink r:id="rId1290" ref="M649"/>
    <hyperlink r:id="rId1291" ref="N649"/>
    <hyperlink r:id="rId1292" ref="M650"/>
    <hyperlink r:id="rId1293" ref="N650"/>
    <hyperlink r:id="rId1294" ref="M651"/>
    <hyperlink r:id="rId1295" ref="N651"/>
    <hyperlink r:id="rId1296" ref="M652"/>
    <hyperlink r:id="rId1297" ref="N652"/>
    <hyperlink r:id="rId1298" ref="M653"/>
    <hyperlink r:id="rId1299" ref="N653"/>
    <hyperlink r:id="rId1300" ref="M654"/>
    <hyperlink r:id="rId1301" ref="N654"/>
    <hyperlink r:id="rId1302" ref="M655"/>
    <hyperlink r:id="rId1303" ref="N655"/>
    <hyperlink r:id="rId1304" ref="M656"/>
    <hyperlink r:id="rId1305" ref="N656"/>
    <hyperlink r:id="rId1306" ref="M657"/>
    <hyperlink r:id="rId1307" ref="N657"/>
    <hyperlink r:id="rId1308" ref="M658"/>
    <hyperlink r:id="rId1309" ref="N658"/>
    <hyperlink r:id="rId1310" ref="M659"/>
    <hyperlink r:id="rId1311" ref="N659"/>
    <hyperlink r:id="rId1312" ref="M660"/>
    <hyperlink r:id="rId1313" ref="N660"/>
    <hyperlink r:id="rId1314" ref="M661"/>
    <hyperlink r:id="rId1315" ref="N661"/>
    <hyperlink r:id="rId1316" ref="M662"/>
    <hyperlink r:id="rId1317" ref="N662"/>
    <hyperlink r:id="rId1318" ref="M663"/>
    <hyperlink r:id="rId1319" ref="N663"/>
    <hyperlink r:id="rId1320" ref="M664"/>
    <hyperlink r:id="rId1321" ref="N664"/>
    <hyperlink r:id="rId1322" ref="M665"/>
    <hyperlink r:id="rId1323" ref="N665"/>
    <hyperlink r:id="rId1324" ref="M666"/>
    <hyperlink r:id="rId1325" ref="N666"/>
    <hyperlink r:id="rId1326" ref="M667"/>
    <hyperlink r:id="rId1327" ref="N667"/>
    <hyperlink r:id="rId1328" ref="M668"/>
    <hyperlink r:id="rId1329" ref="N668"/>
    <hyperlink r:id="rId1330" ref="M669"/>
    <hyperlink r:id="rId1331" ref="N669"/>
    <hyperlink r:id="rId1332" ref="M670"/>
    <hyperlink r:id="rId1333" ref="N670"/>
    <hyperlink r:id="rId1334" ref="M671"/>
    <hyperlink r:id="rId1335" ref="N671"/>
    <hyperlink r:id="rId1336" ref="M672"/>
    <hyperlink r:id="rId1337" ref="N672"/>
    <hyperlink r:id="rId1338" ref="M673"/>
    <hyperlink r:id="rId1339" ref="N673"/>
    <hyperlink r:id="rId1340" ref="M674"/>
    <hyperlink r:id="rId1341" ref="N674"/>
    <hyperlink r:id="rId1342" ref="M675"/>
    <hyperlink r:id="rId1343" ref="N675"/>
    <hyperlink r:id="rId1344" ref="M676"/>
    <hyperlink r:id="rId1345" ref="N676"/>
    <hyperlink r:id="rId1346" ref="M677"/>
    <hyperlink r:id="rId1347" ref="N677"/>
    <hyperlink r:id="rId1348" ref="M678"/>
    <hyperlink r:id="rId1349" ref="N678"/>
    <hyperlink r:id="rId1350" ref="M679"/>
    <hyperlink r:id="rId1351" ref="N679"/>
    <hyperlink r:id="rId1352" ref="M680"/>
    <hyperlink r:id="rId1353" ref="N680"/>
    <hyperlink r:id="rId1354" ref="M681"/>
    <hyperlink r:id="rId1355" ref="N681"/>
    <hyperlink r:id="rId1356" ref="M682"/>
    <hyperlink r:id="rId1357" ref="N682"/>
    <hyperlink r:id="rId1358" ref="M683"/>
    <hyperlink r:id="rId1359" ref="N683"/>
    <hyperlink r:id="rId1360" ref="M684"/>
    <hyperlink r:id="rId1361" ref="N684"/>
    <hyperlink r:id="rId1362" ref="M685"/>
    <hyperlink r:id="rId1363" ref="N685"/>
    <hyperlink r:id="rId1364" ref="M686"/>
    <hyperlink r:id="rId1365" ref="N686"/>
    <hyperlink r:id="rId1366" ref="M687"/>
    <hyperlink r:id="rId1367" ref="N687"/>
    <hyperlink r:id="rId1368" ref="M688"/>
    <hyperlink r:id="rId1369" ref="N688"/>
    <hyperlink r:id="rId1370" ref="M689"/>
    <hyperlink r:id="rId1371" ref="N689"/>
    <hyperlink r:id="rId1372" ref="M690"/>
    <hyperlink r:id="rId1373" ref="N690"/>
    <hyperlink r:id="rId1374" ref="M691"/>
    <hyperlink r:id="rId1375" ref="N691"/>
    <hyperlink r:id="rId1376" ref="M692"/>
    <hyperlink r:id="rId1377" ref="N692"/>
    <hyperlink r:id="rId1378" ref="M693"/>
    <hyperlink r:id="rId1379" ref="N693"/>
    <hyperlink r:id="rId1380" ref="M694"/>
    <hyperlink r:id="rId1381" ref="N694"/>
    <hyperlink r:id="rId1382" ref="M695"/>
    <hyperlink r:id="rId1383" ref="N695"/>
    <hyperlink r:id="rId1384" ref="M696"/>
    <hyperlink r:id="rId1385" ref="N696"/>
    <hyperlink r:id="rId1386" ref="M697"/>
    <hyperlink r:id="rId1387" ref="N697"/>
    <hyperlink r:id="rId1388" ref="M698"/>
    <hyperlink r:id="rId1389" ref="N698"/>
    <hyperlink r:id="rId1390" ref="M699"/>
    <hyperlink r:id="rId1391" ref="N699"/>
    <hyperlink r:id="rId1392" ref="M700"/>
    <hyperlink r:id="rId1393" ref="N700"/>
    <hyperlink r:id="rId1394" ref="M701"/>
    <hyperlink r:id="rId1395" ref="N701"/>
    <hyperlink r:id="rId1396" ref="M702"/>
    <hyperlink r:id="rId1397" ref="N702"/>
    <hyperlink r:id="rId1398" ref="M703"/>
    <hyperlink r:id="rId1399" ref="N703"/>
    <hyperlink r:id="rId1400" ref="M704"/>
    <hyperlink r:id="rId1401" ref="N704"/>
    <hyperlink r:id="rId1402" ref="M705"/>
    <hyperlink r:id="rId1403" ref="N705"/>
    <hyperlink r:id="rId1404" ref="M706"/>
    <hyperlink r:id="rId1405" ref="N706"/>
    <hyperlink r:id="rId1406" ref="M707"/>
    <hyperlink r:id="rId1407" ref="N707"/>
    <hyperlink r:id="rId1408" ref="M708"/>
    <hyperlink r:id="rId1409" ref="N708"/>
    <hyperlink r:id="rId1410" ref="M709"/>
    <hyperlink r:id="rId1411" ref="M710"/>
    <hyperlink r:id="rId1412" ref="N710"/>
    <hyperlink r:id="rId1413" ref="M711"/>
    <hyperlink r:id="rId1414" ref="N711"/>
    <hyperlink r:id="rId1415" ref="M712"/>
    <hyperlink r:id="rId1416" ref="N712"/>
    <hyperlink r:id="rId1417" ref="M713"/>
    <hyperlink r:id="rId1418" ref="N713"/>
    <hyperlink r:id="rId1419" ref="M714"/>
    <hyperlink r:id="rId1420" ref="N714"/>
    <hyperlink r:id="rId1421" ref="M715"/>
    <hyperlink r:id="rId1422" ref="N715"/>
    <hyperlink r:id="rId1423" ref="M716"/>
    <hyperlink r:id="rId1424" ref="N716"/>
    <hyperlink r:id="rId1425" ref="M717"/>
    <hyperlink r:id="rId1426" ref="N717"/>
    <hyperlink r:id="rId1427" ref="M718"/>
    <hyperlink r:id="rId1428" ref="N718"/>
    <hyperlink r:id="rId1429" ref="M719"/>
    <hyperlink r:id="rId1430" ref="N719"/>
    <hyperlink r:id="rId1431" ref="M720"/>
    <hyperlink r:id="rId1432" ref="N720"/>
    <hyperlink r:id="rId1433" ref="M721"/>
    <hyperlink r:id="rId1434" ref="N721"/>
    <hyperlink r:id="rId1435" ref="M722"/>
    <hyperlink r:id="rId1436" ref="N722"/>
    <hyperlink r:id="rId1437" ref="M723"/>
    <hyperlink r:id="rId1438" ref="N723"/>
    <hyperlink r:id="rId1439" ref="M724"/>
    <hyperlink r:id="rId1440" ref="N724"/>
    <hyperlink r:id="rId1441" ref="M725"/>
    <hyperlink r:id="rId1442" ref="N725"/>
    <hyperlink r:id="rId1443" ref="M726"/>
    <hyperlink r:id="rId1444" ref="N726"/>
    <hyperlink r:id="rId1445" ref="M727"/>
    <hyperlink r:id="rId1446" ref="N727"/>
    <hyperlink r:id="rId1447" ref="M728"/>
    <hyperlink r:id="rId1448" ref="N728"/>
    <hyperlink r:id="rId1449" ref="M729"/>
    <hyperlink r:id="rId1450" ref="N729"/>
    <hyperlink r:id="rId1451" ref="M730"/>
    <hyperlink r:id="rId1452" ref="N730"/>
    <hyperlink r:id="rId1453" ref="M731"/>
    <hyperlink r:id="rId1454" ref="N731"/>
    <hyperlink r:id="rId1455" ref="M732"/>
    <hyperlink r:id="rId1456" ref="N732"/>
    <hyperlink r:id="rId1457" ref="M733"/>
    <hyperlink r:id="rId1458" ref="N733"/>
    <hyperlink r:id="rId1459" ref="M734"/>
    <hyperlink r:id="rId1460" ref="N734"/>
    <hyperlink r:id="rId1461" ref="M735"/>
    <hyperlink r:id="rId1462" ref="N735"/>
    <hyperlink r:id="rId1463" ref="M736"/>
    <hyperlink r:id="rId1464" ref="N736"/>
    <hyperlink r:id="rId1465" ref="M737"/>
    <hyperlink r:id="rId1466" ref="N737"/>
    <hyperlink r:id="rId1467" ref="M738"/>
    <hyperlink r:id="rId1468" ref="N738"/>
    <hyperlink r:id="rId1469" ref="M739"/>
    <hyperlink r:id="rId1470" ref="N739"/>
    <hyperlink r:id="rId1471" ref="M740"/>
    <hyperlink r:id="rId1472" ref="N740"/>
    <hyperlink r:id="rId1473" ref="M741"/>
    <hyperlink r:id="rId1474" ref="N741"/>
    <hyperlink r:id="rId1475" ref="M742"/>
    <hyperlink r:id="rId1476" ref="N742"/>
    <hyperlink r:id="rId1477" ref="M743"/>
    <hyperlink r:id="rId1478" ref="N743"/>
    <hyperlink r:id="rId1479" ref="M744"/>
    <hyperlink r:id="rId1480" ref="N744"/>
    <hyperlink r:id="rId1481" ref="M745"/>
    <hyperlink r:id="rId1482" ref="N745"/>
    <hyperlink r:id="rId1483" ref="M746"/>
    <hyperlink r:id="rId1484" ref="N746"/>
    <hyperlink r:id="rId1485" ref="M747"/>
    <hyperlink r:id="rId1486" ref="N747"/>
    <hyperlink r:id="rId1487" ref="M748"/>
    <hyperlink r:id="rId1488" ref="N748"/>
    <hyperlink r:id="rId1489" ref="M749"/>
    <hyperlink r:id="rId1490" ref="N749"/>
    <hyperlink r:id="rId1491" ref="M750"/>
    <hyperlink r:id="rId1492" ref="N750"/>
    <hyperlink r:id="rId1493" ref="M751"/>
    <hyperlink r:id="rId1494" ref="N751"/>
    <hyperlink r:id="rId1495" ref="M752"/>
    <hyperlink r:id="rId1496" ref="N752"/>
    <hyperlink r:id="rId1497" ref="M753"/>
    <hyperlink r:id="rId1498" ref="N753"/>
    <hyperlink r:id="rId1499" ref="M754"/>
    <hyperlink r:id="rId1500" ref="N754"/>
    <hyperlink r:id="rId1501" ref="M755"/>
    <hyperlink r:id="rId1502" ref="N755"/>
    <hyperlink r:id="rId1503" ref="M756"/>
    <hyperlink r:id="rId1504" ref="N756"/>
    <hyperlink r:id="rId1505" ref="M757"/>
    <hyperlink r:id="rId1506" ref="N757"/>
    <hyperlink r:id="rId1507" ref="M758"/>
    <hyperlink r:id="rId1508" ref="N758"/>
    <hyperlink r:id="rId1509" ref="M759"/>
    <hyperlink r:id="rId1510" ref="N759"/>
    <hyperlink r:id="rId1511" ref="M760"/>
    <hyperlink r:id="rId1512" ref="N760"/>
    <hyperlink r:id="rId1513" ref="M761"/>
    <hyperlink r:id="rId1514" ref="N761"/>
    <hyperlink r:id="rId1515" ref="M762"/>
    <hyperlink r:id="rId1516" ref="N762"/>
    <hyperlink r:id="rId1517" ref="M763"/>
    <hyperlink r:id="rId1518" ref="N763"/>
    <hyperlink r:id="rId1519" ref="M764"/>
    <hyperlink r:id="rId1520" ref="N764"/>
    <hyperlink r:id="rId1521" ref="M765"/>
    <hyperlink r:id="rId1522" ref="N765"/>
    <hyperlink r:id="rId1523" ref="M766"/>
    <hyperlink r:id="rId1524" ref="N766"/>
    <hyperlink r:id="rId1525" ref="M767"/>
    <hyperlink r:id="rId1526" ref="N767"/>
    <hyperlink r:id="rId1527" ref="M768"/>
    <hyperlink r:id="rId1528" ref="N768"/>
    <hyperlink r:id="rId1529" ref="M769"/>
    <hyperlink r:id="rId1530" ref="N769"/>
    <hyperlink r:id="rId1531" ref="M770"/>
    <hyperlink r:id="rId1532" ref="N770"/>
    <hyperlink r:id="rId1533" ref="M771"/>
    <hyperlink r:id="rId1534" ref="N771"/>
    <hyperlink r:id="rId1535" ref="M772"/>
    <hyperlink r:id="rId1536" ref="N772"/>
    <hyperlink r:id="rId1537" ref="M773"/>
    <hyperlink r:id="rId1538" ref="N773"/>
    <hyperlink r:id="rId1539" ref="M774"/>
    <hyperlink r:id="rId1540" ref="N774"/>
    <hyperlink r:id="rId1541" ref="M775"/>
    <hyperlink r:id="rId1542" ref="N775"/>
    <hyperlink r:id="rId1543" ref="M776"/>
    <hyperlink r:id="rId1544" ref="N776"/>
    <hyperlink r:id="rId1545" ref="M777"/>
    <hyperlink r:id="rId1546" ref="N777"/>
    <hyperlink r:id="rId1547" ref="M778"/>
    <hyperlink r:id="rId1548" ref="N778"/>
    <hyperlink r:id="rId1549" ref="M779"/>
    <hyperlink r:id="rId1550" ref="N779"/>
    <hyperlink r:id="rId1551" ref="M780"/>
    <hyperlink r:id="rId1552" ref="N780"/>
    <hyperlink r:id="rId1553" ref="M781"/>
    <hyperlink r:id="rId1554" ref="N781"/>
    <hyperlink r:id="rId1555" ref="M782"/>
    <hyperlink r:id="rId1556" ref="N782"/>
    <hyperlink r:id="rId1557" ref="M783"/>
    <hyperlink r:id="rId1558" ref="N783"/>
    <hyperlink r:id="rId1559" ref="M784"/>
    <hyperlink r:id="rId1560" ref="N784"/>
    <hyperlink r:id="rId1561" ref="M785"/>
    <hyperlink r:id="rId1562" ref="N785"/>
    <hyperlink r:id="rId1563" ref="M786"/>
    <hyperlink r:id="rId1564" ref="N786"/>
    <hyperlink r:id="rId1565" ref="M787"/>
    <hyperlink r:id="rId1566" ref="N787"/>
    <hyperlink r:id="rId1567" ref="M788"/>
    <hyperlink r:id="rId1568" ref="N788"/>
    <hyperlink r:id="rId1569" ref="M789"/>
    <hyperlink r:id="rId1570" ref="N789"/>
    <hyperlink r:id="rId1571" ref="M790"/>
    <hyperlink r:id="rId1572" ref="N790"/>
    <hyperlink r:id="rId1573" ref="M791"/>
    <hyperlink r:id="rId1574" ref="N791"/>
    <hyperlink r:id="rId1575" ref="M792"/>
    <hyperlink r:id="rId1576" ref="N792"/>
    <hyperlink r:id="rId1577" ref="M793"/>
    <hyperlink r:id="rId1578" ref="N793"/>
    <hyperlink r:id="rId1579" ref="M794"/>
    <hyperlink r:id="rId1580" ref="N794"/>
    <hyperlink r:id="rId1581" ref="M795"/>
    <hyperlink r:id="rId1582" ref="N795"/>
    <hyperlink r:id="rId1583" ref="M796"/>
    <hyperlink r:id="rId1584" ref="N796"/>
    <hyperlink r:id="rId1585" ref="M797"/>
    <hyperlink r:id="rId1586" ref="N797"/>
    <hyperlink r:id="rId1587" ref="M798"/>
    <hyperlink r:id="rId1588" ref="N798"/>
    <hyperlink r:id="rId1589" ref="M799"/>
    <hyperlink r:id="rId1590" ref="N799"/>
    <hyperlink r:id="rId1591" ref="M800"/>
    <hyperlink r:id="rId1592" ref="N800"/>
    <hyperlink r:id="rId1593" ref="M801"/>
    <hyperlink r:id="rId1594" ref="N801"/>
    <hyperlink r:id="rId1595" ref="M802"/>
    <hyperlink r:id="rId1596" ref="N802"/>
    <hyperlink r:id="rId1597" ref="M803"/>
    <hyperlink r:id="rId1598" ref="N803"/>
    <hyperlink r:id="rId1599" ref="M804"/>
    <hyperlink r:id="rId1600" ref="N804"/>
    <hyperlink r:id="rId1601" ref="M805"/>
    <hyperlink r:id="rId1602" ref="N805"/>
    <hyperlink r:id="rId1603" ref="M806"/>
    <hyperlink r:id="rId1604" ref="N806"/>
    <hyperlink r:id="rId1605" ref="M807"/>
    <hyperlink r:id="rId1606" ref="N807"/>
    <hyperlink r:id="rId1607" ref="M808"/>
    <hyperlink r:id="rId1608" ref="N808"/>
    <hyperlink r:id="rId1609" ref="M809"/>
    <hyperlink r:id="rId1610" ref="N809"/>
    <hyperlink r:id="rId1611" ref="M810"/>
    <hyperlink r:id="rId1612" ref="N810"/>
    <hyperlink r:id="rId1613" ref="M811"/>
    <hyperlink r:id="rId1614" ref="N811"/>
    <hyperlink r:id="rId1615" ref="M812"/>
    <hyperlink r:id="rId1616" ref="N812"/>
    <hyperlink r:id="rId1617" ref="M813"/>
    <hyperlink r:id="rId1618" ref="N813"/>
    <hyperlink r:id="rId1619" ref="M814"/>
    <hyperlink r:id="rId1620" ref="N814"/>
    <hyperlink r:id="rId1621" ref="M815"/>
    <hyperlink r:id="rId1622" ref="N815"/>
    <hyperlink r:id="rId1623" ref="M816"/>
    <hyperlink r:id="rId1624" ref="N816"/>
    <hyperlink r:id="rId1625" ref="M817"/>
    <hyperlink r:id="rId1626" ref="N817"/>
    <hyperlink r:id="rId1627" ref="M818"/>
    <hyperlink r:id="rId1628" ref="N818"/>
    <hyperlink r:id="rId1629" ref="M819"/>
    <hyperlink r:id="rId1630" ref="M820"/>
    <hyperlink r:id="rId1631" ref="N820"/>
    <hyperlink r:id="rId1632" ref="M821"/>
    <hyperlink r:id="rId1633" ref="N821"/>
    <hyperlink r:id="rId1634" ref="M822"/>
    <hyperlink r:id="rId1635" ref="N822"/>
    <hyperlink r:id="rId1636" ref="M823"/>
    <hyperlink r:id="rId1637" ref="N823"/>
    <hyperlink r:id="rId1638" ref="M824"/>
    <hyperlink r:id="rId1639" ref="N824"/>
    <hyperlink r:id="rId1640" ref="M825"/>
    <hyperlink r:id="rId1641" ref="N825"/>
    <hyperlink r:id="rId1642" ref="M826"/>
    <hyperlink r:id="rId1643" ref="N826"/>
    <hyperlink r:id="rId1644" ref="M827"/>
    <hyperlink r:id="rId1645" ref="N827"/>
    <hyperlink r:id="rId1646" ref="M828"/>
    <hyperlink r:id="rId1647" ref="N828"/>
    <hyperlink r:id="rId1648" ref="M829"/>
    <hyperlink r:id="rId1649" ref="N829"/>
    <hyperlink r:id="rId1650" ref="M830"/>
    <hyperlink r:id="rId1651" ref="N830"/>
    <hyperlink r:id="rId1652" ref="M831"/>
    <hyperlink r:id="rId1653" ref="N831"/>
    <hyperlink r:id="rId1654" ref="M832"/>
    <hyperlink r:id="rId1655" ref="N832"/>
    <hyperlink r:id="rId1656" ref="M833"/>
    <hyperlink r:id="rId1657" ref="N833"/>
    <hyperlink r:id="rId1658" ref="M834"/>
    <hyperlink r:id="rId1659" ref="N834"/>
    <hyperlink r:id="rId1660" ref="M835"/>
    <hyperlink r:id="rId1661" ref="N835"/>
    <hyperlink r:id="rId1662" ref="M836"/>
    <hyperlink r:id="rId1663" ref="N836"/>
    <hyperlink r:id="rId1664" ref="M837"/>
    <hyperlink r:id="rId1665" ref="N837"/>
    <hyperlink r:id="rId1666" ref="M838"/>
    <hyperlink r:id="rId1667" ref="N838"/>
    <hyperlink r:id="rId1668" ref="M839"/>
    <hyperlink r:id="rId1669" ref="N839"/>
    <hyperlink r:id="rId1670" ref="M840"/>
    <hyperlink r:id="rId1671" ref="N840"/>
    <hyperlink r:id="rId1672" ref="M841"/>
    <hyperlink r:id="rId1673" ref="N841"/>
    <hyperlink r:id="rId1674" ref="M842"/>
    <hyperlink r:id="rId1675" ref="N842"/>
    <hyperlink r:id="rId1676" ref="M843"/>
    <hyperlink r:id="rId1677" ref="N843"/>
    <hyperlink r:id="rId1678" ref="M844"/>
    <hyperlink r:id="rId1679" ref="N844"/>
    <hyperlink r:id="rId1680" ref="M845"/>
    <hyperlink r:id="rId1681" ref="N845"/>
    <hyperlink r:id="rId1682" ref="M846"/>
    <hyperlink r:id="rId1683" ref="N846"/>
    <hyperlink r:id="rId1684" ref="M847"/>
    <hyperlink r:id="rId1685" ref="N847"/>
    <hyperlink r:id="rId1686" ref="M848"/>
    <hyperlink r:id="rId1687" ref="N848"/>
    <hyperlink r:id="rId1688" ref="M849"/>
    <hyperlink r:id="rId1689" ref="N849"/>
    <hyperlink r:id="rId1690" ref="M850"/>
    <hyperlink r:id="rId1691" ref="N850"/>
    <hyperlink r:id="rId1692" ref="M851"/>
    <hyperlink r:id="rId1693" ref="N851"/>
    <hyperlink r:id="rId1694" ref="M852"/>
    <hyperlink r:id="rId1695" ref="N852"/>
    <hyperlink r:id="rId1696" ref="M853"/>
    <hyperlink r:id="rId1697" ref="N853"/>
    <hyperlink r:id="rId1698" ref="M854"/>
    <hyperlink r:id="rId1699" ref="N854"/>
    <hyperlink r:id="rId1700" ref="M855"/>
    <hyperlink r:id="rId1701" ref="N855"/>
    <hyperlink r:id="rId1702" ref="M856"/>
    <hyperlink r:id="rId1703" ref="N856"/>
    <hyperlink r:id="rId1704" ref="M857"/>
    <hyperlink r:id="rId1705" ref="N857"/>
    <hyperlink r:id="rId1706" ref="M858"/>
    <hyperlink r:id="rId1707" ref="N858"/>
    <hyperlink r:id="rId1708" ref="M859"/>
    <hyperlink r:id="rId1709" ref="N859"/>
    <hyperlink r:id="rId1710" ref="M860"/>
    <hyperlink r:id="rId1711" ref="N860"/>
    <hyperlink r:id="rId1712" ref="M861"/>
    <hyperlink r:id="rId1713" ref="N861"/>
    <hyperlink r:id="rId1714" ref="M862"/>
    <hyperlink r:id="rId1715" ref="N862"/>
    <hyperlink r:id="rId1716" ref="M863"/>
    <hyperlink r:id="rId1717" ref="N863"/>
    <hyperlink r:id="rId1718" ref="M864"/>
    <hyperlink r:id="rId1719" ref="N864"/>
    <hyperlink r:id="rId1720" ref="M865"/>
    <hyperlink r:id="rId1721" ref="N865"/>
    <hyperlink r:id="rId1722" ref="M866"/>
    <hyperlink r:id="rId1723" ref="N866"/>
    <hyperlink r:id="rId1724" ref="M867"/>
    <hyperlink r:id="rId1725" ref="N867"/>
    <hyperlink r:id="rId1726" ref="M868"/>
    <hyperlink r:id="rId1727" ref="N868"/>
    <hyperlink r:id="rId1728" ref="M869"/>
    <hyperlink r:id="rId1729" ref="N869"/>
    <hyperlink r:id="rId1730" ref="M870"/>
    <hyperlink r:id="rId1731" ref="N870"/>
    <hyperlink r:id="rId1732" ref="M871"/>
    <hyperlink r:id="rId1733" ref="N871"/>
    <hyperlink r:id="rId1734" ref="M872"/>
    <hyperlink r:id="rId1735" ref="N872"/>
    <hyperlink r:id="rId1736" ref="M873"/>
    <hyperlink r:id="rId1737" ref="N873"/>
    <hyperlink r:id="rId1738" ref="M874"/>
    <hyperlink r:id="rId1739" ref="N874"/>
    <hyperlink r:id="rId1740" ref="M875"/>
    <hyperlink r:id="rId1741" ref="N875"/>
    <hyperlink r:id="rId1742" ref="M876"/>
    <hyperlink r:id="rId1743" ref="N876"/>
    <hyperlink r:id="rId1744" ref="M877"/>
    <hyperlink r:id="rId1745" ref="N877"/>
    <hyperlink r:id="rId1746" ref="M878"/>
    <hyperlink r:id="rId1747" ref="N878"/>
    <hyperlink r:id="rId1748" ref="M879"/>
    <hyperlink r:id="rId1749" ref="N879"/>
    <hyperlink r:id="rId1750" ref="M880"/>
    <hyperlink r:id="rId1751" ref="N880"/>
    <hyperlink r:id="rId1752" ref="M881"/>
    <hyperlink r:id="rId1753" ref="N881"/>
    <hyperlink r:id="rId1754" ref="M882"/>
    <hyperlink r:id="rId1755" ref="N882"/>
    <hyperlink r:id="rId1756" ref="M883"/>
    <hyperlink r:id="rId1757" ref="N883"/>
    <hyperlink r:id="rId1758" ref="M884"/>
    <hyperlink r:id="rId1759" ref="N884"/>
    <hyperlink r:id="rId1760" ref="M885"/>
    <hyperlink r:id="rId1761" ref="N885"/>
    <hyperlink r:id="rId1762" ref="M886"/>
    <hyperlink r:id="rId1763" ref="N886"/>
    <hyperlink r:id="rId1764" ref="M887"/>
    <hyperlink r:id="rId1765" ref="N887"/>
    <hyperlink r:id="rId1766" ref="M888"/>
    <hyperlink r:id="rId1767" ref="N888"/>
    <hyperlink r:id="rId1768" ref="M889"/>
    <hyperlink r:id="rId1769" ref="N889"/>
    <hyperlink r:id="rId1770" ref="M890"/>
    <hyperlink r:id="rId1771" ref="N890"/>
    <hyperlink r:id="rId1772" ref="M891"/>
    <hyperlink r:id="rId1773" ref="N891"/>
    <hyperlink r:id="rId1774" ref="M892"/>
    <hyperlink r:id="rId1775" ref="N892"/>
    <hyperlink r:id="rId1776" ref="M893"/>
    <hyperlink r:id="rId1777" ref="N893"/>
    <hyperlink r:id="rId1778" ref="M894"/>
    <hyperlink r:id="rId1779" ref="N894"/>
    <hyperlink r:id="rId1780" ref="M895"/>
    <hyperlink r:id="rId1781" ref="N895"/>
    <hyperlink r:id="rId1782" ref="M896"/>
    <hyperlink r:id="rId1783" ref="N896"/>
    <hyperlink r:id="rId1784" ref="M897"/>
    <hyperlink r:id="rId1785" ref="N897"/>
    <hyperlink r:id="rId1786" ref="M898"/>
    <hyperlink r:id="rId1787" ref="N898"/>
    <hyperlink r:id="rId1788" ref="M899"/>
    <hyperlink r:id="rId1789" ref="N899"/>
    <hyperlink r:id="rId1790" ref="M900"/>
    <hyperlink r:id="rId1791" ref="N900"/>
    <hyperlink r:id="rId1792" ref="M901"/>
    <hyperlink r:id="rId1793" ref="N901"/>
    <hyperlink r:id="rId1794" ref="M902"/>
    <hyperlink r:id="rId1795" ref="N902"/>
    <hyperlink r:id="rId1796" ref="M903"/>
    <hyperlink r:id="rId1797" ref="N903"/>
    <hyperlink r:id="rId1798" ref="M904"/>
    <hyperlink r:id="rId1799" ref="N904"/>
    <hyperlink r:id="rId1800" ref="M905"/>
    <hyperlink r:id="rId1801" ref="N905"/>
    <hyperlink r:id="rId1802" ref="M906"/>
    <hyperlink r:id="rId1803" ref="N906"/>
    <hyperlink r:id="rId1804" ref="M907"/>
    <hyperlink r:id="rId1805" ref="N907"/>
    <hyperlink r:id="rId1806" ref="M908"/>
    <hyperlink r:id="rId1807" ref="N908"/>
    <hyperlink r:id="rId1808" ref="M909"/>
    <hyperlink r:id="rId1809" ref="N909"/>
    <hyperlink r:id="rId1810" ref="M910"/>
    <hyperlink r:id="rId1811" ref="N910"/>
    <hyperlink r:id="rId1812" ref="M911"/>
    <hyperlink r:id="rId1813" ref="M912"/>
    <hyperlink r:id="rId1814" ref="N912"/>
    <hyperlink r:id="rId1815" ref="M913"/>
    <hyperlink r:id="rId1816" ref="N913"/>
    <hyperlink r:id="rId1817" ref="M914"/>
    <hyperlink r:id="rId1818" ref="N914"/>
    <hyperlink r:id="rId1819" ref="M915"/>
    <hyperlink r:id="rId1820" ref="N915"/>
    <hyperlink r:id="rId1821" ref="M916"/>
    <hyperlink r:id="rId1822" ref="N916"/>
    <hyperlink r:id="rId1823" ref="M917"/>
    <hyperlink r:id="rId1824" ref="N917"/>
    <hyperlink r:id="rId1825" ref="M918"/>
    <hyperlink r:id="rId1826" ref="N918"/>
    <hyperlink r:id="rId1827" ref="M919"/>
    <hyperlink r:id="rId1828" ref="N919"/>
    <hyperlink r:id="rId1829" ref="M920"/>
    <hyperlink r:id="rId1830" ref="N920"/>
    <hyperlink r:id="rId1831" ref="M921"/>
    <hyperlink r:id="rId1832" ref="N921"/>
    <hyperlink r:id="rId1833" ref="M922"/>
    <hyperlink r:id="rId1834" ref="N922"/>
    <hyperlink r:id="rId1835" ref="M923"/>
    <hyperlink r:id="rId1836" ref="N923"/>
    <hyperlink r:id="rId1837" ref="M924"/>
    <hyperlink r:id="rId1838" ref="N924"/>
    <hyperlink r:id="rId1839" ref="M925"/>
    <hyperlink r:id="rId1840" ref="N925"/>
    <hyperlink r:id="rId1841" ref="M926"/>
    <hyperlink r:id="rId1842" ref="N926"/>
    <hyperlink r:id="rId1843" ref="M927"/>
    <hyperlink r:id="rId1844" ref="N927"/>
    <hyperlink r:id="rId1845" ref="M928"/>
    <hyperlink r:id="rId1846" ref="N928"/>
    <hyperlink r:id="rId1847" ref="M929"/>
    <hyperlink r:id="rId1848" ref="N929"/>
    <hyperlink r:id="rId1849" ref="M930"/>
    <hyperlink r:id="rId1850" ref="N930"/>
    <hyperlink r:id="rId1851" ref="M931"/>
    <hyperlink r:id="rId1852" ref="N931"/>
    <hyperlink r:id="rId1853" ref="M932"/>
    <hyperlink r:id="rId1854" ref="N932"/>
    <hyperlink r:id="rId1855" ref="M933"/>
    <hyperlink r:id="rId1856" ref="N933"/>
    <hyperlink r:id="rId1857" ref="M934"/>
    <hyperlink r:id="rId1858" ref="N934"/>
    <hyperlink r:id="rId1859" ref="M935"/>
    <hyperlink r:id="rId1860" ref="N935"/>
    <hyperlink r:id="rId1861" ref="M936"/>
    <hyperlink r:id="rId1862" ref="N936"/>
    <hyperlink r:id="rId1863" ref="M937"/>
    <hyperlink r:id="rId1864" ref="N937"/>
    <hyperlink r:id="rId1865" ref="M938"/>
    <hyperlink r:id="rId1866" ref="N938"/>
    <hyperlink r:id="rId1867" ref="M939"/>
    <hyperlink r:id="rId1868" ref="N939"/>
    <hyperlink r:id="rId1869" ref="M940"/>
    <hyperlink r:id="rId1870" ref="N940"/>
    <hyperlink r:id="rId1871" ref="M941"/>
    <hyperlink r:id="rId1872" ref="N941"/>
    <hyperlink r:id="rId1873" ref="M942"/>
    <hyperlink r:id="rId1874" ref="N942"/>
    <hyperlink r:id="rId1875" ref="M943"/>
    <hyperlink r:id="rId1876" ref="N943"/>
    <hyperlink r:id="rId1877" ref="M944"/>
    <hyperlink r:id="rId1878" ref="N944"/>
    <hyperlink r:id="rId1879" ref="M945"/>
    <hyperlink r:id="rId1880" ref="N945"/>
    <hyperlink r:id="rId1881" ref="M946"/>
    <hyperlink r:id="rId1882" ref="N946"/>
    <hyperlink r:id="rId1883" ref="M947"/>
    <hyperlink r:id="rId1884" ref="N947"/>
    <hyperlink r:id="rId1885" ref="M948"/>
    <hyperlink r:id="rId1886" ref="N948"/>
    <hyperlink r:id="rId1887" ref="M949"/>
    <hyperlink r:id="rId1888" ref="N949"/>
    <hyperlink r:id="rId1889" ref="M950"/>
    <hyperlink r:id="rId1890" ref="N950"/>
    <hyperlink r:id="rId1891" ref="M951"/>
    <hyperlink r:id="rId1892" ref="N951"/>
    <hyperlink r:id="rId1893" ref="M952"/>
    <hyperlink r:id="rId1894" ref="N952"/>
    <hyperlink r:id="rId1895" ref="M953"/>
    <hyperlink r:id="rId1896" ref="N953"/>
    <hyperlink r:id="rId1897" ref="M954"/>
    <hyperlink r:id="rId1898" ref="N954"/>
    <hyperlink r:id="rId1899" ref="M955"/>
    <hyperlink r:id="rId1900" ref="N955"/>
    <hyperlink r:id="rId1901" ref="M956"/>
    <hyperlink r:id="rId1902" ref="N956"/>
    <hyperlink r:id="rId1903" ref="M957"/>
    <hyperlink r:id="rId1904" ref="N957"/>
    <hyperlink r:id="rId1905" ref="M958"/>
    <hyperlink r:id="rId1906" ref="N958"/>
    <hyperlink r:id="rId1907" ref="M959"/>
    <hyperlink r:id="rId1908" ref="N959"/>
    <hyperlink r:id="rId1909" ref="M960"/>
    <hyperlink r:id="rId1910" ref="N960"/>
    <hyperlink r:id="rId1911" ref="M961"/>
    <hyperlink r:id="rId1912" ref="N961"/>
    <hyperlink r:id="rId1913" ref="M962"/>
    <hyperlink r:id="rId1914" ref="N962"/>
    <hyperlink r:id="rId1915" ref="M963"/>
    <hyperlink r:id="rId1916" ref="N963"/>
    <hyperlink r:id="rId1917" ref="M964"/>
    <hyperlink r:id="rId1918" ref="N964"/>
    <hyperlink r:id="rId1919" ref="M965"/>
    <hyperlink r:id="rId1920" ref="N965"/>
    <hyperlink r:id="rId1921" ref="M966"/>
    <hyperlink r:id="rId1922" ref="N966"/>
    <hyperlink r:id="rId1923" ref="M967"/>
    <hyperlink r:id="rId1924" ref="N967"/>
    <hyperlink r:id="rId1925" ref="M968"/>
    <hyperlink r:id="rId1926" ref="N968"/>
    <hyperlink r:id="rId1927" ref="M969"/>
    <hyperlink r:id="rId1928" ref="N969"/>
    <hyperlink r:id="rId1929" ref="M970"/>
    <hyperlink r:id="rId1930" ref="N970"/>
    <hyperlink r:id="rId1931" ref="M971"/>
    <hyperlink r:id="rId1932" ref="N971"/>
    <hyperlink r:id="rId1933" ref="M972"/>
    <hyperlink r:id="rId1934" ref="N972"/>
    <hyperlink r:id="rId1935" ref="M973"/>
    <hyperlink r:id="rId1936" ref="N973"/>
    <hyperlink r:id="rId1937" ref="M974"/>
    <hyperlink r:id="rId1938" ref="N974"/>
    <hyperlink r:id="rId1939" ref="M975"/>
    <hyperlink r:id="rId1940" ref="N975"/>
    <hyperlink r:id="rId1941" ref="M976"/>
    <hyperlink r:id="rId1942" ref="N976"/>
    <hyperlink r:id="rId1943" ref="M977"/>
    <hyperlink r:id="rId1944" ref="N977"/>
    <hyperlink r:id="rId1945" ref="M978"/>
    <hyperlink r:id="rId1946" ref="N978"/>
    <hyperlink r:id="rId1947" ref="M979"/>
    <hyperlink r:id="rId1948" ref="N979"/>
    <hyperlink r:id="rId1949" ref="M980"/>
    <hyperlink r:id="rId1950" ref="N980"/>
    <hyperlink r:id="rId1951" ref="M981"/>
    <hyperlink r:id="rId1952" ref="N981"/>
    <hyperlink r:id="rId1953" ref="M982"/>
    <hyperlink r:id="rId1954" ref="N982"/>
    <hyperlink r:id="rId1955" ref="M983"/>
    <hyperlink r:id="rId1956" ref="N983"/>
    <hyperlink r:id="rId1957" ref="M984"/>
    <hyperlink r:id="rId1958" ref="N984"/>
    <hyperlink r:id="rId1959" ref="M985"/>
    <hyperlink r:id="rId1960" ref="N985"/>
    <hyperlink r:id="rId1961" ref="M986"/>
    <hyperlink r:id="rId1962" ref="N986"/>
    <hyperlink r:id="rId1963" ref="M987"/>
    <hyperlink r:id="rId1964" ref="N987"/>
    <hyperlink r:id="rId1965" ref="M988"/>
    <hyperlink r:id="rId1966" ref="N988"/>
    <hyperlink r:id="rId1967" ref="M989"/>
    <hyperlink r:id="rId1968" ref="N989"/>
    <hyperlink r:id="rId1969" ref="M990"/>
    <hyperlink r:id="rId1970" ref="N990"/>
    <hyperlink r:id="rId1971" ref="M991"/>
    <hyperlink r:id="rId1972" ref="N991"/>
    <hyperlink r:id="rId1973" ref="M992"/>
    <hyperlink r:id="rId1974" ref="N992"/>
    <hyperlink r:id="rId1975" ref="M993"/>
    <hyperlink r:id="rId1976" ref="N993"/>
    <hyperlink r:id="rId1977" ref="M994"/>
    <hyperlink r:id="rId1978" ref="N994"/>
    <hyperlink r:id="rId1979" ref="M995"/>
    <hyperlink r:id="rId1980" ref="N995"/>
    <hyperlink r:id="rId1981" ref="M996"/>
    <hyperlink r:id="rId1982" ref="N996"/>
    <hyperlink r:id="rId1983" ref="M997"/>
    <hyperlink r:id="rId1984" ref="N997"/>
    <hyperlink r:id="rId1985" ref="M998"/>
    <hyperlink r:id="rId1986" ref="N998"/>
    <hyperlink r:id="rId1987" ref="M999"/>
    <hyperlink r:id="rId1988" ref="N999"/>
    <hyperlink r:id="rId1989" ref="M1000"/>
    <hyperlink r:id="rId1990" ref="N1000"/>
    <hyperlink r:id="rId1991" ref="M1001"/>
    <hyperlink r:id="rId1992" ref="N1001"/>
    <hyperlink r:id="rId1993" ref="M1002"/>
    <hyperlink r:id="rId1994" ref="N1002"/>
    <hyperlink r:id="rId1995" ref="M1003"/>
    <hyperlink r:id="rId1996" ref="N1003"/>
    <hyperlink r:id="rId1997" ref="M1004"/>
    <hyperlink r:id="rId1998" ref="N1004"/>
    <hyperlink r:id="rId1999" ref="M1005"/>
    <hyperlink r:id="rId2000" ref="N1005"/>
    <hyperlink r:id="rId2001" ref="M1006"/>
    <hyperlink r:id="rId2002" ref="N1006"/>
    <hyperlink r:id="rId2003" ref="M1007"/>
    <hyperlink r:id="rId2004" ref="N1007"/>
    <hyperlink r:id="rId2005" ref="M1008"/>
    <hyperlink r:id="rId2006" ref="N1008"/>
    <hyperlink r:id="rId2007" ref="M1009"/>
    <hyperlink r:id="rId2008" ref="N1009"/>
    <hyperlink r:id="rId2009" ref="M1010"/>
    <hyperlink r:id="rId2010" ref="N1010"/>
    <hyperlink r:id="rId2011" ref="M1011"/>
    <hyperlink r:id="rId2012" ref="N1011"/>
    <hyperlink r:id="rId2013" ref="M1012"/>
    <hyperlink r:id="rId2014" ref="N1012"/>
    <hyperlink r:id="rId2015" ref="M1013"/>
    <hyperlink r:id="rId2016" ref="N1013"/>
    <hyperlink r:id="rId2017" ref="M1014"/>
    <hyperlink r:id="rId2018" ref="N1014"/>
    <hyperlink r:id="rId2019" ref="M1015"/>
    <hyperlink r:id="rId2020" ref="N1015"/>
    <hyperlink r:id="rId2021" ref="M1016"/>
    <hyperlink r:id="rId2022" ref="N1016"/>
    <hyperlink r:id="rId2023" ref="M1017"/>
    <hyperlink r:id="rId2024" ref="N1017"/>
    <hyperlink r:id="rId2025" ref="M1018"/>
    <hyperlink r:id="rId2026" ref="N1018"/>
    <hyperlink r:id="rId2027" ref="M1019"/>
    <hyperlink r:id="rId2028" ref="N1019"/>
    <hyperlink r:id="rId2029" ref="M1020"/>
    <hyperlink r:id="rId2030" ref="N1020"/>
    <hyperlink r:id="rId2031" ref="M1021"/>
    <hyperlink r:id="rId2032" ref="N1021"/>
    <hyperlink r:id="rId2033" ref="M1022"/>
    <hyperlink r:id="rId2034" ref="N1022"/>
    <hyperlink r:id="rId2035" ref="M1023"/>
    <hyperlink r:id="rId2036" ref="N1023"/>
    <hyperlink r:id="rId2037" ref="M1024"/>
    <hyperlink r:id="rId2038" ref="N1024"/>
    <hyperlink r:id="rId2039" ref="M1025"/>
    <hyperlink r:id="rId2040" ref="N1025"/>
    <hyperlink r:id="rId2041" ref="M1026"/>
    <hyperlink r:id="rId2042" ref="N1026"/>
    <hyperlink r:id="rId2043" ref="M1027"/>
    <hyperlink r:id="rId2044" ref="N1027"/>
    <hyperlink r:id="rId2045" ref="M1028"/>
    <hyperlink r:id="rId2046" ref="N1028"/>
    <hyperlink r:id="rId2047" ref="M1029"/>
    <hyperlink r:id="rId2048" ref="N1029"/>
    <hyperlink r:id="rId2049" ref="M1030"/>
    <hyperlink r:id="rId2050" ref="M1031"/>
    <hyperlink r:id="rId2051" ref="N1031"/>
    <hyperlink r:id="rId2052" ref="M1032"/>
    <hyperlink r:id="rId2053" ref="N1032"/>
    <hyperlink r:id="rId2054" ref="M1033"/>
    <hyperlink r:id="rId2055" ref="N1033"/>
    <hyperlink r:id="rId2056" ref="M1034"/>
    <hyperlink r:id="rId2057" ref="N1034"/>
    <hyperlink r:id="rId2058" ref="M1035"/>
    <hyperlink r:id="rId2059" ref="N1035"/>
    <hyperlink r:id="rId2060" ref="M1036"/>
    <hyperlink r:id="rId2061" ref="N1036"/>
    <hyperlink r:id="rId2062" ref="M1037"/>
    <hyperlink r:id="rId2063" ref="N1037"/>
    <hyperlink r:id="rId2064" ref="M1038"/>
    <hyperlink r:id="rId2065" ref="N1038"/>
    <hyperlink r:id="rId2066" ref="M1039"/>
    <hyperlink r:id="rId2067" ref="N1039"/>
    <hyperlink r:id="rId2068" ref="M1040"/>
    <hyperlink r:id="rId2069" ref="N1040"/>
    <hyperlink r:id="rId2070" ref="M1041"/>
    <hyperlink r:id="rId2071" ref="N1041"/>
    <hyperlink r:id="rId2072" ref="M1042"/>
    <hyperlink r:id="rId2073" ref="N1042"/>
    <hyperlink r:id="rId2074" ref="M1043"/>
    <hyperlink r:id="rId2075" ref="N1043"/>
    <hyperlink r:id="rId2076" ref="M1044"/>
    <hyperlink r:id="rId2077" ref="N1044"/>
    <hyperlink r:id="rId2078" ref="M1045"/>
    <hyperlink r:id="rId2079" ref="N1045"/>
    <hyperlink r:id="rId2080" ref="M1046"/>
    <hyperlink r:id="rId2081" ref="N1046"/>
    <hyperlink r:id="rId2082" ref="M1047"/>
    <hyperlink r:id="rId2083" ref="N1047"/>
    <hyperlink r:id="rId2084" ref="M1048"/>
    <hyperlink r:id="rId2085" ref="N1048"/>
    <hyperlink r:id="rId2086" ref="M1049"/>
    <hyperlink r:id="rId2087" ref="N1049"/>
    <hyperlink r:id="rId2088" ref="M1050"/>
    <hyperlink r:id="rId2089" ref="N1050"/>
    <hyperlink r:id="rId2090" ref="M1051"/>
    <hyperlink r:id="rId2091" ref="N1051"/>
    <hyperlink r:id="rId2092" ref="M1052"/>
    <hyperlink r:id="rId2093" ref="N1052"/>
    <hyperlink r:id="rId2094" ref="M1053"/>
    <hyperlink r:id="rId2095" ref="N1053"/>
    <hyperlink r:id="rId2096" ref="M1054"/>
    <hyperlink r:id="rId2097" ref="N1054"/>
    <hyperlink r:id="rId2098" ref="M1055"/>
    <hyperlink r:id="rId2099" ref="N1055"/>
    <hyperlink r:id="rId2100" ref="M1056"/>
    <hyperlink r:id="rId2101" ref="N1056"/>
    <hyperlink r:id="rId2102" ref="M1057"/>
    <hyperlink r:id="rId2103" ref="N1057"/>
    <hyperlink r:id="rId2104" ref="M1058"/>
    <hyperlink r:id="rId2105" ref="N1058"/>
    <hyperlink r:id="rId2106" ref="M1059"/>
    <hyperlink r:id="rId2107" ref="M1060"/>
    <hyperlink r:id="rId2108" ref="N1060"/>
    <hyperlink r:id="rId2109" ref="M1061"/>
    <hyperlink r:id="rId2110" ref="N1061"/>
    <hyperlink r:id="rId2111" ref="M1062"/>
    <hyperlink r:id="rId2112" ref="N1062"/>
    <hyperlink r:id="rId2113" ref="M1063"/>
    <hyperlink r:id="rId2114" ref="N1063"/>
    <hyperlink r:id="rId2115" ref="M1064"/>
    <hyperlink r:id="rId2116" ref="N1064"/>
    <hyperlink r:id="rId2117" ref="M1065"/>
    <hyperlink r:id="rId2118" ref="N1065"/>
    <hyperlink r:id="rId2119" ref="M1066"/>
    <hyperlink r:id="rId2120" ref="N1066"/>
    <hyperlink r:id="rId2121" ref="M1067"/>
    <hyperlink r:id="rId2122" ref="N1067"/>
    <hyperlink r:id="rId2123" ref="M1068"/>
    <hyperlink r:id="rId2124" ref="N1068"/>
    <hyperlink r:id="rId2125" ref="M1069"/>
    <hyperlink r:id="rId2126" ref="N1069"/>
    <hyperlink r:id="rId2127" ref="M1070"/>
    <hyperlink r:id="rId2128" ref="N1070"/>
    <hyperlink r:id="rId2129" ref="M1071"/>
    <hyperlink r:id="rId2130" ref="N1071"/>
    <hyperlink r:id="rId2131" ref="M1072"/>
    <hyperlink r:id="rId2132" ref="N1072"/>
    <hyperlink r:id="rId2133" ref="M1073"/>
    <hyperlink r:id="rId2134" ref="N1073"/>
    <hyperlink r:id="rId2135" ref="M1074"/>
    <hyperlink r:id="rId2136" ref="N1074"/>
    <hyperlink r:id="rId2137" ref="M1075"/>
    <hyperlink r:id="rId2138" ref="N1075"/>
    <hyperlink r:id="rId2139" ref="M1076"/>
    <hyperlink r:id="rId2140" ref="N1076"/>
    <hyperlink r:id="rId2141" ref="M1077"/>
    <hyperlink r:id="rId2142" ref="N1077"/>
    <hyperlink r:id="rId2143" ref="M1078"/>
    <hyperlink r:id="rId2144" ref="N1078"/>
    <hyperlink r:id="rId2145" ref="M1079"/>
    <hyperlink r:id="rId2146" ref="M108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1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5" max="25" width="23.0"/>
  </cols>
  <sheetData>
    <row r="1">
      <c r="A1" s="112" t="s">
        <v>0</v>
      </c>
      <c r="B1" s="113" t="s">
        <v>1</v>
      </c>
      <c r="C1" s="57" t="s">
        <v>4656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4657</v>
      </c>
      <c r="J1" s="57" t="s">
        <v>4658</v>
      </c>
      <c r="K1" s="57" t="s">
        <v>4659</v>
      </c>
      <c r="L1" s="57" t="s">
        <v>11</v>
      </c>
      <c r="M1" s="57" t="s">
        <v>12</v>
      </c>
      <c r="N1" s="57" t="s">
        <v>13</v>
      </c>
      <c r="O1" s="57" t="s">
        <v>14</v>
      </c>
      <c r="P1" s="57" t="s">
        <v>15</v>
      </c>
      <c r="Q1" s="57" t="s">
        <v>16</v>
      </c>
      <c r="R1" s="112" t="s">
        <v>17</v>
      </c>
      <c r="S1" s="57" t="s">
        <v>4660</v>
      </c>
      <c r="T1" s="57" t="s">
        <v>4661</v>
      </c>
      <c r="U1" s="57" t="s">
        <v>18</v>
      </c>
      <c r="V1" s="112" t="s">
        <v>19</v>
      </c>
      <c r="W1" s="57" t="s">
        <v>20</v>
      </c>
      <c r="X1" s="57" t="s">
        <v>21</v>
      </c>
      <c r="Y1" s="57" t="s">
        <v>4662</v>
      </c>
      <c r="Z1" s="57" t="s">
        <v>4663</v>
      </c>
      <c r="AA1" s="57"/>
      <c r="AB1" s="114"/>
      <c r="AC1" s="114"/>
      <c r="AD1" s="114"/>
      <c r="AE1" s="114"/>
    </row>
    <row r="2">
      <c r="A2" s="115">
        <v>45658.0</v>
      </c>
      <c r="B2" s="116">
        <v>94.0</v>
      </c>
      <c r="C2" s="69" t="s">
        <v>22</v>
      </c>
      <c r="D2" s="69" t="s">
        <v>23</v>
      </c>
      <c r="E2" s="69" t="s">
        <v>24</v>
      </c>
      <c r="F2" s="69" t="s">
        <v>25</v>
      </c>
      <c r="G2" s="69" t="s">
        <v>26</v>
      </c>
      <c r="H2" s="69" t="s">
        <v>27</v>
      </c>
      <c r="I2" s="69" t="s">
        <v>28</v>
      </c>
      <c r="J2" s="69" t="s">
        <v>28</v>
      </c>
      <c r="K2" s="69" t="s">
        <v>28</v>
      </c>
      <c r="L2" s="69" t="s">
        <v>29</v>
      </c>
      <c r="M2" s="69" t="s">
        <v>6834</v>
      </c>
      <c r="N2" s="69" t="s">
        <v>6835</v>
      </c>
      <c r="O2" s="69" t="s">
        <v>32</v>
      </c>
      <c r="P2" s="69" t="s">
        <v>33</v>
      </c>
      <c r="Q2" s="69" t="s">
        <v>34</v>
      </c>
      <c r="R2" s="117"/>
      <c r="S2" s="117">
        <v>45781.0</v>
      </c>
      <c r="T2" s="71">
        <v>45752.0</v>
      </c>
      <c r="V2" s="115">
        <v>45781.0</v>
      </c>
      <c r="Y2" s="69" t="s">
        <v>6836</v>
      </c>
      <c r="Z2" s="70" t="s">
        <v>6837</v>
      </c>
      <c r="AA2" s="71">
        <v>45748.0</v>
      </c>
      <c r="AB2" s="117"/>
    </row>
    <row r="3">
      <c r="A3" s="115">
        <v>45658.0</v>
      </c>
      <c r="B3" s="116">
        <v>10.0</v>
      </c>
      <c r="C3" s="69" t="s">
        <v>22</v>
      </c>
      <c r="D3" s="69" t="s">
        <v>23</v>
      </c>
      <c r="E3" s="69" t="s">
        <v>37</v>
      </c>
      <c r="F3" s="69" t="s">
        <v>133</v>
      </c>
      <c r="G3" s="69" t="s">
        <v>38</v>
      </c>
      <c r="H3" s="69" t="s">
        <v>39</v>
      </c>
      <c r="I3" s="69" t="s">
        <v>40</v>
      </c>
      <c r="J3" s="69" t="s">
        <v>40</v>
      </c>
      <c r="K3" s="69" t="s">
        <v>40</v>
      </c>
      <c r="L3" s="69" t="s">
        <v>29</v>
      </c>
      <c r="M3" s="69" t="s">
        <v>6838</v>
      </c>
      <c r="N3" s="69" t="s">
        <v>6839</v>
      </c>
      <c r="O3" s="69" t="s">
        <v>32</v>
      </c>
      <c r="P3" s="69" t="s">
        <v>33</v>
      </c>
      <c r="R3" s="117"/>
      <c r="S3" s="117">
        <v>45962.0</v>
      </c>
      <c r="T3" s="71">
        <v>45668.0</v>
      </c>
      <c r="V3" s="115">
        <v>45962.0</v>
      </c>
      <c r="W3" s="69">
        <v>3420.0</v>
      </c>
      <c r="X3" s="69" t="s">
        <v>44</v>
      </c>
      <c r="Y3" s="69" t="s">
        <v>6840</v>
      </c>
      <c r="Z3" s="70" t="s">
        <v>6841</v>
      </c>
      <c r="AA3" s="71">
        <v>45658.0</v>
      </c>
      <c r="AB3" s="117"/>
    </row>
    <row r="4">
      <c r="A4" s="115">
        <v>45658.0</v>
      </c>
      <c r="B4" s="116">
        <v>10.0</v>
      </c>
      <c r="C4" s="69" t="s">
        <v>22</v>
      </c>
      <c r="D4" s="69" t="s">
        <v>23</v>
      </c>
      <c r="E4" s="69" t="s">
        <v>45</v>
      </c>
      <c r="F4" s="69" t="s">
        <v>46</v>
      </c>
      <c r="G4" s="69" t="s">
        <v>38</v>
      </c>
      <c r="H4" s="69" t="s">
        <v>39</v>
      </c>
      <c r="I4" s="69" t="s">
        <v>40</v>
      </c>
      <c r="J4" s="69" t="s">
        <v>47</v>
      </c>
      <c r="K4" s="69" t="s">
        <v>47</v>
      </c>
      <c r="L4" s="69" t="s">
        <v>29</v>
      </c>
      <c r="M4" s="69" t="s">
        <v>6842</v>
      </c>
      <c r="N4" s="69" t="s">
        <v>6843</v>
      </c>
      <c r="O4" s="69" t="s">
        <v>32</v>
      </c>
      <c r="P4" s="69" t="s">
        <v>33</v>
      </c>
      <c r="R4" s="117"/>
      <c r="S4" s="117">
        <v>45962.0</v>
      </c>
      <c r="T4" s="71">
        <v>45668.0</v>
      </c>
      <c r="V4" s="115">
        <v>45962.0</v>
      </c>
      <c r="W4" s="69">
        <v>1125.0</v>
      </c>
      <c r="X4" s="69" t="s">
        <v>44</v>
      </c>
      <c r="Y4" s="69" t="s">
        <v>6840</v>
      </c>
      <c r="Z4" s="70" t="s">
        <v>6841</v>
      </c>
      <c r="AA4" s="71">
        <v>45658.0</v>
      </c>
      <c r="AB4" s="117"/>
    </row>
    <row r="5">
      <c r="A5" s="115">
        <v>45658.0</v>
      </c>
      <c r="B5" s="116">
        <v>10.0</v>
      </c>
      <c r="C5" s="69" t="s">
        <v>50</v>
      </c>
      <c r="D5" s="69" t="s">
        <v>51</v>
      </c>
      <c r="E5" s="69" t="s">
        <v>52</v>
      </c>
      <c r="F5" s="69" t="s">
        <v>46</v>
      </c>
      <c r="G5" s="69" t="s">
        <v>53</v>
      </c>
      <c r="H5" s="69" t="s">
        <v>39</v>
      </c>
      <c r="I5" s="69" t="s">
        <v>54</v>
      </c>
      <c r="J5" s="69" t="s">
        <v>47</v>
      </c>
      <c r="K5" s="69" t="s">
        <v>47</v>
      </c>
      <c r="L5" s="69" t="s">
        <v>29</v>
      </c>
      <c r="M5" s="69" t="s">
        <v>6844</v>
      </c>
      <c r="N5" s="69" t="s">
        <v>6845</v>
      </c>
      <c r="O5" s="69" t="s">
        <v>32</v>
      </c>
      <c r="P5" s="69" t="s">
        <v>33</v>
      </c>
      <c r="R5" s="117"/>
      <c r="S5" s="117">
        <v>45962.0</v>
      </c>
      <c r="T5" s="71">
        <v>45668.0</v>
      </c>
      <c r="V5" s="115">
        <v>45962.0</v>
      </c>
      <c r="Y5" s="69" t="s">
        <v>6840</v>
      </c>
      <c r="Z5" s="70" t="s">
        <v>6841</v>
      </c>
      <c r="AA5" s="71">
        <v>45658.0</v>
      </c>
      <c r="AB5" s="117"/>
    </row>
    <row r="6">
      <c r="A6" s="115">
        <v>45658.0</v>
      </c>
      <c r="B6" s="116">
        <v>24.0</v>
      </c>
      <c r="C6" s="69" t="s">
        <v>50</v>
      </c>
      <c r="D6" s="69" t="s">
        <v>51</v>
      </c>
      <c r="E6" s="69" t="s">
        <v>57</v>
      </c>
      <c r="F6" s="69" t="s">
        <v>25</v>
      </c>
      <c r="G6" s="69" t="s">
        <v>58</v>
      </c>
      <c r="H6" s="69" t="s">
        <v>59</v>
      </c>
      <c r="I6" s="69" t="s">
        <v>60</v>
      </c>
      <c r="J6" s="69" t="s">
        <v>54</v>
      </c>
      <c r="K6" s="69" t="s">
        <v>54</v>
      </c>
      <c r="L6" s="69" t="s">
        <v>29</v>
      </c>
      <c r="M6" s="69" t="s">
        <v>6846</v>
      </c>
      <c r="N6" s="69" t="s">
        <v>6847</v>
      </c>
      <c r="O6" s="69" t="s">
        <v>32</v>
      </c>
      <c r="P6" s="69" t="s">
        <v>33</v>
      </c>
      <c r="R6" s="117"/>
      <c r="S6" s="117" t="s">
        <v>4674</v>
      </c>
      <c r="T6" s="71">
        <v>45682.0</v>
      </c>
      <c r="V6" s="69" t="s">
        <v>4674</v>
      </c>
      <c r="Y6" s="69" t="s">
        <v>6840</v>
      </c>
      <c r="Z6" s="70" t="s">
        <v>6841</v>
      </c>
      <c r="AA6" s="71">
        <v>45658.0</v>
      </c>
      <c r="AB6" s="117"/>
    </row>
    <row r="7">
      <c r="A7" s="115">
        <v>45658.0</v>
      </c>
      <c r="B7" s="116">
        <v>244.0</v>
      </c>
      <c r="C7" s="69" t="s">
        <v>64</v>
      </c>
      <c r="D7" s="69" t="s">
        <v>65</v>
      </c>
      <c r="E7" s="69" t="s">
        <v>66</v>
      </c>
      <c r="F7" s="69" t="s">
        <v>8</v>
      </c>
      <c r="G7" s="69" t="s">
        <v>67</v>
      </c>
      <c r="H7" s="69" t="s">
        <v>68</v>
      </c>
      <c r="I7" s="69" t="s">
        <v>54</v>
      </c>
      <c r="J7" s="69" t="s">
        <v>47</v>
      </c>
      <c r="K7" s="69" t="s">
        <v>47</v>
      </c>
      <c r="L7" s="69" t="s">
        <v>29</v>
      </c>
      <c r="M7" s="69" t="s">
        <v>6848</v>
      </c>
      <c r="N7" s="69" t="s">
        <v>6849</v>
      </c>
      <c r="O7" s="69" t="s">
        <v>32</v>
      </c>
      <c r="P7" s="69" t="s">
        <v>71</v>
      </c>
      <c r="R7" s="117"/>
      <c r="S7" s="117"/>
      <c r="T7" s="70" t="s">
        <v>6850</v>
      </c>
      <c r="V7" s="117"/>
      <c r="Y7" s="69" t="s">
        <v>6850</v>
      </c>
      <c r="Z7" s="70" t="s">
        <v>6850</v>
      </c>
      <c r="AA7" s="70" t="s">
        <v>6850</v>
      </c>
      <c r="AB7" s="118"/>
    </row>
    <row r="8">
      <c r="A8" s="115">
        <v>45659.0</v>
      </c>
      <c r="B8" s="116">
        <v>30.0</v>
      </c>
      <c r="C8" s="69" t="s">
        <v>72</v>
      </c>
      <c r="D8" s="69" t="s">
        <v>73</v>
      </c>
      <c r="E8" s="69" t="s">
        <v>74</v>
      </c>
      <c r="F8" s="69" t="s">
        <v>75</v>
      </c>
      <c r="G8" s="69" t="s">
        <v>76</v>
      </c>
      <c r="H8" s="69" t="s">
        <v>77</v>
      </c>
      <c r="I8" s="69" t="s">
        <v>78</v>
      </c>
      <c r="J8" s="69" t="s">
        <v>47</v>
      </c>
      <c r="K8" s="69" t="s">
        <v>47</v>
      </c>
      <c r="L8" s="69" t="s">
        <v>29</v>
      </c>
      <c r="M8" s="69" t="s">
        <v>6851</v>
      </c>
      <c r="N8" s="69" t="s">
        <v>6852</v>
      </c>
      <c r="O8" s="69" t="s">
        <v>32</v>
      </c>
      <c r="P8" s="69" t="s">
        <v>33</v>
      </c>
      <c r="R8" s="117"/>
      <c r="S8" s="117">
        <v>45659.0</v>
      </c>
      <c r="T8" s="71">
        <v>45689.0</v>
      </c>
      <c r="V8" s="115">
        <v>45659.0</v>
      </c>
      <c r="W8" s="69">
        <v>2250.0</v>
      </c>
      <c r="Y8" s="69" t="s">
        <v>6853</v>
      </c>
      <c r="Z8" s="70" t="s">
        <v>6854</v>
      </c>
      <c r="AA8" s="71">
        <v>45689.0</v>
      </c>
      <c r="AB8" s="117"/>
    </row>
    <row r="9">
      <c r="A9" s="115">
        <v>45659.0</v>
      </c>
      <c r="B9" s="116">
        <v>243.0</v>
      </c>
      <c r="C9" s="69" t="s">
        <v>64</v>
      </c>
      <c r="D9" s="69" t="s">
        <v>65</v>
      </c>
      <c r="E9" s="69" t="s">
        <v>82</v>
      </c>
      <c r="F9" s="69" t="s">
        <v>8</v>
      </c>
      <c r="G9" s="69" t="s">
        <v>83</v>
      </c>
      <c r="H9" s="69" t="s">
        <v>77</v>
      </c>
      <c r="I9" s="69" t="s">
        <v>54</v>
      </c>
      <c r="J9" s="69" t="s">
        <v>47</v>
      </c>
      <c r="K9" s="69" t="s">
        <v>47</v>
      </c>
      <c r="L9" s="69" t="s">
        <v>29</v>
      </c>
      <c r="M9" s="69" t="s">
        <v>6855</v>
      </c>
      <c r="N9" s="69" t="s">
        <v>6856</v>
      </c>
      <c r="O9" s="69" t="s">
        <v>32</v>
      </c>
      <c r="P9" s="69" t="s">
        <v>33</v>
      </c>
      <c r="R9" s="117"/>
      <c r="S9" s="117"/>
      <c r="T9" s="70" t="s">
        <v>6850</v>
      </c>
      <c r="V9" s="117"/>
      <c r="W9" s="69">
        <v>900.0</v>
      </c>
      <c r="Y9" s="69" t="s">
        <v>6850</v>
      </c>
      <c r="Z9" s="70" t="s">
        <v>6850</v>
      </c>
      <c r="AA9" s="70" t="s">
        <v>6850</v>
      </c>
      <c r="AB9" s="117"/>
    </row>
    <row r="10">
      <c r="A10" s="115">
        <v>45658.0</v>
      </c>
      <c r="B10" s="116">
        <v>244.0</v>
      </c>
      <c r="C10" s="69" t="s">
        <v>64</v>
      </c>
      <c r="D10" s="69" t="s">
        <v>65</v>
      </c>
      <c r="E10" s="69" t="s">
        <v>66</v>
      </c>
      <c r="F10" s="69" t="s">
        <v>8</v>
      </c>
      <c r="G10" s="69" t="s">
        <v>67</v>
      </c>
      <c r="H10" s="69" t="s">
        <v>68</v>
      </c>
      <c r="I10" s="69" t="s">
        <v>54</v>
      </c>
      <c r="J10" s="69" t="s">
        <v>47</v>
      </c>
      <c r="K10" s="69" t="s">
        <v>47</v>
      </c>
      <c r="L10" s="69" t="s">
        <v>29</v>
      </c>
      <c r="M10" s="69" t="s">
        <v>6848</v>
      </c>
      <c r="N10" s="69" t="s">
        <v>6857</v>
      </c>
      <c r="O10" s="69" t="s">
        <v>32</v>
      </c>
      <c r="P10" s="69" t="s">
        <v>71</v>
      </c>
      <c r="R10" s="117"/>
      <c r="S10" s="117"/>
      <c r="T10" s="70" t="s">
        <v>6850</v>
      </c>
      <c r="V10" s="117"/>
      <c r="Y10" s="69" t="s">
        <v>6850</v>
      </c>
      <c r="Z10" s="70" t="s">
        <v>6850</v>
      </c>
      <c r="AA10" s="70" t="s">
        <v>6850</v>
      </c>
      <c r="AB10" s="117"/>
    </row>
    <row r="11">
      <c r="A11" s="115">
        <v>45660.0</v>
      </c>
      <c r="B11" s="116">
        <v>92.0</v>
      </c>
      <c r="C11" s="69" t="s">
        <v>72</v>
      </c>
      <c r="D11" s="69" t="s">
        <v>73</v>
      </c>
      <c r="E11" s="69" t="s">
        <v>4683</v>
      </c>
      <c r="F11" s="69" t="s">
        <v>88</v>
      </c>
      <c r="G11" s="69" t="s">
        <v>89</v>
      </c>
      <c r="H11" s="69" t="s">
        <v>90</v>
      </c>
      <c r="I11" s="69" t="s">
        <v>78</v>
      </c>
      <c r="J11" s="69" t="s">
        <v>47</v>
      </c>
      <c r="K11" s="69" t="s">
        <v>47</v>
      </c>
      <c r="L11" s="69" t="s">
        <v>29</v>
      </c>
      <c r="M11" s="69" t="s">
        <v>6858</v>
      </c>
      <c r="N11" s="69" t="s">
        <v>6859</v>
      </c>
      <c r="O11" s="69" t="s">
        <v>32</v>
      </c>
      <c r="P11" s="69" t="s">
        <v>33</v>
      </c>
      <c r="R11" s="117"/>
      <c r="S11" s="117">
        <v>45781.0</v>
      </c>
      <c r="T11" s="71">
        <v>45752.0</v>
      </c>
      <c r="U11" s="69" t="s">
        <v>93</v>
      </c>
      <c r="V11" s="115">
        <v>45781.0</v>
      </c>
      <c r="W11" s="69">
        <v>450.0</v>
      </c>
      <c r="X11" s="69" t="s">
        <v>94</v>
      </c>
      <c r="Y11" s="69" t="s">
        <v>6836</v>
      </c>
      <c r="Z11" s="70" t="s">
        <v>6837</v>
      </c>
      <c r="AA11" s="71">
        <v>45748.0</v>
      </c>
      <c r="AB11" s="117"/>
    </row>
    <row r="12">
      <c r="A12" s="115">
        <v>45660.0</v>
      </c>
      <c r="B12" s="116">
        <v>78.0</v>
      </c>
      <c r="C12" s="69" t="s">
        <v>64</v>
      </c>
      <c r="D12" s="69" t="s">
        <v>95</v>
      </c>
      <c r="E12" s="69" t="s">
        <v>96</v>
      </c>
      <c r="F12" s="69" t="s">
        <v>25</v>
      </c>
      <c r="G12" s="69" t="s">
        <v>97</v>
      </c>
      <c r="H12" s="69" t="s">
        <v>68</v>
      </c>
      <c r="I12" s="69" t="s">
        <v>78</v>
      </c>
      <c r="J12" s="69" t="s">
        <v>78</v>
      </c>
      <c r="K12" s="69" t="s">
        <v>78</v>
      </c>
      <c r="L12" s="69" t="s">
        <v>29</v>
      </c>
      <c r="M12" s="69" t="s">
        <v>6860</v>
      </c>
      <c r="N12" s="69" t="s">
        <v>6861</v>
      </c>
      <c r="O12" s="69" t="s">
        <v>32</v>
      </c>
      <c r="P12" s="69" t="s">
        <v>33</v>
      </c>
      <c r="R12" s="117"/>
      <c r="S12" s="117" t="s">
        <v>4688</v>
      </c>
      <c r="T12" s="71">
        <v>45738.0</v>
      </c>
      <c r="V12" s="69" t="s">
        <v>4688</v>
      </c>
      <c r="Y12" s="69" t="s">
        <v>6862</v>
      </c>
      <c r="Z12" s="70" t="s">
        <v>6863</v>
      </c>
      <c r="AA12" s="71">
        <v>45717.0</v>
      </c>
    </row>
    <row r="13">
      <c r="A13" s="115">
        <v>45660.0</v>
      </c>
      <c r="B13" s="116">
        <v>127.0</v>
      </c>
      <c r="C13" s="69" t="s">
        <v>64</v>
      </c>
      <c r="D13" s="69" t="s">
        <v>95</v>
      </c>
      <c r="E13" s="69" t="s">
        <v>101</v>
      </c>
      <c r="F13" s="69" t="s">
        <v>25</v>
      </c>
      <c r="G13" s="69" t="s">
        <v>102</v>
      </c>
      <c r="H13" s="69" t="s">
        <v>103</v>
      </c>
      <c r="I13" s="69" t="s">
        <v>104</v>
      </c>
      <c r="J13" s="69" t="s">
        <v>105</v>
      </c>
      <c r="K13" s="69" t="s">
        <v>105</v>
      </c>
      <c r="L13" s="69" t="s">
        <v>29</v>
      </c>
      <c r="M13" s="69" t="s">
        <v>6864</v>
      </c>
      <c r="N13" s="69" t="s">
        <v>6865</v>
      </c>
      <c r="O13" s="69" t="s">
        <v>32</v>
      </c>
      <c r="P13" s="69" t="s">
        <v>33</v>
      </c>
      <c r="R13" s="117"/>
      <c r="S13" s="117">
        <v>45935.0</v>
      </c>
      <c r="T13" s="71">
        <v>45787.0</v>
      </c>
      <c r="V13" s="115">
        <v>45935.0</v>
      </c>
      <c r="Y13" s="69" t="s">
        <v>6866</v>
      </c>
      <c r="Z13" s="70" t="s">
        <v>6867</v>
      </c>
      <c r="AA13" s="71">
        <v>45778.0</v>
      </c>
    </row>
    <row r="14">
      <c r="A14" s="115">
        <v>45662.0</v>
      </c>
      <c r="B14" s="116">
        <v>153.0</v>
      </c>
      <c r="C14" s="69" t="s">
        <v>22</v>
      </c>
      <c r="D14" s="69" t="s">
        <v>109</v>
      </c>
      <c r="E14" s="69" t="s">
        <v>110</v>
      </c>
      <c r="F14" s="69" t="s">
        <v>46</v>
      </c>
      <c r="G14" s="69" t="s">
        <v>111</v>
      </c>
      <c r="H14" s="69" t="s">
        <v>103</v>
      </c>
      <c r="I14" s="69" t="s">
        <v>105</v>
      </c>
      <c r="J14" s="69" t="s">
        <v>105</v>
      </c>
      <c r="K14" s="69" t="s">
        <v>112</v>
      </c>
      <c r="L14" s="69" t="s">
        <v>29</v>
      </c>
      <c r="M14" s="69" t="s">
        <v>6868</v>
      </c>
      <c r="N14" s="69" t="s">
        <v>6869</v>
      </c>
      <c r="O14" s="69" t="s">
        <v>32</v>
      </c>
      <c r="P14" s="69" t="s">
        <v>33</v>
      </c>
      <c r="Q14" s="69" t="s">
        <v>34</v>
      </c>
      <c r="R14" s="117"/>
      <c r="S14" s="117">
        <v>45844.0</v>
      </c>
      <c r="T14" s="71">
        <v>45815.0</v>
      </c>
      <c r="V14" s="115">
        <v>45844.0</v>
      </c>
      <c r="Y14" s="69" t="s">
        <v>6870</v>
      </c>
      <c r="Z14" s="70" t="s">
        <v>6871</v>
      </c>
      <c r="AA14" s="71">
        <v>45809.0</v>
      </c>
    </row>
    <row r="15">
      <c r="A15" s="115">
        <v>45662.0</v>
      </c>
      <c r="B15" s="116">
        <v>153.0</v>
      </c>
      <c r="C15" s="69" t="s">
        <v>22</v>
      </c>
      <c r="D15" s="69" t="s">
        <v>109</v>
      </c>
      <c r="E15" s="69" t="s">
        <v>117</v>
      </c>
      <c r="F15" s="69" t="s">
        <v>46</v>
      </c>
      <c r="G15" s="69" t="s">
        <v>111</v>
      </c>
      <c r="H15" s="69" t="s">
        <v>103</v>
      </c>
      <c r="I15" s="69" t="s">
        <v>40</v>
      </c>
      <c r="J15" s="69" t="s">
        <v>47</v>
      </c>
      <c r="K15" s="69" t="s">
        <v>47</v>
      </c>
      <c r="L15" s="69" t="s">
        <v>29</v>
      </c>
      <c r="M15" s="69" t="s">
        <v>6872</v>
      </c>
      <c r="N15" s="69" t="s">
        <v>6873</v>
      </c>
      <c r="O15" s="69" t="s">
        <v>32</v>
      </c>
      <c r="P15" s="69" t="s">
        <v>33</v>
      </c>
      <c r="Q15" s="69" t="s">
        <v>34</v>
      </c>
      <c r="R15" s="117"/>
      <c r="S15" s="117">
        <v>45844.0</v>
      </c>
      <c r="T15" s="71">
        <v>45815.0</v>
      </c>
      <c r="V15" s="115">
        <v>45844.0</v>
      </c>
      <c r="Y15" s="69" t="s">
        <v>6870</v>
      </c>
      <c r="Z15" s="70" t="s">
        <v>6871</v>
      </c>
      <c r="AA15" s="71">
        <v>45809.0</v>
      </c>
    </row>
    <row r="16">
      <c r="A16" s="115">
        <v>45662.0</v>
      </c>
      <c r="B16" s="116">
        <v>111.0</v>
      </c>
      <c r="C16" s="69" t="s">
        <v>22</v>
      </c>
      <c r="D16" s="69" t="s">
        <v>109</v>
      </c>
      <c r="E16" s="69" t="s">
        <v>120</v>
      </c>
      <c r="F16" s="69" t="s">
        <v>25</v>
      </c>
      <c r="G16" s="69" t="s">
        <v>121</v>
      </c>
      <c r="H16" s="69" t="s">
        <v>59</v>
      </c>
      <c r="I16" s="69" t="s">
        <v>122</v>
      </c>
      <c r="J16" s="69" t="s">
        <v>123</v>
      </c>
      <c r="K16" s="69" t="s">
        <v>123</v>
      </c>
      <c r="L16" s="69" t="s">
        <v>29</v>
      </c>
      <c r="M16" s="69" t="s">
        <v>6874</v>
      </c>
      <c r="N16" s="69" t="s">
        <v>6875</v>
      </c>
      <c r="O16" s="69" t="s">
        <v>32</v>
      </c>
      <c r="P16" s="69" t="s">
        <v>33</v>
      </c>
      <c r="Q16" s="69" t="s">
        <v>126</v>
      </c>
      <c r="R16" s="117"/>
      <c r="S16" s="117" t="s">
        <v>4697</v>
      </c>
      <c r="T16" s="71">
        <v>45773.0</v>
      </c>
      <c r="V16" s="69" t="s">
        <v>4697</v>
      </c>
      <c r="W16" s="69">
        <v>3000.0</v>
      </c>
      <c r="X16" s="69" t="s">
        <v>128</v>
      </c>
      <c r="Y16" s="69" t="s">
        <v>6836</v>
      </c>
      <c r="Z16" s="70" t="s">
        <v>6837</v>
      </c>
      <c r="AA16" s="71">
        <v>45748.0</v>
      </c>
    </row>
    <row r="17">
      <c r="A17" s="115">
        <v>45662.0</v>
      </c>
      <c r="B17" s="116">
        <v>27.0</v>
      </c>
      <c r="C17" s="69" t="s">
        <v>22</v>
      </c>
      <c r="D17" s="69" t="s">
        <v>109</v>
      </c>
      <c r="E17" s="69" t="s">
        <v>129</v>
      </c>
      <c r="F17" s="69" t="s">
        <v>25</v>
      </c>
      <c r="G17" s="69" t="s">
        <v>130</v>
      </c>
      <c r="H17" s="69" t="s">
        <v>103</v>
      </c>
      <c r="I17" s="69" t="s">
        <v>54</v>
      </c>
      <c r="J17" s="69" t="s">
        <v>122</v>
      </c>
      <c r="K17" s="69" t="s">
        <v>122</v>
      </c>
      <c r="L17" s="69" t="s">
        <v>29</v>
      </c>
      <c r="M17" s="69" t="s">
        <v>6876</v>
      </c>
      <c r="N17" s="69" t="s">
        <v>6877</v>
      </c>
      <c r="O17" s="69" t="s">
        <v>32</v>
      </c>
      <c r="P17" s="69" t="s">
        <v>33</v>
      </c>
      <c r="R17" s="117"/>
      <c r="S17" s="117">
        <v>45659.0</v>
      </c>
      <c r="T17" s="71">
        <v>45689.0</v>
      </c>
      <c r="V17" s="115">
        <v>45659.0</v>
      </c>
      <c r="Y17" s="69" t="s">
        <v>6853</v>
      </c>
      <c r="Z17" s="70" t="s">
        <v>6854</v>
      </c>
      <c r="AA17" s="71">
        <v>45689.0</v>
      </c>
    </row>
    <row r="18">
      <c r="A18" s="115">
        <v>45662.0</v>
      </c>
      <c r="B18" s="116">
        <v>240.0</v>
      </c>
      <c r="C18" s="69" t="s">
        <v>72</v>
      </c>
      <c r="D18" s="69" t="s">
        <v>73</v>
      </c>
      <c r="E18" s="69" t="s">
        <v>134</v>
      </c>
      <c r="F18" s="69" t="s">
        <v>25</v>
      </c>
      <c r="G18" s="69" t="s">
        <v>135</v>
      </c>
      <c r="H18" s="69" t="s">
        <v>59</v>
      </c>
      <c r="I18" s="69" t="s">
        <v>136</v>
      </c>
      <c r="J18" s="69" t="s">
        <v>136</v>
      </c>
      <c r="K18" s="69" t="s">
        <v>136</v>
      </c>
      <c r="L18" s="69" t="s">
        <v>29</v>
      </c>
      <c r="M18" s="69" t="s">
        <v>6878</v>
      </c>
      <c r="N18" s="69" t="s">
        <v>6879</v>
      </c>
      <c r="O18" s="69" t="s">
        <v>32</v>
      </c>
      <c r="P18" s="69" t="s">
        <v>33</v>
      </c>
      <c r="R18" s="117"/>
      <c r="S18" s="117"/>
      <c r="T18" s="70" t="s">
        <v>6850</v>
      </c>
      <c r="V18" s="117"/>
      <c r="W18" s="69">
        <v>4050.0</v>
      </c>
      <c r="Y18" s="69" t="s">
        <v>6850</v>
      </c>
      <c r="Z18" s="70" t="s">
        <v>6850</v>
      </c>
      <c r="AA18" s="70" t="s">
        <v>6850</v>
      </c>
    </row>
    <row r="19">
      <c r="A19" s="115">
        <v>45662.0</v>
      </c>
      <c r="B19" s="116">
        <v>240.0</v>
      </c>
      <c r="C19" s="69" t="s">
        <v>72</v>
      </c>
      <c r="D19" s="69" t="s">
        <v>73</v>
      </c>
      <c r="E19" s="69" t="s">
        <v>140</v>
      </c>
      <c r="F19" s="69" t="s">
        <v>25</v>
      </c>
      <c r="G19" s="69" t="s">
        <v>141</v>
      </c>
      <c r="H19" s="69" t="s">
        <v>39</v>
      </c>
      <c r="I19" s="69" t="s">
        <v>28</v>
      </c>
      <c r="J19" s="69" t="s">
        <v>142</v>
      </c>
      <c r="K19" s="69" t="s">
        <v>136</v>
      </c>
      <c r="L19" s="69" t="s">
        <v>29</v>
      </c>
      <c r="M19" s="69" t="s">
        <v>6880</v>
      </c>
      <c r="N19" s="69" t="s">
        <v>6881</v>
      </c>
      <c r="O19" s="69" t="s">
        <v>32</v>
      </c>
      <c r="P19" s="69" t="s">
        <v>33</v>
      </c>
      <c r="Q19" s="69" t="s">
        <v>34</v>
      </c>
      <c r="R19" s="117"/>
      <c r="S19" s="117"/>
      <c r="T19" s="70" t="s">
        <v>6850</v>
      </c>
      <c r="U19" s="69" t="s">
        <v>145</v>
      </c>
      <c r="V19" s="117"/>
      <c r="Y19" s="69" t="s">
        <v>6850</v>
      </c>
      <c r="Z19" s="70" t="s">
        <v>6850</v>
      </c>
      <c r="AA19" s="70" t="s">
        <v>6850</v>
      </c>
    </row>
    <row r="20">
      <c r="A20" s="115">
        <v>45662.0</v>
      </c>
      <c r="B20" s="116">
        <v>97.0</v>
      </c>
      <c r="C20" s="69" t="s">
        <v>72</v>
      </c>
      <c r="D20" s="69" t="s">
        <v>73</v>
      </c>
      <c r="E20" s="69" t="s">
        <v>146</v>
      </c>
      <c r="F20" s="69" t="s">
        <v>46</v>
      </c>
      <c r="G20" s="69" t="s">
        <v>147</v>
      </c>
      <c r="H20" s="69" t="s">
        <v>68</v>
      </c>
      <c r="I20" s="69" t="s">
        <v>28</v>
      </c>
      <c r="J20" s="69" t="s">
        <v>28</v>
      </c>
      <c r="K20" s="69" t="s">
        <v>148</v>
      </c>
      <c r="L20" s="69" t="s">
        <v>29</v>
      </c>
      <c r="M20" s="69" t="s">
        <v>6882</v>
      </c>
      <c r="N20" s="69" t="s">
        <v>6883</v>
      </c>
      <c r="O20" s="69" t="s">
        <v>32</v>
      </c>
      <c r="P20" s="69" t="s">
        <v>33</v>
      </c>
      <c r="Q20" s="69" t="s">
        <v>34</v>
      </c>
      <c r="R20" s="117"/>
      <c r="S20" s="117">
        <v>45995.0</v>
      </c>
      <c r="T20" s="71">
        <v>45759.0</v>
      </c>
      <c r="V20" s="115">
        <v>45995.0</v>
      </c>
      <c r="W20" s="69">
        <v>1350.0</v>
      </c>
      <c r="X20" s="69" t="s">
        <v>153</v>
      </c>
      <c r="Y20" s="69" t="s">
        <v>6836</v>
      </c>
      <c r="Z20" s="70" t="s">
        <v>6837</v>
      </c>
      <c r="AA20" s="71">
        <v>45748.0</v>
      </c>
    </row>
    <row r="21">
      <c r="A21" s="115">
        <v>45662.0</v>
      </c>
      <c r="B21" s="116">
        <v>34.0</v>
      </c>
      <c r="C21" s="69" t="s">
        <v>72</v>
      </c>
      <c r="D21" s="69" t="s">
        <v>73</v>
      </c>
      <c r="E21" s="69" t="s">
        <v>154</v>
      </c>
      <c r="F21" s="69" t="s">
        <v>25</v>
      </c>
      <c r="G21" s="69" t="s">
        <v>155</v>
      </c>
      <c r="H21" s="69" t="s">
        <v>39</v>
      </c>
      <c r="I21" s="69" t="s">
        <v>148</v>
      </c>
      <c r="J21" s="69" t="s">
        <v>148</v>
      </c>
      <c r="K21" s="69" t="s">
        <v>148</v>
      </c>
      <c r="L21" s="69" t="s">
        <v>29</v>
      </c>
      <c r="M21" s="69" t="s">
        <v>6884</v>
      </c>
      <c r="N21" s="69" t="s">
        <v>6885</v>
      </c>
      <c r="O21" s="69" t="s">
        <v>32</v>
      </c>
      <c r="P21" s="69" t="s">
        <v>33</v>
      </c>
      <c r="R21" s="117"/>
      <c r="S21" s="117">
        <v>45871.0</v>
      </c>
      <c r="T21" s="71">
        <v>45696.0</v>
      </c>
      <c r="V21" s="115">
        <v>45871.0</v>
      </c>
      <c r="W21" s="69">
        <v>3600.0</v>
      </c>
      <c r="Y21" s="69" t="s">
        <v>6853</v>
      </c>
      <c r="Z21" s="70" t="s">
        <v>6854</v>
      </c>
      <c r="AA21" s="71">
        <v>45689.0</v>
      </c>
    </row>
    <row r="22">
      <c r="A22" s="115">
        <v>45662.0</v>
      </c>
      <c r="B22" s="116">
        <v>44.0</v>
      </c>
      <c r="C22" s="69" t="s">
        <v>72</v>
      </c>
      <c r="D22" s="69" t="s">
        <v>73</v>
      </c>
      <c r="E22" s="69" t="s">
        <v>159</v>
      </c>
      <c r="F22" s="69" t="s">
        <v>25</v>
      </c>
      <c r="G22" s="69" t="s">
        <v>160</v>
      </c>
      <c r="H22" s="69" t="s">
        <v>39</v>
      </c>
      <c r="I22" s="69" t="s">
        <v>28</v>
      </c>
      <c r="J22" s="69" t="s">
        <v>28</v>
      </c>
      <c r="K22" s="69" t="s">
        <v>28</v>
      </c>
      <c r="L22" s="69" t="s">
        <v>29</v>
      </c>
      <c r="M22" s="69" t="s">
        <v>6886</v>
      </c>
      <c r="N22" s="69" t="s">
        <v>6887</v>
      </c>
      <c r="O22" s="69" t="s">
        <v>32</v>
      </c>
      <c r="P22" s="69" t="s">
        <v>33</v>
      </c>
      <c r="R22" s="117"/>
      <c r="S22" s="117" t="s">
        <v>4710</v>
      </c>
      <c r="T22" s="71">
        <v>45706.0</v>
      </c>
      <c r="V22" s="69" t="s">
        <v>4710</v>
      </c>
      <c r="W22" s="69">
        <v>1350.0</v>
      </c>
      <c r="X22" s="69" t="s">
        <v>164</v>
      </c>
      <c r="Y22" s="69" t="s">
        <v>6853</v>
      </c>
      <c r="Z22" s="70" t="s">
        <v>6854</v>
      </c>
      <c r="AA22" s="71">
        <v>45689.0</v>
      </c>
    </row>
    <row r="23">
      <c r="A23" s="115">
        <v>45662.0</v>
      </c>
      <c r="B23" s="116">
        <v>240.0</v>
      </c>
      <c r="C23" s="69" t="s">
        <v>72</v>
      </c>
      <c r="D23" s="69" t="s">
        <v>73</v>
      </c>
      <c r="E23" s="69" t="s">
        <v>165</v>
      </c>
      <c r="F23" s="69" t="s">
        <v>25</v>
      </c>
      <c r="G23" s="69" t="s">
        <v>166</v>
      </c>
      <c r="H23" s="69" t="s">
        <v>39</v>
      </c>
      <c r="I23" s="69" t="s">
        <v>167</v>
      </c>
      <c r="J23" s="69" t="s">
        <v>167</v>
      </c>
      <c r="K23" s="69" t="s">
        <v>167</v>
      </c>
      <c r="L23" s="69" t="s">
        <v>29</v>
      </c>
      <c r="M23" s="69" t="s">
        <v>6888</v>
      </c>
      <c r="N23" s="69" t="s">
        <v>6889</v>
      </c>
      <c r="O23" s="69" t="s">
        <v>32</v>
      </c>
      <c r="P23" s="69" t="s">
        <v>33</v>
      </c>
      <c r="R23" s="117"/>
      <c r="S23" s="117"/>
      <c r="T23" s="70" t="s">
        <v>6850</v>
      </c>
      <c r="V23" s="117"/>
      <c r="W23" s="69">
        <v>3600.0</v>
      </c>
      <c r="Y23" s="69" t="s">
        <v>6850</v>
      </c>
      <c r="Z23" s="70" t="s">
        <v>6850</v>
      </c>
      <c r="AA23" s="70" t="s">
        <v>6850</v>
      </c>
    </row>
    <row r="24">
      <c r="A24" s="115">
        <v>45662.0</v>
      </c>
      <c r="B24" s="116">
        <v>6.0</v>
      </c>
      <c r="C24" s="69" t="s">
        <v>72</v>
      </c>
      <c r="D24" s="69" t="s">
        <v>73</v>
      </c>
      <c r="E24" s="69" t="s">
        <v>170</v>
      </c>
      <c r="F24" s="69" t="s">
        <v>25</v>
      </c>
      <c r="G24" s="69" t="s">
        <v>171</v>
      </c>
      <c r="H24" s="69" t="s">
        <v>39</v>
      </c>
      <c r="I24" s="69" t="s">
        <v>172</v>
      </c>
      <c r="J24" s="69" t="s">
        <v>172</v>
      </c>
      <c r="K24" s="69" t="s">
        <v>172</v>
      </c>
      <c r="L24" s="69" t="s">
        <v>29</v>
      </c>
      <c r="M24" s="69" t="s">
        <v>6890</v>
      </c>
      <c r="N24" s="69" t="s">
        <v>6891</v>
      </c>
      <c r="O24" s="69" t="s">
        <v>32</v>
      </c>
      <c r="P24" s="69" t="s">
        <v>33</v>
      </c>
      <c r="R24" s="117"/>
      <c r="S24" s="117">
        <v>45962.0</v>
      </c>
      <c r="T24" s="71">
        <v>45668.0</v>
      </c>
      <c r="V24" s="115">
        <v>45962.0</v>
      </c>
      <c r="W24" s="69">
        <v>4050.0</v>
      </c>
      <c r="Y24" s="69" t="s">
        <v>6840</v>
      </c>
      <c r="Z24" s="70" t="s">
        <v>6841</v>
      </c>
      <c r="AA24" s="71">
        <v>45658.0</v>
      </c>
    </row>
    <row r="25">
      <c r="A25" s="115">
        <v>45662.0</v>
      </c>
      <c r="B25" s="116">
        <v>240.0</v>
      </c>
      <c r="C25" s="69" t="s">
        <v>72</v>
      </c>
      <c r="D25" s="69" t="s">
        <v>73</v>
      </c>
      <c r="E25" s="69" t="s">
        <v>175</v>
      </c>
      <c r="F25" s="69" t="s">
        <v>25</v>
      </c>
      <c r="G25" s="69" t="s">
        <v>176</v>
      </c>
      <c r="H25" s="69" t="s">
        <v>39</v>
      </c>
      <c r="I25" s="69" t="s">
        <v>28</v>
      </c>
      <c r="J25" s="69" t="s">
        <v>28</v>
      </c>
      <c r="K25" s="69" t="s">
        <v>28</v>
      </c>
      <c r="L25" s="69" t="s">
        <v>29</v>
      </c>
      <c r="M25" s="69" t="s">
        <v>6892</v>
      </c>
      <c r="N25" s="69" t="s">
        <v>6893</v>
      </c>
      <c r="O25" s="69" t="s">
        <v>32</v>
      </c>
      <c r="P25" s="69" t="s">
        <v>33</v>
      </c>
      <c r="R25" s="117"/>
      <c r="S25" s="117"/>
      <c r="T25" s="70" t="s">
        <v>6850</v>
      </c>
      <c r="V25" s="117"/>
      <c r="W25" s="69">
        <v>3600.0</v>
      </c>
      <c r="Y25" s="69" t="s">
        <v>6850</v>
      </c>
      <c r="Z25" s="70" t="s">
        <v>6850</v>
      </c>
      <c r="AA25" s="70" t="s">
        <v>6850</v>
      </c>
    </row>
    <row r="26">
      <c r="A26" s="115">
        <v>45662.0</v>
      </c>
      <c r="B26" s="116">
        <v>125.0</v>
      </c>
      <c r="C26" s="69" t="s">
        <v>72</v>
      </c>
      <c r="D26" s="69" t="s">
        <v>73</v>
      </c>
      <c r="E26" s="69" t="s">
        <v>179</v>
      </c>
      <c r="F26" s="69" t="s">
        <v>180</v>
      </c>
      <c r="G26" s="69" t="s">
        <v>181</v>
      </c>
      <c r="H26" s="69" t="s">
        <v>68</v>
      </c>
      <c r="I26" s="69" t="s">
        <v>28</v>
      </c>
      <c r="J26" s="69" t="s">
        <v>182</v>
      </c>
      <c r="K26" s="69" t="s">
        <v>47</v>
      </c>
      <c r="L26" s="69" t="s">
        <v>29</v>
      </c>
      <c r="M26" s="69" t="s">
        <v>6894</v>
      </c>
      <c r="N26" s="69" t="s">
        <v>6895</v>
      </c>
      <c r="O26" s="69" t="s">
        <v>32</v>
      </c>
      <c r="P26" s="69" t="s">
        <v>33</v>
      </c>
      <c r="Q26" s="69" t="s">
        <v>34</v>
      </c>
      <c r="R26" s="117"/>
      <c r="S26" s="117">
        <v>45935.0</v>
      </c>
      <c r="T26" s="71">
        <v>45787.0</v>
      </c>
      <c r="V26" s="115">
        <v>45935.0</v>
      </c>
      <c r="Y26" s="69" t="s">
        <v>6866</v>
      </c>
      <c r="Z26" s="70" t="s">
        <v>6867</v>
      </c>
      <c r="AA26" s="71">
        <v>45778.0</v>
      </c>
    </row>
    <row r="27">
      <c r="A27" s="115">
        <v>45662.0</v>
      </c>
      <c r="B27" s="116">
        <v>240.0</v>
      </c>
      <c r="C27" s="69" t="s">
        <v>72</v>
      </c>
      <c r="D27" s="69" t="s">
        <v>73</v>
      </c>
      <c r="E27" s="69" t="s">
        <v>185</v>
      </c>
      <c r="F27" s="69" t="s">
        <v>25</v>
      </c>
      <c r="G27" s="69" t="s">
        <v>186</v>
      </c>
      <c r="H27" s="69" t="s">
        <v>39</v>
      </c>
      <c r="I27" s="69" t="s">
        <v>28</v>
      </c>
      <c r="J27" s="69" t="s">
        <v>28</v>
      </c>
      <c r="K27" s="69" t="s">
        <v>28</v>
      </c>
      <c r="L27" s="69" t="s">
        <v>29</v>
      </c>
      <c r="M27" s="69" t="s">
        <v>6896</v>
      </c>
      <c r="N27" s="69" t="s">
        <v>6897</v>
      </c>
      <c r="O27" s="69" t="s">
        <v>32</v>
      </c>
      <c r="P27" s="69" t="s">
        <v>33</v>
      </c>
      <c r="R27" s="117"/>
      <c r="S27" s="117"/>
      <c r="T27" s="70" t="s">
        <v>6850</v>
      </c>
      <c r="V27" s="117"/>
      <c r="W27" s="69">
        <v>3600.0</v>
      </c>
      <c r="Y27" s="69" t="s">
        <v>6850</v>
      </c>
      <c r="Z27" s="70" t="s">
        <v>6850</v>
      </c>
      <c r="AA27" s="70" t="s">
        <v>6850</v>
      </c>
    </row>
    <row r="28">
      <c r="A28" s="115">
        <v>45662.0</v>
      </c>
      <c r="B28" s="116">
        <v>6.0</v>
      </c>
      <c r="C28" s="69" t="s">
        <v>72</v>
      </c>
      <c r="D28" s="69" t="s">
        <v>73</v>
      </c>
      <c r="E28" s="69" t="s">
        <v>189</v>
      </c>
      <c r="F28" s="69" t="s">
        <v>25</v>
      </c>
      <c r="G28" s="69" t="s">
        <v>190</v>
      </c>
      <c r="H28" s="69" t="s">
        <v>39</v>
      </c>
      <c r="I28" s="69" t="s">
        <v>54</v>
      </c>
      <c r="J28" s="69" t="s">
        <v>54</v>
      </c>
      <c r="K28" s="69" t="s">
        <v>54</v>
      </c>
      <c r="L28" s="69" t="s">
        <v>29</v>
      </c>
      <c r="M28" s="69" t="s">
        <v>6898</v>
      </c>
      <c r="N28" s="69" t="s">
        <v>6899</v>
      </c>
      <c r="O28" s="69" t="s">
        <v>32</v>
      </c>
      <c r="P28" s="69" t="s">
        <v>33</v>
      </c>
      <c r="R28" s="117"/>
      <c r="S28" s="117">
        <v>45962.0</v>
      </c>
      <c r="T28" s="71">
        <v>45668.0</v>
      </c>
      <c r="V28" s="115">
        <v>45962.0</v>
      </c>
      <c r="W28" s="69">
        <v>4050.0</v>
      </c>
      <c r="Y28" s="69" t="s">
        <v>6840</v>
      </c>
      <c r="Z28" s="70" t="s">
        <v>6841</v>
      </c>
      <c r="AA28" s="71">
        <v>45658.0</v>
      </c>
    </row>
    <row r="29">
      <c r="A29" s="115">
        <v>45662.0</v>
      </c>
      <c r="B29" s="116">
        <v>20.0</v>
      </c>
      <c r="C29" s="69" t="s">
        <v>72</v>
      </c>
      <c r="D29" s="69" t="s">
        <v>73</v>
      </c>
      <c r="E29" s="69" t="s">
        <v>193</v>
      </c>
      <c r="F29" s="69" t="s">
        <v>25</v>
      </c>
      <c r="G29" s="69" t="s">
        <v>194</v>
      </c>
      <c r="H29" s="69" t="s">
        <v>27</v>
      </c>
      <c r="I29" s="69" t="s">
        <v>54</v>
      </c>
      <c r="J29" s="69" t="s">
        <v>54</v>
      </c>
      <c r="K29" s="69" t="s">
        <v>54</v>
      </c>
      <c r="L29" s="69" t="s">
        <v>29</v>
      </c>
      <c r="M29" s="69" t="s">
        <v>6900</v>
      </c>
      <c r="N29" s="69" t="s">
        <v>6901</v>
      </c>
      <c r="O29" s="69" t="s">
        <v>32</v>
      </c>
      <c r="P29" s="69" t="s">
        <v>33</v>
      </c>
      <c r="R29" s="117"/>
      <c r="S29" s="117" t="s">
        <v>4674</v>
      </c>
      <c r="T29" s="71">
        <v>45682.0</v>
      </c>
      <c r="V29" s="69" t="s">
        <v>4674</v>
      </c>
      <c r="W29" s="69">
        <v>3150.0</v>
      </c>
      <c r="Y29" s="69" t="s">
        <v>6840</v>
      </c>
      <c r="Z29" s="70" t="s">
        <v>6841</v>
      </c>
      <c r="AA29" s="71">
        <v>45658.0</v>
      </c>
    </row>
    <row r="30">
      <c r="A30" s="115">
        <v>45662.0</v>
      </c>
      <c r="B30" s="116">
        <v>27.0</v>
      </c>
      <c r="C30" s="69" t="s">
        <v>72</v>
      </c>
      <c r="D30" s="69" t="s">
        <v>73</v>
      </c>
      <c r="E30" s="69" t="s">
        <v>197</v>
      </c>
      <c r="F30" s="69" t="s">
        <v>25</v>
      </c>
      <c r="G30" s="69" t="s">
        <v>198</v>
      </c>
      <c r="H30" s="69" t="s">
        <v>39</v>
      </c>
      <c r="I30" s="69" t="s">
        <v>28</v>
      </c>
      <c r="J30" s="69" t="s">
        <v>28</v>
      </c>
      <c r="K30" s="69" t="s">
        <v>28</v>
      </c>
      <c r="L30" s="69" t="s">
        <v>29</v>
      </c>
      <c r="M30" s="69" t="s">
        <v>6902</v>
      </c>
      <c r="N30" s="69" t="s">
        <v>6903</v>
      </c>
      <c r="O30" s="69" t="s">
        <v>32</v>
      </c>
      <c r="P30" s="69" t="s">
        <v>33</v>
      </c>
      <c r="R30" s="117"/>
      <c r="S30" s="117">
        <v>45659.0</v>
      </c>
      <c r="T30" s="71">
        <v>45689.0</v>
      </c>
      <c r="V30" s="115">
        <v>45659.0</v>
      </c>
      <c r="W30" s="69">
        <v>3600.0</v>
      </c>
      <c r="Y30" s="69" t="s">
        <v>6853</v>
      </c>
      <c r="Z30" s="70" t="s">
        <v>6854</v>
      </c>
      <c r="AA30" s="71">
        <v>45689.0</v>
      </c>
    </row>
    <row r="31">
      <c r="A31" s="115">
        <v>45662.0</v>
      </c>
      <c r="B31" s="116">
        <v>104.0</v>
      </c>
      <c r="C31" s="69" t="s">
        <v>72</v>
      </c>
      <c r="D31" s="69" t="s">
        <v>73</v>
      </c>
      <c r="E31" s="69" t="s">
        <v>201</v>
      </c>
      <c r="F31" s="69" t="s">
        <v>25</v>
      </c>
      <c r="G31" s="69" t="s">
        <v>202</v>
      </c>
      <c r="H31" s="69" t="s">
        <v>59</v>
      </c>
      <c r="I31" s="69" t="s">
        <v>148</v>
      </c>
      <c r="J31" s="69" t="s">
        <v>148</v>
      </c>
      <c r="K31" s="69" t="s">
        <v>148</v>
      </c>
      <c r="L31" s="69" t="s">
        <v>29</v>
      </c>
      <c r="M31" s="69" t="s">
        <v>6904</v>
      </c>
      <c r="N31" s="69" t="s">
        <v>6905</v>
      </c>
      <c r="O31" s="69" t="s">
        <v>32</v>
      </c>
      <c r="P31" s="69" t="s">
        <v>33</v>
      </c>
      <c r="Q31" s="69" t="s">
        <v>34</v>
      </c>
      <c r="R31" s="117"/>
      <c r="S31" s="117" t="s">
        <v>4729</v>
      </c>
      <c r="T31" s="71">
        <v>45766.0</v>
      </c>
      <c r="V31" s="69" t="s">
        <v>4729</v>
      </c>
      <c r="W31" s="69">
        <v>4950.0</v>
      </c>
      <c r="X31" s="69" t="s">
        <v>207</v>
      </c>
      <c r="Y31" s="69" t="s">
        <v>6836</v>
      </c>
      <c r="Z31" s="70" t="s">
        <v>6837</v>
      </c>
      <c r="AA31" s="71">
        <v>45748.0</v>
      </c>
    </row>
    <row r="32">
      <c r="A32" s="115">
        <v>45662.0</v>
      </c>
      <c r="B32" s="116">
        <v>240.0</v>
      </c>
      <c r="C32" s="69" t="s">
        <v>64</v>
      </c>
      <c r="D32" s="69" t="s">
        <v>209</v>
      </c>
      <c r="E32" s="69" t="s">
        <v>210</v>
      </c>
      <c r="F32" s="69" t="s">
        <v>25</v>
      </c>
      <c r="G32" s="69" t="s">
        <v>211</v>
      </c>
      <c r="H32" s="69" t="s">
        <v>68</v>
      </c>
      <c r="I32" s="69" t="s">
        <v>148</v>
      </c>
      <c r="J32" s="69" t="s">
        <v>28</v>
      </c>
      <c r="K32" s="69" t="s">
        <v>172</v>
      </c>
      <c r="L32" s="69" t="s">
        <v>29</v>
      </c>
      <c r="M32" s="69" t="s">
        <v>6906</v>
      </c>
      <c r="N32" s="69" t="s">
        <v>6907</v>
      </c>
      <c r="O32" s="69" t="s">
        <v>32</v>
      </c>
      <c r="P32" s="69" t="s">
        <v>214</v>
      </c>
      <c r="R32" s="117"/>
      <c r="S32" s="117"/>
      <c r="T32" s="70" t="s">
        <v>6850</v>
      </c>
      <c r="U32" s="69" t="s">
        <v>215</v>
      </c>
      <c r="V32" s="117"/>
      <c r="Y32" s="69" t="s">
        <v>6850</v>
      </c>
      <c r="Z32" s="70" t="s">
        <v>6850</v>
      </c>
      <c r="AA32" s="70" t="s">
        <v>6850</v>
      </c>
    </row>
    <row r="33">
      <c r="A33" s="115">
        <v>45659.0</v>
      </c>
      <c r="B33" s="116">
        <v>243.0</v>
      </c>
      <c r="C33" s="69" t="s">
        <v>50</v>
      </c>
      <c r="D33" s="69" t="s">
        <v>216</v>
      </c>
      <c r="E33" s="69" t="s">
        <v>217</v>
      </c>
      <c r="F33" s="69" t="s">
        <v>25</v>
      </c>
      <c r="G33" s="69" t="s">
        <v>218</v>
      </c>
      <c r="H33" s="69" t="s">
        <v>219</v>
      </c>
      <c r="I33" s="69" t="s">
        <v>220</v>
      </c>
      <c r="J33" s="69" t="s">
        <v>220</v>
      </c>
      <c r="K33" s="69" t="s">
        <v>220</v>
      </c>
      <c r="L33" s="69" t="s">
        <v>29</v>
      </c>
      <c r="M33" s="69" t="s">
        <v>6908</v>
      </c>
      <c r="N33" s="69" t="s">
        <v>6909</v>
      </c>
      <c r="O33" s="69" t="s">
        <v>32</v>
      </c>
      <c r="P33" s="69" t="s">
        <v>214</v>
      </c>
      <c r="R33" s="117"/>
      <c r="S33" s="117"/>
      <c r="T33" s="70" t="s">
        <v>6850</v>
      </c>
      <c r="V33" s="117"/>
      <c r="Y33" s="69" t="s">
        <v>6850</v>
      </c>
      <c r="Z33" s="70" t="s">
        <v>6850</v>
      </c>
      <c r="AA33" s="70" t="s">
        <v>6850</v>
      </c>
    </row>
    <row r="34">
      <c r="A34" s="115">
        <v>45659.0</v>
      </c>
      <c r="B34" s="116">
        <v>243.0</v>
      </c>
      <c r="C34" s="69" t="s">
        <v>50</v>
      </c>
      <c r="D34" s="69" t="s">
        <v>216</v>
      </c>
      <c r="E34" s="69" t="s">
        <v>223</v>
      </c>
      <c r="F34" s="69" t="s">
        <v>25</v>
      </c>
      <c r="G34" s="69" t="s">
        <v>224</v>
      </c>
      <c r="H34" s="69" t="s">
        <v>225</v>
      </c>
      <c r="I34" s="69" t="s">
        <v>78</v>
      </c>
      <c r="J34" s="69" t="s">
        <v>78</v>
      </c>
      <c r="K34" s="69" t="s">
        <v>47</v>
      </c>
      <c r="L34" s="69" t="s">
        <v>29</v>
      </c>
      <c r="M34" s="69" t="s">
        <v>6910</v>
      </c>
      <c r="N34" s="69" t="s">
        <v>6911</v>
      </c>
      <c r="O34" s="69" t="s">
        <v>32</v>
      </c>
      <c r="P34" s="69" t="s">
        <v>33</v>
      </c>
      <c r="Q34" s="69" t="s">
        <v>228</v>
      </c>
      <c r="R34" s="117"/>
      <c r="S34" s="117"/>
      <c r="T34" s="70" t="s">
        <v>6850</v>
      </c>
      <c r="U34" s="69" t="s">
        <v>230</v>
      </c>
      <c r="V34" s="117"/>
      <c r="Y34" s="69" t="s">
        <v>6850</v>
      </c>
      <c r="Z34" s="70" t="s">
        <v>6850</v>
      </c>
      <c r="AA34" s="70" t="s">
        <v>6850</v>
      </c>
    </row>
    <row r="35">
      <c r="A35" s="115">
        <v>45659.0</v>
      </c>
      <c r="B35" s="116">
        <v>53.0</v>
      </c>
      <c r="C35" s="69" t="s">
        <v>50</v>
      </c>
      <c r="D35" s="69" t="s">
        <v>216</v>
      </c>
      <c r="E35" s="69" t="s">
        <v>231</v>
      </c>
      <c r="F35" s="69" t="s">
        <v>46</v>
      </c>
      <c r="G35" s="69" t="s">
        <v>232</v>
      </c>
      <c r="H35" s="69" t="s">
        <v>59</v>
      </c>
      <c r="I35" s="69" t="s">
        <v>78</v>
      </c>
      <c r="J35" s="69" t="s">
        <v>233</v>
      </c>
      <c r="K35" s="69" t="s">
        <v>233</v>
      </c>
      <c r="L35" s="69" t="s">
        <v>29</v>
      </c>
      <c r="M35" s="69" t="s">
        <v>6912</v>
      </c>
      <c r="N35" s="69" t="s">
        <v>6913</v>
      </c>
      <c r="O35" s="69" t="s">
        <v>32</v>
      </c>
      <c r="P35" s="69" t="s">
        <v>33</v>
      </c>
      <c r="R35" s="117"/>
      <c r="S35" s="117" t="s">
        <v>4738</v>
      </c>
      <c r="T35" s="71">
        <v>45712.0</v>
      </c>
      <c r="V35" s="69" t="s">
        <v>4738</v>
      </c>
      <c r="W35" s="69">
        <v>787.0</v>
      </c>
      <c r="X35" s="69" t="s">
        <v>237</v>
      </c>
      <c r="Y35" s="69" t="s">
        <v>6853</v>
      </c>
      <c r="Z35" s="70" t="s">
        <v>6854</v>
      </c>
      <c r="AA35" s="71">
        <v>45689.0</v>
      </c>
    </row>
    <row r="36">
      <c r="A36" s="115">
        <v>45662.0</v>
      </c>
      <c r="B36" s="116">
        <v>20.0</v>
      </c>
      <c r="C36" s="69" t="s">
        <v>64</v>
      </c>
      <c r="D36" s="69" t="s">
        <v>95</v>
      </c>
      <c r="E36" s="69" t="s">
        <v>238</v>
      </c>
      <c r="F36" s="69" t="s">
        <v>25</v>
      </c>
      <c r="G36" s="69" t="s">
        <v>239</v>
      </c>
      <c r="H36" s="69" t="s">
        <v>103</v>
      </c>
      <c r="I36" s="69" t="s">
        <v>220</v>
      </c>
      <c r="J36" s="69" t="s">
        <v>220</v>
      </c>
      <c r="K36" s="69" t="s">
        <v>220</v>
      </c>
      <c r="L36" s="69" t="s">
        <v>29</v>
      </c>
      <c r="M36" s="69" t="s">
        <v>6914</v>
      </c>
      <c r="N36" s="69" t="s">
        <v>6915</v>
      </c>
      <c r="O36" s="69" t="s">
        <v>32</v>
      </c>
      <c r="P36" s="69" t="s">
        <v>33</v>
      </c>
      <c r="R36" s="117"/>
      <c r="S36" s="117" t="s">
        <v>4674</v>
      </c>
      <c r="T36" s="71">
        <v>45682.0</v>
      </c>
      <c r="V36" s="69" t="s">
        <v>4674</v>
      </c>
      <c r="Y36" s="69" t="s">
        <v>6840</v>
      </c>
      <c r="Z36" s="70" t="s">
        <v>6841</v>
      </c>
      <c r="AA36" s="71">
        <v>45658.0</v>
      </c>
    </row>
    <row r="37">
      <c r="A37" s="115">
        <v>45662.0</v>
      </c>
      <c r="B37" s="116">
        <v>50.0</v>
      </c>
      <c r="C37" s="69" t="s">
        <v>64</v>
      </c>
      <c r="D37" s="69" t="s">
        <v>95</v>
      </c>
      <c r="E37" s="69" t="s">
        <v>242</v>
      </c>
      <c r="F37" s="69" t="s">
        <v>25</v>
      </c>
      <c r="G37" s="69" t="s">
        <v>243</v>
      </c>
      <c r="H37" s="69" t="s">
        <v>59</v>
      </c>
      <c r="I37" s="69" t="s">
        <v>220</v>
      </c>
      <c r="J37" s="69" t="s">
        <v>244</v>
      </c>
      <c r="K37" s="69" t="s">
        <v>244</v>
      </c>
      <c r="L37" s="69" t="s">
        <v>29</v>
      </c>
      <c r="M37" s="69" t="s">
        <v>6916</v>
      </c>
      <c r="N37" s="69" t="s">
        <v>6917</v>
      </c>
      <c r="O37" s="69" t="s">
        <v>32</v>
      </c>
      <c r="P37" s="69" t="s">
        <v>33</v>
      </c>
      <c r="R37" s="117"/>
      <c r="S37" s="117" t="s">
        <v>4738</v>
      </c>
      <c r="T37" s="71">
        <v>45712.0</v>
      </c>
      <c r="V37" s="69" t="s">
        <v>4738</v>
      </c>
      <c r="Y37" s="69" t="s">
        <v>6853</v>
      </c>
      <c r="Z37" s="70" t="s">
        <v>6854</v>
      </c>
      <c r="AA37" s="71">
        <v>45689.0</v>
      </c>
    </row>
    <row r="38">
      <c r="A38" s="115">
        <v>45663.0</v>
      </c>
      <c r="B38" s="116">
        <v>26.0</v>
      </c>
      <c r="C38" s="69" t="s">
        <v>72</v>
      </c>
      <c r="D38" s="69" t="s">
        <v>247</v>
      </c>
      <c r="E38" s="69" t="s">
        <v>248</v>
      </c>
      <c r="F38" s="69" t="s">
        <v>249</v>
      </c>
      <c r="G38" s="69" t="s">
        <v>250</v>
      </c>
      <c r="H38" s="69" t="s">
        <v>77</v>
      </c>
      <c r="I38" s="69" t="s">
        <v>78</v>
      </c>
      <c r="J38" s="69" t="s">
        <v>47</v>
      </c>
      <c r="K38" s="69" t="s">
        <v>47</v>
      </c>
      <c r="L38" s="69" t="s">
        <v>29</v>
      </c>
      <c r="M38" s="69" t="s">
        <v>6918</v>
      </c>
      <c r="N38" s="69" t="s">
        <v>6919</v>
      </c>
      <c r="O38" s="69" t="s">
        <v>32</v>
      </c>
      <c r="P38" s="69" t="s">
        <v>33</v>
      </c>
      <c r="R38" s="117"/>
      <c r="S38" s="117">
        <v>45659.0</v>
      </c>
      <c r="T38" s="71">
        <v>45689.0</v>
      </c>
      <c r="V38" s="115">
        <v>45659.0</v>
      </c>
      <c r="W38" s="69">
        <v>2250.0</v>
      </c>
      <c r="Y38" s="69" t="s">
        <v>6853</v>
      </c>
      <c r="Z38" s="70" t="s">
        <v>6854</v>
      </c>
      <c r="AA38" s="71">
        <v>45689.0</v>
      </c>
    </row>
    <row r="39">
      <c r="A39" s="115">
        <v>45663.0</v>
      </c>
      <c r="B39" s="116">
        <v>89.0</v>
      </c>
      <c r="C39" s="69" t="s">
        <v>50</v>
      </c>
      <c r="D39" s="69" t="s">
        <v>51</v>
      </c>
      <c r="E39" s="69" t="s">
        <v>253</v>
      </c>
      <c r="F39" s="69" t="s">
        <v>25</v>
      </c>
      <c r="G39" s="69" t="s">
        <v>254</v>
      </c>
      <c r="H39" s="69" t="s">
        <v>59</v>
      </c>
      <c r="I39" s="69" t="s">
        <v>255</v>
      </c>
      <c r="J39" s="69" t="s">
        <v>256</v>
      </c>
      <c r="K39" s="69" t="s">
        <v>256</v>
      </c>
      <c r="L39" s="69" t="s">
        <v>29</v>
      </c>
      <c r="M39" s="69" t="s">
        <v>6920</v>
      </c>
      <c r="N39" s="69" t="s">
        <v>6921</v>
      </c>
      <c r="O39" s="69" t="s">
        <v>32</v>
      </c>
      <c r="P39" s="69" t="s">
        <v>33</v>
      </c>
      <c r="Q39" s="69" t="s">
        <v>228</v>
      </c>
      <c r="R39" s="117"/>
      <c r="S39" s="117">
        <v>45781.0</v>
      </c>
      <c r="T39" s="71">
        <v>45752.0</v>
      </c>
      <c r="V39" s="115">
        <v>45781.0</v>
      </c>
      <c r="Y39" s="69" t="s">
        <v>6836</v>
      </c>
      <c r="Z39" s="70" t="s">
        <v>6837</v>
      </c>
      <c r="AA39" s="71">
        <v>45748.0</v>
      </c>
    </row>
    <row r="40">
      <c r="A40" s="115">
        <v>45664.0</v>
      </c>
      <c r="B40" s="116">
        <v>4.0</v>
      </c>
      <c r="C40" s="69" t="s">
        <v>72</v>
      </c>
      <c r="D40" s="69" t="s">
        <v>247</v>
      </c>
      <c r="E40" s="69" t="s">
        <v>259</v>
      </c>
      <c r="F40" s="69" t="s">
        <v>25</v>
      </c>
      <c r="G40" s="69" t="s">
        <v>260</v>
      </c>
      <c r="H40" s="69" t="s">
        <v>68</v>
      </c>
      <c r="I40" s="69" t="s">
        <v>220</v>
      </c>
      <c r="J40" s="69" t="s">
        <v>220</v>
      </c>
      <c r="K40" s="69" t="s">
        <v>220</v>
      </c>
      <c r="L40" s="69" t="s">
        <v>29</v>
      </c>
      <c r="M40" s="69" t="s">
        <v>6922</v>
      </c>
      <c r="N40" s="69" t="s">
        <v>6923</v>
      </c>
      <c r="O40" s="69" t="s">
        <v>32</v>
      </c>
      <c r="P40" s="69" t="s">
        <v>33</v>
      </c>
      <c r="R40" s="117"/>
      <c r="S40" s="117">
        <v>45962.0</v>
      </c>
      <c r="T40" s="71">
        <v>45668.0</v>
      </c>
      <c r="V40" s="115">
        <v>45962.0</v>
      </c>
      <c r="W40" s="69">
        <v>2250.0</v>
      </c>
      <c r="X40" s="69" t="s">
        <v>263</v>
      </c>
      <c r="Y40" s="69" t="s">
        <v>6840</v>
      </c>
      <c r="Z40" s="70" t="s">
        <v>6841</v>
      </c>
      <c r="AA40" s="71">
        <v>45658.0</v>
      </c>
    </row>
    <row r="41">
      <c r="A41" s="115">
        <v>45664.0</v>
      </c>
      <c r="B41" s="116">
        <v>144.0</v>
      </c>
      <c r="C41" s="69" t="s">
        <v>64</v>
      </c>
      <c r="D41" s="69" t="s">
        <v>209</v>
      </c>
      <c r="E41" s="69" t="s">
        <v>264</v>
      </c>
      <c r="F41" s="69" t="s">
        <v>25</v>
      </c>
      <c r="G41" s="69" t="s">
        <v>265</v>
      </c>
      <c r="H41" s="69" t="s">
        <v>68</v>
      </c>
      <c r="I41" s="69" t="s">
        <v>104</v>
      </c>
      <c r="J41" s="69" t="s">
        <v>105</v>
      </c>
      <c r="K41" s="69" t="s">
        <v>105</v>
      </c>
      <c r="L41" s="69" t="s">
        <v>29</v>
      </c>
      <c r="M41" s="69" t="s">
        <v>6924</v>
      </c>
      <c r="N41" s="69" t="s">
        <v>6925</v>
      </c>
      <c r="O41" s="69" t="s">
        <v>32</v>
      </c>
      <c r="P41" s="69" t="s">
        <v>33</v>
      </c>
      <c r="Q41" s="69" t="s">
        <v>34</v>
      </c>
      <c r="R41" s="117"/>
      <c r="S41" s="117" t="s">
        <v>4751</v>
      </c>
      <c r="T41" s="71">
        <v>45808.0</v>
      </c>
      <c r="V41" s="69" t="s">
        <v>4751</v>
      </c>
      <c r="Y41" s="69" t="s">
        <v>6866</v>
      </c>
      <c r="Z41" s="70" t="s">
        <v>6867</v>
      </c>
      <c r="AA41" s="71">
        <v>45778.0</v>
      </c>
    </row>
    <row r="42">
      <c r="A42" s="115">
        <v>45664.0</v>
      </c>
      <c r="B42" s="116">
        <v>32.0</v>
      </c>
      <c r="C42" s="69" t="s">
        <v>72</v>
      </c>
      <c r="D42" s="69" t="s">
        <v>73</v>
      </c>
      <c r="E42" s="69" t="s">
        <v>270</v>
      </c>
      <c r="F42" s="69" t="s">
        <v>46</v>
      </c>
      <c r="G42" s="69" t="s">
        <v>155</v>
      </c>
      <c r="H42" s="69" t="s">
        <v>39</v>
      </c>
      <c r="I42" s="69" t="s">
        <v>148</v>
      </c>
      <c r="J42" s="69" t="s">
        <v>148</v>
      </c>
      <c r="K42" s="69" t="s">
        <v>148</v>
      </c>
      <c r="L42" s="69" t="s">
        <v>29</v>
      </c>
      <c r="M42" s="69" t="s">
        <v>6926</v>
      </c>
      <c r="N42" s="69" t="s">
        <v>6927</v>
      </c>
      <c r="O42" s="69" t="s">
        <v>32</v>
      </c>
      <c r="P42" s="69" t="s">
        <v>33</v>
      </c>
      <c r="R42" s="117"/>
      <c r="S42" s="117">
        <v>45871.0</v>
      </c>
      <c r="T42" s="71">
        <v>45696.0</v>
      </c>
      <c r="V42" s="115">
        <v>45871.0</v>
      </c>
      <c r="W42" s="69">
        <v>1350.0</v>
      </c>
      <c r="Y42" s="69" t="s">
        <v>6853</v>
      </c>
      <c r="Z42" s="70" t="s">
        <v>6854</v>
      </c>
      <c r="AA42" s="71">
        <v>45689.0</v>
      </c>
    </row>
    <row r="43">
      <c r="A43" s="115">
        <v>45665.0</v>
      </c>
      <c r="B43" s="116">
        <v>17.0</v>
      </c>
      <c r="C43" s="69" t="s">
        <v>72</v>
      </c>
      <c r="D43" s="69" t="s">
        <v>247</v>
      </c>
      <c r="E43" s="69" t="s">
        <v>273</v>
      </c>
      <c r="F43" s="69" t="s">
        <v>274</v>
      </c>
      <c r="G43" s="69" t="s">
        <v>275</v>
      </c>
      <c r="H43" s="69" t="s">
        <v>77</v>
      </c>
      <c r="I43" s="69" t="s">
        <v>220</v>
      </c>
      <c r="J43" s="69" t="s">
        <v>47</v>
      </c>
      <c r="K43" s="69" t="s">
        <v>47</v>
      </c>
      <c r="L43" s="69" t="s">
        <v>29</v>
      </c>
      <c r="M43" s="69" t="s">
        <v>6928</v>
      </c>
      <c r="N43" s="69" t="s">
        <v>6929</v>
      </c>
      <c r="O43" s="69" t="s">
        <v>32</v>
      </c>
      <c r="P43" s="69" t="s">
        <v>33</v>
      </c>
      <c r="R43" s="117"/>
      <c r="S43" s="117" t="s">
        <v>4674</v>
      </c>
      <c r="T43" s="71">
        <v>45682.0</v>
      </c>
      <c r="V43" s="69" t="s">
        <v>4674</v>
      </c>
      <c r="W43" s="69">
        <v>1800.0</v>
      </c>
      <c r="Y43" s="69" t="s">
        <v>6840</v>
      </c>
      <c r="Z43" s="70" t="s">
        <v>6841</v>
      </c>
      <c r="AA43" s="71">
        <v>45658.0</v>
      </c>
    </row>
    <row r="44">
      <c r="A44" s="115">
        <v>45665.0</v>
      </c>
      <c r="B44" s="116">
        <v>17.0</v>
      </c>
      <c r="C44" s="69" t="s">
        <v>72</v>
      </c>
      <c r="D44" s="69" t="s">
        <v>247</v>
      </c>
      <c r="E44" s="69" t="s">
        <v>278</v>
      </c>
      <c r="F44" s="69" t="s">
        <v>274</v>
      </c>
      <c r="G44" s="69" t="s">
        <v>279</v>
      </c>
      <c r="H44" s="69" t="s">
        <v>77</v>
      </c>
      <c r="I44" s="69" t="s">
        <v>104</v>
      </c>
      <c r="J44" s="69" t="s">
        <v>47</v>
      </c>
      <c r="K44" s="69" t="s">
        <v>47</v>
      </c>
      <c r="L44" s="69" t="s">
        <v>29</v>
      </c>
      <c r="M44" s="69" t="s">
        <v>6930</v>
      </c>
      <c r="N44" s="69" t="s">
        <v>6931</v>
      </c>
      <c r="O44" s="69" t="s">
        <v>32</v>
      </c>
      <c r="P44" s="69" t="s">
        <v>33</v>
      </c>
      <c r="R44" s="117"/>
      <c r="S44" s="117" t="s">
        <v>4674</v>
      </c>
      <c r="T44" s="71">
        <v>45682.0</v>
      </c>
      <c r="V44" s="69" t="s">
        <v>4674</v>
      </c>
      <c r="W44" s="69">
        <v>1800.0</v>
      </c>
      <c r="Y44" s="69" t="s">
        <v>6840</v>
      </c>
      <c r="Z44" s="70" t="s">
        <v>6841</v>
      </c>
      <c r="AA44" s="71">
        <v>45658.0</v>
      </c>
    </row>
    <row r="45">
      <c r="A45" s="115">
        <v>45665.0</v>
      </c>
      <c r="B45" s="116">
        <v>17.0</v>
      </c>
      <c r="C45" s="69" t="s">
        <v>72</v>
      </c>
      <c r="D45" s="69" t="s">
        <v>247</v>
      </c>
      <c r="E45" s="69" t="s">
        <v>282</v>
      </c>
      <c r="F45" s="69" t="s">
        <v>274</v>
      </c>
      <c r="G45" s="69" t="s">
        <v>283</v>
      </c>
      <c r="H45" s="69" t="s">
        <v>77</v>
      </c>
      <c r="I45" s="69" t="s">
        <v>148</v>
      </c>
      <c r="J45" s="69" t="s">
        <v>47</v>
      </c>
      <c r="K45" s="69" t="s">
        <v>47</v>
      </c>
      <c r="L45" s="69" t="s">
        <v>29</v>
      </c>
      <c r="M45" s="69" t="s">
        <v>6932</v>
      </c>
      <c r="N45" s="69" t="s">
        <v>6933</v>
      </c>
      <c r="O45" s="69" t="s">
        <v>32</v>
      </c>
      <c r="P45" s="69" t="s">
        <v>33</v>
      </c>
      <c r="R45" s="117"/>
      <c r="S45" s="117" t="s">
        <v>4674</v>
      </c>
      <c r="T45" s="71">
        <v>45682.0</v>
      </c>
      <c r="V45" s="69" t="s">
        <v>4674</v>
      </c>
      <c r="W45" s="69">
        <v>1800.0</v>
      </c>
      <c r="Y45" s="69" t="s">
        <v>6840</v>
      </c>
      <c r="Z45" s="70" t="s">
        <v>6841</v>
      </c>
      <c r="AA45" s="71">
        <v>45658.0</v>
      </c>
    </row>
    <row r="46">
      <c r="A46" s="115">
        <v>45665.0</v>
      </c>
      <c r="B46" s="116">
        <v>17.0</v>
      </c>
      <c r="C46" s="69" t="s">
        <v>72</v>
      </c>
      <c r="D46" s="69" t="s">
        <v>247</v>
      </c>
      <c r="E46" s="69" t="s">
        <v>286</v>
      </c>
      <c r="F46" s="69" t="s">
        <v>274</v>
      </c>
      <c r="G46" s="69" t="s">
        <v>287</v>
      </c>
      <c r="H46" s="69" t="s">
        <v>77</v>
      </c>
      <c r="I46" s="69" t="s">
        <v>148</v>
      </c>
      <c r="J46" s="69" t="s">
        <v>47</v>
      </c>
      <c r="K46" s="69" t="s">
        <v>47</v>
      </c>
      <c r="L46" s="69" t="s">
        <v>29</v>
      </c>
      <c r="M46" s="69" t="s">
        <v>6934</v>
      </c>
      <c r="N46" s="69" t="s">
        <v>6935</v>
      </c>
      <c r="O46" s="69" t="s">
        <v>32</v>
      </c>
      <c r="P46" s="69" t="s">
        <v>33</v>
      </c>
      <c r="R46" s="117"/>
      <c r="S46" s="117" t="s">
        <v>4674</v>
      </c>
      <c r="T46" s="71">
        <v>45682.0</v>
      </c>
      <c r="V46" s="69" t="s">
        <v>4674</v>
      </c>
      <c r="W46" s="69">
        <v>1800.0</v>
      </c>
      <c r="Y46" s="69" t="s">
        <v>6840</v>
      </c>
      <c r="Z46" s="70" t="s">
        <v>6841</v>
      </c>
      <c r="AA46" s="71">
        <v>45658.0</v>
      </c>
    </row>
    <row r="47">
      <c r="A47" s="115">
        <v>45665.0</v>
      </c>
      <c r="B47" s="116">
        <v>24.0</v>
      </c>
      <c r="C47" s="69" t="s">
        <v>64</v>
      </c>
      <c r="D47" s="69" t="s">
        <v>290</v>
      </c>
      <c r="E47" s="69" t="s">
        <v>291</v>
      </c>
      <c r="F47" s="69" t="s">
        <v>274</v>
      </c>
      <c r="G47" s="69" t="s">
        <v>292</v>
      </c>
      <c r="H47" s="69" t="s">
        <v>77</v>
      </c>
      <c r="I47" s="69" t="s">
        <v>256</v>
      </c>
      <c r="J47" s="69" t="s">
        <v>47</v>
      </c>
      <c r="K47" s="69" t="s">
        <v>47</v>
      </c>
      <c r="L47" s="69" t="s">
        <v>29</v>
      </c>
      <c r="M47" s="69" t="s">
        <v>6936</v>
      </c>
      <c r="N47" s="69" t="s">
        <v>6937</v>
      </c>
      <c r="O47" s="69" t="s">
        <v>32</v>
      </c>
      <c r="P47" s="69" t="s">
        <v>33</v>
      </c>
      <c r="R47" s="117"/>
      <c r="S47" s="117">
        <v>45659.0</v>
      </c>
      <c r="T47" s="71">
        <v>45689.0</v>
      </c>
      <c r="V47" s="115">
        <v>45659.0</v>
      </c>
      <c r="W47" s="69">
        <v>2250.0</v>
      </c>
      <c r="Y47" s="69" t="s">
        <v>6853</v>
      </c>
      <c r="Z47" s="70" t="s">
        <v>6854</v>
      </c>
      <c r="AA47" s="71">
        <v>45689.0</v>
      </c>
    </row>
    <row r="48">
      <c r="A48" s="115">
        <v>45665.0</v>
      </c>
      <c r="B48" s="116">
        <v>122.0</v>
      </c>
      <c r="C48" s="69" t="s">
        <v>64</v>
      </c>
      <c r="D48" s="69" t="s">
        <v>295</v>
      </c>
      <c r="E48" s="69" t="s">
        <v>296</v>
      </c>
      <c r="F48" s="69" t="s">
        <v>25</v>
      </c>
      <c r="G48" s="69" t="s">
        <v>297</v>
      </c>
      <c r="H48" s="69" t="s">
        <v>59</v>
      </c>
      <c r="I48" s="69" t="s">
        <v>148</v>
      </c>
      <c r="J48" s="69" t="s">
        <v>148</v>
      </c>
      <c r="K48" s="69" t="s">
        <v>148</v>
      </c>
      <c r="L48" s="69" t="s">
        <v>29</v>
      </c>
      <c r="M48" s="69" t="s">
        <v>6938</v>
      </c>
      <c r="N48" s="69" t="s">
        <v>6939</v>
      </c>
      <c r="O48" s="69" t="s">
        <v>32</v>
      </c>
      <c r="P48" s="69" t="s">
        <v>33</v>
      </c>
      <c r="Q48" s="69" t="s">
        <v>34</v>
      </c>
      <c r="R48" s="117"/>
      <c r="S48" s="117">
        <v>45935.0</v>
      </c>
      <c r="T48" s="71">
        <v>45787.0</v>
      </c>
      <c r="V48" s="115">
        <v>45935.0</v>
      </c>
      <c r="W48" s="69">
        <v>3996.0</v>
      </c>
      <c r="X48" s="69" t="s">
        <v>300</v>
      </c>
      <c r="Y48" s="69" t="s">
        <v>6866</v>
      </c>
      <c r="Z48" s="70" t="s">
        <v>6867</v>
      </c>
      <c r="AA48" s="71">
        <v>45778.0</v>
      </c>
    </row>
    <row r="49">
      <c r="A49" s="115">
        <v>45665.0</v>
      </c>
      <c r="B49" s="116">
        <v>59.0</v>
      </c>
      <c r="C49" s="69" t="s">
        <v>64</v>
      </c>
      <c r="D49" s="69" t="s">
        <v>295</v>
      </c>
      <c r="E49" s="69" t="s">
        <v>301</v>
      </c>
      <c r="F49" s="69" t="s">
        <v>46</v>
      </c>
      <c r="G49" s="69" t="s">
        <v>302</v>
      </c>
      <c r="H49" s="69" t="s">
        <v>39</v>
      </c>
      <c r="I49" s="69" t="s">
        <v>255</v>
      </c>
      <c r="J49" s="69" t="s">
        <v>47</v>
      </c>
      <c r="K49" s="69" t="s">
        <v>47</v>
      </c>
      <c r="L49" s="69" t="s">
        <v>29</v>
      </c>
      <c r="M49" s="69" t="s">
        <v>6940</v>
      </c>
      <c r="N49" s="69" t="s">
        <v>6941</v>
      </c>
      <c r="O49" s="69" t="s">
        <v>32</v>
      </c>
      <c r="P49" s="69" t="s">
        <v>33</v>
      </c>
      <c r="R49" s="117"/>
      <c r="S49" s="117">
        <v>45872.0</v>
      </c>
      <c r="T49" s="71">
        <v>45724.0</v>
      </c>
      <c r="V49" s="115">
        <v>45872.0</v>
      </c>
      <c r="W49" s="69">
        <v>1620.0</v>
      </c>
      <c r="X49" s="69" t="s">
        <v>306</v>
      </c>
      <c r="Y49" s="69" t="s">
        <v>6862</v>
      </c>
      <c r="Z49" s="70" t="s">
        <v>6863</v>
      </c>
      <c r="AA49" s="71">
        <v>45717.0</v>
      </c>
    </row>
    <row r="50">
      <c r="A50" s="115">
        <v>45664.0</v>
      </c>
      <c r="B50" s="116">
        <v>151.0</v>
      </c>
      <c r="C50" s="69" t="s">
        <v>22</v>
      </c>
      <c r="D50" s="69" t="s">
        <v>307</v>
      </c>
      <c r="E50" s="69" t="s">
        <v>308</v>
      </c>
      <c r="F50" s="69" t="s">
        <v>46</v>
      </c>
      <c r="G50" s="69" t="s">
        <v>38</v>
      </c>
      <c r="H50" s="69" t="s">
        <v>39</v>
      </c>
      <c r="I50" s="69" t="s">
        <v>40</v>
      </c>
      <c r="J50" s="69" t="s">
        <v>47</v>
      </c>
      <c r="K50" s="69" t="s">
        <v>47</v>
      </c>
      <c r="L50" s="69" t="s">
        <v>29</v>
      </c>
      <c r="M50" s="69" t="s">
        <v>6942</v>
      </c>
      <c r="N50" s="69" t="s">
        <v>6943</v>
      </c>
      <c r="O50" s="69" t="s">
        <v>32</v>
      </c>
      <c r="P50" s="69" t="s">
        <v>33</v>
      </c>
      <c r="Q50" s="69" t="s">
        <v>34</v>
      </c>
      <c r="R50" s="117"/>
      <c r="S50" s="117">
        <v>45844.0</v>
      </c>
      <c r="T50" s="71">
        <v>45815.0</v>
      </c>
      <c r="V50" s="115">
        <v>45844.0</v>
      </c>
      <c r="Y50" s="69" t="s">
        <v>6870</v>
      </c>
      <c r="Z50" s="70" t="s">
        <v>6871</v>
      </c>
      <c r="AA50" s="71">
        <v>45809.0</v>
      </c>
    </row>
    <row r="51">
      <c r="A51" s="115">
        <v>45664.0</v>
      </c>
      <c r="B51" s="116">
        <v>42.0</v>
      </c>
      <c r="C51" s="69" t="s">
        <v>22</v>
      </c>
      <c r="D51" s="69" t="s">
        <v>307</v>
      </c>
      <c r="E51" s="69" t="s">
        <v>312</v>
      </c>
      <c r="F51" s="69" t="s">
        <v>46</v>
      </c>
      <c r="G51" s="69" t="s">
        <v>313</v>
      </c>
      <c r="H51" s="69" t="s">
        <v>39</v>
      </c>
      <c r="I51" s="69" t="s">
        <v>256</v>
      </c>
      <c r="J51" s="69" t="s">
        <v>104</v>
      </c>
      <c r="K51" s="69" t="s">
        <v>104</v>
      </c>
      <c r="L51" s="69" t="s">
        <v>29</v>
      </c>
      <c r="M51" s="69" t="s">
        <v>6944</v>
      </c>
      <c r="N51" s="69" t="s">
        <v>6945</v>
      </c>
      <c r="O51" s="69" t="s">
        <v>32</v>
      </c>
      <c r="P51" s="69" t="s">
        <v>33</v>
      </c>
      <c r="R51" s="117"/>
      <c r="S51" s="117" t="s">
        <v>4710</v>
      </c>
      <c r="T51" s="71">
        <v>45706.0</v>
      </c>
      <c r="V51" s="69" t="s">
        <v>4710</v>
      </c>
      <c r="W51" s="69">
        <v>1125.0</v>
      </c>
      <c r="X51" s="69" t="s">
        <v>44</v>
      </c>
      <c r="Y51" s="69" t="s">
        <v>6853</v>
      </c>
      <c r="Z51" s="70" t="s">
        <v>6854</v>
      </c>
      <c r="AA51" s="71">
        <v>45689.0</v>
      </c>
    </row>
    <row r="52">
      <c r="A52" s="115">
        <v>45664.0</v>
      </c>
      <c r="B52" s="116">
        <v>53.0</v>
      </c>
      <c r="C52" s="69" t="s">
        <v>22</v>
      </c>
      <c r="D52" s="69" t="s">
        <v>307</v>
      </c>
      <c r="E52" s="69" t="s">
        <v>316</v>
      </c>
      <c r="F52" s="69" t="s">
        <v>25</v>
      </c>
      <c r="G52" s="69" t="s">
        <v>317</v>
      </c>
      <c r="H52" s="69" t="s">
        <v>59</v>
      </c>
      <c r="I52" s="69" t="s">
        <v>148</v>
      </c>
      <c r="J52" s="69" t="s">
        <v>148</v>
      </c>
      <c r="K52" s="69" t="s">
        <v>148</v>
      </c>
      <c r="L52" s="69" t="s">
        <v>29</v>
      </c>
      <c r="M52" s="69" t="s">
        <v>6946</v>
      </c>
      <c r="N52" s="69" t="s">
        <v>6947</v>
      </c>
      <c r="O52" s="69" t="s">
        <v>32</v>
      </c>
      <c r="P52" s="69" t="s">
        <v>33</v>
      </c>
      <c r="Q52" s="69" t="s">
        <v>34</v>
      </c>
      <c r="R52" s="115">
        <v>45660.0</v>
      </c>
      <c r="S52" s="117">
        <v>45660.0</v>
      </c>
      <c r="T52" s="71">
        <v>45717.0</v>
      </c>
      <c r="V52" s="69" t="s">
        <v>4751</v>
      </c>
      <c r="W52" s="69">
        <v>3960.0</v>
      </c>
      <c r="X52" s="69" t="s">
        <v>44</v>
      </c>
      <c r="Y52" s="69" t="s">
        <v>6862</v>
      </c>
      <c r="Z52" s="70" t="s">
        <v>6863</v>
      </c>
      <c r="AA52" s="71">
        <v>45717.0</v>
      </c>
    </row>
    <row r="53">
      <c r="A53" s="115">
        <v>45665.0</v>
      </c>
      <c r="B53" s="116">
        <v>237.0</v>
      </c>
      <c r="C53" s="69" t="s">
        <v>22</v>
      </c>
      <c r="D53" s="69" t="s">
        <v>307</v>
      </c>
      <c r="E53" s="69" t="s">
        <v>321</v>
      </c>
      <c r="F53" s="69" t="s">
        <v>25</v>
      </c>
      <c r="G53" s="69" t="s">
        <v>322</v>
      </c>
      <c r="H53" s="69" t="s">
        <v>323</v>
      </c>
      <c r="I53" s="69" t="s">
        <v>220</v>
      </c>
      <c r="J53" s="69" t="s">
        <v>220</v>
      </c>
      <c r="K53" s="69" t="s">
        <v>220</v>
      </c>
      <c r="L53" s="69" t="s">
        <v>29</v>
      </c>
      <c r="M53" s="69" t="s">
        <v>6948</v>
      </c>
      <c r="N53" s="69" t="s">
        <v>6949</v>
      </c>
      <c r="O53" s="69" t="s">
        <v>32</v>
      </c>
      <c r="P53" s="69" t="s">
        <v>214</v>
      </c>
      <c r="R53" s="117"/>
      <c r="S53" s="117"/>
      <c r="T53" s="70" t="s">
        <v>6850</v>
      </c>
      <c r="V53" s="117"/>
      <c r="Y53" s="69" t="s">
        <v>6850</v>
      </c>
      <c r="Z53" s="70" t="s">
        <v>6850</v>
      </c>
      <c r="AA53" s="70" t="s">
        <v>6850</v>
      </c>
    </row>
    <row r="54">
      <c r="A54" s="115">
        <v>45665.0</v>
      </c>
      <c r="B54" s="116">
        <v>73.0</v>
      </c>
      <c r="C54" s="69" t="s">
        <v>22</v>
      </c>
      <c r="D54" s="69" t="s">
        <v>307</v>
      </c>
      <c r="E54" s="69" t="s">
        <v>326</v>
      </c>
      <c r="F54" s="69" t="s">
        <v>25</v>
      </c>
      <c r="G54" s="69" t="s">
        <v>327</v>
      </c>
      <c r="H54" s="69" t="s">
        <v>39</v>
      </c>
      <c r="I54" s="69" t="s">
        <v>328</v>
      </c>
      <c r="J54" s="69" t="s">
        <v>328</v>
      </c>
      <c r="K54" s="69" t="s">
        <v>328</v>
      </c>
      <c r="L54" s="69" t="s">
        <v>29</v>
      </c>
      <c r="M54" s="69" t="s">
        <v>6950</v>
      </c>
      <c r="N54" s="69" t="s">
        <v>6951</v>
      </c>
      <c r="O54" s="69" t="s">
        <v>32</v>
      </c>
      <c r="P54" s="69" t="s">
        <v>33</v>
      </c>
      <c r="Q54" s="69" t="s">
        <v>34</v>
      </c>
      <c r="R54" s="117"/>
      <c r="S54" s="117" t="s">
        <v>4688</v>
      </c>
      <c r="T54" s="71">
        <v>45738.0</v>
      </c>
      <c r="V54" s="69" t="s">
        <v>4688</v>
      </c>
      <c r="W54" s="69">
        <v>3420.0</v>
      </c>
      <c r="X54" s="69" t="s">
        <v>207</v>
      </c>
      <c r="Y54" s="69" t="s">
        <v>6862</v>
      </c>
      <c r="Z54" s="70" t="s">
        <v>6863</v>
      </c>
      <c r="AA54" s="71">
        <v>45717.0</v>
      </c>
    </row>
    <row r="55">
      <c r="A55" s="115">
        <v>45667.0</v>
      </c>
      <c r="B55" s="116">
        <v>29.0</v>
      </c>
      <c r="C55" s="69" t="s">
        <v>22</v>
      </c>
      <c r="D55" s="69" t="s">
        <v>109</v>
      </c>
      <c r="E55" s="69" t="s">
        <v>331</v>
      </c>
      <c r="F55" s="69" t="s">
        <v>25</v>
      </c>
      <c r="G55" s="69" t="s">
        <v>332</v>
      </c>
      <c r="H55" s="69" t="s">
        <v>39</v>
      </c>
      <c r="I55" s="69" t="s">
        <v>54</v>
      </c>
      <c r="J55" s="69" t="s">
        <v>78</v>
      </c>
      <c r="K55" s="69" t="s">
        <v>54</v>
      </c>
      <c r="L55" s="69" t="s">
        <v>29</v>
      </c>
      <c r="M55" s="69" t="s">
        <v>6952</v>
      </c>
      <c r="N55" s="69" t="s">
        <v>6953</v>
      </c>
      <c r="O55" s="69" t="s">
        <v>32</v>
      </c>
      <c r="P55" s="69" t="s">
        <v>33</v>
      </c>
      <c r="R55" s="117"/>
      <c r="S55" s="117">
        <v>45871.0</v>
      </c>
      <c r="T55" s="71">
        <v>45696.0</v>
      </c>
      <c r="V55" s="115">
        <v>45871.0</v>
      </c>
      <c r="Y55" s="69" t="s">
        <v>6853</v>
      </c>
      <c r="Z55" s="70" t="s">
        <v>6854</v>
      </c>
      <c r="AA55" s="71">
        <v>45689.0</v>
      </c>
    </row>
    <row r="56">
      <c r="A56" s="115">
        <v>45667.0</v>
      </c>
      <c r="B56" s="116">
        <v>15.0</v>
      </c>
      <c r="C56" s="69" t="s">
        <v>22</v>
      </c>
      <c r="D56" s="69" t="s">
        <v>109</v>
      </c>
      <c r="E56" s="69" t="s">
        <v>335</v>
      </c>
      <c r="F56" s="69" t="s">
        <v>25</v>
      </c>
      <c r="G56" s="69" t="s">
        <v>336</v>
      </c>
      <c r="H56" s="69" t="s">
        <v>68</v>
      </c>
      <c r="I56" s="69" t="s">
        <v>104</v>
      </c>
      <c r="J56" s="69" t="s">
        <v>104</v>
      </c>
      <c r="K56" s="69" t="s">
        <v>104</v>
      </c>
      <c r="L56" s="69" t="s">
        <v>29</v>
      </c>
      <c r="M56" s="69" t="s">
        <v>6954</v>
      </c>
      <c r="N56" s="69" t="s">
        <v>6955</v>
      </c>
      <c r="O56" s="69" t="s">
        <v>32</v>
      </c>
      <c r="P56" s="69" t="s">
        <v>33</v>
      </c>
      <c r="R56" s="117"/>
      <c r="S56" s="117" t="s">
        <v>4674</v>
      </c>
      <c r="T56" s="71">
        <v>45682.0</v>
      </c>
      <c r="V56" s="69" t="s">
        <v>4674</v>
      </c>
      <c r="Y56" s="69" t="s">
        <v>6840</v>
      </c>
      <c r="Z56" s="70" t="s">
        <v>6841</v>
      </c>
      <c r="AA56" s="71">
        <v>45658.0</v>
      </c>
    </row>
    <row r="57">
      <c r="A57" s="115">
        <v>45667.0</v>
      </c>
      <c r="B57" s="116">
        <v>235.0</v>
      </c>
      <c r="C57" s="69" t="s">
        <v>22</v>
      </c>
      <c r="D57" s="69" t="s">
        <v>109</v>
      </c>
      <c r="E57" s="69" t="s">
        <v>339</v>
      </c>
      <c r="F57" s="69" t="s">
        <v>46</v>
      </c>
      <c r="G57" s="69" t="s">
        <v>340</v>
      </c>
      <c r="H57" s="69" t="s">
        <v>68</v>
      </c>
      <c r="I57" s="69" t="s">
        <v>54</v>
      </c>
      <c r="J57" s="69" t="s">
        <v>47</v>
      </c>
      <c r="K57" s="69" t="s">
        <v>47</v>
      </c>
      <c r="L57" s="69" t="s">
        <v>29</v>
      </c>
      <c r="M57" s="69" t="s">
        <v>6956</v>
      </c>
      <c r="N57" s="69" t="s">
        <v>6957</v>
      </c>
      <c r="O57" s="69" t="s">
        <v>32</v>
      </c>
      <c r="P57" s="69" t="s">
        <v>343</v>
      </c>
      <c r="R57" s="117"/>
      <c r="S57" s="117"/>
      <c r="T57" s="70" t="s">
        <v>6850</v>
      </c>
      <c r="V57" s="117"/>
      <c r="Y57" s="69" t="s">
        <v>6850</v>
      </c>
      <c r="Z57" s="70" t="s">
        <v>6850</v>
      </c>
      <c r="AA57" s="70" t="s">
        <v>6850</v>
      </c>
    </row>
    <row r="58">
      <c r="A58" s="115">
        <v>45667.0</v>
      </c>
      <c r="B58" s="116">
        <v>235.0</v>
      </c>
      <c r="C58" s="69" t="s">
        <v>64</v>
      </c>
      <c r="D58" s="69" t="s">
        <v>95</v>
      </c>
      <c r="E58" s="69" t="s">
        <v>344</v>
      </c>
      <c r="F58" s="69" t="s">
        <v>25</v>
      </c>
      <c r="G58" s="69" t="s">
        <v>345</v>
      </c>
      <c r="H58" s="69" t="s">
        <v>39</v>
      </c>
      <c r="I58" s="69" t="s">
        <v>346</v>
      </c>
      <c r="J58" s="69" t="s">
        <v>148</v>
      </c>
      <c r="K58" s="69" t="s">
        <v>148</v>
      </c>
      <c r="L58" s="69" t="s">
        <v>29</v>
      </c>
      <c r="M58" s="69" t="s">
        <v>6958</v>
      </c>
      <c r="N58" s="69" t="s">
        <v>6959</v>
      </c>
      <c r="O58" s="69" t="s">
        <v>32</v>
      </c>
      <c r="P58" s="69" t="s">
        <v>33</v>
      </c>
      <c r="Q58" s="69" t="s">
        <v>34</v>
      </c>
      <c r="R58" s="117"/>
      <c r="S58" s="117"/>
      <c r="T58" s="70" t="s">
        <v>6850</v>
      </c>
      <c r="V58" s="117"/>
      <c r="Y58" s="69" t="s">
        <v>6850</v>
      </c>
      <c r="Z58" s="70" t="s">
        <v>6850</v>
      </c>
      <c r="AA58" s="70" t="s">
        <v>6850</v>
      </c>
    </row>
    <row r="59">
      <c r="A59" s="115">
        <v>45667.0</v>
      </c>
      <c r="B59" s="116">
        <v>54.0</v>
      </c>
      <c r="C59" s="69" t="s">
        <v>64</v>
      </c>
      <c r="D59" s="69" t="s">
        <v>290</v>
      </c>
      <c r="E59" s="69" t="s">
        <v>349</v>
      </c>
      <c r="F59" s="69" t="s">
        <v>350</v>
      </c>
      <c r="G59" s="69" t="s">
        <v>351</v>
      </c>
      <c r="H59" s="69" t="s">
        <v>47</v>
      </c>
      <c r="I59" s="69" t="s">
        <v>78</v>
      </c>
      <c r="J59" s="69" t="s">
        <v>47</v>
      </c>
      <c r="K59" s="69" t="s">
        <v>47</v>
      </c>
      <c r="L59" s="69" t="s">
        <v>29</v>
      </c>
      <c r="M59" s="69" t="s">
        <v>6960</v>
      </c>
      <c r="N59" s="69" t="s">
        <v>6961</v>
      </c>
      <c r="O59" s="69" t="s">
        <v>32</v>
      </c>
      <c r="P59" s="69" t="s">
        <v>33</v>
      </c>
      <c r="Q59" s="69" t="s">
        <v>126</v>
      </c>
      <c r="R59" s="117"/>
      <c r="S59" s="117">
        <v>45780.0</v>
      </c>
      <c r="T59" s="71">
        <v>45721.0</v>
      </c>
      <c r="U59" s="69" t="s">
        <v>354</v>
      </c>
      <c r="V59" s="115">
        <v>45780.0</v>
      </c>
      <c r="Y59" s="69" t="s">
        <v>6862</v>
      </c>
      <c r="Z59" s="70" t="s">
        <v>6863</v>
      </c>
      <c r="AA59" s="71">
        <v>45717.0</v>
      </c>
    </row>
    <row r="60">
      <c r="A60" s="115">
        <v>45667.0</v>
      </c>
      <c r="B60" s="116">
        <v>235.0</v>
      </c>
      <c r="C60" s="69" t="s">
        <v>64</v>
      </c>
      <c r="D60" s="69" t="s">
        <v>295</v>
      </c>
      <c r="E60" s="69" t="s">
        <v>356</v>
      </c>
      <c r="F60" s="69" t="s">
        <v>25</v>
      </c>
      <c r="G60" s="69" t="s">
        <v>357</v>
      </c>
      <c r="H60" s="69" t="s">
        <v>39</v>
      </c>
      <c r="I60" s="69" t="s">
        <v>256</v>
      </c>
      <c r="J60" s="69" t="s">
        <v>256</v>
      </c>
      <c r="K60" s="69" t="s">
        <v>256</v>
      </c>
      <c r="L60" s="69" t="s">
        <v>29</v>
      </c>
      <c r="M60" s="69" t="s">
        <v>6962</v>
      </c>
      <c r="N60" s="69" t="s">
        <v>6963</v>
      </c>
      <c r="O60" s="69" t="s">
        <v>32</v>
      </c>
      <c r="P60" s="69" t="s">
        <v>33</v>
      </c>
      <c r="R60" s="117"/>
      <c r="S60" s="117"/>
      <c r="T60" s="70" t="s">
        <v>6850</v>
      </c>
      <c r="V60" s="117"/>
      <c r="W60" s="69">
        <v>3996.0</v>
      </c>
      <c r="X60" s="69" t="s">
        <v>151</v>
      </c>
      <c r="Y60" s="69" t="s">
        <v>6850</v>
      </c>
      <c r="Z60" s="70" t="s">
        <v>6850</v>
      </c>
      <c r="AA60" s="70" t="s">
        <v>6850</v>
      </c>
    </row>
    <row r="61">
      <c r="A61" s="115">
        <v>45667.0</v>
      </c>
      <c r="B61" s="116">
        <v>57.0</v>
      </c>
      <c r="C61" s="69" t="s">
        <v>64</v>
      </c>
      <c r="D61" s="69" t="s">
        <v>295</v>
      </c>
      <c r="E61" s="69" t="s">
        <v>360</v>
      </c>
      <c r="F61" s="69" t="s">
        <v>25</v>
      </c>
      <c r="G61" s="69" t="s">
        <v>361</v>
      </c>
      <c r="H61" s="69" t="s">
        <v>39</v>
      </c>
      <c r="I61" s="69" t="s">
        <v>28</v>
      </c>
      <c r="J61" s="69" t="s">
        <v>244</v>
      </c>
      <c r="K61" s="69" t="s">
        <v>28</v>
      </c>
      <c r="L61" s="69" t="s">
        <v>29</v>
      </c>
      <c r="M61" s="69" t="s">
        <v>6964</v>
      </c>
      <c r="N61" s="69" t="s">
        <v>6965</v>
      </c>
      <c r="O61" s="69" t="s">
        <v>32</v>
      </c>
      <c r="P61" s="69" t="s">
        <v>33</v>
      </c>
      <c r="R61" s="117"/>
      <c r="S61" s="117">
        <v>45872.0</v>
      </c>
      <c r="T61" s="71">
        <v>45724.0</v>
      </c>
      <c r="V61" s="115">
        <v>45872.0</v>
      </c>
      <c r="W61" s="69">
        <v>4860.0</v>
      </c>
      <c r="X61" s="69" t="s">
        <v>364</v>
      </c>
      <c r="Y61" s="69" t="s">
        <v>6862</v>
      </c>
      <c r="Z61" s="70" t="s">
        <v>6863</v>
      </c>
      <c r="AA61" s="71">
        <v>45717.0</v>
      </c>
    </row>
    <row r="62">
      <c r="A62" s="115">
        <v>45666.0</v>
      </c>
      <c r="B62" s="116">
        <v>121.0</v>
      </c>
      <c r="C62" s="69" t="s">
        <v>64</v>
      </c>
      <c r="D62" s="69" t="s">
        <v>290</v>
      </c>
      <c r="E62" s="69" t="s">
        <v>365</v>
      </c>
      <c r="F62" s="69" t="s">
        <v>366</v>
      </c>
      <c r="G62" s="69" t="s">
        <v>367</v>
      </c>
      <c r="H62" s="69" t="s">
        <v>368</v>
      </c>
      <c r="I62" s="69" t="s">
        <v>40</v>
      </c>
      <c r="J62" s="69" t="s">
        <v>47</v>
      </c>
      <c r="K62" s="69" t="s">
        <v>47</v>
      </c>
      <c r="L62" s="69" t="s">
        <v>29</v>
      </c>
      <c r="M62" s="69" t="s">
        <v>6966</v>
      </c>
      <c r="N62" s="69" t="s">
        <v>6967</v>
      </c>
      <c r="O62" s="69" t="s">
        <v>32</v>
      </c>
      <c r="P62" s="69" t="s">
        <v>33</v>
      </c>
      <c r="Q62" s="69" t="s">
        <v>34</v>
      </c>
      <c r="R62" s="117"/>
      <c r="S62" s="117">
        <v>45935.0</v>
      </c>
      <c r="T62" s="71">
        <v>45787.0</v>
      </c>
      <c r="V62" s="115">
        <v>45935.0</v>
      </c>
      <c r="Y62" s="69" t="s">
        <v>6866</v>
      </c>
      <c r="Z62" s="70" t="s">
        <v>6867</v>
      </c>
      <c r="AA62" s="71">
        <v>45778.0</v>
      </c>
    </row>
    <row r="63">
      <c r="A63" s="115">
        <v>45667.0</v>
      </c>
      <c r="B63" s="116">
        <v>106.0</v>
      </c>
      <c r="C63" s="69" t="s">
        <v>64</v>
      </c>
      <c r="D63" s="69" t="s">
        <v>95</v>
      </c>
      <c r="E63" s="69" t="s">
        <v>372</v>
      </c>
      <c r="F63" s="69" t="s">
        <v>373</v>
      </c>
      <c r="G63" s="69" t="s">
        <v>374</v>
      </c>
      <c r="H63" s="69" t="s">
        <v>47</v>
      </c>
      <c r="I63" s="69" t="s">
        <v>123</v>
      </c>
      <c r="J63" s="69" t="s">
        <v>328</v>
      </c>
      <c r="K63" s="69" t="s">
        <v>328</v>
      </c>
      <c r="L63" s="69" t="s">
        <v>29</v>
      </c>
      <c r="M63" s="69" t="s">
        <v>6968</v>
      </c>
      <c r="N63" s="69" t="s">
        <v>6969</v>
      </c>
      <c r="O63" s="69" t="s">
        <v>32</v>
      </c>
      <c r="P63" s="69" t="s">
        <v>33</v>
      </c>
      <c r="R63" s="117"/>
      <c r="S63" s="117" t="s">
        <v>4697</v>
      </c>
      <c r="T63" s="71">
        <v>45773.0</v>
      </c>
      <c r="V63" s="69" t="s">
        <v>4697</v>
      </c>
      <c r="Y63" s="69" t="s">
        <v>6836</v>
      </c>
      <c r="Z63" s="70" t="s">
        <v>6837</v>
      </c>
      <c r="AA63" s="71">
        <v>45748.0</v>
      </c>
    </row>
    <row r="64">
      <c r="A64" s="115">
        <v>45668.0</v>
      </c>
      <c r="B64" s="116">
        <v>234.0</v>
      </c>
      <c r="C64" s="69" t="s">
        <v>64</v>
      </c>
      <c r="D64" s="69" t="s">
        <v>95</v>
      </c>
      <c r="E64" s="69" t="s">
        <v>377</v>
      </c>
      <c r="F64" s="69" t="s">
        <v>46</v>
      </c>
      <c r="G64" s="69" t="s">
        <v>378</v>
      </c>
      <c r="H64" s="69" t="s">
        <v>68</v>
      </c>
      <c r="I64" s="69" t="s">
        <v>40</v>
      </c>
      <c r="J64" s="69" t="s">
        <v>40</v>
      </c>
      <c r="K64" s="69" t="s">
        <v>40</v>
      </c>
      <c r="L64" s="69" t="s">
        <v>29</v>
      </c>
      <c r="M64" s="69" t="s">
        <v>6970</v>
      </c>
      <c r="N64" s="69" t="s">
        <v>6971</v>
      </c>
      <c r="O64" s="69" t="s">
        <v>32</v>
      </c>
      <c r="P64" s="69" t="s">
        <v>33</v>
      </c>
      <c r="Q64" s="69" t="s">
        <v>381</v>
      </c>
      <c r="R64" s="117"/>
      <c r="S64" s="117"/>
      <c r="T64" s="70" t="s">
        <v>6850</v>
      </c>
      <c r="V64" s="117"/>
      <c r="Y64" s="69" t="s">
        <v>6850</v>
      </c>
      <c r="Z64" s="70" t="s">
        <v>6850</v>
      </c>
      <c r="AA64" s="70" t="s">
        <v>6850</v>
      </c>
    </row>
    <row r="65">
      <c r="A65" s="115">
        <v>45663.0</v>
      </c>
      <c r="B65" s="116">
        <v>239.0</v>
      </c>
      <c r="C65" s="69" t="s">
        <v>64</v>
      </c>
      <c r="D65" s="69" t="s">
        <v>65</v>
      </c>
      <c r="E65" s="69" t="s">
        <v>382</v>
      </c>
      <c r="F65" s="69" t="s">
        <v>25</v>
      </c>
      <c r="G65" s="69" t="s">
        <v>383</v>
      </c>
      <c r="H65" s="69" t="s">
        <v>68</v>
      </c>
      <c r="I65" s="69" t="s">
        <v>256</v>
      </c>
      <c r="J65" s="69" t="s">
        <v>256</v>
      </c>
      <c r="K65" s="69" t="s">
        <v>256</v>
      </c>
      <c r="L65" s="69" t="s">
        <v>29</v>
      </c>
      <c r="M65" s="69" t="s">
        <v>6972</v>
      </c>
      <c r="N65" s="69" t="s">
        <v>6973</v>
      </c>
      <c r="O65" s="69" t="s">
        <v>32</v>
      </c>
      <c r="P65" s="69" t="s">
        <v>33</v>
      </c>
      <c r="R65" s="117"/>
      <c r="S65" s="117"/>
      <c r="T65" s="70" t="s">
        <v>6850</v>
      </c>
      <c r="V65" s="117"/>
      <c r="Y65" s="69" t="s">
        <v>6850</v>
      </c>
      <c r="Z65" s="70" t="s">
        <v>6850</v>
      </c>
      <c r="AA65" s="70" t="s">
        <v>6850</v>
      </c>
    </row>
    <row r="66">
      <c r="A66" s="115">
        <v>45663.0</v>
      </c>
      <c r="B66" s="116">
        <v>89.0</v>
      </c>
      <c r="C66" s="69" t="s">
        <v>64</v>
      </c>
      <c r="D66" s="69" t="s">
        <v>65</v>
      </c>
      <c r="E66" s="69" t="s">
        <v>386</v>
      </c>
      <c r="F66" s="69" t="s">
        <v>8</v>
      </c>
      <c r="G66" s="69" t="s">
        <v>387</v>
      </c>
      <c r="H66" s="69" t="s">
        <v>388</v>
      </c>
      <c r="I66" s="69" t="s">
        <v>328</v>
      </c>
      <c r="J66" s="69" t="s">
        <v>47</v>
      </c>
      <c r="K66" s="69" t="s">
        <v>47</v>
      </c>
      <c r="L66" s="69" t="s">
        <v>29</v>
      </c>
      <c r="M66" s="69" t="s">
        <v>6974</v>
      </c>
      <c r="N66" s="69" t="s">
        <v>6975</v>
      </c>
      <c r="O66" s="69" t="s">
        <v>32</v>
      </c>
      <c r="P66" s="69" t="s">
        <v>33</v>
      </c>
      <c r="Q66" s="69" t="s">
        <v>126</v>
      </c>
      <c r="R66" s="117"/>
      <c r="S66" s="117">
        <v>45781.0</v>
      </c>
      <c r="T66" s="71">
        <v>45752.0</v>
      </c>
      <c r="V66" s="115">
        <v>45781.0</v>
      </c>
      <c r="Y66" s="69" t="s">
        <v>6836</v>
      </c>
      <c r="Z66" s="70" t="s">
        <v>6837</v>
      </c>
      <c r="AA66" s="71">
        <v>45748.0</v>
      </c>
    </row>
    <row r="67">
      <c r="A67" s="115">
        <v>45663.0</v>
      </c>
      <c r="B67" s="116">
        <v>43.0</v>
      </c>
      <c r="C67" s="69" t="s">
        <v>64</v>
      </c>
      <c r="D67" s="69" t="s">
        <v>65</v>
      </c>
      <c r="E67" s="69" t="s">
        <v>391</v>
      </c>
      <c r="F67" s="69" t="s">
        <v>8</v>
      </c>
      <c r="G67" s="69" t="s">
        <v>392</v>
      </c>
      <c r="H67" s="69" t="s">
        <v>77</v>
      </c>
      <c r="I67" s="69" t="s">
        <v>220</v>
      </c>
      <c r="J67" s="69" t="s">
        <v>47</v>
      </c>
      <c r="K67" s="69" t="s">
        <v>47</v>
      </c>
      <c r="L67" s="69" t="s">
        <v>29</v>
      </c>
      <c r="M67" s="69" t="s">
        <v>6976</v>
      </c>
      <c r="N67" s="69" t="s">
        <v>6977</v>
      </c>
      <c r="O67" s="69" t="s">
        <v>32</v>
      </c>
      <c r="P67" s="69" t="s">
        <v>33</v>
      </c>
      <c r="R67" s="117"/>
      <c r="S67" s="117" t="s">
        <v>4710</v>
      </c>
      <c r="T67" s="71">
        <v>45706.0</v>
      </c>
      <c r="V67" s="69" t="s">
        <v>4710</v>
      </c>
      <c r="Y67" s="69" t="s">
        <v>6853</v>
      </c>
      <c r="Z67" s="70" t="s">
        <v>6854</v>
      </c>
      <c r="AA67" s="71">
        <v>45689.0</v>
      </c>
    </row>
    <row r="68">
      <c r="A68" s="115">
        <v>45663.0</v>
      </c>
      <c r="B68" s="116">
        <v>75.0</v>
      </c>
      <c r="C68" s="69" t="s">
        <v>64</v>
      </c>
      <c r="D68" s="69" t="s">
        <v>65</v>
      </c>
      <c r="E68" s="69" t="s">
        <v>395</v>
      </c>
      <c r="F68" s="69" t="s">
        <v>8</v>
      </c>
      <c r="G68" s="69" t="s">
        <v>396</v>
      </c>
      <c r="H68" s="69" t="s">
        <v>68</v>
      </c>
      <c r="I68" s="69" t="s">
        <v>40</v>
      </c>
      <c r="J68" s="69" t="s">
        <v>47</v>
      </c>
      <c r="K68" s="69" t="s">
        <v>47</v>
      </c>
      <c r="L68" s="69" t="s">
        <v>29</v>
      </c>
      <c r="M68" s="69" t="s">
        <v>6978</v>
      </c>
      <c r="N68" s="69" t="s">
        <v>6979</v>
      </c>
      <c r="O68" s="69" t="s">
        <v>32</v>
      </c>
      <c r="P68" s="69" t="s">
        <v>33</v>
      </c>
      <c r="Q68" s="69" t="s">
        <v>228</v>
      </c>
      <c r="R68" s="117"/>
      <c r="S68" s="117" t="s">
        <v>4688</v>
      </c>
      <c r="T68" s="71">
        <v>45738.0</v>
      </c>
      <c r="V68" s="69" t="s">
        <v>4688</v>
      </c>
      <c r="Y68" s="69" t="s">
        <v>6862</v>
      </c>
      <c r="Z68" s="70" t="s">
        <v>6863</v>
      </c>
      <c r="AA68" s="71">
        <v>45717.0</v>
      </c>
    </row>
    <row r="69">
      <c r="A69" s="115">
        <v>45663.0</v>
      </c>
      <c r="B69" s="116">
        <v>75.0</v>
      </c>
      <c r="C69" s="69" t="s">
        <v>64</v>
      </c>
      <c r="D69" s="69" t="s">
        <v>65</v>
      </c>
      <c r="E69" s="69" t="s">
        <v>399</v>
      </c>
      <c r="F69" s="69" t="s">
        <v>25</v>
      </c>
      <c r="G69" s="69" t="s">
        <v>396</v>
      </c>
      <c r="H69" s="69" t="s">
        <v>68</v>
      </c>
      <c r="I69" s="69" t="s">
        <v>40</v>
      </c>
      <c r="J69" s="69" t="s">
        <v>40</v>
      </c>
      <c r="K69" s="69" t="s">
        <v>40</v>
      </c>
      <c r="L69" s="69" t="s">
        <v>29</v>
      </c>
      <c r="M69" s="69" t="s">
        <v>6980</v>
      </c>
      <c r="N69" s="69" t="s">
        <v>6981</v>
      </c>
      <c r="O69" s="69" t="s">
        <v>32</v>
      </c>
      <c r="P69" s="69" t="s">
        <v>33</v>
      </c>
      <c r="Q69" s="69" t="s">
        <v>228</v>
      </c>
      <c r="R69" s="117"/>
      <c r="S69" s="117" t="s">
        <v>4688</v>
      </c>
      <c r="T69" s="71">
        <v>45738.0</v>
      </c>
      <c r="V69" s="69" t="s">
        <v>4688</v>
      </c>
      <c r="Y69" s="69" t="s">
        <v>6862</v>
      </c>
      <c r="Z69" s="70" t="s">
        <v>6863</v>
      </c>
      <c r="AA69" s="71">
        <v>45717.0</v>
      </c>
    </row>
    <row r="70">
      <c r="A70" s="115">
        <v>45663.0</v>
      </c>
      <c r="B70" s="116">
        <v>124.0</v>
      </c>
      <c r="C70" s="69" t="s">
        <v>64</v>
      </c>
      <c r="D70" s="69" t="s">
        <v>65</v>
      </c>
      <c r="E70" s="69" t="s">
        <v>402</v>
      </c>
      <c r="F70" s="69" t="s">
        <v>25</v>
      </c>
      <c r="G70" s="69" t="s">
        <v>403</v>
      </c>
      <c r="H70" s="69" t="s">
        <v>59</v>
      </c>
      <c r="I70" s="69" t="s">
        <v>40</v>
      </c>
      <c r="J70" s="69" t="s">
        <v>404</v>
      </c>
      <c r="K70" s="69" t="s">
        <v>404</v>
      </c>
      <c r="L70" s="69" t="s">
        <v>29</v>
      </c>
      <c r="M70" s="69" t="s">
        <v>6980</v>
      </c>
      <c r="N70" s="69" t="s">
        <v>6982</v>
      </c>
      <c r="O70" s="69" t="s">
        <v>32</v>
      </c>
      <c r="P70" s="69" t="s">
        <v>33</v>
      </c>
      <c r="Q70" s="69" t="s">
        <v>381</v>
      </c>
      <c r="R70" s="117"/>
      <c r="S70" s="117">
        <v>45935.0</v>
      </c>
      <c r="T70" s="71">
        <v>45787.0</v>
      </c>
      <c r="V70" s="115">
        <v>45935.0</v>
      </c>
      <c r="W70" s="69">
        <v>3870.0</v>
      </c>
      <c r="X70" s="69" t="s">
        <v>408</v>
      </c>
      <c r="Y70" s="69" t="s">
        <v>6866</v>
      </c>
      <c r="Z70" s="70" t="s">
        <v>6867</v>
      </c>
      <c r="AA70" s="71">
        <v>45778.0</v>
      </c>
    </row>
    <row r="71">
      <c r="A71" s="115">
        <v>45663.0</v>
      </c>
      <c r="B71" s="116">
        <v>131.0</v>
      </c>
      <c r="C71" s="69" t="s">
        <v>64</v>
      </c>
      <c r="D71" s="69" t="s">
        <v>65</v>
      </c>
      <c r="E71" s="69" t="s">
        <v>409</v>
      </c>
      <c r="F71" s="69" t="s">
        <v>25</v>
      </c>
      <c r="G71" s="69" t="s">
        <v>410</v>
      </c>
      <c r="H71" s="69" t="s">
        <v>39</v>
      </c>
      <c r="I71" s="69" t="s">
        <v>328</v>
      </c>
      <c r="J71" s="69" t="s">
        <v>328</v>
      </c>
      <c r="K71" s="69" t="s">
        <v>328</v>
      </c>
      <c r="L71" s="69" t="s">
        <v>29</v>
      </c>
      <c r="M71" s="69" t="s">
        <v>6983</v>
      </c>
      <c r="N71" s="69" t="s">
        <v>6984</v>
      </c>
      <c r="O71" s="69" t="s">
        <v>32</v>
      </c>
      <c r="P71" s="69" t="s">
        <v>33</v>
      </c>
      <c r="Q71" s="69" t="s">
        <v>381</v>
      </c>
      <c r="R71" s="117"/>
      <c r="S71" s="117" t="s">
        <v>4812</v>
      </c>
      <c r="T71" s="71">
        <v>45794.0</v>
      </c>
      <c r="V71" s="69" t="s">
        <v>4812</v>
      </c>
      <c r="Y71" s="69" t="s">
        <v>6866</v>
      </c>
      <c r="Z71" s="70" t="s">
        <v>6867</v>
      </c>
      <c r="AA71" s="71">
        <v>45778.0</v>
      </c>
    </row>
    <row r="72">
      <c r="A72" s="115">
        <v>45663.0</v>
      </c>
      <c r="B72" s="116">
        <v>89.0</v>
      </c>
      <c r="C72" s="69" t="s">
        <v>64</v>
      </c>
      <c r="D72" s="69" t="s">
        <v>65</v>
      </c>
      <c r="E72" s="69" t="s">
        <v>414</v>
      </c>
      <c r="F72" s="69" t="s">
        <v>8</v>
      </c>
      <c r="G72" s="69" t="s">
        <v>415</v>
      </c>
      <c r="H72" s="69" t="s">
        <v>77</v>
      </c>
      <c r="I72" s="69" t="s">
        <v>104</v>
      </c>
      <c r="J72" s="69" t="s">
        <v>47</v>
      </c>
      <c r="K72" s="69" t="s">
        <v>47</v>
      </c>
      <c r="L72" s="69" t="s">
        <v>29</v>
      </c>
      <c r="M72" s="69" t="s">
        <v>6985</v>
      </c>
      <c r="N72" s="69" t="s">
        <v>6986</v>
      </c>
      <c r="O72" s="69" t="s">
        <v>32</v>
      </c>
      <c r="P72" s="69" t="s">
        <v>33</v>
      </c>
      <c r="R72" s="117"/>
      <c r="S72" s="117">
        <v>45781.0</v>
      </c>
      <c r="T72" s="71">
        <v>45752.0</v>
      </c>
      <c r="V72" s="115">
        <v>45781.0</v>
      </c>
      <c r="Y72" s="69" t="s">
        <v>6836</v>
      </c>
      <c r="Z72" s="70" t="s">
        <v>6837</v>
      </c>
      <c r="AA72" s="71">
        <v>45748.0</v>
      </c>
    </row>
    <row r="73">
      <c r="A73" s="115">
        <v>45663.0</v>
      </c>
      <c r="B73" s="116">
        <v>89.0</v>
      </c>
      <c r="C73" s="69" t="s">
        <v>64</v>
      </c>
      <c r="D73" s="69" t="s">
        <v>65</v>
      </c>
      <c r="E73" s="69" t="s">
        <v>418</v>
      </c>
      <c r="F73" s="69" t="s">
        <v>8</v>
      </c>
      <c r="G73" s="69" t="s">
        <v>415</v>
      </c>
      <c r="H73" s="69" t="s">
        <v>77</v>
      </c>
      <c r="I73" s="69" t="s">
        <v>104</v>
      </c>
      <c r="J73" s="69" t="s">
        <v>47</v>
      </c>
      <c r="K73" s="69" t="s">
        <v>47</v>
      </c>
      <c r="L73" s="69" t="s">
        <v>29</v>
      </c>
      <c r="M73" s="69" t="s">
        <v>6987</v>
      </c>
      <c r="N73" s="69" t="s">
        <v>6988</v>
      </c>
      <c r="O73" s="69" t="s">
        <v>32</v>
      </c>
      <c r="P73" s="69" t="s">
        <v>33</v>
      </c>
      <c r="R73" s="117"/>
      <c r="S73" s="117">
        <v>45781.0</v>
      </c>
      <c r="T73" s="71">
        <v>45752.0</v>
      </c>
      <c r="V73" s="115">
        <v>45781.0</v>
      </c>
      <c r="Y73" s="69" t="s">
        <v>6836</v>
      </c>
      <c r="Z73" s="70" t="s">
        <v>6837</v>
      </c>
      <c r="AA73" s="71">
        <v>45748.0</v>
      </c>
    </row>
    <row r="74">
      <c r="A74" s="115">
        <v>45663.0</v>
      </c>
      <c r="B74" s="116">
        <v>43.0</v>
      </c>
      <c r="C74" s="69" t="s">
        <v>64</v>
      </c>
      <c r="D74" s="69" t="s">
        <v>65</v>
      </c>
      <c r="E74" s="69" t="s">
        <v>421</v>
      </c>
      <c r="F74" s="69" t="s">
        <v>25</v>
      </c>
      <c r="G74" s="69" t="s">
        <v>422</v>
      </c>
      <c r="H74" s="69" t="s">
        <v>59</v>
      </c>
      <c r="I74" s="69" t="s">
        <v>122</v>
      </c>
      <c r="J74" s="69" t="s">
        <v>122</v>
      </c>
      <c r="K74" s="69" t="s">
        <v>122</v>
      </c>
      <c r="L74" s="69" t="s">
        <v>29</v>
      </c>
      <c r="M74" s="69" t="s">
        <v>6989</v>
      </c>
      <c r="N74" s="69" t="s">
        <v>6990</v>
      </c>
      <c r="O74" s="69" t="s">
        <v>32</v>
      </c>
      <c r="P74" s="69" t="s">
        <v>33</v>
      </c>
      <c r="R74" s="117"/>
      <c r="S74" s="117" t="s">
        <v>4710</v>
      </c>
      <c r="T74" s="71">
        <v>45706.0</v>
      </c>
      <c r="V74" s="69" t="s">
        <v>4710</v>
      </c>
      <c r="W74" s="69">
        <v>4320.0</v>
      </c>
      <c r="Y74" s="69" t="s">
        <v>6853</v>
      </c>
      <c r="Z74" s="70" t="s">
        <v>6854</v>
      </c>
      <c r="AA74" s="71">
        <v>45689.0</v>
      </c>
    </row>
    <row r="75">
      <c r="A75" s="115">
        <v>45663.0</v>
      </c>
      <c r="B75" s="116">
        <v>239.0</v>
      </c>
      <c r="C75" s="69" t="s">
        <v>64</v>
      </c>
      <c r="D75" s="69" t="s">
        <v>95</v>
      </c>
      <c r="E75" s="69" t="s">
        <v>426</v>
      </c>
      <c r="F75" s="69" t="s">
        <v>427</v>
      </c>
      <c r="G75" s="69" t="s">
        <v>428</v>
      </c>
      <c r="H75" s="69" t="s">
        <v>47</v>
      </c>
      <c r="I75" s="69" t="s">
        <v>220</v>
      </c>
      <c r="J75" s="69" t="s">
        <v>220</v>
      </c>
      <c r="K75" s="69" t="s">
        <v>47</v>
      </c>
      <c r="L75" s="69" t="s">
        <v>29</v>
      </c>
      <c r="M75" s="69" t="s">
        <v>6991</v>
      </c>
      <c r="N75" s="69" t="s">
        <v>6992</v>
      </c>
      <c r="O75" s="69" t="s">
        <v>32</v>
      </c>
      <c r="P75" s="69" t="s">
        <v>214</v>
      </c>
      <c r="R75" s="117"/>
      <c r="S75" s="117"/>
      <c r="T75" s="70" t="s">
        <v>6850</v>
      </c>
      <c r="V75" s="117"/>
      <c r="Y75" s="69" t="s">
        <v>6850</v>
      </c>
      <c r="Z75" s="70" t="s">
        <v>6850</v>
      </c>
      <c r="AA75" s="70" t="s">
        <v>6850</v>
      </c>
    </row>
    <row r="76">
      <c r="A76" s="115">
        <v>45670.0</v>
      </c>
      <c r="B76" s="116">
        <v>68.0</v>
      </c>
      <c r="C76" s="69" t="s">
        <v>64</v>
      </c>
      <c r="D76" s="69" t="s">
        <v>432</v>
      </c>
      <c r="E76" s="69" t="s">
        <v>433</v>
      </c>
      <c r="F76" s="69" t="s">
        <v>46</v>
      </c>
      <c r="G76" s="69" t="s">
        <v>434</v>
      </c>
      <c r="H76" s="69" t="s">
        <v>388</v>
      </c>
      <c r="I76" s="69" t="s">
        <v>435</v>
      </c>
      <c r="J76" s="69" t="s">
        <v>47</v>
      </c>
      <c r="K76" s="69" t="s">
        <v>47</v>
      </c>
      <c r="L76" s="69" t="s">
        <v>29</v>
      </c>
      <c r="M76" s="69" t="s">
        <v>6993</v>
      </c>
      <c r="N76" s="69" t="s">
        <v>6994</v>
      </c>
      <c r="O76" s="69" t="s">
        <v>32</v>
      </c>
      <c r="P76" s="69" t="s">
        <v>33</v>
      </c>
      <c r="Q76" s="69" t="s">
        <v>126</v>
      </c>
      <c r="R76" s="117"/>
      <c r="S76" s="117" t="s">
        <v>4688</v>
      </c>
      <c r="T76" s="71">
        <v>45738.0</v>
      </c>
      <c r="V76" s="69" t="s">
        <v>4688</v>
      </c>
      <c r="W76" s="69">
        <v>1080.0</v>
      </c>
      <c r="X76" s="69" t="s">
        <v>355</v>
      </c>
      <c r="Y76" s="69" t="s">
        <v>6862</v>
      </c>
      <c r="Z76" s="70" t="s">
        <v>6863</v>
      </c>
      <c r="AA76" s="71">
        <v>45717.0</v>
      </c>
    </row>
    <row r="77">
      <c r="A77" s="115">
        <v>45665.0</v>
      </c>
      <c r="B77" s="116">
        <v>150.0</v>
      </c>
      <c r="C77" s="69" t="s">
        <v>64</v>
      </c>
      <c r="D77" s="69" t="s">
        <v>438</v>
      </c>
      <c r="E77" s="69" t="s">
        <v>439</v>
      </c>
      <c r="F77" s="69" t="s">
        <v>25</v>
      </c>
      <c r="G77" s="69" t="s">
        <v>440</v>
      </c>
      <c r="H77" s="69" t="s">
        <v>59</v>
      </c>
      <c r="I77" s="69" t="s">
        <v>220</v>
      </c>
      <c r="J77" s="69" t="s">
        <v>220</v>
      </c>
      <c r="K77" s="69" t="s">
        <v>220</v>
      </c>
      <c r="L77" s="69" t="s">
        <v>29</v>
      </c>
      <c r="M77" s="69" t="s">
        <v>6995</v>
      </c>
      <c r="N77" s="69" t="s">
        <v>6996</v>
      </c>
      <c r="O77" s="69" t="s">
        <v>32</v>
      </c>
      <c r="P77" s="69" t="s">
        <v>33</v>
      </c>
      <c r="R77" s="117"/>
      <c r="S77" s="117">
        <v>45844.0</v>
      </c>
      <c r="T77" s="71">
        <v>45815.0</v>
      </c>
      <c r="V77" s="115">
        <v>45844.0</v>
      </c>
      <c r="Y77" s="69" t="s">
        <v>6870</v>
      </c>
      <c r="Z77" s="70" t="s">
        <v>6871</v>
      </c>
      <c r="AA77" s="71">
        <v>45809.0</v>
      </c>
    </row>
    <row r="78">
      <c r="A78" s="115">
        <v>45665.0</v>
      </c>
      <c r="B78" s="116">
        <v>17.0</v>
      </c>
      <c r="C78" s="69" t="s">
        <v>64</v>
      </c>
      <c r="D78" s="69" t="s">
        <v>65</v>
      </c>
      <c r="E78" s="69" t="s">
        <v>443</v>
      </c>
      <c r="F78" s="69" t="s">
        <v>25</v>
      </c>
      <c r="G78" s="69" t="s">
        <v>444</v>
      </c>
      <c r="H78" s="69" t="s">
        <v>39</v>
      </c>
      <c r="I78" s="69" t="s">
        <v>220</v>
      </c>
      <c r="J78" s="69" t="s">
        <v>220</v>
      </c>
      <c r="K78" s="69" t="s">
        <v>220</v>
      </c>
      <c r="L78" s="69" t="s">
        <v>29</v>
      </c>
      <c r="M78" s="69" t="s">
        <v>6997</v>
      </c>
      <c r="N78" s="69" t="s">
        <v>6998</v>
      </c>
      <c r="O78" s="69" t="s">
        <v>32</v>
      </c>
      <c r="P78" s="69" t="s">
        <v>33</v>
      </c>
      <c r="R78" s="117"/>
      <c r="S78" s="117" t="s">
        <v>4674</v>
      </c>
      <c r="T78" s="71">
        <v>45682.0</v>
      </c>
      <c r="V78" s="69" t="s">
        <v>4674</v>
      </c>
      <c r="W78" s="69">
        <v>5220.0</v>
      </c>
      <c r="Y78" s="69" t="s">
        <v>6840</v>
      </c>
      <c r="Z78" s="70" t="s">
        <v>6841</v>
      </c>
      <c r="AA78" s="71">
        <v>45658.0</v>
      </c>
    </row>
    <row r="79">
      <c r="A79" s="115">
        <v>45665.0</v>
      </c>
      <c r="B79" s="116">
        <v>73.0</v>
      </c>
      <c r="C79" s="69" t="s">
        <v>64</v>
      </c>
      <c r="D79" s="69" t="s">
        <v>65</v>
      </c>
      <c r="E79" s="69" t="s">
        <v>447</v>
      </c>
      <c r="F79" s="69" t="s">
        <v>8</v>
      </c>
      <c r="G79" s="69" t="s">
        <v>448</v>
      </c>
      <c r="H79" s="69" t="s">
        <v>449</v>
      </c>
      <c r="I79" s="69" t="s">
        <v>220</v>
      </c>
      <c r="J79" s="69" t="s">
        <v>47</v>
      </c>
      <c r="K79" s="69" t="s">
        <v>47</v>
      </c>
      <c r="L79" s="69" t="s">
        <v>29</v>
      </c>
      <c r="M79" s="69" t="s">
        <v>6999</v>
      </c>
      <c r="N79" s="69" t="s">
        <v>7000</v>
      </c>
      <c r="O79" s="69" t="s">
        <v>32</v>
      </c>
      <c r="P79" s="69" t="s">
        <v>33</v>
      </c>
      <c r="R79" s="117"/>
      <c r="S79" s="117" t="s">
        <v>4688</v>
      </c>
      <c r="T79" s="71">
        <v>45738.0</v>
      </c>
      <c r="V79" s="69" t="s">
        <v>4688</v>
      </c>
      <c r="Y79" s="69" t="s">
        <v>6862</v>
      </c>
      <c r="Z79" s="70" t="s">
        <v>6863</v>
      </c>
      <c r="AA79" s="71">
        <v>45717.0</v>
      </c>
    </row>
    <row r="80">
      <c r="A80" s="115">
        <v>45665.0</v>
      </c>
      <c r="B80" s="116">
        <v>237.0</v>
      </c>
      <c r="C80" s="69" t="s">
        <v>64</v>
      </c>
      <c r="D80" s="69" t="s">
        <v>65</v>
      </c>
      <c r="E80" s="69" t="s">
        <v>452</v>
      </c>
      <c r="F80" s="69" t="s">
        <v>8</v>
      </c>
      <c r="G80" s="69" t="s">
        <v>453</v>
      </c>
      <c r="H80" s="69" t="s">
        <v>68</v>
      </c>
      <c r="I80" s="69" t="s">
        <v>256</v>
      </c>
      <c r="J80" s="69" t="s">
        <v>47</v>
      </c>
      <c r="K80" s="69" t="s">
        <v>47</v>
      </c>
      <c r="L80" s="69" t="s">
        <v>29</v>
      </c>
      <c r="M80" s="69" t="s">
        <v>7001</v>
      </c>
      <c r="N80" s="69" t="s">
        <v>7002</v>
      </c>
      <c r="O80" s="69" t="s">
        <v>32</v>
      </c>
      <c r="P80" s="69" t="s">
        <v>33</v>
      </c>
      <c r="R80" s="117"/>
      <c r="S80" s="117"/>
      <c r="T80" s="70" t="s">
        <v>6850</v>
      </c>
      <c r="V80" s="117"/>
      <c r="W80" s="69">
        <v>900.0</v>
      </c>
      <c r="X80" s="69" t="s">
        <v>456</v>
      </c>
      <c r="Y80" s="69" t="s">
        <v>6850</v>
      </c>
      <c r="Z80" s="70" t="s">
        <v>6850</v>
      </c>
      <c r="AA80" s="70" t="s">
        <v>6850</v>
      </c>
    </row>
    <row r="81">
      <c r="A81" s="115">
        <v>45670.0</v>
      </c>
      <c r="B81" s="116">
        <v>51.0</v>
      </c>
      <c r="C81" s="69" t="s">
        <v>72</v>
      </c>
      <c r="D81" s="69" t="s">
        <v>73</v>
      </c>
      <c r="E81" s="69" t="s">
        <v>457</v>
      </c>
      <c r="F81" s="69" t="s">
        <v>373</v>
      </c>
      <c r="G81" s="69" t="s">
        <v>458</v>
      </c>
      <c r="H81" s="69" t="s">
        <v>77</v>
      </c>
      <c r="I81" s="69" t="s">
        <v>47</v>
      </c>
      <c r="J81" s="69" t="s">
        <v>459</v>
      </c>
      <c r="K81" s="69" t="s">
        <v>459</v>
      </c>
      <c r="L81" s="69" t="s">
        <v>29</v>
      </c>
      <c r="M81" s="69" t="s">
        <v>7003</v>
      </c>
      <c r="N81" s="69" t="s">
        <v>7004</v>
      </c>
      <c r="O81" s="69" t="s">
        <v>32</v>
      </c>
      <c r="P81" s="69" t="s">
        <v>33</v>
      </c>
      <c r="R81" s="117"/>
      <c r="S81" s="117">
        <v>45780.0</v>
      </c>
      <c r="T81" s="71">
        <v>45721.0</v>
      </c>
      <c r="V81" s="115">
        <v>45780.0</v>
      </c>
      <c r="W81" s="69">
        <v>1350.0</v>
      </c>
      <c r="X81" s="69" t="s">
        <v>371</v>
      </c>
      <c r="Y81" s="69" t="s">
        <v>6862</v>
      </c>
      <c r="Z81" s="70" t="s">
        <v>6863</v>
      </c>
      <c r="AA81" s="71">
        <v>45717.0</v>
      </c>
    </row>
    <row r="82">
      <c r="A82" s="115">
        <v>45670.0</v>
      </c>
      <c r="B82" s="116">
        <v>89.0</v>
      </c>
      <c r="C82" s="69" t="s">
        <v>72</v>
      </c>
      <c r="D82" s="69" t="s">
        <v>73</v>
      </c>
      <c r="E82" s="69" t="s">
        <v>462</v>
      </c>
      <c r="F82" s="69" t="s">
        <v>25</v>
      </c>
      <c r="G82" s="69" t="s">
        <v>463</v>
      </c>
      <c r="H82" s="69" t="s">
        <v>68</v>
      </c>
      <c r="I82" s="69" t="s">
        <v>104</v>
      </c>
      <c r="J82" s="69" t="s">
        <v>104</v>
      </c>
      <c r="K82" s="69" t="s">
        <v>104</v>
      </c>
      <c r="L82" s="69" t="s">
        <v>29</v>
      </c>
      <c r="M82" s="69" t="s">
        <v>7005</v>
      </c>
      <c r="N82" s="69" t="s">
        <v>7006</v>
      </c>
      <c r="O82" s="69" t="s">
        <v>32</v>
      </c>
      <c r="P82" s="69" t="s">
        <v>33</v>
      </c>
      <c r="Q82" s="69" t="s">
        <v>34</v>
      </c>
      <c r="R82" s="117"/>
      <c r="S82" s="117">
        <v>45995.0</v>
      </c>
      <c r="T82" s="71">
        <v>45759.0</v>
      </c>
      <c r="V82" s="115">
        <v>45995.0</v>
      </c>
      <c r="W82" s="69">
        <v>3150.0</v>
      </c>
      <c r="X82" s="69" t="s">
        <v>153</v>
      </c>
      <c r="Y82" s="69" t="s">
        <v>6836</v>
      </c>
      <c r="Z82" s="70" t="s">
        <v>6837</v>
      </c>
      <c r="AA82" s="71">
        <v>45748.0</v>
      </c>
    </row>
    <row r="83">
      <c r="A83" s="115">
        <v>45670.0</v>
      </c>
      <c r="B83" s="116">
        <v>152.0</v>
      </c>
      <c r="C83" s="69" t="s">
        <v>64</v>
      </c>
      <c r="D83" s="69" t="s">
        <v>209</v>
      </c>
      <c r="E83" s="69" t="s">
        <v>466</v>
      </c>
      <c r="F83" s="69" t="s">
        <v>25</v>
      </c>
      <c r="G83" s="69" t="s">
        <v>467</v>
      </c>
      <c r="H83" s="69" t="s">
        <v>320</v>
      </c>
      <c r="I83" s="69" t="s">
        <v>122</v>
      </c>
      <c r="J83" s="69" t="s">
        <v>172</v>
      </c>
      <c r="K83" s="69" t="s">
        <v>468</v>
      </c>
      <c r="L83" s="69" t="s">
        <v>29</v>
      </c>
      <c r="M83" s="69" t="s">
        <v>7007</v>
      </c>
      <c r="N83" s="69" t="s">
        <v>7008</v>
      </c>
      <c r="O83" s="69" t="s">
        <v>32</v>
      </c>
      <c r="P83" s="69" t="s">
        <v>33</v>
      </c>
      <c r="Q83" s="69" t="s">
        <v>471</v>
      </c>
      <c r="R83" s="117"/>
      <c r="S83" s="117" t="s">
        <v>4837</v>
      </c>
      <c r="T83" s="71">
        <v>45822.0</v>
      </c>
      <c r="V83" s="69" t="s">
        <v>4837</v>
      </c>
      <c r="Y83" s="69" t="s">
        <v>6870</v>
      </c>
      <c r="Z83" s="70" t="s">
        <v>6871</v>
      </c>
      <c r="AA83" s="71">
        <v>45809.0</v>
      </c>
    </row>
    <row r="84">
      <c r="A84" s="115">
        <v>45670.0</v>
      </c>
      <c r="B84" s="116">
        <v>19.0</v>
      </c>
      <c r="C84" s="69" t="s">
        <v>50</v>
      </c>
      <c r="D84" s="69" t="s">
        <v>216</v>
      </c>
      <c r="E84" s="69" t="s">
        <v>473</v>
      </c>
      <c r="F84" s="69" t="s">
        <v>25</v>
      </c>
      <c r="G84" s="69" t="s">
        <v>474</v>
      </c>
      <c r="H84" s="69" t="s">
        <v>388</v>
      </c>
      <c r="I84" s="69" t="s">
        <v>435</v>
      </c>
      <c r="J84" s="69" t="s">
        <v>435</v>
      </c>
      <c r="K84" s="69" t="s">
        <v>220</v>
      </c>
      <c r="L84" s="69" t="s">
        <v>29</v>
      </c>
      <c r="M84" s="69" t="s">
        <v>7009</v>
      </c>
      <c r="N84" s="69" t="s">
        <v>7010</v>
      </c>
      <c r="O84" s="69" t="s">
        <v>32</v>
      </c>
      <c r="P84" s="69" t="s">
        <v>33</v>
      </c>
      <c r="R84" s="117"/>
      <c r="S84" s="117">
        <v>45659.0</v>
      </c>
      <c r="T84" s="71">
        <v>45689.0</v>
      </c>
      <c r="V84" s="115">
        <v>45659.0</v>
      </c>
      <c r="Y84" s="69" t="s">
        <v>6853</v>
      </c>
      <c r="Z84" s="70" t="s">
        <v>6854</v>
      </c>
      <c r="AA84" s="71">
        <v>45689.0</v>
      </c>
    </row>
    <row r="85">
      <c r="A85" s="115">
        <v>45670.0</v>
      </c>
      <c r="B85" s="116">
        <v>96.0</v>
      </c>
      <c r="C85" s="69" t="s">
        <v>50</v>
      </c>
      <c r="D85" s="69" t="s">
        <v>216</v>
      </c>
      <c r="E85" s="69" t="s">
        <v>477</v>
      </c>
      <c r="F85" s="69" t="s">
        <v>25</v>
      </c>
      <c r="G85" s="69" t="s">
        <v>478</v>
      </c>
      <c r="H85" s="69" t="s">
        <v>68</v>
      </c>
      <c r="I85" s="69" t="s">
        <v>256</v>
      </c>
      <c r="J85" s="69" t="s">
        <v>256</v>
      </c>
      <c r="K85" s="69" t="s">
        <v>256</v>
      </c>
      <c r="L85" s="69" t="s">
        <v>29</v>
      </c>
      <c r="M85" s="69" t="s">
        <v>7011</v>
      </c>
      <c r="N85" s="69" t="s">
        <v>7012</v>
      </c>
      <c r="O85" s="69" t="s">
        <v>32</v>
      </c>
      <c r="P85" s="69" t="s">
        <v>33</v>
      </c>
      <c r="Q85" s="69" t="s">
        <v>228</v>
      </c>
      <c r="R85" s="117"/>
      <c r="S85" s="117" t="s">
        <v>4729</v>
      </c>
      <c r="T85" s="71">
        <v>45766.0</v>
      </c>
      <c r="V85" s="69" t="s">
        <v>4729</v>
      </c>
      <c r="W85" s="69">
        <v>3150.0</v>
      </c>
      <c r="X85" s="69" t="s">
        <v>482</v>
      </c>
      <c r="Y85" s="69" t="s">
        <v>6836</v>
      </c>
      <c r="Z85" s="70" t="s">
        <v>6837</v>
      </c>
      <c r="AA85" s="71">
        <v>45748.0</v>
      </c>
    </row>
    <row r="86">
      <c r="A86" s="115">
        <v>45664.0</v>
      </c>
      <c r="B86" s="116">
        <v>238.0</v>
      </c>
      <c r="C86" s="69" t="s">
        <v>64</v>
      </c>
      <c r="D86" s="69" t="s">
        <v>65</v>
      </c>
      <c r="E86" s="69" t="s">
        <v>483</v>
      </c>
      <c r="F86" s="69" t="s">
        <v>484</v>
      </c>
      <c r="G86" s="69" t="s">
        <v>47</v>
      </c>
      <c r="H86" s="69" t="s">
        <v>47</v>
      </c>
      <c r="I86" s="69" t="s">
        <v>47</v>
      </c>
      <c r="J86" s="69" t="s">
        <v>47</v>
      </c>
      <c r="K86" s="69" t="s">
        <v>47</v>
      </c>
      <c r="M86" s="69" t="s">
        <v>7013</v>
      </c>
      <c r="O86" s="69" t="s">
        <v>32</v>
      </c>
      <c r="P86" s="69" t="s">
        <v>214</v>
      </c>
      <c r="R86" s="117"/>
      <c r="S86" s="117"/>
      <c r="T86" s="70" t="s">
        <v>6850</v>
      </c>
      <c r="V86" s="117"/>
      <c r="Y86" s="69" t="s">
        <v>6850</v>
      </c>
      <c r="Z86" s="70" t="s">
        <v>6850</v>
      </c>
      <c r="AA86" s="70" t="s">
        <v>6850</v>
      </c>
    </row>
    <row r="87">
      <c r="A87" s="115">
        <v>45665.0</v>
      </c>
      <c r="B87" s="116">
        <v>73.0</v>
      </c>
      <c r="C87" s="69" t="s">
        <v>64</v>
      </c>
      <c r="D87" s="69" t="s">
        <v>65</v>
      </c>
      <c r="E87" s="69" t="s">
        <v>486</v>
      </c>
      <c r="F87" s="69" t="s">
        <v>8</v>
      </c>
      <c r="G87" s="69" t="s">
        <v>396</v>
      </c>
      <c r="H87" s="69" t="s">
        <v>68</v>
      </c>
      <c r="I87" s="69" t="s">
        <v>40</v>
      </c>
      <c r="J87" s="69" t="s">
        <v>47</v>
      </c>
      <c r="K87" s="69" t="s">
        <v>47</v>
      </c>
      <c r="L87" s="69" t="s">
        <v>29</v>
      </c>
      <c r="M87" s="69" t="s">
        <v>7014</v>
      </c>
      <c r="N87" s="69" t="s">
        <v>7015</v>
      </c>
      <c r="O87" s="69" t="s">
        <v>32</v>
      </c>
      <c r="P87" s="69" t="s">
        <v>33</v>
      </c>
      <c r="Q87" s="69" t="s">
        <v>228</v>
      </c>
      <c r="R87" s="117"/>
      <c r="S87" s="117" t="s">
        <v>4688</v>
      </c>
      <c r="T87" s="71">
        <v>45738.0</v>
      </c>
      <c r="V87" s="69" t="s">
        <v>4688</v>
      </c>
      <c r="Y87" s="69" t="s">
        <v>6862</v>
      </c>
      <c r="Z87" s="70" t="s">
        <v>6863</v>
      </c>
      <c r="AA87" s="71">
        <v>45717.0</v>
      </c>
    </row>
    <row r="88">
      <c r="A88" s="115">
        <v>45672.0</v>
      </c>
      <c r="B88" s="116">
        <v>10.0</v>
      </c>
      <c r="C88" s="69" t="s">
        <v>72</v>
      </c>
      <c r="D88" s="69" t="s">
        <v>247</v>
      </c>
      <c r="E88" s="69" t="s">
        <v>490</v>
      </c>
      <c r="F88" s="69" t="s">
        <v>274</v>
      </c>
      <c r="G88" s="69" t="s">
        <v>491</v>
      </c>
      <c r="H88" s="69" t="s">
        <v>77</v>
      </c>
      <c r="I88" s="69" t="s">
        <v>122</v>
      </c>
      <c r="J88" s="69" t="s">
        <v>47</v>
      </c>
      <c r="K88" s="69" t="s">
        <v>47</v>
      </c>
      <c r="L88" s="69" t="s">
        <v>29</v>
      </c>
      <c r="M88" s="69" t="s">
        <v>7016</v>
      </c>
      <c r="N88" s="69" t="s">
        <v>7017</v>
      </c>
      <c r="O88" s="69" t="s">
        <v>32</v>
      </c>
      <c r="P88" s="69" t="s">
        <v>33</v>
      </c>
      <c r="R88" s="117"/>
      <c r="S88" s="117" t="s">
        <v>4674</v>
      </c>
      <c r="T88" s="71">
        <v>45682.0</v>
      </c>
      <c r="V88" s="69" t="s">
        <v>4674</v>
      </c>
      <c r="W88" s="69">
        <v>3600.0</v>
      </c>
      <c r="Y88" s="69" t="s">
        <v>6840</v>
      </c>
      <c r="Z88" s="70" t="s">
        <v>6841</v>
      </c>
      <c r="AA88" s="71">
        <v>45658.0</v>
      </c>
    </row>
    <row r="89">
      <c r="A89" s="115">
        <v>45672.0</v>
      </c>
      <c r="B89" s="116">
        <v>10.0</v>
      </c>
      <c r="C89" s="69" t="s">
        <v>72</v>
      </c>
      <c r="D89" s="69" t="s">
        <v>247</v>
      </c>
      <c r="E89" s="69" t="s">
        <v>494</v>
      </c>
      <c r="F89" s="69" t="s">
        <v>274</v>
      </c>
      <c r="G89" s="69" t="s">
        <v>495</v>
      </c>
      <c r="H89" s="69" t="s">
        <v>77</v>
      </c>
      <c r="I89" s="69" t="s">
        <v>54</v>
      </c>
      <c r="J89" s="69" t="s">
        <v>47</v>
      </c>
      <c r="K89" s="69" t="s">
        <v>47</v>
      </c>
      <c r="L89" s="69" t="s">
        <v>29</v>
      </c>
      <c r="M89" s="69" t="s">
        <v>7018</v>
      </c>
      <c r="N89" s="69" t="s">
        <v>7019</v>
      </c>
      <c r="O89" s="69" t="s">
        <v>32</v>
      </c>
      <c r="P89" s="69" t="s">
        <v>33</v>
      </c>
      <c r="R89" s="117"/>
      <c r="S89" s="117" t="s">
        <v>4674</v>
      </c>
      <c r="T89" s="71">
        <v>45682.0</v>
      </c>
      <c r="V89" s="69" t="s">
        <v>4674</v>
      </c>
      <c r="W89" s="69">
        <v>1800.0</v>
      </c>
      <c r="Y89" s="69" t="s">
        <v>6840</v>
      </c>
      <c r="Z89" s="70" t="s">
        <v>6841</v>
      </c>
      <c r="AA89" s="71">
        <v>45658.0</v>
      </c>
    </row>
    <row r="90">
      <c r="A90" s="115">
        <v>45672.0</v>
      </c>
      <c r="B90" s="116">
        <v>230.0</v>
      </c>
      <c r="C90" s="69" t="s">
        <v>64</v>
      </c>
      <c r="D90" s="69" t="s">
        <v>95</v>
      </c>
      <c r="E90" s="69" t="s">
        <v>498</v>
      </c>
      <c r="F90" s="69" t="s">
        <v>25</v>
      </c>
      <c r="G90" s="69" t="s">
        <v>499</v>
      </c>
      <c r="H90" s="69" t="s">
        <v>68</v>
      </c>
      <c r="I90" s="69" t="s">
        <v>220</v>
      </c>
      <c r="J90" s="69" t="s">
        <v>435</v>
      </c>
      <c r="K90" s="69" t="s">
        <v>78</v>
      </c>
      <c r="L90" s="69" t="s">
        <v>29</v>
      </c>
      <c r="M90" s="69" t="s">
        <v>7020</v>
      </c>
      <c r="N90" s="69" t="s">
        <v>7021</v>
      </c>
      <c r="O90" s="69" t="s">
        <v>32</v>
      </c>
      <c r="P90" s="69" t="s">
        <v>214</v>
      </c>
      <c r="R90" s="117"/>
      <c r="S90" s="117"/>
      <c r="T90" s="70" t="s">
        <v>6850</v>
      </c>
      <c r="V90" s="117"/>
      <c r="Y90" s="69" t="s">
        <v>6850</v>
      </c>
      <c r="Z90" s="70" t="s">
        <v>6850</v>
      </c>
      <c r="AA90" s="70" t="s">
        <v>6850</v>
      </c>
    </row>
    <row r="91">
      <c r="A91" s="115">
        <v>45672.0</v>
      </c>
      <c r="B91" s="116">
        <v>129.0</v>
      </c>
      <c r="C91" s="69" t="s">
        <v>64</v>
      </c>
      <c r="D91" s="69" t="s">
        <v>95</v>
      </c>
      <c r="E91" s="69" t="s">
        <v>502</v>
      </c>
      <c r="F91" s="69" t="s">
        <v>25</v>
      </c>
      <c r="G91" s="69" t="s">
        <v>503</v>
      </c>
      <c r="H91" s="69" t="s">
        <v>388</v>
      </c>
      <c r="I91" s="69" t="s">
        <v>148</v>
      </c>
      <c r="J91" s="69" t="s">
        <v>148</v>
      </c>
      <c r="K91" s="69" t="s">
        <v>148</v>
      </c>
      <c r="L91" s="69" t="s">
        <v>29</v>
      </c>
      <c r="M91" s="69" t="s">
        <v>7022</v>
      </c>
      <c r="N91" s="69" t="s">
        <v>7023</v>
      </c>
      <c r="O91" s="69" t="s">
        <v>32</v>
      </c>
      <c r="P91" s="69" t="s">
        <v>33</v>
      </c>
      <c r="Q91" s="69" t="s">
        <v>34</v>
      </c>
      <c r="R91" s="117"/>
      <c r="S91" s="117" t="s">
        <v>4853</v>
      </c>
      <c r="T91" s="71">
        <v>45801.0</v>
      </c>
      <c r="V91" s="69" t="s">
        <v>4853</v>
      </c>
      <c r="Y91" s="69" t="s">
        <v>6866</v>
      </c>
      <c r="Z91" s="70" t="s">
        <v>6867</v>
      </c>
      <c r="AA91" s="71">
        <v>45778.0</v>
      </c>
    </row>
    <row r="92">
      <c r="A92" s="115">
        <v>45672.0</v>
      </c>
      <c r="B92" s="116">
        <v>40.0</v>
      </c>
      <c r="C92" s="69" t="s">
        <v>64</v>
      </c>
      <c r="D92" s="69" t="s">
        <v>95</v>
      </c>
      <c r="E92" s="69" t="s">
        <v>507</v>
      </c>
      <c r="F92" s="69" t="s">
        <v>25</v>
      </c>
      <c r="G92" s="69" t="s">
        <v>508</v>
      </c>
      <c r="H92" s="69" t="s">
        <v>59</v>
      </c>
      <c r="I92" s="69" t="s">
        <v>256</v>
      </c>
      <c r="J92" s="69" t="s">
        <v>256</v>
      </c>
      <c r="K92" s="69" t="s">
        <v>256</v>
      </c>
      <c r="L92" s="69" t="s">
        <v>29</v>
      </c>
      <c r="M92" s="69" t="s">
        <v>7024</v>
      </c>
      <c r="N92" s="69" t="s">
        <v>7025</v>
      </c>
      <c r="O92" s="69" t="s">
        <v>32</v>
      </c>
      <c r="P92" s="69" t="s">
        <v>33</v>
      </c>
      <c r="R92" s="117"/>
      <c r="S92" s="117" t="s">
        <v>4738</v>
      </c>
      <c r="T92" s="71">
        <v>45712.0</v>
      </c>
      <c r="V92" s="69" t="s">
        <v>4738</v>
      </c>
      <c r="Y92" s="69" t="s">
        <v>6853</v>
      </c>
      <c r="Z92" s="70" t="s">
        <v>6854</v>
      </c>
      <c r="AA92" s="71">
        <v>45689.0</v>
      </c>
    </row>
    <row r="93">
      <c r="A93" s="115">
        <v>45672.0</v>
      </c>
      <c r="B93" s="116">
        <v>10.0</v>
      </c>
      <c r="C93" s="69" t="s">
        <v>64</v>
      </c>
      <c r="D93" s="69" t="s">
        <v>95</v>
      </c>
      <c r="E93" s="69" t="s">
        <v>511</v>
      </c>
      <c r="F93" s="69" t="s">
        <v>25</v>
      </c>
      <c r="G93" s="69" t="s">
        <v>512</v>
      </c>
      <c r="H93" s="69" t="s">
        <v>388</v>
      </c>
      <c r="I93" s="69" t="s">
        <v>28</v>
      </c>
      <c r="J93" s="69" t="s">
        <v>28</v>
      </c>
      <c r="K93" s="69" t="s">
        <v>28</v>
      </c>
      <c r="L93" s="69" t="s">
        <v>29</v>
      </c>
      <c r="M93" s="69" t="s">
        <v>7026</v>
      </c>
      <c r="N93" s="69" t="s">
        <v>7027</v>
      </c>
      <c r="O93" s="69" t="s">
        <v>32</v>
      </c>
      <c r="P93" s="69" t="s">
        <v>33</v>
      </c>
      <c r="R93" s="117"/>
      <c r="S93" s="117" t="s">
        <v>4674</v>
      </c>
      <c r="T93" s="71">
        <v>45682.0</v>
      </c>
      <c r="V93" s="69" t="s">
        <v>4674</v>
      </c>
      <c r="Y93" s="69" t="s">
        <v>6840</v>
      </c>
      <c r="Z93" s="70" t="s">
        <v>6841</v>
      </c>
      <c r="AA93" s="71">
        <v>45658.0</v>
      </c>
    </row>
    <row r="94">
      <c r="A94" s="115">
        <v>45672.0</v>
      </c>
      <c r="B94" s="116">
        <v>230.0</v>
      </c>
      <c r="C94" s="69" t="s">
        <v>64</v>
      </c>
      <c r="D94" s="69" t="s">
        <v>95</v>
      </c>
      <c r="E94" s="69" t="s">
        <v>515</v>
      </c>
      <c r="F94" s="69" t="s">
        <v>25</v>
      </c>
      <c r="G94" s="69" t="s">
        <v>516</v>
      </c>
      <c r="H94" s="69" t="s">
        <v>68</v>
      </c>
      <c r="I94" s="69" t="s">
        <v>28</v>
      </c>
      <c r="J94" s="69" t="s">
        <v>28</v>
      </c>
      <c r="K94" s="69" t="s">
        <v>28</v>
      </c>
      <c r="L94" s="69" t="s">
        <v>29</v>
      </c>
      <c r="M94" s="69" t="s">
        <v>7028</v>
      </c>
      <c r="N94" s="69" t="s">
        <v>7029</v>
      </c>
      <c r="O94" s="69" t="s">
        <v>32</v>
      </c>
      <c r="P94" s="69" t="s">
        <v>33</v>
      </c>
      <c r="Q94" s="69" t="s">
        <v>519</v>
      </c>
      <c r="R94" s="117"/>
      <c r="S94" s="117"/>
      <c r="T94" s="70" t="s">
        <v>6850</v>
      </c>
      <c r="V94" s="117"/>
      <c r="Y94" s="69" t="s">
        <v>6850</v>
      </c>
      <c r="Z94" s="70" t="s">
        <v>6850</v>
      </c>
      <c r="AA94" s="70" t="s">
        <v>6850</v>
      </c>
    </row>
    <row r="95">
      <c r="A95" s="115">
        <v>45672.0</v>
      </c>
      <c r="B95" s="116">
        <v>10.0</v>
      </c>
      <c r="C95" s="69" t="s">
        <v>72</v>
      </c>
      <c r="D95" s="69" t="s">
        <v>247</v>
      </c>
      <c r="E95" s="69" t="s">
        <v>520</v>
      </c>
      <c r="F95" s="69" t="s">
        <v>274</v>
      </c>
      <c r="G95" s="69" t="s">
        <v>521</v>
      </c>
      <c r="H95" s="69" t="s">
        <v>77</v>
      </c>
      <c r="I95" s="69" t="s">
        <v>78</v>
      </c>
      <c r="J95" s="69" t="s">
        <v>47</v>
      </c>
      <c r="K95" s="69" t="s">
        <v>47</v>
      </c>
      <c r="L95" s="69" t="s">
        <v>29</v>
      </c>
      <c r="M95" s="69" t="s">
        <v>7030</v>
      </c>
      <c r="N95" s="69" t="s">
        <v>7031</v>
      </c>
      <c r="O95" s="69" t="s">
        <v>32</v>
      </c>
      <c r="P95" s="69" t="s">
        <v>33</v>
      </c>
      <c r="R95" s="117"/>
      <c r="S95" s="117" t="s">
        <v>4674</v>
      </c>
      <c r="T95" s="71">
        <v>45682.0</v>
      </c>
      <c r="V95" s="69" t="s">
        <v>4674</v>
      </c>
      <c r="W95" s="69">
        <v>1800.0</v>
      </c>
      <c r="Y95" s="69" t="s">
        <v>6840</v>
      </c>
      <c r="Z95" s="70" t="s">
        <v>6841</v>
      </c>
      <c r="AA95" s="71">
        <v>45658.0</v>
      </c>
    </row>
    <row r="96">
      <c r="A96" s="115">
        <v>45672.0</v>
      </c>
      <c r="B96" s="116">
        <v>230.0</v>
      </c>
      <c r="C96" s="69" t="s">
        <v>72</v>
      </c>
      <c r="D96" s="69" t="s">
        <v>247</v>
      </c>
      <c r="E96" s="69" t="s">
        <v>524</v>
      </c>
      <c r="F96" s="69" t="s">
        <v>373</v>
      </c>
      <c r="G96" s="69" t="s">
        <v>525</v>
      </c>
      <c r="H96" s="69" t="s">
        <v>77</v>
      </c>
      <c r="I96" s="69" t="s">
        <v>47</v>
      </c>
      <c r="J96" s="69" t="s">
        <v>122</v>
      </c>
      <c r="K96" s="69" t="s">
        <v>122</v>
      </c>
      <c r="L96" s="69" t="s">
        <v>29</v>
      </c>
      <c r="M96" s="69" t="s">
        <v>7032</v>
      </c>
      <c r="N96" s="69" t="s">
        <v>7033</v>
      </c>
      <c r="O96" s="69" t="s">
        <v>32</v>
      </c>
      <c r="P96" s="69" t="s">
        <v>214</v>
      </c>
      <c r="R96" s="117"/>
      <c r="S96" s="117"/>
      <c r="T96" s="70" t="s">
        <v>6850</v>
      </c>
      <c r="V96" s="117"/>
      <c r="Y96" s="69" t="s">
        <v>6850</v>
      </c>
      <c r="Z96" s="70" t="s">
        <v>6850</v>
      </c>
      <c r="AA96" s="70" t="s">
        <v>6850</v>
      </c>
    </row>
    <row r="97">
      <c r="A97" s="115">
        <v>45673.0</v>
      </c>
      <c r="B97" s="116">
        <v>229.0</v>
      </c>
      <c r="C97" s="69" t="s">
        <v>64</v>
      </c>
      <c r="D97" s="69" t="s">
        <v>529</v>
      </c>
      <c r="E97" s="69" t="s">
        <v>530</v>
      </c>
      <c r="F97" s="69" t="s">
        <v>25</v>
      </c>
      <c r="G97" s="69" t="s">
        <v>531</v>
      </c>
      <c r="H97" s="69" t="s">
        <v>68</v>
      </c>
      <c r="I97" s="69" t="s">
        <v>532</v>
      </c>
      <c r="J97" s="69" t="s">
        <v>532</v>
      </c>
      <c r="K97" s="69" t="s">
        <v>532</v>
      </c>
      <c r="L97" s="69" t="s">
        <v>29</v>
      </c>
      <c r="M97" s="69" t="s">
        <v>7034</v>
      </c>
      <c r="N97" s="69" t="s">
        <v>7035</v>
      </c>
      <c r="O97" s="69" t="s">
        <v>32</v>
      </c>
      <c r="P97" s="69" t="s">
        <v>343</v>
      </c>
      <c r="R97" s="117"/>
      <c r="S97" s="117"/>
      <c r="T97" s="70" t="s">
        <v>6850</v>
      </c>
      <c r="V97" s="117"/>
      <c r="Y97" s="69" t="s">
        <v>6850</v>
      </c>
      <c r="Z97" s="70" t="s">
        <v>6850</v>
      </c>
      <c r="AA97" s="70" t="s">
        <v>6850</v>
      </c>
    </row>
    <row r="98">
      <c r="A98" s="115">
        <v>45673.0</v>
      </c>
      <c r="B98" s="116">
        <v>16.0</v>
      </c>
      <c r="C98" s="69" t="s">
        <v>64</v>
      </c>
      <c r="D98" s="69" t="s">
        <v>529</v>
      </c>
      <c r="E98" s="69" t="s">
        <v>536</v>
      </c>
      <c r="F98" s="69" t="s">
        <v>25</v>
      </c>
      <c r="G98" s="69" t="s">
        <v>537</v>
      </c>
      <c r="H98" s="69" t="s">
        <v>388</v>
      </c>
      <c r="I98" s="69" t="s">
        <v>220</v>
      </c>
      <c r="J98" s="69" t="s">
        <v>40</v>
      </c>
      <c r="K98" s="69" t="s">
        <v>40</v>
      </c>
      <c r="L98" s="69" t="s">
        <v>29</v>
      </c>
      <c r="M98" s="69" t="s">
        <v>7036</v>
      </c>
      <c r="N98" s="69" t="s">
        <v>7037</v>
      </c>
      <c r="O98" s="69" t="s">
        <v>32</v>
      </c>
      <c r="P98" s="69" t="s">
        <v>33</v>
      </c>
      <c r="R98" s="117"/>
      <c r="S98" s="117">
        <v>45659.0</v>
      </c>
      <c r="T98" s="71">
        <v>45689.0</v>
      </c>
      <c r="V98" s="115">
        <v>45659.0</v>
      </c>
      <c r="Y98" s="69" t="s">
        <v>6853</v>
      </c>
      <c r="Z98" s="70" t="s">
        <v>6854</v>
      </c>
      <c r="AA98" s="71">
        <v>45689.0</v>
      </c>
    </row>
    <row r="99">
      <c r="A99" s="115">
        <v>45673.0</v>
      </c>
      <c r="B99" s="116">
        <v>79.0</v>
      </c>
      <c r="C99" s="69" t="s">
        <v>64</v>
      </c>
      <c r="D99" s="69" t="s">
        <v>529</v>
      </c>
      <c r="E99" s="69" t="s">
        <v>540</v>
      </c>
      <c r="F99" s="69" t="s">
        <v>25</v>
      </c>
      <c r="G99" s="69" t="s">
        <v>541</v>
      </c>
      <c r="H99" s="69" t="s">
        <v>542</v>
      </c>
      <c r="I99" s="69" t="s">
        <v>532</v>
      </c>
      <c r="J99" s="69" t="s">
        <v>532</v>
      </c>
      <c r="K99" s="69" t="s">
        <v>532</v>
      </c>
      <c r="L99" s="69" t="s">
        <v>29</v>
      </c>
      <c r="M99" s="69" t="s">
        <v>7038</v>
      </c>
      <c r="N99" s="69" t="s">
        <v>7039</v>
      </c>
      <c r="O99" s="69" t="s">
        <v>32</v>
      </c>
      <c r="P99" s="69" t="s">
        <v>33</v>
      </c>
      <c r="Q99" s="69" t="s">
        <v>228</v>
      </c>
      <c r="R99" s="117"/>
      <c r="S99" s="117">
        <v>45781.0</v>
      </c>
      <c r="T99" s="71">
        <v>45752.0</v>
      </c>
      <c r="V99" s="115">
        <v>45781.0</v>
      </c>
      <c r="W99" s="69">
        <v>5310.0</v>
      </c>
      <c r="X99" s="69" t="s">
        <v>546</v>
      </c>
      <c r="Y99" s="69" t="s">
        <v>6836</v>
      </c>
      <c r="Z99" s="70" t="s">
        <v>6837</v>
      </c>
      <c r="AA99" s="71">
        <v>45748.0</v>
      </c>
    </row>
    <row r="100">
      <c r="A100" s="115">
        <v>45673.0</v>
      </c>
      <c r="B100" s="116">
        <v>86.0</v>
      </c>
      <c r="C100" s="69" t="s">
        <v>64</v>
      </c>
      <c r="D100" s="69" t="s">
        <v>529</v>
      </c>
      <c r="E100" s="69" t="s">
        <v>547</v>
      </c>
      <c r="F100" s="69" t="s">
        <v>25</v>
      </c>
      <c r="G100" s="69" t="s">
        <v>548</v>
      </c>
      <c r="H100" s="69" t="s">
        <v>39</v>
      </c>
      <c r="I100" s="69" t="s">
        <v>532</v>
      </c>
      <c r="J100" s="69" t="s">
        <v>532</v>
      </c>
      <c r="K100" s="69" t="s">
        <v>532</v>
      </c>
      <c r="L100" s="69" t="s">
        <v>29</v>
      </c>
      <c r="M100" s="69" t="s">
        <v>7040</v>
      </c>
      <c r="N100" s="69" t="s">
        <v>7041</v>
      </c>
      <c r="O100" s="69" t="s">
        <v>32</v>
      </c>
      <c r="P100" s="69" t="s">
        <v>33</v>
      </c>
      <c r="Q100" s="69" t="s">
        <v>34</v>
      </c>
      <c r="R100" s="117"/>
      <c r="S100" s="117">
        <v>45995.0</v>
      </c>
      <c r="T100" s="71">
        <v>45759.0</v>
      </c>
      <c r="V100" s="115">
        <v>45995.0</v>
      </c>
      <c r="Y100" s="69" t="s">
        <v>6836</v>
      </c>
      <c r="Z100" s="70" t="s">
        <v>6837</v>
      </c>
      <c r="AA100" s="71">
        <v>45748.0</v>
      </c>
    </row>
    <row r="101">
      <c r="A101" s="115">
        <v>45673.0</v>
      </c>
      <c r="B101" s="116">
        <v>147.0</v>
      </c>
      <c r="C101" s="69" t="s">
        <v>64</v>
      </c>
      <c r="D101" s="69" t="s">
        <v>209</v>
      </c>
      <c r="E101" s="69" t="s">
        <v>551</v>
      </c>
      <c r="F101" s="69" t="s">
        <v>46</v>
      </c>
      <c r="G101" s="69" t="s">
        <v>552</v>
      </c>
      <c r="H101" s="69" t="s">
        <v>68</v>
      </c>
      <c r="I101" s="69" t="s">
        <v>553</v>
      </c>
      <c r="J101" s="69" t="s">
        <v>404</v>
      </c>
      <c r="K101" s="69" t="s">
        <v>468</v>
      </c>
      <c r="L101" s="69" t="s">
        <v>29</v>
      </c>
      <c r="M101" s="69" t="s">
        <v>7042</v>
      </c>
      <c r="N101" s="69" t="s">
        <v>7043</v>
      </c>
      <c r="O101" s="69" t="s">
        <v>32</v>
      </c>
      <c r="P101" s="69" t="s">
        <v>33</v>
      </c>
      <c r="Q101" s="69" t="s">
        <v>34</v>
      </c>
      <c r="R101" s="115">
        <v>45997.0</v>
      </c>
      <c r="S101" s="117">
        <v>45997.0</v>
      </c>
      <c r="T101" s="71">
        <v>45820.0</v>
      </c>
      <c r="V101" s="69" t="s">
        <v>4837</v>
      </c>
      <c r="Y101" s="69" t="s">
        <v>6870</v>
      </c>
      <c r="Z101" s="70" t="s">
        <v>6871</v>
      </c>
      <c r="AA101" s="71">
        <v>45809.0</v>
      </c>
    </row>
    <row r="102">
      <c r="A102" s="115">
        <v>45673.0</v>
      </c>
      <c r="B102" s="116">
        <v>39.0</v>
      </c>
      <c r="C102" s="69" t="s">
        <v>64</v>
      </c>
      <c r="D102" s="69" t="s">
        <v>209</v>
      </c>
      <c r="E102" s="69" t="s">
        <v>557</v>
      </c>
      <c r="F102" s="69" t="s">
        <v>25</v>
      </c>
      <c r="G102" s="69" t="s">
        <v>558</v>
      </c>
      <c r="H102" s="69" t="s">
        <v>59</v>
      </c>
      <c r="I102" s="69" t="s">
        <v>328</v>
      </c>
      <c r="J102" s="69" t="s">
        <v>328</v>
      </c>
      <c r="K102" s="69" t="s">
        <v>328</v>
      </c>
      <c r="L102" s="69" t="s">
        <v>29</v>
      </c>
      <c r="M102" s="69" t="s">
        <v>7044</v>
      </c>
      <c r="N102" s="69" t="s">
        <v>7045</v>
      </c>
      <c r="O102" s="69" t="s">
        <v>32</v>
      </c>
      <c r="P102" s="69" t="s">
        <v>33</v>
      </c>
      <c r="R102" s="117"/>
      <c r="S102" s="117" t="s">
        <v>4738</v>
      </c>
      <c r="T102" s="71">
        <v>45712.0</v>
      </c>
      <c r="V102" s="69" t="s">
        <v>4738</v>
      </c>
      <c r="Y102" s="69" t="s">
        <v>6853</v>
      </c>
      <c r="Z102" s="70" t="s">
        <v>6854</v>
      </c>
      <c r="AA102" s="71">
        <v>45689.0</v>
      </c>
    </row>
    <row r="103">
      <c r="A103" s="115">
        <v>45674.0</v>
      </c>
      <c r="B103" s="116">
        <v>134.0</v>
      </c>
      <c r="C103" s="69" t="s">
        <v>64</v>
      </c>
      <c r="D103" s="69" t="s">
        <v>562</v>
      </c>
      <c r="E103" s="69" t="s">
        <v>563</v>
      </c>
      <c r="F103" s="69" t="s">
        <v>25</v>
      </c>
      <c r="G103" s="69" t="s">
        <v>564</v>
      </c>
      <c r="H103" s="69" t="s">
        <v>68</v>
      </c>
      <c r="I103" s="69" t="s">
        <v>28</v>
      </c>
      <c r="J103" s="69" t="s">
        <v>148</v>
      </c>
      <c r="K103" s="69" t="s">
        <v>47</v>
      </c>
      <c r="L103" s="69" t="s">
        <v>29</v>
      </c>
      <c r="M103" s="69" t="s">
        <v>7046</v>
      </c>
      <c r="N103" s="69" t="s">
        <v>7047</v>
      </c>
      <c r="O103" s="69" t="s">
        <v>32</v>
      </c>
      <c r="P103" s="69" t="s">
        <v>33</v>
      </c>
      <c r="Q103" s="69" t="s">
        <v>519</v>
      </c>
      <c r="R103" s="69" t="s">
        <v>4751</v>
      </c>
      <c r="S103" s="117" t="s">
        <v>4751</v>
      </c>
      <c r="T103" s="71">
        <v>45808.0</v>
      </c>
      <c r="V103" s="115">
        <v>45844.0</v>
      </c>
      <c r="W103" s="69">
        <v>3996.0</v>
      </c>
      <c r="X103" s="69" t="s">
        <v>567</v>
      </c>
      <c r="Y103" s="69" t="s">
        <v>6866</v>
      </c>
      <c r="Z103" s="70" t="s">
        <v>6867</v>
      </c>
      <c r="AA103" s="71">
        <v>45778.0</v>
      </c>
    </row>
    <row r="104">
      <c r="A104" s="115">
        <v>45673.0</v>
      </c>
      <c r="B104" s="116">
        <v>14.0</v>
      </c>
      <c r="C104" s="69" t="s">
        <v>64</v>
      </c>
      <c r="D104" s="69" t="s">
        <v>432</v>
      </c>
      <c r="E104" s="69" t="s">
        <v>568</v>
      </c>
      <c r="F104" s="69" t="s">
        <v>25</v>
      </c>
      <c r="G104" s="69" t="s">
        <v>569</v>
      </c>
      <c r="H104" s="69" t="s">
        <v>39</v>
      </c>
      <c r="I104" s="69" t="s">
        <v>40</v>
      </c>
      <c r="J104" s="69" t="s">
        <v>570</v>
      </c>
      <c r="K104" s="69" t="s">
        <v>40</v>
      </c>
      <c r="L104" s="69" t="s">
        <v>29</v>
      </c>
      <c r="M104" s="69" t="s">
        <v>7048</v>
      </c>
      <c r="N104" s="69" t="s">
        <v>7049</v>
      </c>
      <c r="O104" s="69" t="s">
        <v>32</v>
      </c>
      <c r="P104" s="69" t="s">
        <v>33</v>
      </c>
      <c r="R104" s="69" t="s">
        <v>4880</v>
      </c>
      <c r="S104" s="117" t="s">
        <v>4880</v>
      </c>
      <c r="T104" s="71">
        <v>45687.0</v>
      </c>
      <c r="V104" s="115">
        <v>45871.0</v>
      </c>
      <c r="W104" s="69">
        <v>4752.0</v>
      </c>
      <c r="Y104" s="69" t="s">
        <v>6840</v>
      </c>
      <c r="Z104" s="70" t="s">
        <v>6841</v>
      </c>
      <c r="AA104" s="71">
        <v>45658.0</v>
      </c>
    </row>
    <row r="105">
      <c r="A105" s="115">
        <v>45674.0</v>
      </c>
      <c r="B105" s="116">
        <v>64.0</v>
      </c>
      <c r="C105" s="69" t="s">
        <v>64</v>
      </c>
      <c r="D105" s="69" t="s">
        <v>562</v>
      </c>
      <c r="E105" s="69" t="s">
        <v>574</v>
      </c>
      <c r="F105" s="69" t="s">
        <v>25</v>
      </c>
      <c r="G105" s="69" t="s">
        <v>575</v>
      </c>
      <c r="H105" s="69" t="s">
        <v>39</v>
      </c>
      <c r="I105" s="69" t="s">
        <v>328</v>
      </c>
      <c r="J105" s="69" t="s">
        <v>328</v>
      </c>
      <c r="K105" s="69" t="s">
        <v>328</v>
      </c>
      <c r="L105" s="69" t="s">
        <v>29</v>
      </c>
      <c r="M105" s="69" t="s">
        <v>7050</v>
      </c>
      <c r="N105" s="69" t="s">
        <v>7051</v>
      </c>
      <c r="O105" s="69" t="s">
        <v>32</v>
      </c>
      <c r="P105" s="69" t="s">
        <v>33</v>
      </c>
      <c r="Q105" s="69" t="s">
        <v>228</v>
      </c>
      <c r="R105" s="117"/>
      <c r="S105" s="117" t="s">
        <v>4688</v>
      </c>
      <c r="T105" s="71">
        <v>45738.0</v>
      </c>
      <c r="V105" s="69" t="s">
        <v>4688</v>
      </c>
      <c r="W105" s="69">
        <v>4860.0</v>
      </c>
      <c r="X105" s="69" t="s">
        <v>364</v>
      </c>
      <c r="Y105" s="69" t="s">
        <v>6862</v>
      </c>
      <c r="Z105" s="70" t="s">
        <v>6863</v>
      </c>
      <c r="AA105" s="71">
        <v>45717.0</v>
      </c>
    </row>
    <row r="106">
      <c r="A106" s="115">
        <v>45674.0</v>
      </c>
      <c r="B106" s="116">
        <v>8.0</v>
      </c>
      <c r="C106" s="69" t="s">
        <v>72</v>
      </c>
      <c r="D106" s="69" t="s">
        <v>247</v>
      </c>
      <c r="E106" s="69" t="s">
        <v>579</v>
      </c>
      <c r="F106" s="69" t="s">
        <v>274</v>
      </c>
      <c r="G106" s="69" t="s">
        <v>580</v>
      </c>
      <c r="H106" s="69" t="s">
        <v>77</v>
      </c>
      <c r="I106" s="69" t="s">
        <v>220</v>
      </c>
      <c r="J106" s="69" t="s">
        <v>47</v>
      </c>
      <c r="K106" s="69" t="s">
        <v>47</v>
      </c>
      <c r="L106" s="69" t="s">
        <v>29</v>
      </c>
      <c r="M106" s="69" t="s">
        <v>7052</v>
      </c>
      <c r="N106" s="69" t="s">
        <v>7053</v>
      </c>
      <c r="O106" s="69" t="s">
        <v>32</v>
      </c>
      <c r="P106" s="69" t="s">
        <v>33</v>
      </c>
      <c r="R106" s="117"/>
      <c r="S106" s="117" t="s">
        <v>4674</v>
      </c>
      <c r="T106" s="71">
        <v>45682.0</v>
      </c>
      <c r="V106" s="69" t="s">
        <v>4674</v>
      </c>
      <c r="W106" s="69">
        <v>1800.0</v>
      </c>
      <c r="Y106" s="69" t="s">
        <v>6840</v>
      </c>
      <c r="Z106" s="70" t="s">
        <v>6841</v>
      </c>
      <c r="AA106" s="71">
        <v>45658.0</v>
      </c>
    </row>
    <row r="107">
      <c r="A107" s="115">
        <v>45675.0</v>
      </c>
      <c r="B107" s="116">
        <v>7.0</v>
      </c>
      <c r="C107" s="69" t="s">
        <v>72</v>
      </c>
      <c r="D107" s="69" t="s">
        <v>247</v>
      </c>
      <c r="E107" s="69" t="s">
        <v>584</v>
      </c>
      <c r="F107" s="69" t="s">
        <v>274</v>
      </c>
      <c r="G107" s="69" t="s">
        <v>585</v>
      </c>
      <c r="H107" s="69" t="s">
        <v>77</v>
      </c>
      <c r="I107" s="69" t="s">
        <v>104</v>
      </c>
      <c r="J107" s="69" t="s">
        <v>47</v>
      </c>
      <c r="K107" s="69" t="s">
        <v>47</v>
      </c>
      <c r="L107" s="69" t="s">
        <v>29</v>
      </c>
      <c r="M107" s="69" t="s">
        <v>7054</v>
      </c>
      <c r="N107" s="69" t="s">
        <v>7055</v>
      </c>
      <c r="O107" s="69" t="s">
        <v>32</v>
      </c>
      <c r="P107" s="69" t="s">
        <v>33</v>
      </c>
      <c r="R107" s="117"/>
      <c r="S107" s="117" t="s">
        <v>4674</v>
      </c>
      <c r="T107" s="71">
        <v>45682.0</v>
      </c>
      <c r="V107" s="69" t="s">
        <v>4674</v>
      </c>
      <c r="W107" s="69">
        <v>1800.0</v>
      </c>
      <c r="Y107" s="69" t="s">
        <v>6840</v>
      </c>
      <c r="Z107" s="70" t="s">
        <v>6841</v>
      </c>
      <c r="AA107" s="71">
        <v>45658.0</v>
      </c>
    </row>
    <row r="108">
      <c r="A108" s="115">
        <v>45672.0</v>
      </c>
      <c r="B108" s="116">
        <v>230.0</v>
      </c>
      <c r="C108" s="69" t="s">
        <v>64</v>
      </c>
      <c r="D108" s="69" t="s">
        <v>65</v>
      </c>
      <c r="E108" s="69" t="s">
        <v>588</v>
      </c>
      <c r="F108" s="69" t="s">
        <v>25</v>
      </c>
      <c r="G108" s="69" t="s">
        <v>589</v>
      </c>
      <c r="H108" s="69" t="s">
        <v>388</v>
      </c>
      <c r="I108" s="69" t="s">
        <v>78</v>
      </c>
      <c r="J108" s="69" t="s">
        <v>78</v>
      </c>
      <c r="K108" s="69" t="s">
        <v>78</v>
      </c>
      <c r="L108" s="69" t="s">
        <v>29</v>
      </c>
      <c r="M108" s="69" t="s">
        <v>7056</v>
      </c>
      <c r="N108" s="69" t="s">
        <v>7057</v>
      </c>
      <c r="O108" s="69" t="s">
        <v>32</v>
      </c>
      <c r="P108" s="69" t="s">
        <v>71</v>
      </c>
      <c r="R108" s="117"/>
      <c r="S108" s="117"/>
      <c r="T108" s="70" t="s">
        <v>6850</v>
      </c>
      <c r="V108" s="117"/>
      <c r="Y108" s="69" t="s">
        <v>6850</v>
      </c>
      <c r="Z108" s="70" t="s">
        <v>6850</v>
      </c>
      <c r="AA108" s="70" t="s">
        <v>6850</v>
      </c>
    </row>
    <row r="109">
      <c r="A109" s="115">
        <v>45672.0</v>
      </c>
      <c r="B109" s="116">
        <v>52.0</v>
      </c>
      <c r="C109" s="69" t="s">
        <v>64</v>
      </c>
      <c r="D109" s="69" t="s">
        <v>65</v>
      </c>
      <c r="E109" s="69" t="s">
        <v>592</v>
      </c>
      <c r="F109" s="69" t="s">
        <v>25</v>
      </c>
      <c r="G109" s="69" t="s">
        <v>593</v>
      </c>
      <c r="H109" s="69" t="s">
        <v>68</v>
      </c>
      <c r="I109" s="69" t="s">
        <v>78</v>
      </c>
      <c r="J109" s="69" t="s">
        <v>78</v>
      </c>
      <c r="K109" s="69" t="s">
        <v>78</v>
      </c>
      <c r="L109" s="69" t="s">
        <v>29</v>
      </c>
      <c r="M109" s="69" t="s">
        <v>7058</v>
      </c>
      <c r="N109" s="69" t="s">
        <v>7059</v>
      </c>
      <c r="O109" s="69" t="s">
        <v>32</v>
      </c>
      <c r="P109" s="69" t="s">
        <v>33</v>
      </c>
      <c r="R109" s="117"/>
      <c r="S109" s="117">
        <v>45872.0</v>
      </c>
      <c r="T109" s="71">
        <v>45724.0</v>
      </c>
      <c r="V109" s="115">
        <v>45872.0</v>
      </c>
      <c r="Y109" s="69" t="s">
        <v>6862</v>
      </c>
      <c r="Z109" s="70" t="s">
        <v>6863</v>
      </c>
      <c r="AA109" s="71">
        <v>45717.0</v>
      </c>
    </row>
    <row r="110">
      <c r="A110" s="115">
        <v>45675.0</v>
      </c>
      <c r="B110" s="116">
        <v>14.0</v>
      </c>
      <c r="C110" s="69" t="s">
        <v>50</v>
      </c>
      <c r="D110" s="69" t="s">
        <v>216</v>
      </c>
      <c r="E110" s="69" t="s">
        <v>596</v>
      </c>
      <c r="F110" s="69" t="s">
        <v>25</v>
      </c>
      <c r="G110" s="69" t="s">
        <v>597</v>
      </c>
      <c r="H110" s="69" t="s">
        <v>59</v>
      </c>
      <c r="I110" s="69" t="s">
        <v>104</v>
      </c>
      <c r="J110" s="69" t="s">
        <v>104</v>
      </c>
      <c r="K110" s="69" t="s">
        <v>104</v>
      </c>
      <c r="L110" s="69" t="s">
        <v>29</v>
      </c>
      <c r="M110" s="69" t="s">
        <v>7060</v>
      </c>
      <c r="N110" s="69" t="s">
        <v>7061</v>
      </c>
      <c r="O110" s="69" t="s">
        <v>32</v>
      </c>
      <c r="P110" s="69" t="s">
        <v>33</v>
      </c>
      <c r="R110" s="117"/>
      <c r="S110" s="117">
        <v>45659.0</v>
      </c>
      <c r="T110" s="71">
        <v>45689.0</v>
      </c>
      <c r="V110" s="115">
        <v>45659.0</v>
      </c>
      <c r="W110" s="69">
        <v>3150.0</v>
      </c>
      <c r="X110" s="69" t="s">
        <v>600</v>
      </c>
      <c r="Y110" s="69" t="s">
        <v>6853</v>
      </c>
      <c r="Z110" s="70" t="s">
        <v>6854</v>
      </c>
      <c r="AA110" s="71">
        <v>45689.0</v>
      </c>
    </row>
    <row r="111">
      <c r="A111" s="115">
        <v>45675.0</v>
      </c>
      <c r="B111" s="116">
        <v>37.0</v>
      </c>
      <c r="C111" s="69" t="s">
        <v>64</v>
      </c>
      <c r="D111" s="69" t="s">
        <v>209</v>
      </c>
      <c r="E111" s="69" t="s">
        <v>601</v>
      </c>
      <c r="F111" s="69" t="s">
        <v>25</v>
      </c>
      <c r="G111" s="69" t="s">
        <v>602</v>
      </c>
      <c r="H111" s="69" t="s">
        <v>59</v>
      </c>
      <c r="I111" s="69" t="s">
        <v>328</v>
      </c>
      <c r="J111" s="69" t="s">
        <v>328</v>
      </c>
      <c r="K111" s="69" t="s">
        <v>328</v>
      </c>
      <c r="L111" s="69" t="s">
        <v>29</v>
      </c>
      <c r="M111" s="69" t="s">
        <v>7062</v>
      </c>
      <c r="N111" s="69" t="s">
        <v>7063</v>
      </c>
      <c r="O111" s="69" t="s">
        <v>32</v>
      </c>
      <c r="P111" s="69" t="s">
        <v>33</v>
      </c>
      <c r="R111" s="117"/>
      <c r="S111" s="117" t="s">
        <v>4738</v>
      </c>
      <c r="T111" s="71">
        <v>45712.0</v>
      </c>
      <c r="V111" s="69" t="s">
        <v>4738</v>
      </c>
      <c r="Y111" s="69" t="s">
        <v>6853</v>
      </c>
      <c r="Z111" s="70" t="s">
        <v>6854</v>
      </c>
      <c r="AA111" s="71">
        <v>45689.0</v>
      </c>
    </row>
    <row r="112">
      <c r="A112" s="115">
        <v>45675.0</v>
      </c>
      <c r="B112" s="116">
        <v>14.0</v>
      </c>
      <c r="C112" s="69" t="s">
        <v>22</v>
      </c>
      <c r="D112" s="69" t="s">
        <v>109</v>
      </c>
      <c r="E112" s="69" t="s">
        <v>605</v>
      </c>
      <c r="F112" s="69" t="s">
        <v>25</v>
      </c>
      <c r="G112" s="69" t="s">
        <v>606</v>
      </c>
      <c r="H112" s="69" t="s">
        <v>39</v>
      </c>
      <c r="I112" s="69" t="s">
        <v>220</v>
      </c>
      <c r="J112" s="69" t="s">
        <v>220</v>
      </c>
      <c r="K112" s="69" t="s">
        <v>220</v>
      </c>
      <c r="L112" s="69" t="s">
        <v>29</v>
      </c>
      <c r="M112" s="69" t="s">
        <v>7064</v>
      </c>
      <c r="N112" s="69" t="s">
        <v>7065</v>
      </c>
      <c r="O112" s="69" t="s">
        <v>32</v>
      </c>
      <c r="P112" s="69" t="s">
        <v>33</v>
      </c>
      <c r="R112" s="117"/>
      <c r="S112" s="117">
        <v>45659.0</v>
      </c>
      <c r="T112" s="71">
        <v>45689.0</v>
      </c>
      <c r="V112" s="115">
        <v>45659.0</v>
      </c>
      <c r="W112" s="69">
        <v>1500.0</v>
      </c>
      <c r="X112" s="69" t="s">
        <v>609</v>
      </c>
      <c r="Y112" s="69" t="s">
        <v>6853</v>
      </c>
      <c r="Z112" s="70" t="s">
        <v>6854</v>
      </c>
      <c r="AA112" s="71">
        <v>45689.0</v>
      </c>
    </row>
    <row r="113">
      <c r="A113" s="115">
        <v>45664.0</v>
      </c>
      <c r="B113" s="116">
        <v>42.0</v>
      </c>
      <c r="C113" s="69" t="s">
        <v>72</v>
      </c>
      <c r="D113" s="69" t="s">
        <v>247</v>
      </c>
      <c r="E113" s="69" t="s">
        <v>610</v>
      </c>
      <c r="F113" s="69" t="s">
        <v>249</v>
      </c>
      <c r="G113" s="69" t="s">
        <v>611</v>
      </c>
      <c r="H113" s="69" t="s">
        <v>77</v>
      </c>
      <c r="I113" s="69" t="s">
        <v>78</v>
      </c>
      <c r="J113" s="69" t="s">
        <v>47</v>
      </c>
      <c r="K113" s="69" t="s">
        <v>47</v>
      </c>
      <c r="L113" s="69" t="s">
        <v>29</v>
      </c>
      <c r="M113" s="69" t="s">
        <v>7066</v>
      </c>
      <c r="N113" s="69" t="s">
        <v>7067</v>
      </c>
      <c r="O113" s="69" t="s">
        <v>32</v>
      </c>
      <c r="P113" s="69" t="s">
        <v>33</v>
      </c>
      <c r="R113" s="117"/>
      <c r="S113" s="117" t="s">
        <v>4710</v>
      </c>
      <c r="T113" s="71">
        <v>45706.0</v>
      </c>
      <c r="V113" s="69" t="s">
        <v>4710</v>
      </c>
      <c r="W113" s="69">
        <v>2250.0</v>
      </c>
      <c r="X113" s="69" t="s">
        <v>614</v>
      </c>
      <c r="Y113" s="69" t="s">
        <v>6853</v>
      </c>
      <c r="Z113" s="70" t="s">
        <v>6854</v>
      </c>
      <c r="AA113" s="71">
        <v>45689.0</v>
      </c>
    </row>
    <row r="114">
      <c r="A114" s="115">
        <v>45677.0</v>
      </c>
      <c r="B114" s="116">
        <v>61.0</v>
      </c>
      <c r="C114" s="69" t="s">
        <v>64</v>
      </c>
      <c r="D114" s="69" t="s">
        <v>65</v>
      </c>
      <c r="E114" s="69" t="s">
        <v>616</v>
      </c>
      <c r="F114" s="69" t="s">
        <v>25</v>
      </c>
      <c r="G114" s="69" t="s">
        <v>617</v>
      </c>
      <c r="H114" s="69" t="s">
        <v>68</v>
      </c>
      <c r="I114" s="69" t="s">
        <v>104</v>
      </c>
      <c r="J114" s="69" t="s">
        <v>104</v>
      </c>
      <c r="K114" s="69" t="s">
        <v>104</v>
      </c>
      <c r="L114" s="69" t="s">
        <v>29</v>
      </c>
      <c r="M114" s="69" t="s">
        <v>7068</v>
      </c>
      <c r="N114" s="69" t="s">
        <v>7069</v>
      </c>
      <c r="O114" s="69" t="s">
        <v>32</v>
      </c>
      <c r="P114" s="69" t="s">
        <v>33</v>
      </c>
      <c r="Q114" s="69" t="s">
        <v>381</v>
      </c>
      <c r="R114" s="117"/>
      <c r="S114" s="117" t="s">
        <v>4688</v>
      </c>
      <c r="T114" s="71">
        <v>45738.0</v>
      </c>
      <c r="V114" s="69" t="s">
        <v>4688</v>
      </c>
      <c r="Y114" s="69" t="s">
        <v>6862</v>
      </c>
      <c r="Z114" s="70" t="s">
        <v>6863</v>
      </c>
      <c r="AA114" s="71">
        <v>45717.0</v>
      </c>
    </row>
    <row r="115">
      <c r="A115" s="115">
        <v>45678.0</v>
      </c>
      <c r="B115" s="116">
        <v>60.0</v>
      </c>
      <c r="C115" s="69" t="s">
        <v>64</v>
      </c>
      <c r="D115" s="69" t="s">
        <v>65</v>
      </c>
      <c r="E115" s="69" t="s">
        <v>622</v>
      </c>
      <c r="F115" s="69" t="s">
        <v>8</v>
      </c>
      <c r="G115" s="69" t="s">
        <v>617</v>
      </c>
      <c r="H115" s="69" t="s">
        <v>68</v>
      </c>
      <c r="I115" s="69" t="s">
        <v>104</v>
      </c>
      <c r="J115" s="69" t="s">
        <v>47</v>
      </c>
      <c r="K115" s="69" t="s">
        <v>47</v>
      </c>
      <c r="L115" s="69" t="s">
        <v>29</v>
      </c>
      <c r="M115" s="69" t="s">
        <v>7070</v>
      </c>
      <c r="N115" s="69" t="s">
        <v>7071</v>
      </c>
      <c r="O115" s="69" t="s">
        <v>32</v>
      </c>
      <c r="P115" s="69" t="s">
        <v>33</v>
      </c>
      <c r="Q115" s="69" t="s">
        <v>381</v>
      </c>
      <c r="R115" s="117"/>
      <c r="S115" s="117" t="s">
        <v>4688</v>
      </c>
      <c r="T115" s="71">
        <v>45738.0</v>
      </c>
      <c r="V115" s="69" t="s">
        <v>4688</v>
      </c>
      <c r="Y115" s="69" t="s">
        <v>6862</v>
      </c>
      <c r="Z115" s="70" t="s">
        <v>6863</v>
      </c>
      <c r="AA115" s="71">
        <v>45717.0</v>
      </c>
    </row>
    <row r="116">
      <c r="A116" s="115">
        <v>45678.0</v>
      </c>
      <c r="B116" s="116">
        <v>109.0</v>
      </c>
      <c r="C116" s="69" t="s">
        <v>64</v>
      </c>
      <c r="D116" s="69" t="s">
        <v>65</v>
      </c>
      <c r="E116" s="69" t="s">
        <v>625</v>
      </c>
      <c r="F116" s="69" t="s">
        <v>8</v>
      </c>
      <c r="G116" s="69" t="s">
        <v>626</v>
      </c>
      <c r="H116" s="69" t="s">
        <v>68</v>
      </c>
      <c r="I116" s="69" t="s">
        <v>256</v>
      </c>
      <c r="J116" s="69" t="s">
        <v>47</v>
      </c>
      <c r="K116" s="69" t="s">
        <v>47</v>
      </c>
      <c r="L116" s="69" t="s">
        <v>29</v>
      </c>
      <c r="M116" s="69" t="s">
        <v>7072</v>
      </c>
      <c r="N116" s="69" t="s">
        <v>7073</v>
      </c>
      <c r="O116" s="69" t="s">
        <v>32</v>
      </c>
      <c r="P116" s="69" t="s">
        <v>33</v>
      </c>
      <c r="Q116" s="69" t="s">
        <v>126</v>
      </c>
      <c r="R116" s="117"/>
      <c r="S116" s="117">
        <v>45935.0</v>
      </c>
      <c r="T116" s="71">
        <v>45787.0</v>
      </c>
      <c r="V116" s="115">
        <v>45935.0</v>
      </c>
      <c r="Y116" s="69" t="s">
        <v>6866</v>
      </c>
      <c r="Z116" s="70" t="s">
        <v>6867</v>
      </c>
      <c r="AA116" s="71">
        <v>45778.0</v>
      </c>
    </row>
    <row r="117">
      <c r="A117" s="115">
        <v>45663.0</v>
      </c>
      <c r="B117" s="116">
        <v>49.0</v>
      </c>
      <c r="C117" s="69" t="s">
        <v>50</v>
      </c>
      <c r="D117" s="69" t="s">
        <v>216</v>
      </c>
      <c r="E117" s="69" t="s">
        <v>629</v>
      </c>
      <c r="F117" s="69" t="s">
        <v>25</v>
      </c>
      <c r="G117" s="69" t="s">
        <v>630</v>
      </c>
      <c r="H117" s="69" t="s">
        <v>59</v>
      </c>
      <c r="I117" s="69" t="s">
        <v>40</v>
      </c>
      <c r="J117" s="69" t="s">
        <v>40</v>
      </c>
      <c r="K117" s="69" t="s">
        <v>40</v>
      </c>
      <c r="L117" s="69" t="s">
        <v>29</v>
      </c>
      <c r="M117" s="69" t="s">
        <v>7074</v>
      </c>
      <c r="N117" s="69" t="s">
        <v>7075</v>
      </c>
      <c r="O117" s="69" t="s">
        <v>32</v>
      </c>
      <c r="P117" s="69" t="s">
        <v>33</v>
      </c>
      <c r="R117" s="117"/>
      <c r="S117" s="117" t="s">
        <v>4738</v>
      </c>
      <c r="T117" s="71">
        <v>45712.0</v>
      </c>
      <c r="V117" s="69" t="s">
        <v>4738</v>
      </c>
      <c r="W117" s="69">
        <v>3150.0</v>
      </c>
      <c r="X117" s="69" t="s">
        <v>364</v>
      </c>
      <c r="Y117" s="69" t="s">
        <v>6853</v>
      </c>
      <c r="Z117" s="70" t="s">
        <v>6854</v>
      </c>
      <c r="AA117" s="71">
        <v>45689.0</v>
      </c>
    </row>
    <row r="118">
      <c r="A118" s="115">
        <v>45678.0</v>
      </c>
      <c r="B118" s="116">
        <v>224.0</v>
      </c>
      <c r="C118" s="69" t="s">
        <v>50</v>
      </c>
      <c r="D118" s="69" t="s">
        <v>216</v>
      </c>
      <c r="E118" s="69" t="s">
        <v>633</v>
      </c>
      <c r="F118" s="69" t="s">
        <v>25</v>
      </c>
      <c r="G118" s="69" t="s">
        <v>634</v>
      </c>
      <c r="H118" s="69" t="s">
        <v>39</v>
      </c>
      <c r="I118" s="69" t="s">
        <v>435</v>
      </c>
      <c r="J118" s="69" t="s">
        <v>435</v>
      </c>
      <c r="K118" s="69" t="s">
        <v>435</v>
      </c>
      <c r="L118" s="69" t="s">
        <v>29</v>
      </c>
      <c r="M118" s="69" t="s">
        <v>7076</v>
      </c>
      <c r="N118" s="69" t="s">
        <v>7077</v>
      </c>
      <c r="O118" s="69" t="s">
        <v>32</v>
      </c>
      <c r="P118" s="69" t="s">
        <v>214</v>
      </c>
      <c r="R118" s="117"/>
      <c r="S118" s="117"/>
      <c r="T118" s="70" t="s">
        <v>6850</v>
      </c>
      <c r="V118" s="117"/>
      <c r="Y118" s="69" t="s">
        <v>6850</v>
      </c>
      <c r="Z118" s="70" t="s">
        <v>6850</v>
      </c>
      <c r="AA118" s="70" t="s">
        <v>6850</v>
      </c>
    </row>
    <row r="119">
      <c r="A119" s="115">
        <v>45678.0</v>
      </c>
      <c r="B119" s="116">
        <v>28.0</v>
      </c>
      <c r="C119" s="69" t="s">
        <v>64</v>
      </c>
      <c r="D119" s="69" t="s">
        <v>562</v>
      </c>
      <c r="E119" s="69" t="s">
        <v>637</v>
      </c>
      <c r="F119" s="69" t="s">
        <v>638</v>
      </c>
      <c r="G119" s="69" t="s">
        <v>639</v>
      </c>
      <c r="H119" s="69" t="s">
        <v>77</v>
      </c>
      <c r="I119" s="69" t="s">
        <v>54</v>
      </c>
      <c r="J119" s="69" t="s">
        <v>47</v>
      </c>
      <c r="K119" s="69" t="s">
        <v>47</v>
      </c>
      <c r="L119" s="69" t="s">
        <v>29</v>
      </c>
      <c r="M119" s="69" t="s">
        <v>7078</v>
      </c>
      <c r="O119" s="69" t="s">
        <v>32</v>
      </c>
      <c r="P119" s="69" t="s">
        <v>33</v>
      </c>
      <c r="R119" s="117"/>
      <c r="S119" s="117" t="s">
        <v>4710</v>
      </c>
      <c r="T119" s="71">
        <v>45706.0</v>
      </c>
      <c r="V119" s="69" t="s">
        <v>4710</v>
      </c>
      <c r="W119" s="69">
        <v>810.0</v>
      </c>
      <c r="X119" s="69" t="s">
        <v>371</v>
      </c>
      <c r="Y119" s="69" t="s">
        <v>6853</v>
      </c>
      <c r="Z119" s="70" t="s">
        <v>6854</v>
      </c>
      <c r="AA119" s="71">
        <v>45689.0</v>
      </c>
    </row>
    <row r="120">
      <c r="A120" s="115">
        <v>45678.0</v>
      </c>
      <c r="B120" s="116">
        <v>137.0</v>
      </c>
      <c r="C120" s="69" t="s">
        <v>64</v>
      </c>
      <c r="D120" s="69" t="s">
        <v>209</v>
      </c>
      <c r="E120" s="69" t="s">
        <v>641</v>
      </c>
      <c r="F120" s="69" t="s">
        <v>25</v>
      </c>
      <c r="G120" s="69" t="s">
        <v>642</v>
      </c>
      <c r="H120" s="69" t="s">
        <v>68</v>
      </c>
      <c r="I120" s="69" t="s">
        <v>28</v>
      </c>
      <c r="J120" s="69" t="s">
        <v>28</v>
      </c>
      <c r="K120" s="69" t="s">
        <v>28</v>
      </c>
      <c r="L120" s="69" t="s">
        <v>29</v>
      </c>
      <c r="M120" s="69" t="s">
        <v>7079</v>
      </c>
      <c r="N120" s="69" t="s">
        <v>7080</v>
      </c>
      <c r="O120" s="69" t="s">
        <v>32</v>
      </c>
      <c r="P120" s="69" t="s">
        <v>33</v>
      </c>
      <c r="R120" s="117"/>
      <c r="S120" s="117">
        <v>45844.0</v>
      </c>
      <c r="T120" s="71">
        <v>45815.0</v>
      </c>
      <c r="V120" s="115">
        <v>45844.0</v>
      </c>
      <c r="Y120" s="69" t="s">
        <v>6870</v>
      </c>
      <c r="Z120" s="70" t="s">
        <v>6871</v>
      </c>
      <c r="AA120" s="71">
        <v>45809.0</v>
      </c>
    </row>
    <row r="121">
      <c r="A121" s="115">
        <v>45678.0</v>
      </c>
      <c r="B121" s="116">
        <v>60.0</v>
      </c>
      <c r="C121" s="69" t="s">
        <v>22</v>
      </c>
      <c r="D121" s="69" t="s">
        <v>307</v>
      </c>
      <c r="E121" s="69" t="s">
        <v>645</v>
      </c>
      <c r="F121" s="69" t="s">
        <v>25</v>
      </c>
      <c r="G121" s="69" t="s">
        <v>646</v>
      </c>
      <c r="H121" s="69" t="s">
        <v>388</v>
      </c>
      <c r="I121" s="69" t="s">
        <v>459</v>
      </c>
      <c r="J121" s="69" t="s">
        <v>256</v>
      </c>
      <c r="K121" s="69" t="s">
        <v>256</v>
      </c>
      <c r="L121" s="69" t="s">
        <v>29</v>
      </c>
      <c r="M121" s="69" t="s">
        <v>7081</v>
      </c>
      <c r="N121" s="69" t="s">
        <v>7082</v>
      </c>
      <c r="O121" s="69" t="s">
        <v>32</v>
      </c>
      <c r="P121" s="69" t="s">
        <v>33</v>
      </c>
      <c r="Q121" s="69" t="s">
        <v>126</v>
      </c>
      <c r="R121" s="117"/>
      <c r="S121" s="117" t="s">
        <v>4688</v>
      </c>
      <c r="T121" s="71">
        <v>45738.0</v>
      </c>
      <c r="V121" s="69" t="s">
        <v>4688</v>
      </c>
      <c r="W121" s="69">
        <v>3960.0</v>
      </c>
      <c r="X121" s="69" t="s">
        <v>207</v>
      </c>
      <c r="Y121" s="69" t="s">
        <v>6862</v>
      </c>
      <c r="Z121" s="70" t="s">
        <v>6863</v>
      </c>
      <c r="AA121" s="71">
        <v>45717.0</v>
      </c>
    </row>
    <row r="122">
      <c r="A122" s="115">
        <v>45679.0</v>
      </c>
      <c r="B122" s="116">
        <v>27.0</v>
      </c>
      <c r="C122" s="69" t="s">
        <v>64</v>
      </c>
      <c r="D122" s="69" t="s">
        <v>65</v>
      </c>
      <c r="E122" s="69" t="s">
        <v>651</v>
      </c>
      <c r="F122" s="69" t="s">
        <v>25</v>
      </c>
      <c r="G122" s="69" t="s">
        <v>652</v>
      </c>
      <c r="H122" s="69" t="s">
        <v>39</v>
      </c>
      <c r="I122" s="69" t="s">
        <v>459</v>
      </c>
      <c r="J122" s="69" t="s">
        <v>47</v>
      </c>
      <c r="K122" s="69" t="s">
        <v>47</v>
      </c>
      <c r="L122" s="69" t="s">
        <v>29</v>
      </c>
      <c r="M122" s="69" t="s">
        <v>7083</v>
      </c>
      <c r="N122" s="69" t="s">
        <v>7084</v>
      </c>
      <c r="O122" s="69" t="s">
        <v>32</v>
      </c>
      <c r="P122" s="69" t="s">
        <v>33</v>
      </c>
      <c r="R122" s="117"/>
      <c r="S122" s="117" t="s">
        <v>4710</v>
      </c>
      <c r="T122" s="71">
        <v>45706.0</v>
      </c>
      <c r="V122" s="69" t="s">
        <v>4710</v>
      </c>
      <c r="W122" s="69">
        <v>2970.0</v>
      </c>
      <c r="X122" s="69" t="s">
        <v>655</v>
      </c>
      <c r="Y122" s="69" t="s">
        <v>6853</v>
      </c>
      <c r="Z122" s="70" t="s">
        <v>6854</v>
      </c>
      <c r="AA122" s="71">
        <v>45689.0</v>
      </c>
    </row>
    <row r="123">
      <c r="A123" s="115">
        <v>45679.0</v>
      </c>
      <c r="B123" s="116">
        <v>223.0</v>
      </c>
      <c r="C123" s="69" t="s">
        <v>64</v>
      </c>
      <c r="D123" s="69" t="s">
        <v>65</v>
      </c>
      <c r="E123" s="69" t="s">
        <v>656</v>
      </c>
      <c r="F123" s="69" t="s">
        <v>25</v>
      </c>
      <c r="G123" s="69" t="s">
        <v>657</v>
      </c>
      <c r="H123" s="69" t="s">
        <v>388</v>
      </c>
      <c r="I123" s="69" t="s">
        <v>78</v>
      </c>
      <c r="J123" s="69" t="s">
        <v>54</v>
      </c>
      <c r="K123" s="69" t="s">
        <v>54</v>
      </c>
      <c r="L123" s="69" t="s">
        <v>29</v>
      </c>
      <c r="M123" s="69" t="s">
        <v>7085</v>
      </c>
      <c r="N123" s="69" t="s">
        <v>7086</v>
      </c>
      <c r="O123" s="69" t="s">
        <v>32</v>
      </c>
      <c r="P123" s="69" t="s">
        <v>33</v>
      </c>
      <c r="R123" s="117"/>
      <c r="S123" s="117"/>
      <c r="T123" s="70" t="s">
        <v>6850</v>
      </c>
      <c r="V123" s="117"/>
      <c r="Y123" s="69" t="s">
        <v>6850</v>
      </c>
      <c r="Z123" s="70" t="s">
        <v>6850</v>
      </c>
      <c r="AA123" s="70" t="s">
        <v>6850</v>
      </c>
    </row>
    <row r="124">
      <c r="A124" s="115">
        <v>45678.0</v>
      </c>
      <c r="B124" s="116">
        <v>34.0</v>
      </c>
      <c r="C124" s="69" t="s">
        <v>72</v>
      </c>
      <c r="D124" s="69" t="s">
        <v>247</v>
      </c>
      <c r="E124" s="69" t="s">
        <v>660</v>
      </c>
      <c r="F124" s="69" t="s">
        <v>25</v>
      </c>
      <c r="G124" s="69" t="s">
        <v>661</v>
      </c>
      <c r="H124" s="69" t="s">
        <v>59</v>
      </c>
      <c r="I124" s="69" t="s">
        <v>78</v>
      </c>
      <c r="J124" s="69" t="s">
        <v>78</v>
      </c>
      <c r="K124" s="69" t="s">
        <v>78</v>
      </c>
      <c r="L124" s="69" t="s">
        <v>29</v>
      </c>
      <c r="M124" s="69" t="s">
        <v>7087</v>
      </c>
      <c r="N124" s="69" t="s">
        <v>7088</v>
      </c>
      <c r="O124" s="69" t="s">
        <v>32</v>
      </c>
      <c r="P124" s="69" t="s">
        <v>33</v>
      </c>
      <c r="R124" s="117"/>
      <c r="S124" s="117" t="s">
        <v>4738</v>
      </c>
      <c r="T124" s="71">
        <v>45712.0</v>
      </c>
      <c r="V124" s="69" t="s">
        <v>4738</v>
      </c>
      <c r="W124" s="69">
        <v>4050.0</v>
      </c>
      <c r="X124" s="69" t="s">
        <v>664</v>
      </c>
      <c r="Y124" s="69" t="s">
        <v>6853</v>
      </c>
      <c r="Z124" s="70" t="s">
        <v>6854</v>
      </c>
      <c r="AA124" s="71">
        <v>45689.0</v>
      </c>
    </row>
    <row r="125">
      <c r="A125" s="115">
        <v>45678.0</v>
      </c>
      <c r="B125" s="116">
        <v>11.0</v>
      </c>
      <c r="C125" s="69" t="s">
        <v>72</v>
      </c>
      <c r="D125" s="69" t="s">
        <v>247</v>
      </c>
      <c r="E125" s="69" t="s">
        <v>665</v>
      </c>
      <c r="F125" s="69" t="s">
        <v>25</v>
      </c>
      <c r="G125" s="69" t="s">
        <v>666</v>
      </c>
      <c r="H125" s="69" t="s">
        <v>667</v>
      </c>
      <c r="I125" s="69" t="s">
        <v>104</v>
      </c>
      <c r="J125" s="69" t="s">
        <v>104</v>
      </c>
      <c r="K125" s="69" t="s">
        <v>104</v>
      </c>
      <c r="L125" s="69" t="s">
        <v>29</v>
      </c>
      <c r="M125" s="69" t="s">
        <v>7089</v>
      </c>
      <c r="N125" s="69" t="s">
        <v>7090</v>
      </c>
      <c r="O125" s="69" t="s">
        <v>32</v>
      </c>
      <c r="P125" s="69" t="s">
        <v>33</v>
      </c>
      <c r="R125" s="117"/>
      <c r="S125" s="117">
        <v>45659.0</v>
      </c>
      <c r="T125" s="71">
        <v>45689.0</v>
      </c>
      <c r="V125" s="115">
        <v>45659.0</v>
      </c>
      <c r="Y125" s="69" t="s">
        <v>6853</v>
      </c>
      <c r="Z125" s="70" t="s">
        <v>6854</v>
      </c>
      <c r="AA125" s="71">
        <v>45689.0</v>
      </c>
    </row>
    <row r="126">
      <c r="A126" s="115">
        <v>45678.0</v>
      </c>
      <c r="B126" s="116">
        <v>28.0</v>
      </c>
      <c r="C126" s="69" t="s">
        <v>72</v>
      </c>
      <c r="D126" s="69" t="s">
        <v>247</v>
      </c>
      <c r="E126" s="69" t="s">
        <v>670</v>
      </c>
      <c r="F126" s="69" t="s">
        <v>25</v>
      </c>
      <c r="G126" s="69" t="s">
        <v>671</v>
      </c>
      <c r="H126" s="69" t="s">
        <v>59</v>
      </c>
      <c r="I126" s="69" t="s">
        <v>220</v>
      </c>
      <c r="J126" s="69" t="s">
        <v>220</v>
      </c>
      <c r="K126" s="69" t="s">
        <v>220</v>
      </c>
      <c r="L126" s="69" t="s">
        <v>29</v>
      </c>
      <c r="M126" s="69" t="s">
        <v>7091</v>
      </c>
      <c r="N126" s="69" t="s">
        <v>7092</v>
      </c>
      <c r="O126" s="69" t="s">
        <v>32</v>
      </c>
      <c r="P126" s="69" t="s">
        <v>33</v>
      </c>
      <c r="R126" s="117"/>
      <c r="S126" s="117" t="s">
        <v>4710</v>
      </c>
      <c r="T126" s="71">
        <v>45706.0</v>
      </c>
      <c r="V126" s="69" t="s">
        <v>4710</v>
      </c>
      <c r="W126" s="69">
        <v>4050.0</v>
      </c>
      <c r="Y126" s="69" t="s">
        <v>6853</v>
      </c>
      <c r="Z126" s="70" t="s">
        <v>6854</v>
      </c>
      <c r="AA126" s="71">
        <v>45689.0</v>
      </c>
    </row>
    <row r="127">
      <c r="A127" s="115">
        <v>45678.0</v>
      </c>
      <c r="B127" s="116">
        <v>137.0</v>
      </c>
      <c r="C127" s="69" t="s">
        <v>72</v>
      </c>
      <c r="D127" s="69" t="s">
        <v>247</v>
      </c>
      <c r="E127" s="69" t="s">
        <v>674</v>
      </c>
      <c r="F127" s="69" t="s">
        <v>25</v>
      </c>
      <c r="G127" s="69" t="s">
        <v>675</v>
      </c>
      <c r="H127" s="69" t="s">
        <v>59</v>
      </c>
      <c r="I127" s="69" t="s">
        <v>104</v>
      </c>
      <c r="J127" s="69" t="s">
        <v>104</v>
      </c>
      <c r="K127" s="69" t="s">
        <v>104</v>
      </c>
      <c r="L127" s="69" t="s">
        <v>29</v>
      </c>
      <c r="M127" s="69" t="s">
        <v>7093</v>
      </c>
      <c r="N127" s="69" t="s">
        <v>7094</v>
      </c>
      <c r="O127" s="69" t="s">
        <v>32</v>
      </c>
      <c r="P127" s="69" t="s">
        <v>33</v>
      </c>
      <c r="R127" s="117"/>
      <c r="S127" s="117">
        <v>45844.0</v>
      </c>
      <c r="T127" s="71">
        <v>45815.0</v>
      </c>
      <c r="V127" s="115">
        <v>45844.0</v>
      </c>
      <c r="W127" s="69">
        <v>4950.0</v>
      </c>
      <c r="X127" s="69" t="s">
        <v>482</v>
      </c>
      <c r="Y127" s="69" t="s">
        <v>6870</v>
      </c>
      <c r="Z127" s="70" t="s">
        <v>6871</v>
      </c>
      <c r="AA127" s="71">
        <v>45809.0</v>
      </c>
    </row>
    <row r="128">
      <c r="A128" s="115">
        <v>45678.0</v>
      </c>
      <c r="B128" s="116">
        <v>28.0</v>
      </c>
      <c r="C128" s="69" t="s">
        <v>72</v>
      </c>
      <c r="D128" s="69" t="s">
        <v>247</v>
      </c>
      <c r="E128" s="69" t="s">
        <v>678</v>
      </c>
      <c r="F128" s="69" t="s">
        <v>25</v>
      </c>
      <c r="G128" s="69" t="s">
        <v>679</v>
      </c>
      <c r="H128" s="69" t="s">
        <v>388</v>
      </c>
      <c r="I128" s="69" t="s">
        <v>122</v>
      </c>
      <c r="J128" s="69" t="s">
        <v>122</v>
      </c>
      <c r="K128" s="69" t="s">
        <v>122</v>
      </c>
      <c r="L128" s="69" t="s">
        <v>29</v>
      </c>
      <c r="M128" s="69" t="s">
        <v>7095</v>
      </c>
      <c r="N128" s="69" t="s">
        <v>7096</v>
      </c>
      <c r="O128" s="69" t="s">
        <v>32</v>
      </c>
      <c r="P128" s="69" t="s">
        <v>33</v>
      </c>
      <c r="R128" s="117"/>
      <c r="S128" s="117" t="s">
        <v>4710</v>
      </c>
      <c r="T128" s="71">
        <v>45706.0</v>
      </c>
      <c r="V128" s="69" t="s">
        <v>4710</v>
      </c>
      <c r="W128" s="69">
        <v>3150.0</v>
      </c>
      <c r="Y128" s="69" t="s">
        <v>6853</v>
      </c>
      <c r="Z128" s="70" t="s">
        <v>6854</v>
      </c>
      <c r="AA128" s="71">
        <v>45689.0</v>
      </c>
    </row>
    <row r="129">
      <c r="A129" s="115">
        <v>45678.0</v>
      </c>
      <c r="B129" s="116">
        <v>74.0</v>
      </c>
      <c r="C129" s="69" t="s">
        <v>72</v>
      </c>
      <c r="D129" s="69" t="s">
        <v>247</v>
      </c>
      <c r="E129" s="69" t="s">
        <v>682</v>
      </c>
      <c r="F129" s="69" t="s">
        <v>25</v>
      </c>
      <c r="G129" s="69" t="s">
        <v>683</v>
      </c>
      <c r="H129" s="69" t="s">
        <v>684</v>
      </c>
      <c r="I129" s="69" t="s">
        <v>104</v>
      </c>
      <c r="J129" s="69" t="s">
        <v>468</v>
      </c>
      <c r="K129" s="69" t="s">
        <v>468</v>
      </c>
      <c r="L129" s="69" t="s">
        <v>29</v>
      </c>
      <c r="M129" s="69" t="s">
        <v>7097</v>
      </c>
      <c r="N129" s="69" t="s">
        <v>7098</v>
      </c>
      <c r="O129" s="69" t="s">
        <v>32</v>
      </c>
      <c r="P129" s="69" t="s">
        <v>33</v>
      </c>
      <c r="Q129" s="69" t="s">
        <v>34</v>
      </c>
      <c r="R129" s="117"/>
      <c r="S129" s="117">
        <v>45781.0</v>
      </c>
      <c r="T129" s="71">
        <v>45752.0</v>
      </c>
      <c r="V129" s="115">
        <v>45781.0</v>
      </c>
      <c r="W129" s="69">
        <v>3600.0</v>
      </c>
      <c r="X129" s="69" t="s">
        <v>364</v>
      </c>
      <c r="Y129" s="69" t="s">
        <v>6836</v>
      </c>
      <c r="Z129" s="70" t="s">
        <v>6837</v>
      </c>
      <c r="AA129" s="71">
        <v>45748.0</v>
      </c>
    </row>
    <row r="130">
      <c r="A130" s="115">
        <v>45678.0</v>
      </c>
      <c r="B130" s="116">
        <v>224.0</v>
      </c>
      <c r="C130" s="69" t="s">
        <v>72</v>
      </c>
      <c r="D130" s="69" t="s">
        <v>247</v>
      </c>
      <c r="E130" s="69" t="s">
        <v>687</v>
      </c>
      <c r="F130" s="69" t="s">
        <v>25</v>
      </c>
      <c r="G130" s="69" t="s">
        <v>688</v>
      </c>
      <c r="H130" s="69" t="s">
        <v>39</v>
      </c>
      <c r="I130" s="69" t="s">
        <v>435</v>
      </c>
      <c r="J130" s="69" t="s">
        <v>435</v>
      </c>
      <c r="K130" s="69" t="s">
        <v>435</v>
      </c>
      <c r="L130" s="69" t="s">
        <v>29</v>
      </c>
      <c r="M130" s="69" t="s">
        <v>7099</v>
      </c>
      <c r="N130" s="69" t="s">
        <v>7100</v>
      </c>
      <c r="O130" s="69" t="s">
        <v>32</v>
      </c>
      <c r="P130" s="69" t="s">
        <v>33</v>
      </c>
      <c r="R130" s="117"/>
      <c r="S130" s="117"/>
      <c r="T130" s="70" t="s">
        <v>6850</v>
      </c>
      <c r="V130" s="117"/>
      <c r="W130" s="69">
        <v>4950.0</v>
      </c>
      <c r="X130" s="69" t="s">
        <v>691</v>
      </c>
      <c r="Y130" s="69" t="s">
        <v>6850</v>
      </c>
      <c r="Z130" s="70" t="s">
        <v>6850</v>
      </c>
      <c r="AA130" s="70" t="s">
        <v>6850</v>
      </c>
    </row>
    <row r="131">
      <c r="A131" s="115">
        <v>45678.0</v>
      </c>
      <c r="B131" s="116">
        <v>224.0</v>
      </c>
      <c r="C131" s="69" t="s">
        <v>72</v>
      </c>
      <c r="D131" s="69" t="s">
        <v>247</v>
      </c>
      <c r="E131" s="69" t="s">
        <v>692</v>
      </c>
      <c r="F131" s="69" t="s">
        <v>25</v>
      </c>
      <c r="G131" s="69" t="s">
        <v>693</v>
      </c>
      <c r="H131" s="69" t="s">
        <v>39</v>
      </c>
      <c r="I131" s="69" t="s">
        <v>435</v>
      </c>
      <c r="J131" s="69" t="s">
        <v>435</v>
      </c>
      <c r="K131" s="69" t="s">
        <v>256</v>
      </c>
      <c r="L131" s="69" t="s">
        <v>29</v>
      </c>
      <c r="M131" s="69" t="s">
        <v>7101</v>
      </c>
      <c r="N131" s="69" t="s">
        <v>7102</v>
      </c>
      <c r="O131" s="69" t="s">
        <v>32</v>
      </c>
      <c r="P131" s="69" t="s">
        <v>33</v>
      </c>
      <c r="Q131" s="69" t="s">
        <v>228</v>
      </c>
      <c r="R131" s="117"/>
      <c r="S131" s="117"/>
      <c r="T131" s="70" t="s">
        <v>6850</v>
      </c>
      <c r="V131" s="117"/>
      <c r="W131" s="69">
        <v>3600.0</v>
      </c>
      <c r="X131" s="69" t="s">
        <v>94</v>
      </c>
      <c r="Y131" s="69" t="s">
        <v>6850</v>
      </c>
      <c r="Z131" s="70" t="s">
        <v>6850</v>
      </c>
      <c r="AA131" s="70" t="s">
        <v>6850</v>
      </c>
    </row>
    <row r="132">
      <c r="A132" s="115">
        <v>45678.0</v>
      </c>
      <c r="B132" s="116">
        <v>95.0</v>
      </c>
      <c r="C132" s="69" t="s">
        <v>64</v>
      </c>
      <c r="D132" s="69" t="s">
        <v>697</v>
      </c>
      <c r="E132" s="69" t="s">
        <v>698</v>
      </c>
      <c r="F132" s="69" t="s">
        <v>46</v>
      </c>
      <c r="G132" s="69" t="s">
        <v>699</v>
      </c>
      <c r="H132" s="69" t="s">
        <v>39</v>
      </c>
      <c r="I132" s="69" t="s">
        <v>40</v>
      </c>
      <c r="J132" s="69" t="s">
        <v>244</v>
      </c>
      <c r="K132" s="69" t="s">
        <v>40</v>
      </c>
      <c r="L132" s="69" t="s">
        <v>29</v>
      </c>
      <c r="M132" s="69" t="s">
        <v>7103</v>
      </c>
      <c r="N132" s="69" t="s">
        <v>7104</v>
      </c>
      <c r="O132" s="69" t="s">
        <v>32</v>
      </c>
      <c r="P132" s="69" t="s">
        <v>33</v>
      </c>
      <c r="Q132" s="69" t="s">
        <v>34</v>
      </c>
      <c r="R132" s="117"/>
      <c r="S132" s="117" t="s">
        <v>4697</v>
      </c>
      <c r="T132" s="71">
        <v>45773.0</v>
      </c>
      <c r="V132" s="69" t="s">
        <v>4697</v>
      </c>
      <c r="W132" s="69">
        <v>1470.0</v>
      </c>
      <c r="X132" s="69" t="s">
        <v>408</v>
      </c>
      <c r="Y132" s="69" t="s">
        <v>6836</v>
      </c>
      <c r="Z132" s="70" t="s">
        <v>6837</v>
      </c>
      <c r="AA132" s="71">
        <v>45748.0</v>
      </c>
    </row>
    <row r="133">
      <c r="A133" s="115">
        <v>45659.0</v>
      </c>
      <c r="B133" s="116">
        <v>93.0</v>
      </c>
      <c r="C133" s="69" t="s">
        <v>64</v>
      </c>
      <c r="D133" s="69" t="s">
        <v>697</v>
      </c>
      <c r="E133" s="69" t="s">
        <v>702</v>
      </c>
      <c r="F133" s="69" t="s">
        <v>25</v>
      </c>
      <c r="G133" s="69" t="s">
        <v>703</v>
      </c>
      <c r="H133" s="69" t="s">
        <v>39</v>
      </c>
      <c r="I133" s="69" t="s">
        <v>28</v>
      </c>
      <c r="J133" s="69" t="s">
        <v>172</v>
      </c>
      <c r="K133" s="69" t="s">
        <v>172</v>
      </c>
      <c r="L133" s="69" t="s">
        <v>29</v>
      </c>
      <c r="M133" s="69" t="s">
        <v>7105</v>
      </c>
      <c r="N133" s="69" t="s">
        <v>7106</v>
      </c>
      <c r="O133" s="69" t="s">
        <v>32</v>
      </c>
      <c r="P133" s="69" t="s">
        <v>33</v>
      </c>
      <c r="R133" s="117"/>
      <c r="S133" s="117">
        <v>45781.0</v>
      </c>
      <c r="T133" s="71">
        <v>45752.0</v>
      </c>
      <c r="V133" s="115">
        <v>45781.0</v>
      </c>
      <c r="W133" s="69">
        <v>4590.0</v>
      </c>
      <c r="X133" s="69" t="s">
        <v>706</v>
      </c>
      <c r="Y133" s="69" t="s">
        <v>6836</v>
      </c>
      <c r="Z133" s="70" t="s">
        <v>6837</v>
      </c>
      <c r="AA133" s="71">
        <v>45748.0</v>
      </c>
    </row>
    <row r="134">
      <c r="A134" s="115">
        <v>45659.0</v>
      </c>
      <c r="B134" s="116">
        <v>93.0</v>
      </c>
      <c r="C134" s="69" t="s">
        <v>64</v>
      </c>
      <c r="D134" s="69" t="s">
        <v>697</v>
      </c>
      <c r="E134" s="69" t="s">
        <v>707</v>
      </c>
      <c r="F134" s="69" t="s">
        <v>46</v>
      </c>
      <c r="G134" s="69" t="s">
        <v>703</v>
      </c>
      <c r="H134" s="69" t="s">
        <v>39</v>
      </c>
      <c r="I134" s="69" t="s">
        <v>28</v>
      </c>
      <c r="J134" s="69" t="s">
        <v>47</v>
      </c>
      <c r="K134" s="69" t="s">
        <v>47</v>
      </c>
      <c r="L134" s="69" t="s">
        <v>29</v>
      </c>
      <c r="M134" s="69" t="s">
        <v>7107</v>
      </c>
      <c r="N134" s="69" t="s">
        <v>7108</v>
      </c>
      <c r="O134" s="69" t="s">
        <v>32</v>
      </c>
      <c r="P134" s="69" t="s">
        <v>33</v>
      </c>
      <c r="R134" s="117"/>
      <c r="S134" s="117">
        <v>45781.0</v>
      </c>
      <c r="T134" s="71">
        <v>45752.0</v>
      </c>
      <c r="V134" s="115">
        <v>45781.0</v>
      </c>
      <c r="W134" s="69">
        <v>1620.0</v>
      </c>
      <c r="X134" s="69" t="s">
        <v>710</v>
      </c>
      <c r="Y134" s="69" t="s">
        <v>6836</v>
      </c>
      <c r="Z134" s="70" t="s">
        <v>6837</v>
      </c>
      <c r="AA134" s="71">
        <v>45748.0</v>
      </c>
    </row>
    <row r="135">
      <c r="A135" s="115">
        <v>45680.0</v>
      </c>
      <c r="B135" s="116">
        <v>222.0</v>
      </c>
      <c r="C135" s="69" t="s">
        <v>64</v>
      </c>
      <c r="D135" s="69" t="s">
        <v>529</v>
      </c>
      <c r="E135" s="69" t="s">
        <v>712</v>
      </c>
      <c r="F135" s="69" t="s">
        <v>25</v>
      </c>
      <c r="G135" s="69" t="s">
        <v>713</v>
      </c>
      <c r="H135" s="69" t="s">
        <v>667</v>
      </c>
      <c r="I135" s="69" t="s">
        <v>40</v>
      </c>
      <c r="J135" s="69" t="s">
        <v>256</v>
      </c>
      <c r="K135" s="69" t="s">
        <v>256</v>
      </c>
      <c r="L135" s="69" t="s">
        <v>29</v>
      </c>
      <c r="M135" s="69" t="s">
        <v>7109</v>
      </c>
      <c r="N135" s="69" t="s">
        <v>7110</v>
      </c>
      <c r="O135" s="69" t="s">
        <v>32</v>
      </c>
      <c r="P135" s="69" t="s">
        <v>33</v>
      </c>
      <c r="R135" s="117"/>
      <c r="S135" s="117"/>
      <c r="T135" s="70" t="s">
        <v>6850</v>
      </c>
      <c r="V135" s="117"/>
      <c r="Y135" s="69" t="s">
        <v>6850</v>
      </c>
      <c r="Z135" s="70" t="s">
        <v>6850</v>
      </c>
      <c r="AA135" s="70" t="s">
        <v>6850</v>
      </c>
    </row>
    <row r="136">
      <c r="A136" s="115">
        <v>45680.0</v>
      </c>
      <c r="B136" s="116">
        <v>114.0</v>
      </c>
      <c r="C136" s="69" t="s">
        <v>64</v>
      </c>
      <c r="D136" s="69" t="s">
        <v>529</v>
      </c>
      <c r="E136" s="69" t="s">
        <v>716</v>
      </c>
      <c r="F136" s="69" t="s">
        <v>25</v>
      </c>
      <c r="G136" s="69" t="s">
        <v>717</v>
      </c>
      <c r="H136" s="69" t="s">
        <v>59</v>
      </c>
      <c r="I136" s="69" t="s">
        <v>40</v>
      </c>
      <c r="J136" s="69" t="s">
        <v>40</v>
      </c>
      <c r="K136" s="69" t="s">
        <v>40</v>
      </c>
      <c r="L136" s="69" t="s">
        <v>29</v>
      </c>
      <c r="M136" s="69" t="s">
        <v>7111</v>
      </c>
      <c r="N136" s="69" t="s">
        <v>7112</v>
      </c>
      <c r="O136" s="69" t="s">
        <v>32</v>
      </c>
      <c r="P136" s="69" t="s">
        <v>33</v>
      </c>
      <c r="R136" s="117"/>
      <c r="S136" s="117" t="s">
        <v>4812</v>
      </c>
      <c r="T136" s="71">
        <v>45794.0</v>
      </c>
      <c r="V136" s="69" t="s">
        <v>4812</v>
      </c>
      <c r="W136" s="69">
        <v>4130.0</v>
      </c>
      <c r="X136" s="69" t="s">
        <v>546</v>
      </c>
      <c r="Y136" s="69" t="s">
        <v>6866</v>
      </c>
      <c r="Z136" s="70" t="s">
        <v>6867</v>
      </c>
      <c r="AA136" s="71">
        <v>45778.0</v>
      </c>
    </row>
    <row r="137">
      <c r="A137" s="115">
        <v>45680.0</v>
      </c>
      <c r="B137" s="116">
        <v>93.0</v>
      </c>
      <c r="C137" s="69" t="s">
        <v>64</v>
      </c>
      <c r="D137" s="69" t="s">
        <v>529</v>
      </c>
      <c r="E137" s="69" t="s">
        <v>720</v>
      </c>
      <c r="F137" s="69" t="s">
        <v>25</v>
      </c>
      <c r="G137" s="69" t="s">
        <v>721</v>
      </c>
      <c r="H137" s="69" t="s">
        <v>47</v>
      </c>
      <c r="I137" s="69" t="s">
        <v>47</v>
      </c>
      <c r="J137" s="69" t="s">
        <v>47</v>
      </c>
      <c r="K137" s="69" t="s">
        <v>47</v>
      </c>
      <c r="M137" s="69" t="s">
        <v>7113</v>
      </c>
      <c r="O137" s="69" t="s">
        <v>32</v>
      </c>
      <c r="P137" s="69" t="s">
        <v>33</v>
      </c>
      <c r="Q137" s="69" t="s">
        <v>126</v>
      </c>
      <c r="R137" s="117"/>
      <c r="S137" s="117" t="s">
        <v>4697</v>
      </c>
      <c r="T137" s="71">
        <v>45773.0</v>
      </c>
      <c r="V137" s="69" t="s">
        <v>4697</v>
      </c>
      <c r="Y137" s="69" t="s">
        <v>6836</v>
      </c>
      <c r="Z137" s="70" t="s">
        <v>6837</v>
      </c>
      <c r="AA137" s="71">
        <v>45748.0</v>
      </c>
    </row>
    <row r="138">
      <c r="A138" s="115">
        <v>45680.0</v>
      </c>
      <c r="B138" s="116">
        <v>79.0</v>
      </c>
      <c r="C138" s="69" t="s">
        <v>64</v>
      </c>
      <c r="D138" s="69" t="s">
        <v>529</v>
      </c>
      <c r="E138" s="69" t="s">
        <v>724</v>
      </c>
      <c r="F138" s="69" t="s">
        <v>25</v>
      </c>
      <c r="G138" s="69" t="s">
        <v>725</v>
      </c>
      <c r="H138" s="69" t="s">
        <v>388</v>
      </c>
      <c r="I138" s="69" t="s">
        <v>54</v>
      </c>
      <c r="J138" s="69" t="s">
        <v>182</v>
      </c>
      <c r="K138" s="69" t="s">
        <v>182</v>
      </c>
      <c r="L138" s="69" t="s">
        <v>29</v>
      </c>
      <c r="M138" s="69" t="s">
        <v>7114</v>
      </c>
      <c r="N138" s="69" t="s">
        <v>7115</v>
      </c>
      <c r="O138" s="69" t="s">
        <v>32</v>
      </c>
      <c r="P138" s="69" t="s">
        <v>33</v>
      </c>
      <c r="Q138" s="69" t="s">
        <v>381</v>
      </c>
      <c r="R138" s="117"/>
      <c r="S138" s="117">
        <v>45995.0</v>
      </c>
      <c r="T138" s="71">
        <v>45759.0</v>
      </c>
      <c r="V138" s="115">
        <v>45995.0</v>
      </c>
      <c r="Y138" s="69" t="s">
        <v>6836</v>
      </c>
      <c r="Z138" s="70" t="s">
        <v>6837</v>
      </c>
      <c r="AA138" s="71">
        <v>45748.0</v>
      </c>
    </row>
    <row r="139">
      <c r="A139" s="115">
        <v>45680.0</v>
      </c>
      <c r="B139" s="116">
        <v>107.0</v>
      </c>
      <c r="C139" s="69" t="s">
        <v>64</v>
      </c>
      <c r="D139" s="69" t="s">
        <v>65</v>
      </c>
      <c r="E139" s="69" t="s">
        <v>728</v>
      </c>
      <c r="F139" s="69" t="s">
        <v>25</v>
      </c>
      <c r="G139" s="69" t="s">
        <v>729</v>
      </c>
      <c r="H139" s="69" t="s">
        <v>39</v>
      </c>
      <c r="I139" s="69" t="s">
        <v>104</v>
      </c>
      <c r="J139" s="69" t="s">
        <v>104</v>
      </c>
      <c r="K139" s="69" t="s">
        <v>104</v>
      </c>
      <c r="L139" s="69" t="s">
        <v>29</v>
      </c>
      <c r="M139" s="69" t="s">
        <v>7116</v>
      </c>
      <c r="N139" s="69" t="s">
        <v>7117</v>
      </c>
      <c r="O139" s="69" t="s">
        <v>32</v>
      </c>
      <c r="P139" s="69" t="s">
        <v>33</v>
      </c>
      <c r="Q139" s="69" t="s">
        <v>34</v>
      </c>
      <c r="R139" s="117"/>
      <c r="S139" s="117">
        <v>45935.0</v>
      </c>
      <c r="T139" s="71">
        <v>45787.0</v>
      </c>
      <c r="V139" s="115">
        <v>45935.0</v>
      </c>
      <c r="Y139" s="69" t="s">
        <v>6866</v>
      </c>
      <c r="Z139" s="70" t="s">
        <v>6867</v>
      </c>
      <c r="AA139" s="71">
        <v>45778.0</v>
      </c>
    </row>
    <row r="140">
      <c r="A140" s="115">
        <v>45680.0</v>
      </c>
      <c r="B140" s="116">
        <v>222.0</v>
      </c>
      <c r="C140" s="69" t="s">
        <v>64</v>
      </c>
      <c r="D140" s="69" t="s">
        <v>438</v>
      </c>
      <c r="E140" s="69" t="s">
        <v>732</v>
      </c>
      <c r="F140" s="69" t="s">
        <v>25</v>
      </c>
      <c r="G140" s="69" t="s">
        <v>733</v>
      </c>
      <c r="H140" s="69" t="s">
        <v>68</v>
      </c>
      <c r="I140" s="69" t="s">
        <v>54</v>
      </c>
      <c r="J140" s="69" t="s">
        <v>54</v>
      </c>
      <c r="K140" s="69" t="s">
        <v>54</v>
      </c>
      <c r="L140" s="69" t="s">
        <v>29</v>
      </c>
      <c r="M140" s="69" t="s">
        <v>7118</v>
      </c>
      <c r="N140" s="69" t="s">
        <v>7119</v>
      </c>
      <c r="O140" s="69" t="s">
        <v>32</v>
      </c>
      <c r="P140" s="69" t="s">
        <v>214</v>
      </c>
      <c r="R140" s="117"/>
      <c r="S140" s="117"/>
      <c r="T140" s="70" t="s">
        <v>6850</v>
      </c>
      <c r="V140" s="117"/>
      <c r="Y140" s="69" t="s">
        <v>6850</v>
      </c>
      <c r="Z140" s="70" t="s">
        <v>6850</v>
      </c>
      <c r="AA140" s="70" t="s">
        <v>6850</v>
      </c>
    </row>
    <row r="141">
      <c r="A141" s="115">
        <v>45680.0</v>
      </c>
      <c r="B141" s="116">
        <v>32.0</v>
      </c>
      <c r="C141" s="69" t="s">
        <v>64</v>
      </c>
      <c r="D141" s="69" t="s">
        <v>438</v>
      </c>
      <c r="E141" s="69" t="s">
        <v>736</v>
      </c>
      <c r="F141" s="69" t="s">
        <v>25</v>
      </c>
      <c r="G141" s="69" t="s">
        <v>737</v>
      </c>
      <c r="H141" s="69" t="s">
        <v>388</v>
      </c>
      <c r="I141" s="69" t="s">
        <v>40</v>
      </c>
      <c r="J141" s="69" t="s">
        <v>40</v>
      </c>
      <c r="K141" s="69" t="s">
        <v>40</v>
      </c>
      <c r="L141" s="69" t="s">
        <v>29</v>
      </c>
      <c r="M141" s="69" t="s">
        <v>7120</v>
      </c>
      <c r="N141" s="69" t="s">
        <v>7121</v>
      </c>
      <c r="O141" s="69" t="s">
        <v>32</v>
      </c>
      <c r="P141" s="69" t="s">
        <v>33</v>
      </c>
      <c r="R141" s="117"/>
      <c r="S141" s="117" t="s">
        <v>4738</v>
      </c>
      <c r="T141" s="71">
        <v>45712.0</v>
      </c>
      <c r="V141" s="69" t="s">
        <v>4738</v>
      </c>
      <c r="W141" s="69">
        <v>5220.0</v>
      </c>
      <c r="X141" s="69" t="s">
        <v>649</v>
      </c>
      <c r="Y141" s="69" t="s">
        <v>6853</v>
      </c>
      <c r="Z141" s="70" t="s">
        <v>6854</v>
      </c>
      <c r="AA141" s="71">
        <v>45689.0</v>
      </c>
    </row>
    <row r="142">
      <c r="A142" s="115">
        <v>45680.0</v>
      </c>
      <c r="B142" s="116">
        <v>58.0</v>
      </c>
      <c r="C142" s="69" t="s">
        <v>64</v>
      </c>
      <c r="D142" s="69" t="s">
        <v>432</v>
      </c>
      <c r="E142" s="69" t="s">
        <v>740</v>
      </c>
      <c r="F142" s="69" t="s">
        <v>25</v>
      </c>
      <c r="G142" s="69" t="s">
        <v>741</v>
      </c>
      <c r="H142" s="69" t="s">
        <v>742</v>
      </c>
      <c r="I142" s="69" t="s">
        <v>104</v>
      </c>
      <c r="J142" s="69" t="s">
        <v>104</v>
      </c>
      <c r="K142" s="69" t="s">
        <v>104</v>
      </c>
      <c r="L142" s="69" t="s">
        <v>29</v>
      </c>
      <c r="M142" s="69" t="s">
        <v>7122</v>
      </c>
      <c r="N142" s="69" t="s">
        <v>7123</v>
      </c>
      <c r="O142" s="69" t="s">
        <v>32</v>
      </c>
      <c r="P142" s="69" t="s">
        <v>33</v>
      </c>
      <c r="Q142" s="69" t="s">
        <v>126</v>
      </c>
      <c r="R142" s="117"/>
      <c r="S142" s="117" t="s">
        <v>4688</v>
      </c>
      <c r="T142" s="71">
        <v>45738.0</v>
      </c>
      <c r="V142" s="69" t="s">
        <v>4688</v>
      </c>
      <c r="W142" s="69">
        <v>3456.0</v>
      </c>
      <c r="X142" s="69" t="s">
        <v>94</v>
      </c>
      <c r="Y142" s="69" t="s">
        <v>6862</v>
      </c>
      <c r="Z142" s="70" t="s">
        <v>6863</v>
      </c>
      <c r="AA142" s="71">
        <v>45717.0</v>
      </c>
    </row>
    <row r="143">
      <c r="A143" s="115">
        <v>45680.0</v>
      </c>
      <c r="B143" s="116">
        <v>26.0</v>
      </c>
      <c r="C143" s="69" t="s">
        <v>22</v>
      </c>
      <c r="D143" s="69" t="s">
        <v>307</v>
      </c>
      <c r="E143" s="69" t="s">
        <v>746</v>
      </c>
      <c r="F143" s="69" t="s">
        <v>25</v>
      </c>
      <c r="G143" s="69" t="s">
        <v>313</v>
      </c>
      <c r="H143" s="69" t="s">
        <v>39</v>
      </c>
      <c r="I143" s="69" t="s">
        <v>256</v>
      </c>
      <c r="J143" s="69" t="s">
        <v>47</v>
      </c>
      <c r="K143" s="69" t="s">
        <v>47</v>
      </c>
      <c r="L143" s="69" t="s">
        <v>29</v>
      </c>
      <c r="M143" s="69" t="s">
        <v>7124</v>
      </c>
      <c r="N143" s="69" t="s">
        <v>7125</v>
      </c>
      <c r="O143" s="69" t="s">
        <v>32</v>
      </c>
      <c r="P143" s="69" t="s">
        <v>33</v>
      </c>
      <c r="R143" s="117"/>
      <c r="S143" s="117" t="s">
        <v>4710</v>
      </c>
      <c r="T143" s="71">
        <v>45706.0</v>
      </c>
      <c r="V143" s="69" t="s">
        <v>4710</v>
      </c>
      <c r="W143" s="69">
        <v>3960.0</v>
      </c>
      <c r="X143" s="69" t="s">
        <v>44</v>
      </c>
      <c r="Y143" s="69" t="s">
        <v>6853</v>
      </c>
      <c r="Z143" s="70" t="s">
        <v>6854</v>
      </c>
      <c r="AA143" s="71">
        <v>45689.0</v>
      </c>
    </row>
    <row r="144">
      <c r="A144" s="115">
        <v>45679.0</v>
      </c>
      <c r="B144" s="116">
        <v>27.0</v>
      </c>
      <c r="C144" s="69" t="s">
        <v>50</v>
      </c>
      <c r="D144" s="69" t="s">
        <v>216</v>
      </c>
      <c r="E144" s="69" t="s">
        <v>749</v>
      </c>
      <c r="F144" s="69" t="s">
        <v>25</v>
      </c>
      <c r="G144" s="69" t="s">
        <v>750</v>
      </c>
      <c r="H144" s="69" t="s">
        <v>751</v>
      </c>
      <c r="I144" s="69" t="s">
        <v>40</v>
      </c>
      <c r="J144" s="69" t="s">
        <v>40</v>
      </c>
      <c r="K144" s="69" t="s">
        <v>40</v>
      </c>
      <c r="L144" s="69" t="s">
        <v>29</v>
      </c>
      <c r="M144" s="69" t="s">
        <v>7126</v>
      </c>
      <c r="N144" s="69" t="s">
        <v>7127</v>
      </c>
      <c r="O144" s="69" t="s">
        <v>32</v>
      </c>
      <c r="P144" s="69" t="s">
        <v>33</v>
      </c>
      <c r="R144" s="117"/>
      <c r="S144" s="117" t="s">
        <v>4710</v>
      </c>
      <c r="T144" s="71">
        <v>45706.0</v>
      </c>
      <c r="V144" s="69" t="s">
        <v>4710</v>
      </c>
      <c r="W144" s="69">
        <v>3150.0</v>
      </c>
      <c r="X144" s="69" t="s">
        <v>754</v>
      </c>
      <c r="Y144" s="69" t="s">
        <v>6853</v>
      </c>
      <c r="Z144" s="70" t="s">
        <v>6854</v>
      </c>
      <c r="AA144" s="71">
        <v>45689.0</v>
      </c>
    </row>
    <row r="145">
      <c r="A145" s="115">
        <v>45679.0</v>
      </c>
      <c r="B145" s="116">
        <v>80.0</v>
      </c>
      <c r="C145" s="69" t="s">
        <v>50</v>
      </c>
      <c r="D145" s="69" t="s">
        <v>51</v>
      </c>
      <c r="E145" s="69" t="s">
        <v>755</v>
      </c>
      <c r="F145" s="69" t="s">
        <v>25</v>
      </c>
      <c r="G145" s="69" t="s">
        <v>756</v>
      </c>
      <c r="H145" s="69" t="s">
        <v>388</v>
      </c>
      <c r="I145" s="69" t="s">
        <v>78</v>
      </c>
      <c r="J145" s="69" t="s">
        <v>78</v>
      </c>
      <c r="K145" s="69" t="s">
        <v>78</v>
      </c>
      <c r="L145" s="69" t="s">
        <v>29</v>
      </c>
      <c r="M145" s="69" t="s">
        <v>7128</v>
      </c>
      <c r="N145" s="69" t="s">
        <v>7129</v>
      </c>
      <c r="O145" s="69" t="s">
        <v>32</v>
      </c>
      <c r="P145" s="69" t="s">
        <v>33</v>
      </c>
      <c r="Q145" s="69" t="s">
        <v>228</v>
      </c>
      <c r="R145" s="117"/>
      <c r="S145" s="117">
        <v>45995.0</v>
      </c>
      <c r="T145" s="71">
        <v>45759.0</v>
      </c>
      <c r="V145" s="115">
        <v>45995.0</v>
      </c>
      <c r="Y145" s="69" t="s">
        <v>6836</v>
      </c>
      <c r="Z145" s="70" t="s">
        <v>6837</v>
      </c>
      <c r="AA145" s="71">
        <v>45748.0</v>
      </c>
    </row>
    <row r="146">
      <c r="A146" s="115">
        <v>45679.0</v>
      </c>
      <c r="B146" s="116">
        <v>223.0</v>
      </c>
      <c r="C146" s="69" t="s">
        <v>50</v>
      </c>
      <c r="D146" s="69" t="s">
        <v>51</v>
      </c>
      <c r="E146" s="69" t="s">
        <v>760</v>
      </c>
      <c r="F146" s="69" t="s">
        <v>25</v>
      </c>
      <c r="G146" s="69" t="s">
        <v>761</v>
      </c>
      <c r="H146" s="69" t="s">
        <v>39</v>
      </c>
      <c r="I146" s="69" t="s">
        <v>78</v>
      </c>
      <c r="J146" s="69" t="s">
        <v>78</v>
      </c>
      <c r="K146" s="69" t="s">
        <v>78</v>
      </c>
      <c r="L146" s="69" t="s">
        <v>29</v>
      </c>
      <c r="M146" s="69" t="s">
        <v>7130</v>
      </c>
      <c r="N146" s="69" t="s">
        <v>7131</v>
      </c>
      <c r="O146" s="69" t="s">
        <v>32</v>
      </c>
      <c r="P146" s="69" t="s">
        <v>33</v>
      </c>
      <c r="Q146" s="69" t="s">
        <v>519</v>
      </c>
      <c r="R146" s="117"/>
      <c r="S146" s="117"/>
      <c r="T146" s="70" t="s">
        <v>6850</v>
      </c>
      <c r="V146" s="117"/>
      <c r="Y146" s="69" t="s">
        <v>6850</v>
      </c>
      <c r="Z146" s="70" t="s">
        <v>6850</v>
      </c>
      <c r="AA146" s="70" t="s">
        <v>6850</v>
      </c>
    </row>
    <row r="147">
      <c r="A147" s="115">
        <v>45681.0</v>
      </c>
      <c r="B147" s="116">
        <v>106.0</v>
      </c>
      <c r="C147" s="69" t="s">
        <v>22</v>
      </c>
      <c r="D147" s="69" t="s">
        <v>307</v>
      </c>
      <c r="E147" s="69" t="s">
        <v>765</v>
      </c>
      <c r="F147" s="69" t="s">
        <v>25</v>
      </c>
      <c r="G147" s="69" t="s">
        <v>766</v>
      </c>
      <c r="H147" s="69" t="s">
        <v>742</v>
      </c>
      <c r="I147" s="69" t="s">
        <v>78</v>
      </c>
      <c r="J147" s="69" t="s">
        <v>78</v>
      </c>
      <c r="K147" s="69" t="s">
        <v>78</v>
      </c>
      <c r="L147" s="69" t="s">
        <v>29</v>
      </c>
      <c r="M147" s="69" t="s">
        <v>7132</v>
      </c>
      <c r="N147" s="69" t="s">
        <v>7133</v>
      </c>
      <c r="O147" s="69" t="s">
        <v>32</v>
      </c>
      <c r="P147" s="69" t="s">
        <v>33</v>
      </c>
      <c r="Q147" s="69" t="s">
        <v>34</v>
      </c>
      <c r="R147" s="117"/>
      <c r="S147" s="117">
        <v>45935.0</v>
      </c>
      <c r="T147" s="71">
        <v>45787.0</v>
      </c>
      <c r="V147" s="115">
        <v>45935.0</v>
      </c>
      <c r="Y147" s="69" t="s">
        <v>6866</v>
      </c>
      <c r="Z147" s="70" t="s">
        <v>6867</v>
      </c>
      <c r="AA147" s="71">
        <v>45778.0</v>
      </c>
    </row>
    <row r="148">
      <c r="A148" s="115">
        <v>45681.0</v>
      </c>
      <c r="B148" s="116">
        <v>57.0</v>
      </c>
      <c r="C148" s="69" t="s">
        <v>22</v>
      </c>
      <c r="D148" s="69" t="s">
        <v>307</v>
      </c>
      <c r="E148" s="69" t="s">
        <v>770</v>
      </c>
      <c r="F148" s="69" t="s">
        <v>25</v>
      </c>
      <c r="G148" s="69" t="s">
        <v>771</v>
      </c>
      <c r="H148" s="69" t="s">
        <v>39</v>
      </c>
      <c r="I148" s="69" t="s">
        <v>468</v>
      </c>
      <c r="J148" s="69" t="s">
        <v>468</v>
      </c>
      <c r="K148" s="69" t="s">
        <v>468</v>
      </c>
      <c r="L148" s="69" t="s">
        <v>29</v>
      </c>
      <c r="M148" s="69" t="s">
        <v>7134</v>
      </c>
      <c r="N148" s="69" t="s">
        <v>7135</v>
      </c>
      <c r="O148" s="69" t="s">
        <v>32</v>
      </c>
      <c r="P148" s="69" t="s">
        <v>33</v>
      </c>
      <c r="Q148" s="69" t="s">
        <v>34</v>
      </c>
      <c r="R148" s="117"/>
      <c r="S148" s="117" t="s">
        <v>4688</v>
      </c>
      <c r="T148" s="71">
        <v>45738.0</v>
      </c>
      <c r="V148" s="69" t="s">
        <v>4688</v>
      </c>
      <c r="W148" s="69">
        <v>3800.0</v>
      </c>
      <c r="X148" s="69" t="s">
        <v>44</v>
      </c>
      <c r="Y148" s="69" t="s">
        <v>6862</v>
      </c>
      <c r="Z148" s="70" t="s">
        <v>6863</v>
      </c>
      <c r="AA148" s="71">
        <v>45717.0</v>
      </c>
    </row>
    <row r="149">
      <c r="A149" s="115">
        <v>45681.0</v>
      </c>
      <c r="B149" s="116">
        <v>8.0</v>
      </c>
      <c r="C149" s="69" t="s">
        <v>22</v>
      </c>
      <c r="D149" s="69" t="s">
        <v>307</v>
      </c>
      <c r="E149" s="69" t="s">
        <v>774</v>
      </c>
      <c r="F149" s="69" t="s">
        <v>25</v>
      </c>
      <c r="G149" s="69" t="s">
        <v>775</v>
      </c>
      <c r="H149" s="69" t="s">
        <v>39</v>
      </c>
      <c r="I149" s="69" t="s">
        <v>172</v>
      </c>
      <c r="J149" s="69" t="s">
        <v>172</v>
      </c>
      <c r="K149" s="69" t="s">
        <v>172</v>
      </c>
      <c r="L149" s="69" t="s">
        <v>29</v>
      </c>
      <c r="M149" s="69" t="s">
        <v>7136</v>
      </c>
      <c r="N149" s="69" t="s">
        <v>7137</v>
      </c>
      <c r="O149" s="69" t="s">
        <v>32</v>
      </c>
      <c r="P149" s="69" t="s">
        <v>33</v>
      </c>
      <c r="R149" s="117"/>
      <c r="S149" s="117">
        <v>45659.0</v>
      </c>
      <c r="T149" s="71">
        <v>45689.0</v>
      </c>
      <c r="V149" s="115">
        <v>45659.0</v>
      </c>
      <c r="W149" s="69">
        <v>3960.0</v>
      </c>
      <c r="X149" s="69" t="s">
        <v>44</v>
      </c>
      <c r="Y149" s="69" t="s">
        <v>6853</v>
      </c>
      <c r="Z149" s="70" t="s">
        <v>6854</v>
      </c>
      <c r="AA149" s="71">
        <v>45689.0</v>
      </c>
    </row>
    <row r="150">
      <c r="A150" s="115">
        <v>45681.0</v>
      </c>
      <c r="B150" s="116">
        <v>43.0</v>
      </c>
      <c r="C150" s="69" t="s">
        <v>22</v>
      </c>
      <c r="D150" s="69" t="s">
        <v>307</v>
      </c>
      <c r="E150" s="69" t="s">
        <v>778</v>
      </c>
      <c r="F150" s="69" t="s">
        <v>25</v>
      </c>
      <c r="G150" s="69" t="s">
        <v>779</v>
      </c>
      <c r="H150" s="69" t="s">
        <v>39</v>
      </c>
      <c r="I150" s="69" t="s">
        <v>172</v>
      </c>
      <c r="J150" s="69" t="s">
        <v>172</v>
      </c>
      <c r="K150" s="69" t="s">
        <v>172</v>
      </c>
      <c r="L150" s="69" t="s">
        <v>29</v>
      </c>
      <c r="M150" s="69" t="s">
        <v>7138</v>
      </c>
      <c r="N150" s="69" t="s">
        <v>7139</v>
      </c>
      <c r="O150" s="69" t="s">
        <v>32</v>
      </c>
      <c r="P150" s="69" t="s">
        <v>33</v>
      </c>
      <c r="R150" s="117"/>
      <c r="S150" s="117">
        <v>45872.0</v>
      </c>
      <c r="T150" s="71">
        <v>45724.0</v>
      </c>
      <c r="V150" s="115">
        <v>45872.0</v>
      </c>
      <c r="W150" s="69">
        <v>3960.0</v>
      </c>
      <c r="X150" s="69" t="s">
        <v>44</v>
      </c>
      <c r="Y150" s="69" t="s">
        <v>6862</v>
      </c>
      <c r="Z150" s="70" t="s">
        <v>6863</v>
      </c>
      <c r="AA150" s="71">
        <v>45717.0</v>
      </c>
    </row>
    <row r="151">
      <c r="A151" s="115">
        <v>45681.0</v>
      </c>
      <c r="B151" s="116">
        <v>221.0</v>
      </c>
      <c r="C151" s="69" t="s">
        <v>22</v>
      </c>
      <c r="D151" s="69" t="s">
        <v>307</v>
      </c>
      <c r="E151" s="69" t="s">
        <v>782</v>
      </c>
      <c r="F151" s="69" t="s">
        <v>25</v>
      </c>
      <c r="G151" s="69" t="s">
        <v>783</v>
      </c>
      <c r="H151" s="69" t="s">
        <v>655</v>
      </c>
      <c r="I151" s="69" t="s">
        <v>172</v>
      </c>
      <c r="J151" s="69" t="s">
        <v>172</v>
      </c>
      <c r="K151" s="69" t="s">
        <v>172</v>
      </c>
      <c r="L151" s="69" t="s">
        <v>29</v>
      </c>
      <c r="M151" s="69" t="s">
        <v>7140</v>
      </c>
      <c r="N151" s="69" t="s">
        <v>7141</v>
      </c>
      <c r="O151" s="69" t="s">
        <v>32</v>
      </c>
      <c r="P151" s="69" t="s">
        <v>214</v>
      </c>
      <c r="R151" s="117"/>
      <c r="S151" s="117"/>
      <c r="T151" s="70" t="s">
        <v>6850</v>
      </c>
      <c r="V151" s="117"/>
      <c r="Y151" s="69" t="s">
        <v>6850</v>
      </c>
      <c r="Z151" s="70" t="s">
        <v>6850</v>
      </c>
      <c r="AA151" s="70" t="s">
        <v>6850</v>
      </c>
    </row>
    <row r="152">
      <c r="A152" s="115">
        <v>45681.0</v>
      </c>
      <c r="B152" s="116">
        <v>106.0</v>
      </c>
      <c r="C152" s="69" t="s">
        <v>22</v>
      </c>
      <c r="D152" s="69" t="s">
        <v>307</v>
      </c>
      <c r="E152" s="69" t="s">
        <v>786</v>
      </c>
      <c r="F152" s="69" t="s">
        <v>46</v>
      </c>
      <c r="G152" s="69" t="s">
        <v>766</v>
      </c>
      <c r="H152" s="69" t="s">
        <v>68</v>
      </c>
      <c r="I152" s="69" t="s">
        <v>78</v>
      </c>
      <c r="J152" s="69" t="s">
        <v>47</v>
      </c>
      <c r="K152" s="69" t="s">
        <v>47</v>
      </c>
      <c r="L152" s="69" t="s">
        <v>29</v>
      </c>
      <c r="M152" s="69" t="s">
        <v>7142</v>
      </c>
      <c r="N152" s="69" t="s">
        <v>7143</v>
      </c>
      <c r="O152" s="69" t="s">
        <v>32</v>
      </c>
      <c r="P152" s="69" t="s">
        <v>33</v>
      </c>
      <c r="Q152" s="69" t="s">
        <v>34</v>
      </c>
      <c r="R152" s="117"/>
      <c r="S152" s="117">
        <v>45935.0</v>
      </c>
      <c r="T152" s="71">
        <v>45787.0</v>
      </c>
      <c r="V152" s="115">
        <v>45935.0</v>
      </c>
      <c r="Y152" s="69" t="s">
        <v>6866</v>
      </c>
      <c r="Z152" s="70" t="s">
        <v>6867</v>
      </c>
      <c r="AA152" s="71">
        <v>45778.0</v>
      </c>
    </row>
    <row r="153">
      <c r="A153" s="115">
        <v>45680.0</v>
      </c>
      <c r="B153" s="116">
        <v>26.0</v>
      </c>
      <c r="C153" s="69" t="s">
        <v>72</v>
      </c>
      <c r="D153" s="69" t="s">
        <v>73</v>
      </c>
      <c r="E153" s="69" t="s">
        <v>789</v>
      </c>
      <c r="F153" s="69" t="s">
        <v>25</v>
      </c>
      <c r="G153" s="69" t="s">
        <v>790</v>
      </c>
      <c r="H153" s="69" t="s">
        <v>388</v>
      </c>
      <c r="I153" s="69" t="s">
        <v>28</v>
      </c>
      <c r="J153" s="69" t="s">
        <v>791</v>
      </c>
      <c r="K153" s="69" t="s">
        <v>791</v>
      </c>
      <c r="L153" s="69" t="s">
        <v>29</v>
      </c>
      <c r="M153" s="69" t="s">
        <v>7144</v>
      </c>
      <c r="N153" s="69" t="s">
        <v>7145</v>
      </c>
      <c r="O153" s="69" t="s">
        <v>32</v>
      </c>
      <c r="P153" s="69" t="s">
        <v>33</v>
      </c>
      <c r="R153" s="117"/>
      <c r="S153" s="117" t="s">
        <v>4710</v>
      </c>
      <c r="T153" s="71">
        <v>45706.0</v>
      </c>
      <c r="V153" s="69" t="s">
        <v>4710</v>
      </c>
      <c r="W153" s="69">
        <v>3600.0</v>
      </c>
      <c r="X153" s="69" t="s">
        <v>794</v>
      </c>
      <c r="Y153" s="69" t="s">
        <v>6853</v>
      </c>
      <c r="Z153" s="70" t="s">
        <v>6854</v>
      </c>
      <c r="AA153" s="71">
        <v>45689.0</v>
      </c>
    </row>
    <row r="154">
      <c r="A154" s="115">
        <v>45681.0</v>
      </c>
      <c r="B154" s="116">
        <v>221.0</v>
      </c>
      <c r="C154" s="69" t="s">
        <v>72</v>
      </c>
      <c r="D154" s="69" t="s">
        <v>73</v>
      </c>
      <c r="E154" s="69" t="s">
        <v>795</v>
      </c>
      <c r="F154" s="69" t="s">
        <v>25</v>
      </c>
      <c r="G154" s="69" t="s">
        <v>796</v>
      </c>
      <c r="H154" s="69" t="s">
        <v>39</v>
      </c>
      <c r="I154" s="69" t="s">
        <v>28</v>
      </c>
      <c r="J154" s="69" t="s">
        <v>136</v>
      </c>
      <c r="K154" s="69" t="s">
        <v>136</v>
      </c>
      <c r="L154" s="69" t="s">
        <v>29</v>
      </c>
      <c r="M154" s="69" t="s">
        <v>7146</v>
      </c>
      <c r="N154" s="69" t="s">
        <v>7147</v>
      </c>
      <c r="O154" s="69" t="s">
        <v>32</v>
      </c>
      <c r="P154" s="69" t="s">
        <v>343</v>
      </c>
      <c r="R154" s="117"/>
      <c r="S154" s="117"/>
      <c r="T154" s="70" t="s">
        <v>6850</v>
      </c>
      <c r="V154" s="117"/>
      <c r="Y154" s="69" t="s">
        <v>6850</v>
      </c>
      <c r="Z154" s="70" t="s">
        <v>6850</v>
      </c>
      <c r="AA154" s="70" t="s">
        <v>6850</v>
      </c>
    </row>
    <row r="155">
      <c r="A155" s="115">
        <v>45681.0</v>
      </c>
      <c r="B155" s="116">
        <v>31.0</v>
      </c>
      <c r="C155" s="69" t="s">
        <v>72</v>
      </c>
      <c r="D155" s="69" t="s">
        <v>73</v>
      </c>
      <c r="E155" s="69" t="s">
        <v>799</v>
      </c>
      <c r="F155" s="69" t="s">
        <v>25</v>
      </c>
      <c r="G155" s="69" t="s">
        <v>800</v>
      </c>
      <c r="H155" s="69" t="s">
        <v>39</v>
      </c>
      <c r="I155" s="69" t="s">
        <v>28</v>
      </c>
      <c r="J155" s="69" t="s">
        <v>801</v>
      </c>
      <c r="K155" s="69" t="s">
        <v>791</v>
      </c>
      <c r="L155" s="69" t="s">
        <v>29</v>
      </c>
      <c r="M155" s="69" t="s">
        <v>7148</v>
      </c>
      <c r="N155" s="69" t="s">
        <v>7149</v>
      </c>
      <c r="O155" s="69" t="s">
        <v>32</v>
      </c>
      <c r="P155" s="69" t="s">
        <v>33</v>
      </c>
      <c r="R155" s="117"/>
      <c r="S155" s="117" t="s">
        <v>4738</v>
      </c>
      <c r="T155" s="71">
        <v>45712.0</v>
      </c>
      <c r="V155" s="69" t="s">
        <v>4738</v>
      </c>
      <c r="W155" s="69">
        <v>1350.0</v>
      </c>
      <c r="X155" s="69" t="s">
        <v>794</v>
      </c>
      <c r="Y155" s="69" t="s">
        <v>6853</v>
      </c>
      <c r="Z155" s="70" t="s">
        <v>6854</v>
      </c>
      <c r="AA155" s="71">
        <v>45689.0</v>
      </c>
    </row>
    <row r="156">
      <c r="A156" s="115">
        <v>45681.0</v>
      </c>
      <c r="B156" s="116">
        <v>31.0</v>
      </c>
      <c r="C156" s="69" t="s">
        <v>72</v>
      </c>
      <c r="D156" s="69" t="s">
        <v>73</v>
      </c>
      <c r="E156" s="69" t="s">
        <v>804</v>
      </c>
      <c r="F156" s="69" t="s">
        <v>46</v>
      </c>
      <c r="G156" s="69" t="s">
        <v>800</v>
      </c>
      <c r="H156" s="69" t="s">
        <v>39</v>
      </c>
      <c r="I156" s="69" t="s">
        <v>28</v>
      </c>
      <c r="J156" s="69" t="s">
        <v>47</v>
      </c>
      <c r="K156" s="69" t="s">
        <v>47</v>
      </c>
      <c r="L156" s="69" t="s">
        <v>29</v>
      </c>
      <c r="M156" s="69" t="s">
        <v>7150</v>
      </c>
      <c r="N156" s="69" t="s">
        <v>7151</v>
      </c>
      <c r="O156" s="69" t="s">
        <v>32</v>
      </c>
      <c r="P156" s="69" t="s">
        <v>33</v>
      </c>
      <c r="R156" s="117"/>
      <c r="S156" s="117" t="s">
        <v>4738</v>
      </c>
      <c r="T156" s="71">
        <v>45712.0</v>
      </c>
      <c r="V156" s="69" t="s">
        <v>4738</v>
      </c>
      <c r="W156" s="69">
        <v>4050.0</v>
      </c>
      <c r="X156" s="69" t="s">
        <v>794</v>
      </c>
      <c r="Y156" s="69" t="s">
        <v>6853</v>
      </c>
      <c r="Z156" s="70" t="s">
        <v>6854</v>
      </c>
      <c r="AA156" s="71">
        <v>45689.0</v>
      </c>
    </row>
    <row r="157">
      <c r="A157" s="115">
        <v>45681.0</v>
      </c>
      <c r="B157" s="116">
        <v>221.0</v>
      </c>
      <c r="C157" s="69" t="s">
        <v>72</v>
      </c>
      <c r="D157" s="69" t="s">
        <v>73</v>
      </c>
      <c r="E157" s="69" t="s">
        <v>807</v>
      </c>
      <c r="F157" s="69" t="s">
        <v>25</v>
      </c>
      <c r="G157" s="69" t="s">
        <v>808</v>
      </c>
      <c r="H157" s="69" t="s">
        <v>809</v>
      </c>
      <c r="I157" s="69" t="s">
        <v>148</v>
      </c>
      <c r="J157" s="69" t="s">
        <v>28</v>
      </c>
      <c r="K157" s="69" t="s">
        <v>28</v>
      </c>
      <c r="L157" s="69" t="s">
        <v>29</v>
      </c>
      <c r="M157" s="69" t="s">
        <v>7152</v>
      </c>
      <c r="N157" s="69" t="s">
        <v>7153</v>
      </c>
      <c r="O157" s="69" t="s">
        <v>32</v>
      </c>
      <c r="P157" s="69" t="s">
        <v>343</v>
      </c>
      <c r="Q157" s="69" t="s">
        <v>34</v>
      </c>
      <c r="R157" s="117"/>
      <c r="S157" s="117"/>
      <c r="T157" s="70" t="s">
        <v>6850</v>
      </c>
      <c r="V157" s="117"/>
      <c r="Y157" s="69" t="s">
        <v>6850</v>
      </c>
      <c r="Z157" s="70" t="s">
        <v>6850</v>
      </c>
      <c r="AA157" s="70" t="s">
        <v>6850</v>
      </c>
    </row>
    <row r="158">
      <c r="A158" s="115">
        <v>45681.0</v>
      </c>
      <c r="B158" s="116">
        <v>71.0</v>
      </c>
      <c r="C158" s="69" t="s">
        <v>72</v>
      </c>
      <c r="D158" s="69" t="s">
        <v>73</v>
      </c>
      <c r="E158" s="69" t="s">
        <v>812</v>
      </c>
      <c r="F158" s="69" t="s">
        <v>25</v>
      </c>
      <c r="G158" s="69" t="s">
        <v>813</v>
      </c>
      <c r="H158" s="69" t="s">
        <v>39</v>
      </c>
      <c r="I158" s="69" t="s">
        <v>28</v>
      </c>
      <c r="J158" s="69" t="s">
        <v>28</v>
      </c>
      <c r="K158" s="69" t="s">
        <v>28</v>
      </c>
      <c r="L158" s="69" t="s">
        <v>29</v>
      </c>
      <c r="M158" s="69" t="s">
        <v>7154</v>
      </c>
      <c r="N158" s="69" t="s">
        <v>7155</v>
      </c>
      <c r="O158" s="69" t="s">
        <v>32</v>
      </c>
      <c r="P158" s="69" t="s">
        <v>33</v>
      </c>
      <c r="R158" s="117"/>
      <c r="S158" s="117">
        <v>45781.0</v>
      </c>
      <c r="T158" s="71">
        <v>45752.0</v>
      </c>
      <c r="V158" s="115">
        <v>45781.0</v>
      </c>
      <c r="W158" s="69">
        <v>4050.0</v>
      </c>
      <c r="X158" s="69" t="s">
        <v>794</v>
      </c>
      <c r="Y158" s="69" t="s">
        <v>6836</v>
      </c>
      <c r="Z158" s="70" t="s">
        <v>6837</v>
      </c>
      <c r="AA158" s="71">
        <v>45748.0</v>
      </c>
    </row>
    <row r="159">
      <c r="A159" s="115">
        <v>45681.0</v>
      </c>
      <c r="B159" s="116">
        <v>85.0</v>
      </c>
      <c r="C159" s="69" t="s">
        <v>72</v>
      </c>
      <c r="D159" s="69" t="s">
        <v>73</v>
      </c>
      <c r="E159" s="69" t="s">
        <v>816</v>
      </c>
      <c r="F159" s="69" t="s">
        <v>25</v>
      </c>
      <c r="G159" s="69" t="s">
        <v>817</v>
      </c>
      <c r="H159" s="69" t="s">
        <v>39</v>
      </c>
      <c r="I159" s="69" t="s">
        <v>28</v>
      </c>
      <c r="J159" s="69" t="s">
        <v>28</v>
      </c>
      <c r="K159" s="69" t="s">
        <v>28</v>
      </c>
      <c r="L159" s="69" t="s">
        <v>29</v>
      </c>
      <c r="M159" s="69" t="s">
        <v>7156</v>
      </c>
      <c r="N159" s="69" t="s">
        <v>7157</v>
      </c>
      <c r="O159" s="69" t="s">
        <v>32</v>
      </c>
      <c r="P159" s="69" t="s">
        <v>33</v>
      </c>
      <c r="Q159" s="69" t="s">
        <v>228</v>
      </c>
      <c r="R159" s="117"/>
      <c r="S159" s="117" t="s">
        <v>4729</v>
      </c>
      <c r="T159" s="71">
        <v>45766.0</v>
      </c>
      <c r="V159" s="69" t="s">
        <v>4729</v>
      </c>
      <c r="W159" s="69">
        <v>4950.0</v>
      </c>
      <c r="X159" s="69" t="s">
        <v>600</v>
      </c>
      <c r="Y159" s="69" t="s">
        <v>6836</v>
      </c>
      <c r="Z159" s="70" t="s">
        <v>6837</v>
      </c>
      <c r="AA159" s="71">
        <v>45748.0</v>
      </c>
    </row>
    <row r="160">
      <c r="A160" s="115">
        <v>45682.0</v>
      </c>
      <c r="B160" s="116">
        <v>126.0</v>
      </c>
      <c r="C160" s="69" t="s">
        <v>22</v>
      </c>
      <c r="D160" s="69" t="s">
        <v>307</v>
      </c>
      <c r="E160" s="69" t="s">
        <v>822</v>
      </c>
      <c r="F160" s="69" t="s">
        <v>46</v>
      </c>
      <c r="G160" s="69" t="s">
        <v>823</v>
      </c>
      <c r="H160" s="69" t="s">
        <v>39</v>
      </c>
      <c r="I160" s="69" t="s">
        <v>459</v>
      </c>
      <c r="J160" s="69" t="s">
        <v>47</v>
      </c>
      <c r="K160" s="69" t="s">
        <v>47</v>
      </c>
      <c r="L160" s="69" t="s">
        <v>29</v>
      </c>
      <c r="M160" s="69" t="s">
        <v>7158</v>
      </c>
      <c r="N160" s="69" t="s">
        <v>7159</v>
      </c>
      <c r="O160" s="69" t="s">
        <v>32</v>
      </c>
      <c r="P160" s="69" t="s">
        <v>33</v>
      </c>
      <c r="Q160" s="69" t="s">
        <v>34</v>
      </c>
      <c r="R160" s="117"/>
      <c r="S160" s="117" t="s">
        <v>4751</v>
      </c>
      <c r="T160" s="71">
        <v>45808.0</v>
      </c>
      <c r="V160" s="69" t="s">
        <v>4751</v>
      </c>
      <c r="Y160" s="69" t="s">
        <v>6866</v>
      </c>
      <c r="Z160" s="70" t="s">
        <v>6867</v>
      </c>
      <c r="AA160" s="71">
        <v>45778.0</v>
      </c>
    </row>
    <row r="161">
      <c r="A161" s="115">
        <v>45683.0</v>
      </c>
      <c r="B161" s="116">
        <v>23.0</v>
      </c>
      <c r="C161" s="69" t="s">
        <v>72</v>
      </c>
      <c r="D161" s="69" t="s">
        <v>73</v>
      </c>
      <c r="E161" s="69" t="s">
        <v>827</v>
      </c>
      <c r="F161" s="69" t="s">
        <v>274</v>
      </c>
      <c r="G161" s="69" t="s">
        <v>828</v>
      </c>
      <c r="H161" s="69" t="s">
        <v>77</v>
      </c>
      <c r="I161" s="69" t="s">
        <v>104</v>
      </c>
      <c r="J161" s="69" t="s">
        <v>47</v>
      </c>
      <c r="K161" s="69" t="s">
        <v>47</v>
      </c>
      <c r="L161" s="69" t="s">
        <v>29</v>
      </c>
      <c r="M161" s="69" t="s">
        <v>7160</v>
      </c>
      <c r="N161" s="69" t="s">
        <v>7161</v>
      </c>
      <c r="O161" s="69" t="s">
        <v>32</v>
      </c>
      <c r="P161" s="69" t="s">
        <v>33</v>
      </c>
      <c r="R161" s="117"/>
      <c r="S161" s="117" t="s">
        <v>4710</v>
      </c>
      <c r="T161" s="71">
        <v>45706.0</v>
      </c>
      <c r="V161" s="69" t="s">
        <v>4710</v>
      </c>
      <c r="W161" s="69">
        <v>1800.0</v>
      </c>
      <c r="X161" s="69" t="s">
        <v>164</v>
      </c>
      <c r="Y161" s="69" t="s">
        <v>6853</v>
      </c>
      <c r="Z161" s="70" t="s">
        <v>6854</v>
      </c>
      <c r="AA161" s="71">
        <v>45689.0</v>
      </c>
    </row>
    <row r="162">
      <c r="A162" s="115">
        <v>45684.0</v>
      </c>
      <c r="B162" s="116">
        <v>28.0</v>
      </c>
      <c r="C162" s="69" t="s">
        <v>64</v>
      </c>
      <c r="D162" s="69" t="s">
        <v>562</v>
      </c>
      <c r="E162" s="69" t="s">
        <v>832</v>
      </c>
      <c r="F162" s="69" t="s">
        <v>638</v>
      </c>
      <c r="G162" s="69" t="s">
        <v>833</v>
      </c>
      <c r="H162" s="69" t="s">
        <v>78</v>
      </c>
      <c r="I162" s="69" t="s">
        <v>47</v>
      </c>
      <c r="J162" s="69" t="s">
        <v>47</v>
      </c>
      <c r="K162" s="69" t="s">
        <v>47</v>
      </c>
      <c r="L162" s="69" t="s">
        <v>29</v>
      </c>
      <c r="M162" s="69" t="s">
        <v>7162</v>
      </c>
      <c r="N162" s="69" t="s">
        <v>7163</v>
      </c>
      <c r="O162" s="69" t="s">
        <v>32</v>
      </c>
      <c r="P162" s="69" t="s">
        <v>33</v>
      </c>
      <c r="R162" s="117"/>
      <c r="S162" s="117" t="s">
        <v>4738</v>
      </c>
      <c r="T162" s="71">
        <v>45712.0</v>
      </c>
      <c r="V162" s="69" t="s">
        <v>4738</v>
      </c>
      <c r="Y162" s="69" t="s">
        <v>6853</v>
      </c>
      <c r="Z162" s="70" t="s">
        <v>6854</v>
      </c>
      <c r="AA162" s="71">
        <v>45689.0</v>
      </c>
    </row>
    <row r="163">
      <c r="A163" s="115">
        <v>45684.0</v>
      </c>
      <c r="B163" s="116">
        <v>12.0</v>
      </c>
      <c r="C163" s="69" t="s">
        <v>72</v>
      </c>
      <c r="D163" s="69" t="s">
        <v>73</v>
      </c>
      <c r="E163" s="69" t="s">
        <v>836</v>
      </c>
      <c r="F163" s="69" t="s">
        <v>274</v>
      </c>
      <c r="G163" s="69" t="s">
        <v>837</v>
      </c>
      <c r="H163" s="69" t="s">
        <v>77</v>
      </c>
      <c r="I163" s="69" t="s">
        <v>78</v>
      </c>
      <c r="J163" s="69" t="s">
        <v>47</v>
      </c>
      <c r="K163" s="69" t="s">
        <v>47</v>
      </c>
      <c r="L163" s="69" t="s">
        <v>29</v>
      </c>
      <c r="M163" s="69" t="s">
        <v>7164</v>
      </c>
      <c r="N163" s="69" t="s">
        <v>7165</v>
      </c>
      <c r="O163" s="69" t="s">
        <v>32</v>
      </c>
      <c r="P163" s="69" t="s">
        <v>33</v>
      </c>
      <c r="R163" s="117"/>
      <c r="S163" s="117">
        <v>45871.0</v>
      </c>
      <c r="T163" s="71">
        <v>45696.0</v>
      </c>
      <c r="V163" s="115">
        <v>45871.0</v>
      </c>
      <c r="W163" s="69">
        <v>1800.0</v>
      </c>
      <c r="Y163" s="69" t="s">
        <v>6853</v>
      </c>
      <c r="Z163" s="70" t="s">
        <v>6854</v>
      </c>
      <c r="AA163" s="71">
        <v>45689.0</v>
      </c>
    </row>
    <row r="164">
      <c r="A164" s="115">
        <v>45685.0</v>
      </c>
      <c r="B164" s="116">
        <v>217.0</v>
      </c>
      <c r="C164" s="69" t="s">
        <v>50</v>
      </c>
      <c r="D164" s="69" t="s">
        <v>51</v>
      </c>
      <c r="E164" s="69" t="s">
        <v>841</v>
      </c>
      <c r="F164" s="69" t="s">
        <v>842</v>
      </c>
      <c r="G164" s="69" t="s">
        <v>843</v>
      </c>
      <c r="H164" s="69" t="s">
        <v>77</v>
      </c>
      <c r="I164" s="69" t="s">
        <v>104</v>
      </c>
      <c r="J164" s="69" t="s">
        <v>47</v>
      </c>
      <c r="K164" s="69" t="s">
        <v>47</v>
      </c>
      <c r="L164" s="69" t="s">
        <v>29</v>
      </c>
      <c r="M164" s="69" t="s">
        <v>7166</v>
      </c>
      <c r="N164" s="69" t="s">
        <v>7167</v>
      </c>
      <c r="O164" s="69" t="s">
        <v>32</v>
      </c>
      <c r="P164" s="69" t="s">
        <v>214</v>
      </c>
      <c r="R164" s="117"/>
      <c r="S164" s="117"/>
      <c r="T164" s="70" t="s">
        <v>6850</v>
      </c>
      <c r="V164" s="117"/>
      <c r="Y164" s="69" t="s">
        <v>6850</v>
      </c>
      <c r="Z164" s="70" t="s">
        <v>6850</v>
      </c>
      <c r="AA164" s="70" t="s">
        <v>6850</v>
      </c>
    </row>
    <row r="165">
      <c r="A165" s="115">
        <v>45685.0</v>
      </c>
      <c r="B165" s="116">
        <v>21.0</v>
      </c>
      <c r="C165" s="69" t="s">
        <v>72</v>
      </c>
      <c r="D165" s="69" t="s">
        <v>73</v>
      </c>
      <c r="E165" s="69" t="s">
        <v>846</v>
      </c>
      <c r="F165" s="69" t="s">
        <v>249</v>
      </c>
      <c r="G165" s="69" t="s">
        <v>847</v>
      </c>
      <c r="H165" s="69" t="s">
        <v>77</v>
      </c>
      <c r="I165" s="69" t="s">
        <v>122</v>
      </c>
      <c r="J165" s="69" t="s">
        <v>47</v>
      </c>
      <c r="K165" s="69" t="s">
        <v>47</v>
      </c>
      <c r="L165" s="69" t="s">
        <v>29</v>
      </c>
      <c r="M165" s="69" t="s">
        <v>7168</v>
      </c>
      <c r="N165" s="69" t="s">
        <v>7169</v>
      </c>
      <c r="O165" s="69" t="s">
        <v>32</v>
      </c>
      <c r="P165" s="69" t="s">
        <v>33</v>
      </c>
      <c r="R165" s="117"/>
      <c r="S165" s="117" t="s">
        <v>4710</v>
      </c>
      <c r="T165" s="71">
        <v>45706.0</v>
      </c>
      <c r="V165" s="69" t="s">
        <v>4710</v>
      </c>
      <c r="W165" s="69">
        <v>2250.0</v>
      </c>
      <c r="X165" s="69" t="s">
        <v>614</v>
      </c>
      <c r="Y165" s="69" t="s">
        <v>6853</v>
      </c>
      <c r="Z165" s="70" t="s">
        <v>6854</v>
      </c>
      <c r="AA165" s="71">
        <v>45689.0</v>
      </c>
    </row>
    <row r="166">
      <c r="A166" s="115">
        <v>45684.0</v>
      </c>
      <c r="B166" s="116">
        <v>12.0</v>
      </c>
      <c r="C166" s="69" t="s">
        <v>72</v>
      </c>
      <c r="D166" s="69" t="s">
        <v>73</v>
      </c>
      <c r="E166" s="69" t="s">
        <v>850</v>
      </c>
      <c r="F166" s="69" t="s">
        <v>274</v>
      </c>
      <c r="G166" s="69" t="s">
        <v>851</v>
      </c>
      <c r="H166" s="69" t="s">
        <v>77</v>
      </c>
      <c r="I166" s="69" t="s">
        <v>220</v>
      </c>
      <c r="J166" s="69" t="s">
        <v>47</v>
      </c>
      <c r="K166" s="69" t="s">
        <v>47</v>
      </c>
      <c r="L166" s="69" t="s">
        <v>29</v>
      </c>
      <c r="M166" s="69" t="s">
        <v>7170</v>
      </c>
      <c r="N166" s="69" t="s">
        <v>7171</v>
      </c>
      <c r="O166" s="69" t="s">
        <v>32</v>
      </c>
      <c r="P166" s="69" t="s">
        <v>33</v>
      </c>
      <c r="R166" s="117"/>
      <c r="S166" s="117">
        <v>45871.0</v>
      </c>
      <c r="T166" s="71">
        <v>45696.0</v>
      </c>
      <c r="V166" s="115">
        <v>45871.0</v>
      </c>
      <c r="W166" s="69">
        <v>1800.0</v>
      </c>
      <c r="X166" s="69" t="s">
        <v>164</v>
      </c>
      <c r="Y166" s="69" t="s">
        <v>6853</v>
      </c>
      <c r="Z166" s="70" t="s">
        <v>6854</v>
      </c>
      <c r="AA166" s="71">
        <v>45689.0</v>
      </c>
    </row>
    <row r="167">
      <c r="A167" s="115">
        <v>45684.0</v>
      </c>
      <c r="B167" s="116">
        <v>12.0</v>
      </c>
      <c r="C167" s="69" t="s">
        <v>72</v>
      </c>
      <c r="D167" s="69" t="s">
        <v>73</v>
      </c>
      <c r="E167" s="69" t="s">
        <v>854</v>
      </c>
      <c r="F167" s="69" t="s">
        <v>274</v>
      </c>
      <c r="G167" s="69" t="s">
        <v>855</v>
      </c>
      <c r="H167" s="69" t="s">
        <v>77</v>
      </c>
      <c r="I167" s="69" t="s">
        <v>54</v>
      </c>
      <c r="J167" s="69" t="s">
        <v>47</v>
      </c>
      <c r="K167" s="69" t="s">
        <v>47</v>
      </c>
      <c r="L167" s="69" t="s">
        <v>29</v>
      </c>
      <c r="M167" s="69" t="s">
        <v>7172</v>
      </c>
      <c r="N167" s="69" t="s">
        <v>7173</v>
      </c>
      <c r="O167" s="69" t="s">
        <v>32</v>
      </c>
      <c r="P167" s="69" t="s">
        <v>33</v>
      </c>
      <c r="R167" s="117"/>
      <c r="S167" s="117">
        <v>45871.0</v>
      </c>
      <c r="T167" s="71">
        <v>45696.0</v>
      </c>
      <c r="V167" s="115">
        <v>45871.0</v>
      </c>
      <c r="W167" s="69">
        <v>1800.0</v>
      </c>
      <c r="X167" s="69" t="s">
        <v>164</v>
      </c>
      <c r="Y167" s="69" t="s">
        <v>6853</v>
      </c>
      <c r="Z167" s="70" t="s">
        <v>6854</v>
      </c>
      <c r="AA167" s="71">
        <v>45689.0</v>
      </c>
    </row>
    <row r="168">
      <c r="A168" s="115">
        <v>45681.0</v>
      </c>
      <c r="B168" s="116">
        <v>127.0</v>
      </c>
      <c r="C168" s="69" t="s">
        <v>64</v>
      </c>
      <c r="D168" s="69" t="s">
        <v>65</v>
      </c>
      <c r="E168" s="69" t="s">
        <v>858</v>
      </c>
      <c r="F168" s="69" t="s">
        <v>25</v>
      </c>
      <c r="G168" s="69" t="s">
        <v>859</v>
      </c>
      <c r="H168" s="69" t="s">
        <v>158</v>
      </c>
      <c r="I168" s="69" t="s">
        <v>54</v>
      </c>
      <c r="J168" s="69" t="s">
        <v>220</v>
      </c>
      <c r="K168" s="69" t="s">
        <v>220</v>
      </c>
      <c r="L168" s="69" t="s">
        <v>29</v>
      </c>
      <c r="M168" s="69" t="s">
        <v>7174</v>
      </c>
      <c r="N168" s="69" t="s">
        <v>7175</v>
      </c>
      <c r="O168" s="69" t="s">
        <v>32</v>
      </c>
      <c r="P168" s="69" t="s">
        <v>33</v>
      </c>
      <c r="Q168" s="69" t="s">
        <v>228</v>
      </c>
      <c r="R168" s="117"/>
      <c r="S168" s="117" t="s">
        <v>4751</v>
      </c>
      <c r="T168" s="71">
        <v>45808.0</v>
      </c>
      <c r="V168" s="69" t="s">
        <v>4751</v>
      </c>
      <c r="Y168" s="69" t="s">
        <v>6866</v>
      </c>
      <c r="Z168" s="70" t="s">
        <v>6867</v>
      </c>
      <c r="AA168" s="71">
        <v>45778.0</v>
      </c>
    </row>
    <row r="169">
      <c r="A169" s="115">
        <v>45681.0</v>
      </c>
      <c r="B169" s="116">
        <v>31.0</v>
      </c>
      <c r="C169" s="69" t="s">
        <v>64</v>
      </c>
      <c r="D169" s="69" t="s">
        <v>65</v>
      </c>
      <c r="E169" s="69" t="s">
        <v>863</v>
      </c>
      <c r="F169" s="69" t="s">
        <v>25</v>
      </c>
      <c r="G169" s="69" t="s">
        <v>864</v>
      </c>
      <c r="H169" s="69" t="s">
        <v>39</v>
      </c>
      <c r="I169" s="69" t="s">
        <v>220</v>
      </c>
      <c r="J169" s="69" t="s">
        <v>220</v>
      </c>
      <c r="K169" s="69" t="s">
        <v>220</v>
      </c>
      <c r="L169" s="69" t="s">
        <v>29</v>
      </c>
      <c r="M169" s="69" t="s">
        <v>7176</v>
      </c>
      <c r="N169" s="69" t="s">
        <v>7177</v>
      </c>
      <c r="O169" s="69" t="s">
        <v>32</v>
      </c>
      <c r="P169" s="69" t="s">
        <v>33</v>
      </c>
      <c r="R169" s="117"/>
      <c r="S169" s="117" t="s">
        <v>4738</v>
      </c>
      <c r="T169" s="71">
        <v>45712.0</v>
      </c>
      <c r="V169" s="69" t="s">
        <v>4738</v>
      </c>
      <c r="W169" s="69">
        <v>5220.0</v>
      </c>
      <c r="X169" s="69" t="s">
        <v>649</v>
      </c>
      <c r="Y169" s="69" t="s">
        <v>6853</v>
      </c>
      <c r="Z169" s="70" t="s">
        <v>6854</v>
      </c>
      <c r="AA169" s="71">
        <v>45689.0</v>
      </c>
    </row>
    <row r="170">
      <c r="A170" s="115">
        <v>45685.0</v>
      </c>
      <c r="B170" s="116">
        <v>27.0</v>
      </c>
      <c r="C170" s="69" t="s">
        <v>64</v>
      </c>
      <c r="D170" s="69" t="s">
        <v>65</v>
      </c>
      <c r="E170" s="69" t="s">
        <v>867</v>
      </c>
      <c r="F170" s="69" t="s">
        <v>25</v>
      </c>
      <c r="G170" s="69" t="s">
        <v>868</v>
      </c>
      <c r="H170" s="69" t="s">
        <v>59</v>
      </c>
      <c r="I170" s="69" t="s">
        <v>78</v>
      </c>
      <c r="J170" s="69" t="s">
        <v>78</v>
      </c>
      <c r="K170" s="69" t="s">
        <v>78</v>
      </c>
      <c r="L170" s="69" t="s">
        <v>29</v>
      </c>
      <c r="M170" s="69" t="s">
        <v>7178</v>
      </c>
      <c r="N170" s="69" t="s">
        <v>7179</v>
      </c>
      <c r="O170" s="69" t="s">
        <v>32</v>
      </c>
      <c r="P170" s="69" t="s">
        <v>33</v>
      </c>
      <c r="R170" s="117"/>
      <c r="S170" s="117" t="s">
        <v>4738</v>
      </c>
      <c r="T170" s="71">
        <v>45712.0</v>
      </c>
      <c r="V170" s="69" t="s">
        <v>4738</v>
      </c>
      <c r="W170" s="69">
        <v>5220.0</v>
      </c>
      <c r="X170" s="69" t="s">
        <v>655</v>
      </c>
      <c r="Y170" s="69" t="s">
        <v>6853</v>
      </c>
      <c r="Z170" s="70" t="s">
        <v>6854</v>
      </c>
      <c r="AA170" s="71">
        <v>45689.0</v>
      </c>
    </row>
    <row r="171">
      <c r="A171" s="115">
        <v>45685.0</v>
      </c>
      <c r="B171" s="116">
        <v>217.0</v>
      </c>
      <c r="C171" s="69" t="s">
        <v>64</v>
      </c>
      <c r="D171" s="69" t="s">
        <v>65</v>
      </c>
      <c r="E171" s="69" t="s">
        <v>871</v>
      </c>
      <c r="F171" s="69" t="s">
        <v>25</v>
      </c>
      <c r="G171" s="69" t="s">
        <v>872</v>
      </c>
      <c r="H171" s="69" t="s">
        <v>449</v>
      </c>
      <c r="I171" s="69" t="s">
        <v>873</v>
      </c>
      <c r="J171" s="69" t="s">
        <v>873</v>
      </c>
      <c r="K171" s="69" t="s">
        <v>874</v>
      </c>
      <c r="L171" s="69" t="s">
        <v>29</v>
      </c>
      <c r="M171" s="69" t="s">
        <v>7180</v>
      </c>
      <c r="N171" s="69" t="s">
        <v>7181</v>
      </c>
      <c r="O171" s="69" t="s">
        <v>32</v>
      </c>
      <c r="P171" s="69" t="s">
        <v>214</v>
      </c>
      <c r="R171" s="117"/>
      <c r="S171" s="117"/>
      <c r="T171" s="70" t="s">
        <v>6850</v>
      </c>
      <c r="V171" s="117"/>
      <c r="Y171" s="69" t="s">
        <v>6850</v>
      </c>
      <c r="Z171" s="70" t="s">
        <v>6850</v>
      </c>
      <c r="AA171" s="70" t="s">
        <v>6850</v>
      </c>
    </row>
    <row r="172">
      <c r="A172" s="115">
        <v>45686.0</v>
      </c>
      <c r="B172" s="116">
        <v>216.0</v>
      </c>
      <c r="C172" s="69" t="s">
        <v>64</v>
      </c>
      <c r="D172" s="69" t="s">
        <v>697</v>
      </c>
      <c r="E172" s="69" t="s">
        <v>878</v>
      </c>
      <c r="F172" s="69" t="s">
        <v>25</v>
      </c>
      <c r="G172" s="69" t="s">
        <v>879</v>
      </c>
      <c r="H172" s="69" t="s">
        <v>39</v>
      </c>
      <c r="I172" s="69" t="s">
        <v>28</v>
      </c>
      <c r="J172" s="69" t="s">
        <v>880</v>
      </c>
      <c r="K172" s="69" t="s">
        <v>244</v>
      </c>
      <c r="L172" s="69" t="s">
        <v>29</v>
      </c>
      <c r="M172" s="69" t="s">
        <v>7182</v>
      </c>
      <c r="N172" s="69" t="s">
        <v>7183</v>
      </c>
      <c r="O172" s="69" t="s">
        <v>32</v>
      </c>
      <c r="P172" s="69" t="s">
        <v>214</v>
      </c>
      <c r="R172" s="117"/>
      <c r="S172" s="117"/>
      <c r="T172" s="70" t="s">
        <v>6850</v>
      </c>
      <c r="V172" s="117"/>
      <c r="Y172" s="69" t="s">
        <v>6850</v>
      </c>
      <c r="Z172" s="70" t="s">
        <v>6850</v>
      </c>
      <c r="AA172" s="70" t="s">
        <v>6850</v>
      </c>
    </row>
    <row r="173">
      <c r="A173" s="115">
        <v>45686.0</v>
      </c>
      <c r="B173" s="116">
        <v>20.0</v>
      </c>
      <c r="C173" s="69" t="s">
        <v>72</v>
      </c>
      <c r="D173" s="69" t="s">
        <v>247</v>
      </c>
      <c r="E173" s="69" t="s">
        <v>883</v>
      </c>
      <c r="F173" s="69" t="s">
        <v>274</v>
      </c>
      <c r="G173" s="69" t="s">
        <v>884</v>
      </c>
      <c r="H173" s="69" t="s">
        <v>77</v>
      </c>
      <c r="I173" s="69" t="s">
        <v>78</v>
      </c>
      <c r="J173" s="69" t="s">
        <v>47</v>
      </c>
      <c r="K173" s="69" t="s">
        <v>47</v>
      </c>
      <c r="L173" s="69" t="s">
        <v>29</v>
      </c>
      <c r="M173" s="69" t="s">
        <v>7184</v>
      </c>
      <c r="N173" s="69" t="s">
        <v>7185</v>
      </c>
      <c r="O173" s="69" t="s">
        <v>32</v>
      </c>
      <c r="P173" s="69" t="s">
        <v>33</v>
      </c>
      <c r="R173" s="117"/>
      <c r="S173" s="117" t="s">
        <v>4710</v>
      </c>
      <c r="T173" s="71">
        <v>45706.0</v>
      </c>
      <c r="V173" s="69" t="s">
        <v>4710</v>
      </c>
      <c r="W173" s="69">
        <v>1800.0</v>
      </c>
      <c r="Y173" s="69" t="s">
        <v>6853</v>
      </c>
      <c r="Z173" s="70" t="s">
        <v>6854</v>
      </c>
      <c r="AA173" s="71">
        <v>45689.0</v>
      </c>
    </row>
    <row r="174">
      <c r="A174" s="115">
        <v>45686.0</v>
      </c>
      <c r="B174" s="116">
        <v>20.0</v>
      </c>
      <c r="C174" s="69" t="s">
        <v>72</v>
      </c>
      <c r="D174" s="69" t="s">
        <v>247</v>
      </c>
      <c r="E174" s="69" t="s">
        <v>887</v>
      </c>
      <c r="F174" s="69" t="s">
        <v>274</v>
      </c>
      <c r="G174" s="69" t="s">
        <v>888</v>
      </c>
      <c r="H174" s="69" t="s">
        <v>77</v>
      </c>
      <c r="I174" s="69" t="s">
        <v>78</v>
      </c>
      <c r="J174" s="69" t="s">
        <v>47</v>
      </c>
      <c r="K174" s="69" t="s">
        <v>47</v>
      </c>
      <c r="L174" s="69" t="s">
        <v>29</v>
      </c>
      <c r="M174" s="69" t="s">
        <v>7186</v>
      </c>
      <c r="N174" s="69" t="s">
        <v>7187</v>
      </c>
      <c r="O174" s="69" t="s">
        <v>32</v>
      </c>
      <c r="P174" s="69" t="s">
        <v>33</v>
      </c>
      <c r="R174" s="117"/>
      <c r="S174" s="117" t="s">
        <v>4710</v>
      </c>
      <c r="T174" s="71">
        <v>45706.0</v>
      </c>
      <c r="V174" s="69" t="s">
        <v>4710</v>
      </c>
      <c r="W174" s="69">
        <v>1800.0</v>
      </c>
      <c r="Y174" s="69" t="s">
        <v>6853</v>
      </c>
      <c r="Z174" s="70" t="s">
        <v>6854</v>
      </c>
      <c r="AA174" s="71">
        <v>45689.0</v>
      </c>
    </row>
    <row r="175">
      <c r="A175" s="115">
        <v>45686.0</v>
      </c>
      <c r="B175" s="116">
        <v>10.0</v>
      </c>
      <c r="C175" s="69" t="s">
        <v>72</v>
      </c>
      <c r="D175" s="69" t="s">
        <v>247</v>
      </c>
      <c r="E175" s="69" t="s">
        <v>891</v>
      </c>
      <c r="F175" s="69" t="s">
        <v>274</v>
      </c>
      <c r="G175" s="69" t="s">
        <v>892</v>
      </c>
      <c r="H175" s="69" t="s">
        <v>77</v>
      </c>
      <c r="I175" s="69" t="s">
        <v>104</v>
      </c>
      <c r="J175" s="69" t="s">
        <v>47</v>
      </c>
      <c r="K175" s="69" t="s">
        <v>47</v>
      </c>
      <c r="L175" s="69" t="s">
        <v>29</v>
      </c>
      <c r="M175" s="69" t="s">
        <v>7188</v>
      </c>
      <c r="N175" s="69" t="s">
        <v>7189</v>
      </c>
      <c r="O175" s="69" t="s">
        <v>32</v>
      </c>
      <c r="P175" s="69" t="s">
        <v>33</v>
      </c>
      <c r="R175" s="115">
        <v>45871.0</v>
      </c>
      <c r="S175" s="117">
        <v>45871.0</v>
      </c>
      <c r="T175" s="71">
        <v>45696.0</v>
      </c>
      <c r="V175" s="69" t="s">
        <v>4710</v>
      </c>
      <c r="W175" s="69">
        <v>1800.0</v>
      </c>
      <c r="X175" s="69" t="s">
        <v>164</v>
      </c>
      <c r="Y175" s="69" t="s">
        <v>6853</v>
      </c>
      <c r="Z175" s="70" t="s">
        <v>6854</v>
      </c>
      <c r="AA175" s="71">
        <v>45689.0</v>
      </c>
    </row>
    <row r="176">
      <c r="A176" s="115">
        <v>45686.0</v>
      </c>
      <c r="B176" s="116">
        <v>20.0</v>
      </c>
      <c r="C176" s="69" t="s">
        <v>64</v>
      </c>
      <c r="D176" s="69" t="s">
        <v>562</v>
      </c>
      <c r="E176" s="69" t="s">
        <v>895</v>
      </c>
      <c r="F176" s="69" t="s">
        <v>274</v>
      </c>
      <c r="G176" s="69" t="s">
        <v>896</v>
      </c>
      <c r="H176" s="69" t="s">
        <v>77</v>
      </c>
      <c r="I176" s="69" t="s">
        <v>172</v>
      </c>
      <c r="J176" s="69" t="s">
        <v>47</v>
      </c>
      <c r="K176" s="69" t="s">
        <v>47</v>
      </c>
      <c r="L176" s="69" t="s">
        <v>29</v>
      </c>
      <c r="M176" s="69" t="s">
        <v>7190</v>
      </c>
      <c r="N176" s="69" t="s">
        <v>7191</v>
      </c>
      <c r="O176" s="69" t="s">
        <v>32</v>
      </c>
      <c r="P176" s="69" t="s">
        <v>33</v>
      </c>
      <c r="R176" s="117"/>
      <c r="S176" s="117" t="s">
        <v>4710</v>
      </c>
      <c r="T176" s="71">
        <v>45706.0</v>
      </c>
      <c r="V176" s="69" t="s">
        <v>4710</v>
      </c>
      <c r="W176" s="69">
        <v>3780.0</v>
      </c>
      <c r="Y176" s="69" t="s">
        <v>6853</v>
      </c>
      <c r="Z176" s="70" t="s">
        <v>6854</v>
      </c>
      <c r="AA176" s="71">
        <v>45689.0</v>
      </c>
    </row>
    <row r="177">
      <c r="A177" s="115">
        <v>45685.0</v>
      </c>
      <c r="B177" s="116">
        <v>27.0</v>
      </c>
      <c r="C177" s="69" t="s">
        <v>72</v>
      </c>
      <c r="D177" s="69" t="s">
        <v>73</v>
      </c>
      <c r="E177" s="69" t="s">
        <v>899</v>
      </c>
      <c r="F177" s="69" t="s">
        <v>25</v>
      </c>
      <c r="G177" s="69" t="s">
        <v>900</v>
      </c>
      <c r="H177" s="69" t="s">
        <v>59</v>
      </c>
      <c r="I177" s="69" t="s">
        <v>801</v>
      </c>
      <c r="J177" s="69" t="s">
        <v>801</v>
      </c>
      <c r="K177" s="69" t="s">
        <v>801</v>
      </c>
      <c r="L177" s="69" t="s">
        <v>29</v>
      </c>
      <c r="M177" s="69" t="s">
        <v>7192</v>
      </c>
      <c r="N177" s="69" t="s">
        <v>7193</v>
      </c>
      <c r="O177" s="69" t="s">
        <v>32</v>
      </c>
      <c r="P177" s="69" t="s">
        <v>33</v>
      </c>
      <c r="R177" s="117"/>
      <c r="S177" s="117" t="s">
        <v>4738</v>
      </c>
      <c r="T177" s="71">
        <v>45712.0</v>
      </c>
      <c r="V177" s="69" t="s">
        <v>4738</v>
      </c>
      <c r="W177" s="69">
        <v>4050.0</v>
      </c>
      <c r="X177" s="69" t="s">
        <v>794</v>
      </c>
      <c r="Y177" s="69" t="s">
        <v>6853</v>
      </c>
      <c r="Z177" s="70" t="s">
        <v>6854</v>
      </c>
      <c r="AA177" s="71">
        <v>45689.0</v>
      </c>
    </row>
    <row r="178">
      <c r="A178" s="115">
        <v>45685.0</v>
      </c>
      <c r="B178" s="116">
        <v>217.0</v>
      </c>
      <c r="C178" s="69" t="s">
        <v>72</v>
      </c>
      <c r="D178" s="69" t="s">
        <v>247</v>
      </c>
      <c r="E178" s="69" t="s">
        <v>903</v>
      </c>
      <c r="F178" s="69" t="s">
        <v>25</v>
      </c>
      <c r="G178" s="69" t="s">
        <v>904</v>
      </c>
      <c r="H178" s="69" t="s">
        <v>68</v>
      </c>
      <c r="I178" s="69" t="s">
        <v>468</v>
      </c>
      <c r="J178" s="69" t="s">
        <v>905</v>
      </c>
      <c r="K178" s="69" t="s">
        <v>905</v>
      </c>
      <c r="L178" s="69" t="s">
        <v>29</v>
      </c>
      <c r="M178" s="69" t="s">
        <v>7194</v>
      </c>
      <c r="N178" s="69" t="s">
        <v>7195</v>
      </c>
      <c r="O178" s="69" t="s">
        <v>32</v>
      </c>
      <c r="P178" s="69" t="s">
        <v>214</v>
      </c>
      <c r="R178" s="117"/>
      <c r="S178" s="117"/>
      <c r="T178" s="70" t="s">
        <v>6850</v>
      </c>
      <c r="V178" s="117"/>
      <c r="Y178" s="69" t="s">
        <v>6850</v>
      </c>
      <c r="Z178" s="70" t="s">
        <v>6850</v>
      </c>
      <c r="AA178" s="70" t="s">
        <v>6850</v>
      </c>
    </row>
    <row r="179">
      <c r="A179" s="115">
        <v>45685.0</v>
      </c>
      <c r="B179" s="116">
        <v>67.0</v>
      </c>
      <c r="C179" s="69" t="s">
        <v>72</v>
      </c>
      <c r="D179" s="69" t="s">
        <v>73</v>
      </c>
      <c r="E179" s="69" t="s">
        <v>908</v>
      </c>
      <c r="F179" s="69" t="s">
        <v>25</v>
      </c>
      <c r="G179" s="69" t="s">
        <v>909</v>
      </c>
      <c r="H179" s="69" t="s">
        <v>59</v>
      </c>
      <c r="I179" s="69" t="s">
        <v>172</v>
      </c>
      <c r="J179" s="69" t="s">
        <v>172</v>
      </c>
      <c r="K179" s="69" t="s">
        <v>28</v>
      </c>
      <c r="L179" s="69" t="s">
        <v>29</v>
      </c>
      <c r="M179" s="69" t="s">
        <v>7196</v>
      </c>
      <c r="N179" s="69" t="s">
        <v>7197</v>
      </c>
      <c r="O179" s="69" t="s">
        <v>32</v>
      </c>
      <c r="P179" s="69" t="s">
        <v>33</v>
      </c>
      <c r="R179" s="117"/>
      <c r="S179" s="117">
        <v>45781.0</v>
      </c>
      <c r="T179" s="71">
        <v>45752.0</v>
      </c>
      <c r="V179" s="115">
        <v>45781.0</v>
      </c>
      <c r="W179" s="69">
        <v>4050.0</v>
      </c>
      <c r="X179" s="69" t="s">
        <v>794</v>
      </c>
      <c r="Y179" s="69" t="s">
        <v>6836</v>
      </c>
      <c r="Z179" s="70" t="s">
        <v>6837</v>
      </c>
      <c r="AA179" s="71">
        <v>45748.0</v>
      </c>
    </row>
    <row r="180">
      <c r="A180" s="115">
        <v>45688.0</v>
      </c>
      <c r="B180" s="116">
        <v>18.0</v>
      </c>
      <c r="C180" s="69" t="s">
        <v>72</v>
      </c>
      <c r="D180" s="69" t="s">
        <v>247</v>
      </c>
      <c r="E180" s="69" t="s">
        <v>913</v>
      </c>
      <c r="F180" s="69" t="s">
        <v>274</v>
      </c>
      <c r="G180" s="69" t="s">
        <v>914</v>
      </c>
      <c r="H180" s="69" t="s">
        <v>77</v>
      </c>
      <c r="I180" s="69" t="s">
        <v>104</v>
      </c>
      <c r="J180" s="69" t="s">
        <v>47</v>
      </c>
      <c r="K180" s="69" t="s">
        <v>47</v>
      </c>
      <c r="L180" s="69" t="s">
        <v>29</v>
      </c>
      <c r="M180" s="69" t="s">
        <v>7198</v>
      </c>
      <c r="N180" s="69" t="s">
        <v>7199</v>
      </c>
      <c r="O180" s="69" t="s">
        <v>32</v>
      </c>
      <c r="P180" s="69" t="s">
        <v>33</v>
      </c>
      <c r="R180" s="117"/>
      <c r="S180" s="117" t="s">
        <v>4710</v>
      </c>
      <c r="T180" s="71">
        <v>45706.0</v>
      </c>
      <c r="V180" s="69" t="s">
        <v>4710</v>
      </c>
      <c r="W180" s="69">
        <v>1800.0</v>
      </c>
      <c r="X180" s="69" t="s">
        <v>164</v>
      </c>
      <c r="Y180" s="69" t="s">
        <v>6853</v>
      </c>
      <c r="Z180" s="70" t="s">
        <v>6854</v>
      </c>
      <c r="AA180" s="71">
        <v>45689.0</v>
      </c>
    </row>
    <row r="181">
      <c r="A181" s="115">
        <v>45688.0</v>
      </c>
      <c r="B181" s="116">
        <v>18.0</v>
      </c>
      <c r="C181" s="69" t="s">
        <v>72</v>
      </c>
      <c r="D181" s="69" t="s">
        <v>247</v>
      </c>
      <c r="E181" s="69" t="s">
        <v>917</v>
      </c>
      <c r="F181" s="69" t="s">
        <v>274</v>
      </c>
      <c r="G181" s="69" t="s">
        <v>918</v>
      </c>
      <c r="H181" s="69" t="s">
        <v>77</v>
      </c>
      <c r="I181" s="69" t="s">
        <v>104</v>
      </c>
      <c r="J181" s="69" t="s">
        <v>47</v>
      </c>
      <c r="K181" s="69" t="s">
        <v>47</v>
      </c>
      <c r="L181" s="69" t="s">
        <v>29</v>
      </c>
      <c r="M181" s="69" t="s">
        <v>7200</v>
      </c>
      <c r="N181" s="69" t="s">
        <v>7201</v>
      </c>
      <c r="O181" s="69" t="s">
        <v>32</v>
      </c>
      <c r="P181" s="69" t="s">
        <v>33</v>
      </c>
      <c r="R181" s="117"/>
      <c r="S181" s="117" t="s">
        <v>4710</v>
      </c>
      <c r="T181" s="71">
        <v>45706.0</v>
      </c>
      <c r="V181" s="69" t="s">
        <v>4710</v>
      </c>
      <c r="W181" s="69">
        <v>1800.0</v>
      </c>
      <c r="Y181" s="69" t="s">
        <v>6853</v>
      </c>
      <c r="Z181" s="70" t="s">
        <v>6854</v>
      </c>
      <c r="AA181" s="71">
        <v>45689.0</v>
      </c>
    </row>
    <row r="182">
      <c r="A182" s="115">
        <v>45688.0</v>
      </c>
      <c r="B182" s="116">
        <v>18.0</v>
      </c>
      <c r="C182" s="69" t="s">
        <v>72</v>
      </c>
      <c r="D182" s="69" t="s">
        <v>247</v>
      </c>
      <c r="E182" s="69" t="s">
        <v>921</v>
      </c>
      <c r="F182" s="69" t="s">
        <v>274</v>
      </c>
      <c r="G182" s="69" t="s">
        <v>922</v>
      </c>
      <c r="H182" s="69" t="s">
        <v>77</v>
      </c>
      <c r="I182" s="69" t="s">
        <v>104</v>
      </c>
      <c r="J182" s="69" t="s">
        <v>47</v>
      </c>
      <c r="K182" s="69" t="s">
        <v>47</v>
      </c>
      <c r="L182" s="69" t="s">
        <v>29</v>
      </c>
      <c r="M182" s="69" t="s">
        <v>7202</v>
      </c>
      <c r="N182" s="69" t="s">
        <v>7203</v>
      </c>
      <c r="O182" s="69" t="s">
        <v>32</v>
      </c>
      <c r="P182" s="69" t="s">
        <v>33</v>
      </c>
      <c r="R182" s="117"/>
      <c r="S182" s="117" t="s">
        <v>4710</v>
      </c>
      <c r="T182" s="71">
        <v>45706.0</v>
      </c>
      <c r="V182" s="69" t="s">
        <v>4710</v>
      </c>
      <c r="W182" s="69">
        <v>1800.0</v>
      </c>
      <c r="Y182" s="69" t="s">
        <v>6853</v>
      </c>
      <c r="Z182" s="70" t="s">
        <v>6854</v>
      </c>
      <c r="AA182" s="71">
        <v>45689.0</v>
      </c>
    </row>
    <row r="183">
      <c r="A183" s="115">
        <v>45687.0</v>
      </c>
      <c r="B183" s="116">
        <v>65.0</v>
      </c>
      <c r="C183" s="69" t="s">
        <v>22</v>
      </c>
      <c r="D183" s="69" t="s">
        <v>307</v>
      </c>
      <c r="E183" s="69" t="s">
        <v>926</v>
      </c>
      <c r="F183" s="69" t="s">
        <v>25</v>
      </c>
      <c r="G183" s="69" t="s">
        <v>927</v>
      </c>
      <c r="H183" s="69" t="s">
        <v>39</v>
      </c>
      <c r="I183" s="69" t="s">
        <v>54</v>
      </c>
      <c r="J183" s="69" t="s">
        <v>54</v>
      </c>
      <c r="K183" s="69" t="s">
        <v>54</v>
      </c>
      <c r="L183" s="69" t="s">
        <v>29</v>
      </c>
      <c r="M183" s="69" t="s">
        <v>7204</v>
      </c>
      <c r="N183" s="69" t="s">
        <v>7205</v>
      </c>
      <c r="O183" s="69" t="s">
        <v>32</v>
      </c>
      <c r="P183" s="69" t="s">
        <v>33</v>
      </c>
      <c r="R183" s="117"/>
      <c r="S183" s="117">
        <v>45781.0</v>
      </c>
      <c r="T183" s="71">
        <v>45752.0</v>
      </c>
      <c r="V183" s="115">
        <v>45781.0</v>
      </c>
      <c r="W183" s="69">
        <v>3960.0</v>
      </c>
      <c r="X183" s="69" t="s">
        <v>44</v>
      </c>
      <c r="Y183" s="69" t="s">
        <v>6836</v>
      </c>
      <c r="Z183" s="70" t="s">
        <v>6837</v>
      </c>
      <c r="AA183" s="71">
        <v>45748.0</v>
      </c>
    </row>
    <row r="184">
      <c r="A184" s="115">
        <v>45687.0</v>
      </c>
      <c r="B184" s="116">
        <v>215.0</v>
      </c>
      <c r="C184" s="69" t="s">
        <v>22</v>
      </c>
      <c r="D184" s="69" t="s">
        <v>307</v>
      </c>
      <c r="E184" s="69" t="s">
        <v>930</v>
      </c>
      <c r="F184" s="69" t="s">
        <v>25</v>
      </c>
      <c r="G184" s="69" t="s">
        <v>931</v>
      </c>
      <c r="H184" s="69" t="s">
        <v>59</v>
      </c>
      <c r="I184" s="69" t="s">
        <v>328</v>
      </c>
      <c r="J184" s="69" t="s">
        <v>328</v>
      </c>
      <c r="K184" s="69" t="s">
        <v>328</v>
      </c>
      <c r="L184" s="69" t="s">
        <v>29</v>
      </c>
      <c r="M184" s="69" t="s">
        <v>7206</v>
      </c>
      <c r="N184" s="69" t="s">
        <v>7207</v>
      </c>
      <c r="O184" s="69" t="s">
        <v>32</v>
      </c>
      <c r="P184" s="69" t="s">
        <v>214</v>
      </c>
      <c r="R184" s="117"/>
      <c r="S184" s="117"/>
      <c r="T184" s="70" t="s">
        <v>6850</v>
      </c>
      <c r="V184" s="117"/>
      <c r="Y184" s="69" t="s">
        <v>6850</v>
      </c>
      <c r="Z184" s="70" t="s">
        <v>6850</v>
      </c>
      <c r="AA184" s="70" t="s">
        <v>6850</v>
      </c>
    </row>
    <row r="185">
      <c r="A185" s="115">
        <v>45687.0</v>
      </c>
      <c r="B185" s="116">
        <v>215.0</v>
      </c>
      <c r="C185" s="69" t="s">
        <v>22</v>
      </c>
      <c r="D185" s="69" t="s">
        <v>307</v>
      </c>
      <c r="E185" s="69" t="s">
        <v>934</v>
      </c>
      <c r="F185" s="69" t="s">
        <v>25</v>
      </c>
      <c r="G185" s="69" t="s">
        <v>935</v>
      </c>
      <c r="H185" s="69" t="s">
        <v>59</v>
      </c>
      <c r="I185" s="69" t="s">
        <v>104</v>
      </c>
      <c r="J185" s="69" t="s">
        <v>220</v>
      </c>
      <c r="K185" s="69" t="s">
        <v>220</v>
      </c>
      <c r="L185" s="69" t="s">
        <v>29</v>
      </c>
      <c r="M185" s="69" t="s">
        <v>7208</v>
      </c>
      <c r="N185" s="69" t="s">
        <v>7209</v>
      </c>
      <c r="O185" s="69" t="s">
        <v>32</v>
      </c>
      <c r="P185" s="69" t="s">
        <v>33</v>
      </c>
      <c r="R185" s="117"/>
      <c r="S185" s="117"/>
      <c r="T185" s="70" t="s">
        <v>6850</v>
      </c>
      <c r="V185" s="117"/>
      <c r="W185" s="69">
        <v>3960.0</v>
      </c>
      <c r="X185" s="69" t="s">
        <v>44</v>
      </c>
      <c r="Y185" s="69" t="s">
        <v>6850</v>
      </c>
      <c r="Z185" s="70" t="s">
        <v>6850</v>
      </c>
      <c r="AA185" s="70" t="s">
        <v>6850</v>
      </c>
    </row>
    <row r="186">
      <c r="A186" s="115">
        <v>45687.0</v>
      </c>
      <c r="B186" s="116">
        <v>86.0</v>
      </c>
      <c r="C186" s="69" t="s">
        <v>64</v>
      </c>
      <c r="D186" s="69" t="s">
        <v>697</v>
      </c>
      <c r="E186" s="69" t="s">
        <v>938</v>
      </c>
      <c r="F186" s="69" t="s">
        <v>25</v>
      </c>
      <c r="G186" s="69" t="s">
        <v>939</v>
      </c>
      <c r="H186" s="69" t="s">
        <v>68</v>
      </c>
      <c r="I186" s="69" t="s">
        <v>468</v>
      </c>
      <c r="J186" s="69" t="s">
        <v>940</v>
      </c>
      <c r="K186" s="69" t="s">
        <v>940</v>
      </c>
      <c r="L186" s="69" t="s">
        <v>29</v>
      </c>
      <c r="M186" s="69" t="s">
        <v>7210</v>
      </c>
      <c r="N186" s="69" t="s">
        <v>7211</v>
      </c>
      <c r="O186" s="69" t="s">
        <v>32</v>
      </c>
      <c r="P186" s="69" t="s">
        <v>33</v>
      </c>
      <c r="Q186" s="69" t="s">
        <v>34</v>
      </c>
      <c r="R186" s="117"/>
      <c r="S186" s="117" t="s">
        <v>4697</v>
      </c>
      <c r="T186" s="71">
        <v>45773.0</v>
      </c>
      <c r="V186" s="69" t="s">
        <v>4697</v>
      </c>
      <c r="W186" s="69">
        <v>2862.0</v>
      </c>
      <c r="X186" s="69" t="s">
        <v>609</v>
      </c>
      <c r="Y186" s="69" t="s">
        <v>6836</v>
      </c>
      <c r="Z186" s="70" t="s">
        <v>6837</v>
      </c>
      <c r="AA186" s="71">
        <v>45748.0</v>
      </c>
    </row>
    <row r="187">
      <c r="A187" s="115">
        <v>45687.0</v>
      </c>
      <c r="B187" s="116">
        <v>25.0</v>
      </c>
      <c r="C187" s="69" t="s">
        <v>64</v>
      </c>
      <c r="D187" s="69" t="s">
        <v>65</v>
      </c>
      <c r="E187" s="69" t="s">
        <v>943</v>
      </c>
      <c r="F187" s="69" t="s">
        <v>25</v>
      </c>
      <c r="G187" s="69" t="s">
        <v>944</v>
      </c>
      <c r="H187" s="69" t="s">
        <v>39</v>
      </c>
      <c r="I187" s="69" t="s">
        <v>104</v>
      </c>
      <c r="J187" s="69" t="s">
        <v>104</v>
      </c>
      <c r="K187" s="69" t="s">
        <v>104</v>
      </c>
      <c r="L187" s="69" t="s">
        <v>29</v>
      </c>
      <c r="M187" s="69" t="s">
        <v>7212</v>
      </c>
      <c r="N187" s="69" t="s">
        <v>7213</v>
      </c>
      <c r="O187" s="69" t="s">
        <v>32</v>
      </c>
      <c r="P187" s="69" t="s">
        <v>33</v>
      </c>
      <c r="R187" s="117"/>
      <c r="S187" s="117" t="s">
        <v>4738</v>
      </c>
      <c r="T187" s="71">
        <v>45712.0</v>
      </c>
      <c r="V187" s="69" t="s">
        <v>4738</v>
      </c>
      <c r="W187" s="69">
        <v>5220.0</v>
      </c>
      <c r="X187" s="69" t="s">
        <v>649</v>
      </c>
      <c r="Y187" s="69" t="s">
        <v>6853</v>
      </c>
      <c r="Z187" s="70" t="s">
        <v>6854</v>
      </c>
      <c r="AA187" s="71">
        <v>45689.0</v>
      </c>
    </row>
    <row r="188">
      <c r="A188" s="115">
        <v>45687.0</v>
      </c>
      <c r="B188" s="116">
        <v>65.0</v>
      </c>
      <c r="C188" s="69" t="s">
        <v>64</v>
      </c>
      <c r="D188" s="69" t="s">
        <v>95</v>
      </c>
      <c r="E188" s="69" t="s">
        <v>947</v>
      </c>
      <c r="F188" s="69" t="s">
        <v>25</v>
      </c>
      <c r="G188" s="69" t="s">
        <v>948</v>
      </c>
      <c r="H188" s="69" t="s">
        <v>59</v>
      </c>
      <c r="I188" s="69" t="s">
        <v>435</v>
      </c>
      <c r="J188" s="69" t="s">
        <v>104</v>
      </c>
      <c r="K188" s="69" t="s">
        <v>435</v>
      </c>
      <c r="L188" s="69" t="s">
        <v>29</v>
      </c>
      <c r="M188" s="69" t="s">
        <v>7214</v>
      </c>
      <c r="N188" s="69" t="s">
        <v>7215</v>
      </c>
      <c r="O188" s="69" t="s">
        <v>32</v>
      </c>
      <c r="P188" s="69" t="s">
        <v>33</v>
      </c>
      <c r="Q188" s="69" t="s">
        <v>34</v>
      </c>
      <c r="R188" s="117"/>
      <c r="S188" s="117">
        <v>45781.0</v>
      </c>
      <c r="T188" s="71">
        <v>45752.0</v>
      </c>
      <c r="V188" s="115">
        <v>45781.0</v>
      </c>
      <c r="Y188" s="69" t="s">
        <v>6836</v>
      </c>
      <c r="Z188" s="70" t="s">
        <v>6837</v>
      </c>
      <c r="AA188" s="71">
        <v>45748.0</v>
      </c>
    </row>
    <row r="189">
      <c r="A189" s="115">
        <v>45687.0</v>
      </c>
      <c r="B189" s="116">
        <v>65.0</v>
      </c>
      <c r="C189" s="69" t="s">
        <v>64</v>
      </c>
      <c r="D189" s="69" t="s">
        <v>95</v>
      </c>
      <c r="E189" s="69" t="s">
        <v>952</v>
      </c>
      <c r="F189" s="69" t="s">
        <v>46</v>
      </c>
      <c r="G189" s="69" t="s">
        <v>948</v>
      </c>
      <c r="H189" s="69" t="s">
        <v>59</v>
      </c>
      <c r="I189" s="69" t="s">
        <v>435</v>
      </c>
      <c r="J189" s="69" t="s">
        <v>47</v>
      </c>
      <c r="K189" s="69" t="s">
        <v>47</v>
      </c>
      <c r="L189" s="69" t="s">
        <v>29</v>
      </c>
      <c r="M189" s="69" t="s">
        <v>7216</v>
      </c>
      <c r="N189" s="69" t="s">
        <v>7217</v>
      </c>
      <c r="O189" s="69" t="s">
        <v>32</v>
      </c>
      <c r="P189" s="69" t="s">
        <v>33</v>
      </c>
      <c r="Q189" s="69" t="s">
        <v>34</v>
      </c>
      <c r="R189" s="117"/>
      <c r="S189" s="117">
        <v>45781.0</v>
      </c>
      <c r="T189" s="71">
        <v>45752.0</v>
      </c>
      <c r="V189" s="115">
        <v>45781.0</v>
      </c>
      <c r="Y189" s="69" t="s">
        <v>6836</v>
      </c>
      <c r="Z189" s="70" t="s">
        <v>6837</v>
      </c>
      <c r="AA189" s="71">
        <v>45748.0</v>
      </c>
    </row>
    <row r="190">
      <c r="A190" s="115">
        <v>45688.0</v>
      </c>
      <c r="B190" s="116">
        <v>64.0</v>
      </c>
      <c r="C190" s="69" t="s">
        <v>64</v>
      </c>
      <c r="D190" s="69" t="s">
        <v>65</v>
      </c>
      <c r="E190" s="69" t="s">
        <v>955</v>
      </c>
      <c r="F190" s="69" t="s">
        <v>25</v>
      </c>
      <c r="G190" s="69" t="s">
        <v>956</v>
      </c>
      <c r="H190" s="69" t="s">
        <v>388</v>
      </c>
      <c r="I190" s="69" t="s">
        <v>104</v>
      </c>
      <c r="J190" s="69" t="s">
        <v>104</v>
      </c>
      <c r="K190" s="69" t="s">
        <v>104</v>
      </c>
      <c r="L190" s="69" t="s">
        <v>29</v>
      </c>
      <c r="M190" s="69" t="s">
        <v>7218</v>
      </c>
      <c r="N190" s="69" t="s">
        <v>7219</v>
      </c>
      <c r="O190" s="69" t="s">
        <v>32</v>
      </c>
      <c r="P190" s="69" t="s">
        <v>33</v>
      </c>
      <c r="Q190" s="69" t="s">
        <v>381</v>
      </c>
      <c r="R190" s="117"/>
      <c r="S190" s="117">
        <v>45781.0</v>
      </c>
      <c r="T190" s="71">
        <v>45752.0</v>
      </c>
      <c r="V190" s="115">
        <v>45781.0</v>
      </c>
      <c r="Y190" s="69" t="s">
        <v>6836</v>
      </c>
      <c r="Z190" s="70" t="s">
        <v>6837</v>
      </c>
      <c r="AA190" s="71">
        <v>45748.0</v>
      </c>
    </row>
    <row r="191">
      <c r="A191" s="115">
        <v>45687.0</v>
      </c>
      <c r="B191" s="116">
        <v>51.0</v>
      </c>
      <c r="C191" s="69" t="s">
        <v>64</v>
      </c>
      <c r="D191" s="69" t="s">
        <v>290</v>
      </c>
      <c r="E191" s="69" t="s">
        <v>959</v>
      </c>
      <c r="F191" s="69" t="s">
        <v>25</v>
      </c>
      <c r="G191" s="69" t="s">
        <v>960</v>
      </c>
      <c r="H191" s="69" t="s">
        <v>39</v>
      </c>
      <c r="I191" s="69" t="s">
        <v>104</v>
      </c>
      <c r="J191" s="69" t="s">
        <v>78</v>
      </c>
      <c r="K191" s="69" t="s">
        <v>78</v>
      </c>
      <c r="L191" s="69" t="s">
        <v>29</v>
      </c>
      <c r="M191" s="69" t="s">
        <v>7220</v>
      </c>
      <c r="N191" s="69" t="s">
        <v>7221</v>
      </c>
      <c r="O191" s="69" t="s">
        <v>32</v>
      </c>
      <c r="P191" s="69" t="s">
        <v>33</v>
      </c>
      <c r="Q191" s="69" t="s">
        <v>34</v>
      </c>
      <c r="R191" s="117"/>
      <c r="S191" s="117" t="s">
        <v>4688</v>
      </c>
      <c r="T191" s="71">
        <v>45738.0</v>
      </c>
      <c r="V191" s="69" t="s">
        <v>4688</v>
      </c>
      <c r="W191" s="69">
        <v>4140.0</v>
      </c>
      <c r="X191" s="69" t="s">
        <v>600</v>
      </c>
      <c r="Y191" s="69" t="s">
        <v>6862</v>
      </c>
      <c r="Z191" s="70" t="s">
        <v>6863</v>
      </c>
      <c r="AA191" s="71">
        <v>45717.0</v>
      </c>
    </row>
    <row r="192">
      <c r="A192" s="115">
        <v>45686.0</v>
      </c>
      <c r="B192" s="116">
        <v>38.0</v>
      </c>
      <c r="C192" s="69" t="s">
        <v>64</v>
      </c>
      <c r="D192" s="69" t="s">
        <v>964</v>
      </c>
      <c r="E192" s="69" t="s">
        <v>965</v>
      </c>
      <c r="F192" s="69" t="s">
        <v>25</v>
      </c>
      <c r="G192" s="69" t="s">
        <v>966</v>
      </c>
      <c r="H192" s="69" t="s">
        <v>39</v>
      </c>
      <c r="I192" s="69" t="s">
        <v>104</v>
      </c>
      <c r="J192" s="69" t="s">
        <v>104</v>
      </c>
      <c r="K192" s="69" t="s">
        <v>104</v>
      </c>
      <c r="L192" s="69" t="s">
        <v>29</v>
      </c>
      <c r="M192" s="69" t="s">
        <v>7222</v>
      </c>
      <c r="N192" s="69" t="s">
        <v>7223</v>
      </c>
      <c r="O192" s="69" t="s">
        <v>32</v>
      </c>
      <c r="P192" s="69" t="s">
        <v>33</v>
      </c>
      <c r="R192" s="117"/>
      <c r="S192" s="117">
        <v>45872.0</v>
      </c>
      <c r="T192" s="71">
        <v>45724.0</v>
      </c>
      <c r="V192" s="115">
        <v>45872.0</v>
      </c>
      <c r="W192" s="69">
        <v>4248.0</v>
      </c>
      <c r="X192" s="69" t="s">
        <v>969</v>
      </c>
      <c r="Y192" s="69" t="s">
        <v>6862</v>
      </c>
      <c r="Z192" s="70" t="s">
        <v>6863</v>
      </c>
      <c r="AA192" s="71">
        <v>45717.0</v>
      </c>
    </row>
    <row r="193">
      <c r="A193" s="115">
        <v>45686.0</v>
      </c>
      <c r="B193" s="116">
        <v>216.0</v>
      </c>
      <c r="C193" s="69" t="s">
        <v>64</v>
      </c>
      <c r="D193" s="69" t="s">
        <v>964</v>
      </c>
      <c r="E193" s="69" t="s">
        <v>970</v>
      </c>
      <c r="F193" s="69" t="s">
        <v>25</v>
      </c>
      <c r="G193" s="69" t="s">
        <v>971</v>
      </c>
      <c r="H193" s="69" t="s">
        <v>77</v>
      </c>
      <c r="I193" s="69" t="s">
        <v>47</v>
      </c>
      <c r="J193" s="69" t="s">
        <v>47</v>
      </c>
      <c r="K193" s="69" t="s">
        <v>47</v>
      </c>
      <c r="L193" s="69" t="s">
        <v>29</v>
      </c>
      <c r="M193" s="69" t="s">
        <v>7224</v>
      </c>
      <c r="N193" s="69" t="s">
        <v>7225</v>
      </c>
      <c r="O193" s="69" t="s">
        <v>32</v>
      </c>
      <c r="P193" s="69" t="s">
        <v>214</v>
      </c>
      <c r="R193" s="117"/>
      <c r="S193" s="117"/>
      <c r="T193" s="70" t="s">
        <v>6850</v>
      </c>
      <c r="V193" s="117"/>
      <c r="Y193" s="69" t="s">
        <v>6850</v>
      </c>
      <c r="Z193" s="70" t="s">
        <v>6850</v>
      </c>
      <c r="AA193" s="70" t="s">
        <v>6850</v>
      </c>
    </row>
    <row r="194">
      <c r="A194" s="115">
        <v>45686.0</v>
      </c>
      <c r="B194" s="116">
        <v>216.0</v>
      </c>
      <c r="C194" s="69" t="s">
        <v>50</v>
      </c>
      <c r="D194" s="69" t="s">
        <v>51</v>
      </c>
      <c r="E194" s="69" t="s">
        <v>974</v>
      </c>
      <c r="F194" s="69" t="s">
        <v>427</v>
      </c>
      <c r="G194" s="69" t="s">
        <v>975</v>
      </c>
      <c r="H194" s="69" t="s">
        <v>68</v>
      </c>
      <c r="I194" s="69" t="s">
        <v>78</v>
      </c>
      <c r="J194" s="69" t="s">
        <v>78</v>
      </c>
      <c r="K194" s="69" t="s">
        <v>78</v>
      </c>
      <c r="L194" s="69" t="s">
        <v>29</v>
      </c>
      <c r="M194" s="69" t="s">
        <v>7226</v>
      </c>
      <c r="N194" s="69" t="s">
        <v>7227</v>
      </c>
      <c r="O194" s="69" t="s">
        <v>32</v>
      </c>
      <c r="P194" s="69" t="s">
        <v>214</v>
      </c>
      <c r="R194" s="117"/>
      <c r="S194" s="117"/>
      <c r="T194" s="70" t="s">
        <v>6850</v>
      </c>
      <c r="V194" s="117"/>
      <c r="Y194" s="69" t="s">
        <v>6850</v>
      </c>
      <c r="Z194" s="70" t="s">
        <v>6850</v>
      </c>
      <c r="AA194" s="70" t="s">
        <v>6850</v>
      </c>
    </row>
    <row r="195">
      <c r="A195" s="115">
        <v>45687.0</v>
      </c>
      <c r="B195" s="116">
        <v>79.0</v>
      </c>
      <c r="C195" s="69" t="s">
        <v>50</v>
      </c>
      <c r="D195" s="69" t="s">
        <v>216</v>
      </c>
      <c r="E195" s="69" t="s">
        <v>978</v>
      </c>
      <c r="F195" s="69" t="s">
        <v>25</v>
      </c>
      <c r="G195" s="69" t="s">
        <v>979</v>
      </c>
      <c r="H195" s="69" t="s">
        <v>39</v>
      </c>
      <c r="I195" s="69" t="s">
        <v>328</v>
      </c>
      <c r="J195" s="69" t="s">
        <v>328</v>
      </c>
      <c r="K195" s="69" t="s">
        <v>328</v>
      </c>
      <c r="L195" s="69" t="s">
        <v>29</v>
      </c>
      <c r="M195" s="69" t="s">
        <v>7228</v>
      </c>
      <c r="N195" s="69" t="s">
        <v>7229</v>
      </c>
      <c r="O195" s="69" t="s">
        <v>32</v>
      </c>
      <c r="P195" s="69" t="s">
        <v>33</v>
      </c>
      <c r="Q195" s="69" t="s">
        <v>34</v>
      </c>
      <c r="R195" s="117"/>
      <c r="S195" s="117" t="s">
        <v>4729</v>
      </c>
      <c r="T195" s="71">
        <v>45766.0</v>
      </c>
      <c r="V195" s="69" t="s">
        <v>4729</v>
      </c>
      <c r="Y195" s="69" t="s">
        <v>6836</v>
      </c>
      <c r="Z195" s="70" t="s">
        <v>6837</v>
      </c>
      <c r="AA195" s="71">
        <v>45748.0</v>
      </c>
    </row>
    <row r="196">
      <c r="A196" s="115">
        <v>45687.0</v>
      </c>
      <c r="B196" s="116">
        <v>215.0</v>
      </c>
      <c r="C196" s="69" t="s">
        <v>50</v>
      </c>
      <c r="D196" s="69" t="s">
        <v>216</v>
      </c>
      <c r="E196" s="69" t="s">
        <v>982</v>
      </c>
      <c r="F196" s="69" t="s">
        <v>46</v>
      </c>
      <c r="G196" s="69" t="s">
        <v>979</v>
      </c>
      <c r="H196" s="69" t="s">
        <v>39</v>
      </c>
      <c r="I196" s="69" t="s">
        <v>47</v>
      </c>
      <c r="J196" s="69" t="s">
        <v>47</v>
      </c>
      <c r="K196" s="69" t="s">
        <v>47</v>
      </c>
      <c r="L196" s="69" t="s">
        <v>29</v>
      </c>
      <c r="M196" s="69" t="s">
        <v>7230</v>
      </c>
      <c r="N196" s="69" t="s">
        <v>7231</v>
      </c>
      <c r="O196" s="69" t="s">
        <v>32</v>
      </c>
      <c r="P196" s="69" t="s">
        <v>214</v>
      </c>
      <c r="R196" s="117"/>
      <c r="S196" s="117"/>
      <c r="T196" s="70" t="s">
        <v>6850</v>
      </c>
      <c r="V196" s="117"/>
      <c r="Y196" s="69" t="s">
        <v>6850</v>
      </c>
      <c r="Z196" s="70" t="s">
        <v>6850</v>
      </c>
      <c r="AA196" s="70" t="s">
        <v>6850</v>
      </c>
    </row>
    <row r="197">
      <c r="A197" s="115">
        <v>45687.0</v>
      </c>
      <c r="B197" s="116">
        <v>215.0</v>
      </c>
      <c r="C197" s="69" t="s">
        <v>50</v>
      </c>
      <c r="D197" s="69" t="s">
        <v>216</v>
      </c>
      <c r="E197" s="69" t="s">
        <v>985</v>
      </c>
      <c r="F197" s="69" t="s">
        <v>25</v>
      </c>
      <c r="G197" s="69" t="s">
        <v>986</v>
      </c>
      <c r="H197" s="69" t="s">
        <v>59</v>
      </c>
      <c r="I197" s="69" t="s">
        <v>40</v>
      </c>
      <c r="J197" s="69" t="s">
        <v>40</v>
      </c>
      <c r="K197" s="69" t="s">
        <v>468</v>
      </c>
      <c r="L197" s="69" t="s">
        <v>29</v>
      </c>
      <c r="M197" s="69" t="s">
        <v>7232</v>
      </c>
      <c r="N197" s="69" t="s">
        <v>7233</v>
      </c>
      <c r="O197" s="69" t="s">
        <v>32</v>
      </c>
      <c r="P197" s="69" t="s">
        <v>214</v>
      </c>
      <c r="R197" s="117"/>
      <c r="S197" s="117"/>
      <c r="T197" s="70" t="s">
        <v>6850</v>
      </c>
      <c r="V197" s="115">
        <v>45844.0</v>
      </c>
      <c r="Y197" s="69" t="s">
        <v>6850</v>
      </c>
      <c r="Z197" s="70" t="s">
        <v>6850</v>
      </c>
      <c r="AA197" s="70" t="s">
        <v>6850</v>
      </c>
    </row>
    <row r="198">
      <c r="A198" s="115">
        <v>45686.0</v>
      </c>
      <c r="B198" s="116">
        <v>122.0</v>
      </c>
      <c r="C198" s="69" t="s">
        <v>50</v>
      </c>
      <c r="D198" s="69" t="s">
        <v>216</v>
      </c>
      <c r="E198" s="69" t="s">
        <v>989</v>
      </c>
      <c r="F198" s="69" t="s">
        <v>46</v>
      </c>
      <c r="G198" s="69" t="s">
        <v>990</v>
      </c>
      <c r="H198" s="69" t="s">
        <v>39</v>
      </c>
      <c r="I198" s="69" t="s">
        <v>40</v>
      </c>
      <c r="J198" s="69" t="s">
        <v>47</v>
      </c>
      <c r="K198" s="69" t="s">
        <v>47</v>
      </c>
      <c r="L198" s="69" t="s">
        <v>29</v>
      </c>
      <c r="M198" s="69" t="s">
        <v>7234</v>
      </c>
      <c r="N198" s="69" t="s">
        <v>7235</v>
      </c>
      <c r="O198" s="69" t="s">
        <v>32</v>
      </c>
      <c r="P198" s="69" t="s">
        <v>33</v>
      </c>
      <c r="Q198" s="69" t="s">
        <v>471</v>
      </c>
      <c r="R198" s="117"/>
      <c r="S198" s="117" t="s">
        <v>4751</v>
      </c>
      <c r="T198" s="71">
        <v>45808.0</v>
      </c>
      <c r="V198" s="69" t="s">
        <v>4751</v>
      </c>
      <c r="Y198" s="69" t="s">
        <v>6866</v>
      </c>
      <c r="Z198" s="70" t="s">
        <v>6867</v>
      </c>
      <c r="AA198" s="71">
        <v>45778.0</v>
      </c>
    </row>
    <row r="199">
      <c r="A199" s="115">
        <v>45686.0</v>
      </c>
      <c r="B199" s="116">
        <v>66.0</v>
      </c>
      <c r="C199" s="69" t="s">
        <v>50</v>
      </c>
      <c r="D199" s="69" t="s">
        <v>216</v>
      </c>
      <c r="E199" s="69" t="s">
        <v>993</v>
      </c>
      <c r="F199" s="69" t="s">
        <v>25</v>
      </c>
      <c r="G199" s="69" t="s">
        <v>994</v>
      </c>
      <c r="H199" s="69" t="s">
        <v>742</v>
      </c>
      <c r="I199" s="69" t="s">
        <v>78</v>
      </c>
      <c r="J199" s="69" t="s">
        <v>78</v>
      </c>
      <c r="K199" s="69" t="s">
        <v>78</v>
      </c>
      <c r="L199" s="69" t="s">
        <v>29</v>
      </c>
      <c r="M199" s="69" t="s">
        <v>7236</v>
      </c>
      <c r="N199" s="69" t="s">
        <v>7237</v>
      </c>
      <c r="O199" s="69" t="s">
        <v>32</v>
      </c>
      <c r="P199" s="69" t="s">
        <v>33</v>
      </c>
      <c r="Q199" s="69" t="s">
        <v>34</v>
      </c>
      <c r="R199" s="117"/>
      <c r="S199" s="117">
        <v>45781.0</v>
      </c>
      <c r="T199" s="71">
        <v>45752.0</v>
      </c>
      <c r="V199" s="115">
        <v>45781.0</v>
      </c>
      <c r="W199" s="69">
        <v>3150.0</v>
      </c>
      <c r="X199" s="69" t="s">
        <v>237</v>
      </c>
      <c r="Y199" s="69" t="s">
        <v>6836</v>
      </c>
      <c r="Z199" s="70" t="s">
        <v>6837</v>
      </c>
      <c r="AA199" s="71">
        <v>45748.0</v>
      </c>
    </row>
    <row r="200">
      <c r="A200" s="115">
        <v>45680.0</v>
      </c>
      <c r="B200" s="116">
        <v>86.0</v>
      </c>
      <c r="C200" s="69" t="s">
        <v>50</v>
      </c>
      <c r="D200" s="69" t="s">
        <v>216</v>
      </c>
      <c r="E200" s="69" t="s">
        <v>998</v>
      </c>
      <c r="F200" s="69" t="s">
        <v>25</v>
      </c>
      <c r="G200" s="69" t="s">
        <v>999</v>
      </c>
      <c r="H200" s="69" t="s">
        <v>388</v>
      </c>
      <c r="I200" s="69" t="s">
        <v>220</v>
      </c>
      <c r="J200" s="69" t="s">
        <v>233</v>
      </c>
      <c r="K200" s="69" t="s">
        <v>233</v>
      </c>
      <c r="L200" s="69" t="s">
        <v>29</v>
      </c>
      <c r="M200" s="69" t="s">
        <v>7238</v>
      </c>
      <c r="N200" s="69" t="s">
        <v>7239</v>
      </c>
      <c r="O200" s="69" t="s">
        <v>32</v>
      </c>
      <c r="P200" s="69" t="s">
        <v>33</v>
      </c>
      <c r="Q200" s="69" t="s">
        <v>381</v>
      </c>
      <c r="R200" s="117"/>
      <c r="S200" s="117" t="s">
        <v>4729</v>
      </c>
      <c r="T200" s="71">
        <v>45766.0</v>
      </c>
      <c r="V200" s="69" t="s">
        <v>4729</v>
      </c>
      <c r="W200" s="69">
        <v>3150.0</v>
      </c>
      <c r="X200" s="69" t="s">
        <v>482</v>
      </c>
      <c r="Y200" s="69" t="s">
        <v>6836</v>
      </c>
      <c r="Z200" s="70" t="s">
        <v>6837</v>
      </c>
      <c r="AA200" s="71">
        <v>45748.0</v>
      </c>
    </row>
    <row r="201">
      <c r="A201" s="115">
        <v>45684.0</v>
      </c>
      <c r="B201" s="116">
        <v>218.0</v>
      </c>
      <c r="C201" s="69" t="s">
        <v>50</v>
      </c>
      <c r="D201" s="69" t="s">
        <v>216</v>
      </c>
      <c r="E201" s="69" t="s">
        <v>1002</v>
      </c>
      <c r="F201" s="69" t="s">
        <v>25</v>
      </c>
      <c r="G201" s="69" t="s">
        <v>1003</v>
      </c>
      <c r="H201" s="69" t="s">
        <v>388</v>
      </c>
      <c r="I201" s="69" t="s">
        <v>78</v>
      </c>
      <c r="J201" s="69" t="s">
        <v>78</v>
      </c>
      <c r="K201" s="69" t="s">
        <v>78</v>
      </c>
      <c r="L201" s="69" t="s">
        <v>29</v>
      </c>
      <c r="M201" s="69" t="s">
        <v>7240</v>
      </c>
      <c r="N201" s="69" t="s">
        <v>7241</v>
      </c>
      <c r="O201" s="69" t="s">
        <v>32</v>
      </c>
      <c r="P201" s="69" t="s">
        <v>214</v>
      </c>
      <c r="R201" s="117"/>
      <c r="S201" s="117"/>
      <c r="T201" s="70" t="s">
        <v>6850</v>
      </c>
      <c r="V201" s="117"/>
      <c r="Y201" s="69" t="s">
        <v>6850</v>
      </c>
      <c r="Z201" s="70" t="s">
        <v>6850</v>
      </c>
      <c r="AA201" s="70" t="s">
        <v>6850</v>
      </c>
    </row>
    <row r="202">
      <c r="A202" s="115">
        <v>45686.0</v>
      </c>
      <c r="B202" s="116">
        <v>216.0</v>
      </c>
      <c r="C202" s="69" t="s">
        <v>22</v>
      </c>
      <c r="D202" s="69" t="s">
        <v>109</v>
      </c>
      <c r="E202" s="69" t="s">
        <v>1006</v>
      </c>
      <c r="F202" s="69" t="s">
        <v>46</v>
      </c>
      <c r="G202" s="69" t="s">
        <v>1007</v>
      </c>
      <c r="H202" s="69" t="s">
        <v>59</v>
      </c>
      <c r="I202" s="69" t="s">
        <v>78</v>
      </c>
      <c r="J202" s="69" t="s">
        <v>47</v>
      </c>
      <c r="K202" s="69" t="s">
        <v>47</v>
      </c>
      <c r="L202" s="69" t="s">
        <v>29</v>
      </c>
      <c r="M202" s="69" t="s">
        <v>7242</v>
      </c>
      <c r="N202" s="69" t="s">
        <v>7243</v>
      </c>
      <c r="O202" s="69" t="s">
        <v>32</v>
      </c>
      <c r="P202" s="69" t="s">
        <v>214</v>
      </c>
      <c r="R202" s="117"/>
      <c r="S202" s="117"/>
      <c r="T202" s="70" t="s">
        <v>6850</v>
      </c>
      <c r="V202" s="117"/>
      <c r="Y202" s="69" t="s">
        <v>6850</v>
      </c>
      <c r="Z202" s="70" t="s">
        <v>6850</v>
      </c>
      <c r="AA202" s="70" t="s">
        <v>6850</v>
      </c>
    </row>
    <row r="203">
      <c r="A203" s="115">
        <v>45688.0</v>
      </c>
      <c r="B203" s="116">
        <v>214.0</v>
      </c>
      <c r="C203" s="69" t="s">
        <v>22</v>
      </c>
      <c r="D203" s="69" t="s">
        <v>109</v>
      </c>
      <c r="E203" s="69" t="s">
        <v>1010</v>
      </c>
      <c r="F203" s="69" t="s">
        <v>25</v>
      </c>
      <c r="G203" s="69" t="s">
        <v>1011</v>
      </c>
      <c r="H203" s="69" t="s">
        <v>68</v>
      </c>
      <c r="I203" s="69" t="s">
        <v>78</v>
      </c>
      <c r="J203" s="69" t="s">
        <v>104</v>
      </c>
      <c r="K203" s="69" t="s">
        <v>104</v>
      </c>
      <c r="L203" s="69" t="s">
        <v>29</v>
      </c>
      <c r="M203" s="69" t="s">
        <v>7244</v>
      </c>
      <c r="N203" s="69" t="s">
        <v>7245</v>
      </c>
      <c r="O203" s="69" t="s">
        <v>32</v>
      </c>
      <c r="P203" s="69" t="s">
        <v>214</v>
      </c>
      <c r="R203" s="117"/>
      <c r="S203" s="117"/>
      <c r="T203" s="70" t="s">
        <v>6850</v>
      </c>
      <c r="V203" s="117"/>
      <c r="Y203" s="69" t="s">
        <v>6850</v>
      </c>
      <c r="Z203" s="70" t="s">
        <v>6850</v>
      </c>
      <c r="AA203" s="70" t="s">
        <v>6850</v>
      </c>
    </row>
    <row r="204">
      <c r="A204" s="115">
        <v>45686.0</v>
      </c>
      <c r="B204" s="116">
        <v>216.0</v>
      </c>
      <c r="C204" s="69" t="s">
        <v>22</v>
      </c>
      <c r="D204" s="69" t="s">
        <v>109</v>
      </c>
      <c r="E204" s="69" t="s">
        <v>1014</v>
      </c>
      <c r="F204" s="69" t="s">
        <v>25</v>
      </c>
      <c r="G204" s="69" t="s">
        <v>1007</v>
      </c>
      <c r="H204" s="69" t="s">
        <v>59</v>
      </c>
      <c r="I204" s="69" t="s">
        <v>78</v>
      </c>
      <c r="J204" s="69" t="s">
        <v>142</v>
      </c>
      <c r="K204" s="69" t="s">
        <v>1015</v>
      </c>
      <c r="L204" s="69" t="s">
        <v>29</v>
      </c>
      <c r="M204" s="69" t="s">
        <v>7246</v>
      </c>
      <c r="N204" s="69" t="s">
        <v>7247</v>
      </c>
      <c r="O204" s="69" t="s">
        <v>32</v>
      </c>
      <c r="P204" s="69" t="s">
        <v>214</v>
      </c>
      <c r="R204" s="117"/>
      <c r="S204" s="117"/>
      <c r="T204" s="70" t="s">
        <v>6850</v>
      </c>
      <c r="V204" s="117"/>
      <c r="Y204" s="69" t="s">
        <v>6850</v>
      </c>
      <c r="Z204" s="70" t="s">
        <v>6850</v>
      </c>
      <c r="AA204" s="70" t="s">
        <v>6850</v>
      </c>
    </row>
    <row r="205">
      <c r="A205" s="115">
        <v>45665.0</v>
      </c>
      <c r="B205" s="116">
        <v>73.0</v>
      </c>
      <c r="C205" s="69" t="s">
        <v>50</v>
      </c>
      <c r="D205" s="69" t="s">
        <v>216</v>
      </c>
      <c r="E205" s="69" t="s">
        <v>1018</v>
      </c>
      <c r="F205" s="69" t="s">
        <v>25</v>
      </c>
      <c r="G205" s="69" t="s">
        <v>1019</v>
      </c>
      <c r="H205" s="69" t="s">
        <v>68</v>
      </c>
      <c r="I205" s="69" t="s">
        <v>220</v>
      </c>
      <c r="J205" s="69" t="s">
        <v>570</v>
      </c>
      <c r="K205" s="69" t="s">
        <v>570</v>
      </c>
      <c r="L205" s="69" t="s">
        <v>29</v>
      </c>
      <c r="M205" s="69" t="s">
        <v>7248</v>
      </c>
      <c r="N205" s="69" t="s">
        <v>7249</v>
      </c>
      <c r="O205" s="69" t="s">
        <v>32</v>
      </c>
      <c r="P205" s="69" t="s">
        <v>33</v>
      </c>
      <c r="Q205" s="69" t="s">
        <v>228</v>
      </c>
      <c r="R205" s="117"/>
      <c r="S205" s="117" t="s">
        <v>4688</v>
      </c>
      <c r="T205" s="71">
        <v>45738.0</v>
      </c>
      <c r="V205" s="69" t="s">
        <v>4688</v>
      </c>
      <c r="W205" s="69">
        <v>3060.0</v>
      </c>
      <c r="X205" s="69" t="s">
        <v>600</v>
      </c>
      <c r="Y205" s="69" t="s">
        <v>6862</v>
      </c>
      <c r="Z205" s="70" t="s">
        <v>6863</v>
      </c>
      <c r="AA205" s="71">
        <v>45717.0</v>
      </c>
    </row>
    <row r="206">
      <c r="A206" s="115">
        <v>45665.0</v>
      </c>
      <c r="B206" s="116">
        <v>73.0</v>
      </c>
      <c r="C206" s="69" t="s">
        <v>50</v>
      </c>
      <c r="D206" s="69" t="s">
        <v>216</v>
      </c>
      <c r="E206" s="69" t="s">
        <v>1023</v>
      </c>
      <c r="F206" s="69" t="s">
        <v>46</v>
      </c>
      <c r="G206" s="69" t="s">
        <v>1019</v>
      </c>
      <c r="H206" s="69" t="s">
        <v>68</v>
      </c>
      <c r="I206" s="69" t="s">
        <v>220</v>
      </c>
      <c r="J206" s="69" t="s">
        <v>47</v>
      </c>
      <c r="K206" s="69" t="s">
        <v>47</v>
      </c>
      <c r="L206" s="69" t="s">
        <v>29</v>
      </c>
      <c r="M206" s="69" t="s">
        <v>7250</v>
      </c>
      <c r="N206" s="69" t="s">
        <v>7251</v>
      </c>
      <c r="O206" s="69" t="s">
        <v>32</v>
      </c>
      <c r="P206" s="69" t="s">
        <v>33</v>
      </c>
      <c r="Q206" s="69" t="s">
        <v>228</v>
      </c>
      <c r="R206" s="117"/>
      <c r="S206" s="117" t="s">
        <v>4688</v>
      </c>
      <c r="T206" s="71">
        <v>45738.0</v>
      </c>
      <c r="V206" s="69" t="s">
        <v>4688</v>
      </c>
      <c r="W206" s="69">
        <v>765.0</v>
      </c>
      <c r="X206" s="69" t="s">
        <v>600</v>
      </c>
      <c r="Y206" s="69" t="s">
        <v>6862</v>
      </c>
      <c r="Z206" s="70" t="s">
        <v>6863</v>
      </c>
      <c r="AA206" s="71">
        <v>45717.0</v>
      </c>
    </row>
    <row r="207">
      <c r="A207" s="115">
        <v>45689.0</v>
      </c>
      <c r="B207" s="116">
        <v>56.0</v>
      </c>
      <c r="C207" s="69" t="s">
        <v>72</v>
      </c>
      <c r="D207" s="69" t="s">
        <v>247</v>
      </c>
      <c r="E207" s="69" t="s">
        <v>1026</v>
      </c>
      <c r="F207" s="69" t="s">
        <v>25</v>
      </c>
      <c r="G207" s="69" t="s">
        <v>1027</v>
      </c>
      <c r="H207" s="69" t="s">
        <v>39</v>
      </c>
      <c r="I207" s="69" t="s">
        <v>104</v>
      </c>
      <c r="J207" s="69" t="s">
        <v>104</v>
      </c>
      <c r="K207" s="69" t="s">
        <v>104</v>
      </c>
      <c r="L207" s="69" t="s">
        <v>29</v>
      </c>
      <c r="M207" s="69" t="s">
        <v>7252</v>
      </c>
      <c r="N207" s="69" t="s">
        <v>7253</v>
      </c>
      <c r="O207" s="69" t="s">
        <v>32</v>
      </c>
      <c r="P207" s="69" t="s">
        <v>33</v>
      </c>
      <c r="Q207" s="69" t="s">
        <v>381</v>
      </c>
      <c r="R207" s="117"/>
      <c r="S207" s="117" t="s">
        <v>5085</v>
      </c>
      <c r="T207" s="71">
        <v>45745.0</v>
      </c>
      <c r="V207" s="69" t="s">
        <v>5085</v>
      </c>
      <c r="W207" s="69">
        <v>3600.0</v>
      </c>
      <c r="X207" s="69" t="s">
        <v>94</v>
      </c>
      <c r="Y207" s="69" t="s">
        <v>6862</v>
      </c>
      <c r="Z207" s="70" t="s">
        <v>6863</v>
      </c>
      <c r="AA207" s="71">
        <v>45717.0</v>
      </c>
    </row>
    <row r="208">
      <c r="A208" s="115">
        <v>45689.0</v>
      </c>
      <c r="B208" s="116">
        <v>126.0</v>
      </c>
      <c r="C208" s="69" t="s">
        <v>72</v>
      </c>
      <c r="D208" s="69" t="s">
        <v>247</v>
      </c>
      <c r="E208" s="69" t="s">
        <v>1031</v>
      </c>
      <c r="F208" s="69" t="s">
        <v>25</v>
      </c>
      <c r="G208" s="69" t="s">
        <v>1032</v>
      </c>
      <c r="H208" s="69" t="s">
        <v>39</v>
      </c>
      <c r="I208" s="69" t="s">
        <v>220</v>
      </c>
      <c r="J208" s="69" t="s">
        <v>220</v>
      </c>
      <c r="K208" s="69" t="s">
        <v>220</v>
      </c>
      <c r="L208" s="69" t="s">
        <v>29</v>
      </c>
      <c r="M208" s="69" t="s">
        <v>7254</v>
      </c>
      <c r="N208" s="69" t="s">
        <v>7255</v>
      </c>
      <c r="O208" s="69" t="s">
        <v>32</v>
      </c>
      <c r="P208" s="69" t="s">
        <v>33</v>
      </c>
      <c r="R208" s="117"/>
      <c r="S208" s="117">
        <v>45844.0</v>
      </c>
      <c r="T208" s="71">
        <v>45815.0</v>
      </c>
      <c r="V208" s="115">
        <v>45844.0</v>
      </c>
      <c r="W208" s="69">
        <v>3150.0</v>
      </c>
      <c r="X208" s="69" t="s">
        <v>482</v>
      </c>
      <c r="Y208" s="69" t="s">
        <v>6870</v>
      </c>
      <c r="Z208" s="70" t="s">
        <v>6871</v>
      </c>
      <c r="AA208" s="71">
        <v>45809.0</v>
      </c>
    </row>
    <row r="209">
      <c r="A209" s="115">
        <v>45689.0</v>
      </c>
      <c r="B209" s="116">
        <v>112.0</v>
      </c>
      <c r="C209" s="69" t="s">
        <v>72</v>
      </c>
      <c r="D209" s="69" t="s">
        <v>247</v>
      </c>
      <c r="E209" s="69" t="s">
        <v>1035</v>
      </c>
      <c r="F209" s="69" t="s">
        <v>25</v>
      </c>
      <c r="G209" s="69" t="s">
        <v>1036</v>
      </c>
      <c r="H209" s="69" t="s">
        <v>388</v>
      </c>
      <c r="I209" s="69" t="s">
        <v>104</v>
      </c>
      <c r="J209" s="69" t="s">
        <v>104</v>
      </c>
      <c r="K209" s="69" t="s">
        <v>256</v>
      </c>
      <c r="L209" s="69" t="s">
        <v>29</v>
      </c>
      <c r="M209" s="69" t="s">
        <v>7256</v>
      </c>
      <c r="N209" s="69" t="s">
        <v>7257</v>
      </c>
      <c r="O209" s="69" t="s">
        <v>32</v>
      </c>
      <c r="P209" s="69" t="s">
        <v>33</v>
      </c>
      <c r="Q209" s="69" t="s">
        <v>471</v>
      </c>
      <c r="R209" s="69" t="s">
        <v>4853</v>
      </c>
      <c r="S209" s="117" t="s">
        <v>4853</v>
      </c>
      <c r="T209" s="71">
        <v>45801.0</v>
      </c>
      <c r="V209" s="69" t="s">
        <v>4853</v>
      </c>
      <c r="W209" s="69">
        <v>3150.0</v>
      </c>
      <c r="X209" s="69" t="s">
        <v>1039</v>
      </c>
      <c r="Y209" s="69" t="s">
        <v>6866</v>
      </c>
      <c r="Z209" s="70" t="s">
        <v>6867</v>
      </c>
      <c r="AA209" s="71">
        <v>45778.0</v>
      </c>
    </row>
    <row r="210">
      <c r="A210" s="115">
        <v>45689.0</v>
      </c>
      <c r="B210" s="116">
        <v>213.0</v>
      </c>
      <c r="C210" s="69" t="s">
        <v>72</v>
      </c>
      <c r="D210" s="69" t="s">
        <v>247</v>
      </c>
      <c r="E210" s="69" t="s">
        <v>1040</v>
      </c>
      <c r="F210" s="69" t="s">
        <v>25</v>
      </c>
      <c r="G210" s="69" t="s">
        <v>1041</v>
      </c>
      <c r="H210" s="69" t="s">
        <v>388</v>
      </c>
      <c r="I210" s="69" t="s">
        <v>78</v>
      </c>
      <c r="J210" s="69" t="s">
        <v>78</v>
      </c>
      <c r="K210" s="69" t="s">
        <v>78</v>
      </c>
      <c r="L210" s="69" t="s">
        <v>29</v>
      </c>
      <c r="M210" s="69" t="s">
        <v>7258</v>
      </c>
      <c r="N210" s="69" t="s">
        <v>7259</v>
      </c>
      <c r="O210" s="69" t="s">
        <v>32</v>
      </c>
      <c r="P210" s="69" t="s">
        <v>214</v>
      </c>
      <c r="R210" s="117"/>
      <c r="S210" s="117"/>
      <c r="T210" s="70" t="s">
        <v>6850</v>
      </c>
      <c r="V210" s="117"/>
      <c r="Y210" s="69" t="s">
        <v>6850</v>
      </c>
      <c r="Z210" s="70" t="s">
        <v>6850</v>
      </c>
      <c r="AA210" s="70" t="s">
        <v>6850</v>
      </c>
    </row>
    <row r="211">
      <c r="A211" s="115">
        <v>45689.0</v>
      </c>
      <c r="B211" s="116">
        <v>213.0</v>
      </c>
      <c r="C211" s="69" t="s">
        <v>72</v>
      </c>
      <c r="D211" s="69" t="s">
        <v>247</v>
      </c>
      <c r="E211" s="69" t="s">
        <v>1044</v>
      </c>
      <c r="F211" s="69" t="s">
        <v>46</v>
      </c>
      <c r="G211" s="69" t="s">
        <v>1045</v>
      </c>
      <c r="H211" s="69" t="s">
        <v>388</v>
      </c>
      <c r="I211" s="69" t="s">
        <v>122</v>
      </c>
      <c r="J211" s="69" t="s">
        <v>122</v>
      </c>
      <c r="K211" s="69" t="s">
        <v>122</v>
      </c>
      <c r="L211" s="69" t="s">
        <v>29</v>
      </c>
      <c r="M211" s="69" t="s">
        <v>7260</v>
      </c>
      <c r="N211" s="69" t="s">
        <v>7261</v>
      </c>
      <c r="O211" s="69" t="s">
        <v>32</v>
      </c>
      <c r="P211" s="69" t="s">
        <v>33</v>
      </c>
      <c r="Q211" s="69" t="s">
        <v>228</v>
      </c>
      <c r="R211" s="117"/>
      <c r="S211" s="117"/>
      <c r="T211" s="70" t="s">
        <v>6850</v>
      </c>
      <c r="V211" s="117"/>
      <c r="Y211" s="69" t="s">
        <v>6850</v>
      </c>
      <c r="Z211" s="70" t="s">
        <v>6850</v>
      </c>
      <c r="AA211" s="70" t="s">
        <v>6850</v>
      </c>
    </row>
    <row r="212">
      <c r="A212" s="115">
        <v>45689.0</v>
      </c>
      <c r="B212" s="116">
        <v>23.0</v>
      </c>
      <c r="C212" s="69" t="s">
        <v>72</v>
      </c>
      <c r="D212" s="69" t="s">
        <v>247</v>
      </c>
      <c r="E212" s="69" t="s">
        <v>1048</v>
      </c>
      <c r="F212" s="69" t="s">
        <v>25</v>
      </c>
      <c r="G212" s="69" t="s">
        <v>1049</v>
      </c>
      <c r="H212" s="69" t="s">
        <v>388</v>
      </c>
      <c r="I212" s="69" t="s">
        <v>122</v>
      </c>
      <c r="J212" s="69" t="s">
        <v>122</v>
      </c>
      <c r="K212" s="69" t="s">
        <v>122</v>
      </c>
      <c r="L212" s="69" t="s">
        <v>29</v>
      </c>
      <c r="M212" s="69" t="s">
        <v>7262</v>
      </c>
      <c r="N212" s="69" t="s">
        <v>7263</v>
      </c>
      <c r="O212" s="69" t="s">
        <v>32</v>
      </c>
      <c r="P212" s="69" t="s">
        <v>33</v>
      </c>
      <c r="R212" s="117"/>
      <c r="S212" s="117" t="s">
        <v>4738</v>
      </c>
      <c r="T212" s="71">
        <v>45712.0</v>
      </c>
      <c r="V212" s="69" t="s">
        <v>4738</v>
      </c>
      <c r="W212" s="69">
        <v>4050.0</v>
      </c>
      <c r="X212" s="69" t="s">
        <v>164</v>
      </c>
      <c r="Y212" s="69" t="s">
        <v>6853</v>
      </c>
      <c r="Z212" s="70" t="s">
        <v>6854</v>
      </c>
      <c r="AA212" s="71">
        <v>45689.0</v>
      </c>
    </row>
    <row r="213">
      <c r="A213" s="115">
        <v>45689.0</v>
      </c>
      <c r="B213" s="116">
        <v>213.0</v>
      </c>
      <c r="C213" s="69" t="s">
        <v>72</v>
      </c>
      <c r="D213" s="69" t="s">
        <v>247</v>
      </c>
      <c r="E213" s="69" t="s">
        <v>1052</v>
      </c>
      <c r="F213" s="69" t="s">
        <v>25</v>
      </c>
      <c r="G213" s="69" t="s">
        <v>1053</v>
      </c>
      <c r="H213" s="69" t="s">
        <v>39</v>
      </c>
      <c r="I213" s="69" t="s">
        <v>122</v>
      </c>
      <c r="J213" s="69" t="s">
        <v>122</v>
      </c>
      <c r="K213" s="69" t="s">
        <v>122</v>
      </c>
      <c r="L213" s="69" t="s">
        <v>29</v>
      </c>
      <c r="M213" s="69" t="s">
        <v>7264</v>
      </c>
      <c r="N213" s="69" t="s">
        <v>7265</v>
      </c>
      <c r="O213" s="69" t="s">
        <v>32</v>
      </c>
      <c r="P213" s="69" t="s">
        <v>214</v>
      </c>
      <c r="R213" s="117"/>
      <c r="S213" s="117"/>
      <c r="T213" s="70" t="s">
        <v>6850</v>
      </c>
      <c r="V213" s="117"/>
      <c r="W213" s="69">
        <v>4050.0</v>
      </c>
      <c r="X213" s="69" t="s">
        <v>649</v>
      </c>
      <c r="Y213" s="69" t="s">
        <v>6850</v>
      </c>
      <c r="Z213" s="70" t="s">
        <v>6850</v>
      </c>
      <c r="AA213" s="70" t="s">
        <v>6850</v>
      </c>
    </row>
    <row r="214">
      <c r="A214" s="115">
        <v>45689.0</v>
      </c>
      <c r="B214" s="116">
        <v>213.0</v>
      </c>
      <c r="C214" s="69" t="s">
        <v>72</v>
      </c>
      <c r="D214" s="69" t="s">
        <v>247</v>
      </c>
      <c r="E214" s="69" t="s">
        <v>1056</v>
      </c>
      <c r="F214" s="69" t="s">
        <v>46</v>
      </c>
      <c r="G214" s="69" t="s">
        <v>1053</v>
      </c>
      <c r="H214" s="69" t="s">
        <v>39</v>
      </c>
      <c r="I214" s="69" t="s">
        <v>122</v>
      </c>
      <c r="J214" s="69" t="s">
        <v>47</v>
      </c>
      <c r="K214" s="69" t="s">
        <v>47</v>
      </c>
      <c r="L214" s="69" t="s">
        <v>29</v>
      </c>
      <c r="M214" s="69" t="s">
        <v>7266</v>
      </c>
      <c r="N214" s="69" t="s">
        <v>7267</v>
      </c>
      <c r="O214" s="69" t="s">
        <v>32</v>
      </c>
      <c r="P214" s="69" t="s">
        <v>214</v>
      </c>
      <c r="R214" s="117"/>
      <c r="S214" s="117"/>
      <c r="T214" s="70" t="s">
        <v>6850</v>
      </c>
      <c r="V214" s="117"/>
      <c r="W214" s="69">
        <v>1350.0</v>
      </c>
      <c r="X214" s="69" t="s">
        <v>164</v>
      </c>
      <c r="Y214" s="69" t="s">
        <v>6850</v>
      </c>
      <c r="Z214" s="70" t="s">
        <v>6850</v>
      </c>
      <c r="AA214" s="70" t="s">
        <v>6850</v>
      </c>
    </row>
    <row r="215">
      <c r="A215" s="115">
        <v>45689.0</v>
      </c>
      <c r="B215" s="116">
        <v>7.0</v>
      </c>
      <c r="C215" s="69" t="s">
        <v>72</v>
      </c>
      <c r="D215" s="69" t="s">
        <v>247</v>
      </c>
      <c r="E215" s="69" t="s">
        <v>1059</v>
      </c>
      <c r="F215" s="69" t="s">
        <v>25</v>
      </c>
      <c r="G215" s="69" t="s">
        <v>1060</v>
      </c>
      <c r="H215" s="69" t="s">
        <v>39</v>
      </c>
      <c r="I215" s="69" t="s">
        <v>435</v>
      </c>
      <c r="J215" s="69" t="s">
        <v>435</v>
      </c>
      <c r="K215" s="69" t="s">
        <v>435</v>
      </c>
      <c r="L215" s="69" t="s">
        <v>29</v>
      </c>
      <c r="M215" s="69" t="s">
        <v>7268</v>
      </c>
      <c r="N215" s="69" t="s">
        <v>7269</v>
      </c>
      <c r="O215" s="69" t="s">
        <v>32</v>
      </c>
      <c r="P215" s="69" t="s">
        <v>33</v>
      </c>
      <c r="R215" s="117"/>
      <c r="S215" s="117">
        <v>45871.0</v>
      </c>
      <c r="T215" s="71">
        <v>45696.0</v>
      </c>
      <c r="V215" s="115">
        <v>45871.0</v>
      </c>
      <c r="W215" s="69">
        <v>4050.0</v>
      </c>
      <c r="Y215" s="69" t="s">
        <v>6853</v>
      </c>
      <c r="Z215" s="70" t="s">
        <v>6854</v>
      </c>
      <c r="AA215" s="71">
        <v>45689.0</v>
      </c>
    </row>
    <row r="216">
      <c r="A216" s="115">
        <v>45689.0</v>
      </c>
      <c r="B216" s="116">
        <v>32.0</v>
      </c>
      <c r="C216" s="69" t="s">
        <v>72</v>
      </c>
      <c r="D216" s="69" t="s">
        <v>247</v>
      </c>
      <c r="E216" s="69" t="s">
        <v>1063</v>
      </c>
      <c r="F216" s="69" t="s">
        <v>25</v>
      </c>
      <c r="G216" s="69" t="s">
        <v>1064</v>
      </c>
      <c r="H216" s="69" t="s">
        <v>39</v>
      </c>
      <c r="I216" s="69" t="s">
        <v>78</v>
      </c>
      <c r="J216" s="69" t="s">
        <v>78</v>
      </c>
      <c r="K216" s="69" t="s">
        <v>104</v>
      </c>
      <c r="L216" s="69" t="s">
        <v>29</v>
      </c>
      <c r="M216" s="69" t="s">
        <v>7270</v>
      </c>
      <c r="N216" s="69" t="s">
        <v>7271</v>
      </c>
      <c r="O216" s="69" t="s">
        <v>32</v>
      </c>
      <c r="P216" s="69" t="s">
        <v>33</v>
      </c>
      <c r="R216" s="117"/>
      <c r="S216" s="117">
        <v>45780.0</v>
      </c>
      <c r="T216" s="71">
        <v>45721.0</v>
      </c>
      <c r="V216" s="115">
        <v>45780.0</v>
      </c>
      <c r="W216" s="69">
        <v>4050.0</v>
      </c>
      <c r="X216" s="69" t="s">
        <v>951</v>
      </c>
      <c r="Y216" s="69" t="s">
        <v>6862</v>
      </c>
      <c r="Z216" s="70" t="s">
        <v>6863</v>
      </c>
      <c r="AA216" s="71">
        <v>45717.0</v>
      </c>
    </row>
    <row r="217">
      <c r="A217" s="115">
        <v>45689.0</v>
      </c>
      <c r="B217" s="116">
        <v>23.0</v>
      </c>
      <c r="C217" s="69" t="s">
        <v>72</v>
      </c>
      <c r="D217" s="69" t="s">
        <v>247</v>
      </c>
      <c r="E217" s="69" t="s">
        <v>1067</v>
      </c>
      <c r="F217" s="69" t="s">
        <v>25</v>
      </c>
      <c r="G217" s="69" t="s">
        <v>1068</v>
      </c>
      <c r="H217" s="69" t="s">
        <v>68</v>
      </c>
      <c r="I217" s="69" t="s">
        <v>122</v>
      </c>
      <c r="J217" s="69" t="s">
        <v>122</v>
      </c>
      <c r="K217" s="69" t="s">
        <v>122</v>
      </c>
      <c r="L217" s="69" t="s">
        <v>29</v>
      </c>
      <c r="M217" s="69" t="s">
        <v>7272</v>
      </c>
      <c r="N217" s="69" t="s">
        <v>7273</v>
      </c>
      <c r="O217" s="69" t="s">
        <v>32</v>
      </c>
      <c r="P217" s="69" t="s">
        <v>33</v>
      </c>
      <c r="R217" s="117"/>
      <c r="S217" s="117" t="s">
        <v>4738</v>
      </c>
      <c r="T217" s="71">
        <v>45712.0</v>
      </c>
      <c r="V217" s="69" t="s">
        <v>4738</v>
      </c>
      <c r="W217" s="69">
        <v>3150.0</v>
      </c>
      <c r="X217" s="69" t="s">
        <v>664</v>
      </c>
      <c r="Y217" s="69" t="s">
        <v>6853</v>
      </c>
      <c r="Z217" s="70" t="s">
        <v>6854</v>
      </c>
      <c r="AA217" s="71">
        <v>45689.0</v>
      </c>
    </row>
    <row r="218">
      <c r="A218" s="115">
        <v>45689.0</v>
      </c>
      <c r="B218" s="116">
        <v>98.0</v>
      </c>
      <c r="C218" s="69" t="s">
        <v>64</v>
      </c>
      <c r="D218" s="69" t="s">
        <v>65</v>
      </c>
      <c r="E218" s="69" t="s">
        <v>1071</v>
      </c>
      <c r="F218" s="69" t="s">
        <v>8</v>
      </c>
      <c r="G218" s="69" t="s">
        <v>729</v>
      </c>
      <c r="H218" s="69" t="s">
        <v>104</v>
      </c>
      <c r="I218" s="69" t="s">
        <v>47</v>
      </c>
      <c r="J218" s="69" t="s">
        <v>47</v>
      </c>
      <c r="K218" s="69" t="s">
        <v>47</v>
      </c>
      <c r="L218" s="69" t="s">
        <v>29</v>
      </c>
      <c r="M218" s="69" t="s">
        <v>7274</v>
      </c>
      <c r="N218" s="69" t="s">
        <v>7275</v>
      </c>
      <c r="O218" s="69" t="s">
        <v>32</v>
      </c>
      <c r="P218" s="69" t="s">
        <v>33</v>
      </c>
      <c r="Q218" s="69" t="s">
        <v>34</v>
      </c>
      <c r="R218" s="117"/>
      <c r="S218" s="117">
        <v>45935.0</v>
      </c>
      <c r="T218" s="71">
        <v>45787.0</v>
      </c>
      <c r="V218" s="115">
        <v>45935.0</v>
      </c>
      <c r="Y218" s="69" t="s">
        <v>6866</v>
      </c>
      <c r="Z218" s="70" t="s">
        <v>6867</v>
      </c>
      <c r="AA218" s="71">
        <v>45778.0</v>
      </c>
    </row>
    <row r="219">
      <c r="A219" s="115">
        <v>45689.0</v>
      </c>
      <c r="B219" s="116">
        <v>213.0</v>
      </c>
      <c r="C219" s="69" t="s">
        <v>64</v>
      </c>
      <c r="D219" s="69" t="s">
        <v>65</v>
      </c>
      <c r="E219" s="69" t="s">
        <v>1074</v>
      </c>
      <c r="F219" s="69" t="s">
        <v>25</v>
      </c>
      <c r="G219" s="69" t="s">
        <v>1075</v>
      </c>
      <c r="H219" s="69" t="s">
        <v>1076</v>
      </c>
      <c r="I219" s="69" t="s">
        <v>256</v>
      </c>
      <c r="J219" s="69" t="s">
        <v>256</v>
      </c>
      <c r="K219" s="69" t="s">
        <v>256</v>
      </c>
      <c r="L219" s="69" t="s">
        <v>29</v>
      </c>
      <c r="M219" s="69" t="s">
        <v>7276</v>
      </c>
      <c r="N219" s="69" t="s">
        <v>7277</v>
      </c>
      <c r="O219" s="69" t="s">
        <v>32</v>
      </c>
      <c r="P219" s="69" t="s">
        <v>214</v>
      </c>
      <c r="R219" s="117"/>
      <c r="S219" s="117"/>
      <c r="T219" s="70" t="s">
        <v>6850</v>
      </c>
      <c r="V219" s="117"/>
      <c r="Y219" s="69" t="s">
        <v>6850</v>
      </c>
      <c r="Z219" s="70" t="s">
        <v>6850</v>
      </c>
      <c r="AA219" s="70" t="s">
        <v>6850</v>
      </c>
    </row>
    <row r="220">
      <c r="A220" s="115">
        <v>45690.0</v>
      </c>
      <c r="B220" s="116">
        <v>55.0</v>
      </c>
      <c r="C220" s="69" t="s">
        <v>64</v>
      </c>
      <c r="D220" s="69" t="s">
        <v>95</v>
      </c>
      <c r="E220" s="69">
        <v>2.025201177E9</v>
      </c>
      <c r="F220" s="69" t="s">
        <v>25</v>
      </c>
      <c r="G220" s="69" t="s">
        <v>1079</v>
      </c>
      <c r="H220" s="69" t="s">
        <v>39</v>
      </c>
      <c r="I220" s="69" t="s">
        <v>435</v>
      </c>
      <c r="J220" s="69" t="s">
        <v>78</v>
      </c>
      <c r="K220" s="69" t="s">
        <v>78</v>
      </c>
      <c r="L220" s="69" t="s">
        <v>29</v>
      </c>
      <c r="M220" s="69" t="s">
        <v>7278</v>
      </c>
      <c r="N220" s="69" t="s">
        <v>7279</v>
      </c>
      <c r="O220" s="69" t="s">
        <v>32</v>
      </c>
      <c r="P220" s="69" t="s">
        <v>33</v>
      </c>
      <c r="Q220" s="69" t="s">
        <v>381</v>
      </c>
      <c r="R220" s="117"/>
      <c r="S220" s="117" t="s">
        <v>5085</v>
      </c>
      <c r="T220" s="71">
        <v>45745.0</v>
      </c>
      <c r="V220" s="69" t="s">
        <v>5085</v>
      </c>
      <c r="Y220" s="69" t="s">
        <v>6862</v>
      </c>
      <c r="Z220" s="70" t="s">
        <v>6863</v>
      </c>
      <c r="AA220" s="71">
        <v>45717.0</v>
      </c>
    </row>
    <row r="221">
      <c r="A221" s="115">
        <v>45690.0</v>
      </c>
      <c r="B221" s="116">
        <v>76.0</v>
      </c>
      <c r="C221" s="69" t="s">
        <v>64</v>
      </c>
      <c r="D221" s="69" t="s">
        <v>95</v>
      </c>
      <c r="E221" s="69" t="s">
        <v>1082</v>
      </c>
      <c r="F221" s="69" t="s">
        <v>25</v>
      </c>
      <c r="G221" s="69" t="s">
        <v>1083</v>
      </c>
      <c r="H221" s="69" t="s">
        <v>388</v>
      </c>
      <c r="I221" s="69" t="s">
        <v>256</v>
      </c>
      <c r="J221" s="69" t="s">
        <v>256</v>
      </c>
      <c r="K221" s="69" t="s">
        <v>256</v>
      </c>
      <c r="L221" s="69" t="s">
        <v>29</v>
      </c>
      <c r="M221" s="69" t="s">
        <v>7280</v>
      </c>
      <c r="N221" s="69" t="s">
        <v>7281</v>
      </c>
      <c r="O221" s="69" t="s">
        <v>32</v>
      </c>
      <c r="P221" s="69" t="s">
        <v>33</v>
      </c>
      <c r="Q221" s="69" t="s">
        <v>34</v>
      </c>
      <c r="R221" s="117"/>
      <c r="S221" s="117" t="s">
        <v>4729</v>
      </c>
      <c r="T221" s="71">
        <v>45766.0</v>
      </c>
      <c r="V221" s="69" t="s">
        <v>4729</v>
      </c>
      <c r="Y221" s="69" t="s">
        <v>6836</v>
      </c>
      <c r="Z221" s="70" t="s">
        <v>6837</v>
      </c>
      <c r="AA221" s="71">
        <v>45748.0</v>
      </c>
    </row>
    <row r="222">
      <c r="A222" s="115">
        <v>45690.0</v>
      </c>
      <c r="B222" s="116">
        <v>125.0</v>
      </c>
      <c r="C222" s="69" t="s">
        <v>64</v>
      </c>
      <c r="D222" s="69" t="s">
        <v>95</v>
      </c>
      <c r="E222" s="69" t="s">
        <v>1086</v>
      </c>
      <c r="F222" s="69" t="s">
        <v>25</v>
      </c>
      <c r="G222" s="69" t="s">
        <v>1087</v>
      </c>
      <c r="H222" s="69" t="s">
        <v>39</v>
      </c>
      <c r="I222" s="69" t="s">
        <v>220</v>
      </c>
      <c r="J222" s="69" t="s">
        <v>220</v>
      </c>
      <c r="K222" s="69" t="s">
        <v>220</v>
      </c>
      <c r="L222" s="69" t="s">
        <v>29</v>
      </c>
      <c r="M222" s="69" t="s">
        <v>7282</v>
      </c>
      <c r="N222" s="69" t="s">
        <v>7283</v>
      </c>
      <c r="O222" s="69" t="s">
        <v>32</v>
      </c>
      <c r="P222" s="69" t="s">
        <v>33</v>
      </c>
      <c r="Q222" s="69" t="s">
        <v>381</v>
      </c>
      <c r="R222" s="117"/>
      <c r="S222" s="117">
        <v>45844.0</v>
      </c>
      <c r="T222" s="71">
        <v>45815.0</v>
      </c>
      <c r="V222" s="115">
        <v>45844.0</v>
      </c>
      <c r="Y222" s="69" t="s">
        <v>6870</v>
      </c>
      <c r="Z222" s="70" t="s">
        <v>6871</v>
      </c>
      <c r="AA222" s="71">
        <v>45809.0</v>
      </c>
    </row>
    <row r="223">
      <c r="A223" s="115">
        <v>45691.0</v>
      </c>
      <c r="B223" s="116">
        <v>211.0</v>
      </c>
      <c r="C223" s="69" t="s">
        <v>64</v>
      </c>
      <c r="D223" s="69" t="s">
        <v>562</v>
      </c>
      <c r="E223" s="69" t="s">
        <v>1090</v>
      </c>
      <c r="F223" s="69" t="s">
        <v>25</v>
      </c>
      <c r="G223" s="69" t="s">
        <v>1091</v>
      </c>
      <c r="H223" s="69" t="s">
        <v>39</v>
      </c>
      <c r="I223" s="69" t="s">
        <v>905</v>
      </c>
      <c r="J223" s="69" t="s">
        <v>1092</v>
      </c>
      <c r="K223" s="69" t="s">
        <v>1093</v>
      </c>
      <c r="L223" s="69" t="s">
        <v>29</v>
      </c>
      <c r="M223" s="69" t="s">
        <v>7284</v>
      </c>
      <c r="N223" s="69" t="s">
        <v>7285</v>
      </c>
      <c r="O223" s="69" t="s">
        <v>32</v>
      </c>
      <c r="P223" s="69" t="s">
        <v>214</v>
      </c>
      <c r="R223" s="117"/>
      <c r="S223" s="117"/>
      <c r="T223" s="70" t="s">
        <v>6850</v>
      </c>
      <c r="V223" s="117"/>
      <c r="Y223" s="69" t="s">
        <v>6850</v>
      </c>
      <c r="Z223" s="70" t="s">
        <v>6850</v>
      </c>
      <c r="AA223" s="70" t="s">
        <v>6850</v>
      </c>
    </row>
    <row r="224">
      <c r="A224" s="115">
        <v>45691.0</v>
      </c>
      <c r="B224" s="116">
        <v>211.0</v>
      </c>
      <c r="C224" s="69" t="s">
        <v>64</v>
      </c>
      <c r="D224" s="69" t="s">
        <v>562</v>
      </c>
      <c r="E224" s="69" t="s">
        <v>1096</v>
      </c>
      <c r="F224" s="69" t="s">
        <v>25</v>
      </c>
      <c r="G224" s="69" t="s">
        <v>1097</v>
      </c>
      <c r="H224" s="69" t="s">
        <v>59</v>
      </c>
      <c r="I224" s="69" t="s">
        <v>28</v>
      </c>
      <c r="J224" s="69" t="s">
        <v>220</v>
      </c>
      <c r="K224" s="69" t="s">
        <v>220</v>
      </c>
      <c r="L224" s="69" t="s">
        <v>29</v>
      </c>
      <c r="M224" s="69" t="s">
        <v>7286</v>
      </c>
      <c r="N224" s="69" t="s">
        <v>7287</v>
      </c>
      <c r="O224" s="69" t="s">
        <v>32</v>
      </c>
      <c r="P224" s="69" t="s">
        <v>33</v>
      </c>
      <c r="Q224" s="69" t="s">
        <v>34</v>
      </c>
      <c r="R224" s="117"/>
      <c r="S224" s="117"/>
      <c r="T224" s="70" t="s">
        <v>6850</v>
      </c>
      <c r="V224" s="117"/>
      <c r="W224" s="69">
        <v>4320.0</v>
      </c>
      <c r="X224" s="69" t="s">
        <v>364</v>
      </c>
      <c r="Y224" s="69" t="s">
        <v>6850</v>
      </c>
      <c r="Z224" s="70" t="s">
        <v>6850</v>
      </c>
      <c r="AA224" s="70" t="s">
        <v>6850</v>
      </c>
    </row>
    <row r="225">
      <c r="A225" s="115">
        <v>45691.0</v>
      </c>
      <c r="B225" s="116">
        <v>47.0</v>
      </c>
      <c r="C225" s="69" t="s">
        <v>64</v>
      </c>
      <c r="D225" s="69" t="s">
        <v>562</v>
      </c>
      <c r="E225" s="69" t="s">
        <v>1100</v>
      </c>
      <c r="F225" s="69" t="s">
        <v>46</v>
      </c>
      <c r="G225" s="69" t="s">
        <v>575</v>
      </c>
      <c r="H225" s="69" t="s">
        <v>39</v>
      </c>
      <c r="I225" s="69" t="s">
        <v>328</v>
      </c>
      <c r="J225" s="69" t="s">
        <v>47</v>
      </c>
      <c r="K225" s="69" t="s">
        <v>47</v>
      </c>
      <c r="L225" s="69" t="s">
        <v>29</v>
      </c>
      <c r="M225" s="69" t="s">
        <v>7288</v>
      </c>
      <c r="N225" s="69" t="s">
        <v>7289</v>
      </c>
      <c r="O225" s="69" t="s">
        <v>32</v>
      </c>
      <c r="P225" s="69" t="s">
        <v>33</v>
      </c>
      <c r="Q225" s="69" t="s">
        <v>228</v>
      </c>
      <c r="R225" s="117"/>
      <c r="S225" s="117" t="s">
        <v>4688</v>
      </c>
      <c r="T225" s="71">
        <v>45738.0</v>
      </c>
      <c r="V225" s="69" t="s">
        <v>4688</v>
      </c>
      <c r="W225" s="69">
        <v>1350.0</v>
      </c>
      <c r="X225" s="69" t="s">
        <v>364</v>
      </c>
      <c r="Y225" s="69" t="s">
        <v>6862</v>
      </c>
      <c r="Z225" s="70" t="s">
        <v>6863</v>
      </c>
      <c r="AA225" s="71">
        <v>45717.0</v>
      </c>
    </row>
    <row r="226">
      <c r="A226" s="115">
        <v>45691.0</v>
      </c>
      <c r="B226" s="116">
        <v>33.0</v>
      </c>
      <c r="C226" s="69" t="s">
        <v>64</v>
      </c>
      <c r="D226" s="69" t="s">
        <v>562</v>
      </c>
      <c r="E226" s="69" t="s">
        <v>1103</v>
      </c>
      <c r="F226" s="69" t="s">
        <v>46</v>
      </c>
      <c r="G226" s="69" t="s">
        <v>361</v>
      </c>
      <c r="H226" s="69" t="s">
        <v>39</v>
      </c>
      <c r="I226" s="69" t="s">
        <v>28</v>
      </c>
      <c r="J226" s="69" t="s">
        <v>47</v>
      </c>
      <c r="K226" s="69" t="s">
        <v>47</v>
      </c>
      <c r="L226" s="69" t="s">
        <v>29</v>
      </c>
      <c r="M226" s="69" t="s">
        <v>7290</v>
      </c>
      <c r="N226" s="69" t="s">
        <v>7291</v>
      </c>
      <c r="O226" s="69" t="s">
        <v>32</v>
      </c>
      <c r="P226" s="69" t="s">
        <v>33</v>
      </c>
      <c r="R226" s="117"/>
      <c r="S226" s="117">
        <v>45872.0</v>
      </c>
      <c r="T226" s="71">
        <v>45724.0</v>
      </c>
      <c r="V226" s="115">
        <v>45872.0</v>
      </c>
      <c r="W226" s="69">
        <v>1350.0</v>
      </c>
      <c r="X226" s="69" t="s">
        <v>364</v>
      </c>
      <c r="Y226" s="69" t="s">
        <v>6862</v>
      </c>
      <c r="Z226" s="70" t="s">
        <v>6863</v>
      </c>
      <c r="AA226" s="71">
        <v>45717.0</v>
      </c>
    </row>
    <row r="227">
      <c r="A227" s="115">
        <v>45691.0</v>
      </c>
      <c r="B227" s="116">
        <v>124.0</v>
      </c>
      <c r="C227" s="69" t="s">
        <v>50</v>
      </c>
      <c r="D227" s="69" t="s">
        <v>216</v>
      </c>
      <c r="E227" s="69" t="s">
        <v>1106</v>
      </c>
      <c r="F227" s="69" t="s">
        <v>274</v>
      </c>
      <c r="G227" s="69" t="s">
        <v>1107</v>
      </c>
      <c r="H227" s="69" t="s">
        <v>77</v>
      </c>
      <c r="I227" s="69" t="s">
        <v>172</v>
      </c>
      <c r="J227" s="69" t="s">
        <v>47</v>
      </c>
      <c r="K227" s="69" t="s">
        <v>47</v>
      </c>
      <c r="L227" s="69" t="s">
        <v>29</v>
      </c>
      <c r="M227" s="69" t="s">
        <v>7292</v>
      </c>
      <c r="N227" s="69" t="s">
        <v>7293</v>
      </c>
      <c r="O227" s="69" t="s">
        <v>32</v>
      </c>
      <c r="P227" s="69" t="s">
        <v>33</v>
      </c>
      <c r="R227" s="115"/>
      <c r="S227" s="117">
        <v>45844.0</v>
      </c>
      <c r="T227" s="71">
        <v>45815.0</v>
      </c>
      <c r="V227" s="115">
        <v>45844.0</v>
      </c>
      <c r="Y227" s="69" t="s">
        <v>6870</v>
      </c>
      <c r="Z227" s="70" t="s">
        <v>6871</v>
      </c>
      <c r="AA227" s="71">
        <v>45809.0</v>
      </c>
    </row>
    <row r="228">
      <c r="A228" s="115">
        <v>45691.0</v>
      </c>
      <c r="B228" s="116">
        <v>54.0</v>
      </c>
      <c r="C228" s="69" t="s">
        <v>64</v>
      </c>
      <c r="D228" s="69" t="s">
        <v>95</v>
      </c>
      <c r="E228" s="69" t="s">
        <v>1111</v>
      </c>
      <c r="F228" s="69" t="s">
        <v>25</v>
      </c>
      <c r="G228" s="69" t="s">
        <v>1112</v>
      </c>
      <c r="H228" s="69" t="s">
        <v>39</v>
      </c>
      <c r="I228" s="69" t="s">
        <v>435</v>
      </c>
      <c r="J228" s="69" t="s">
        <v>78</v>
      </c>
      <c r="K228" s="69" t="s">
        <v>220</v>
      </c>
      <c r="L228" s="69" t="s">
        <v>29</v>
      </c>
      <c r="M228" s="69" t="s">
        <v>7294</v>
      </c>
      <c r="N228" s="69" t="s">
        <v>7295</v>
      </c>
      <c r="O228" s="69" t="s">
        <v>32</v>
      </c>
      <c r="P228" s="69" t="s">
        <v>33</v>
      </c>
      <c r="Q228" s="69" t="s">
        <v>228</v>
      </c>
      <c r="R228" s="117"/>
      <c r="S228" s="117" t="s">
        <v>5085</v>
      </c>
      <c r="T228" s="71">
        <v>45745.0</v>
      </c>
      <c r="V228" s="69" t="s">
        <v>5085</v>
      </c>
      <c r="Y228" s="69" t="s">
        <v>6862</v>
      </c>
      <c r="Z228" s="70" t="s">
        <v>6863</v>
      </c>
      <c r="AA228" s="71">
        <v>45717.0</v>
      </c>
    </row>
    <row r="229">
      <c r="A229" s="115">
        <v>45691.0</v>
      </c>
      <c r="B229" s="116">
        <v>211.0</v>
      </c>
      <c r="C229" s="69" t="s">
        <v>72</v>
      </c>
      <c r="D229" s="69" t="s">
        <v>73</v>
      </c>
      <c r="E229" s="69" t="s">
        <v>1115</v>
      </c>
      <c r="F229" s="69" t="s">
        <v>25</v>
      </c>
      <c r="G229" s="69" t="s">
        <v>1116</v>
      </c>
      <c r="H229" s="69" t="s">
        <v>449</v>
      </c>
      <c r="I229" s="69" t="s">
        <v>172</v>
      </c>
      <c r="J229" s="69" t="s">
        <v>172</v>
      </c>
      <c r="K229" s="69" t="s">
        <v>172</v>
      </c>
      <c r="L229" s="69" t="s">
        <v>29</v>
      </c>
      <c r="M229" s="69" t="s">
        <v>7296</v>
      </c>
      <c r="N229" s="69" t="s">
        <v>7297</v>
      </c>
      <c r="O229" s="69" t="s">
        <v>32</v>
      </c>
      <c r="P229" s="69" t="s">
        <v>214</v>
      </c>
      <c r="R229" s="117"/>
      <c r="S229" s="117"/>
      <c r="T229" s="70" t="s">
        <v>6850</v>
      </c>
      <c r="V229" s="117"/>
      <c r="Y229" s="69" t="s">
        <v>6850</v>
      </c>
      <c r="Z229" s="70" t="s">
        <v>6850</v>
      </c>
      <c r="AA229" s="70" t="s">
        <v>6850</v>
      </c>
    </row>
    <row r="230">
      <c r="A230" s="115">
        <v>45691.0</v>
      </c>
      <c r="B230" s="116">
        <v>96.0</v>
      </c>
      <c r="C230" s="69" t="s">
        <v>72</v>
      </c>
      <c r="D230" s="69" t="s">
        <v>73</v>
      </c>
      <c r="E230" s="69" t="s">
        <v>1119</v>
      </c>
      <c r="F230" s="69" t="s">
        <v>25</v>
      </c>
      <c r="G230" s="69" t="s">
        <v>1120</v>
      </c>
      <c r="H230" s="69" t="s">
        <v>39</v>
      </c>
      <c r="I230" s="69" t="s">
        <v>28</v>
      </c>
      <c r="J230" s="69" t="s">
        <v>28</v>
      </c>
      <c r="K230" s="69" t="s">
        <v>28</v>
      </c>
      <c r="L230" s="69" t="s">
        <v>29</v>
      </c>
      <c r="M230" s="69" t="s">
        <v>7298</v>
      </c>
      <c r="N230" s="69" t="s">
        <v>7299</v>
      </c>
      <c r="O230" s="69" t="s">
        <v>32</v>
      </c>
      <c r="P230" s="69" t="s">
        <v>33</v>
      </c>
      <c r="Q230" s="69" t="s">
        <v>34</v>
      </c>
      <c r="R230" s="117"/>
      <c r="S230" s="117">
        <v>45935.0</v>
      </c>
      <c r="T230" s="71">
        <v>45787.0</v>
      </c>
      <c r="V230" s="115">
        <v>45935.0</v>
      </c>
      <c r="W230" s="69">
        <v>4050.0</v>
      </c>
      <c r="X230" s="69" t="s">
        <v>94</v>
      </c>
      <c r="Y230" s="69" t="s">
        <v>6866</v>
      </c>
      <c r="Z230" s="70" t="s">
        <v>6867</v>
      </c>
      <c r="AA230" s="71">
        <v>45778.0</v>
      </c>
    </row>
    <row r="231">
      <c r="A231" s="115">
        <v>45691.0</v>
      </c>
      <c r="B231" s="116">
        <v>211.0</v>
      </c>
      <c r="C231" s="69" t="s">
        <v>72</v>
      </c>
      <c r="D231" s="69" t="s">
        <v>73</v>
      </c>
      <c r="E231" s="69" t="s">
        <v>1123</v>
      </c>
      <c r="F231" s="69" t="s">
        <v>25</v>
      </c>
      <c r="G231" s="69" t="s">
        <v>1124</v>
      </c>
      <c r="H231" s="69" t="s">
        <v>68</v>
      </c>
      <c r="I231" s="69" t="s">
        <v>28</v>
      </c>
      <c r="J231" s="69" t="s">
        <v>28</v>
      </c>
      <c r="K231" s="69" t="s">
        <v>28</v>
      </c>
      <c r="L231" s="69" t="s">
        <v>29</v>
      </c>
      <c r="M231" s="69" t="s">
        <v>7300</v>
      </c>
      <c r="N231" s="69" t="s">
        <v>7301</v>
      </c>
      <c r="O231" s="69" t="s">
        <v>32</v>
      </c>
      <c r="P231" s="69" t="s">
        <v>214</v>
      </c>
      <c r="R231" s="117"/>
      <c r="S231" s="117"/>
      <c r="T231" s="70" t="s">
        <v>6850</v>
      </c>
      <c r="V231" s="117"/>
      <c r="Y231" s="69" t="s">
        <v>6850</v>
      </c>
      <c r="Z231" s="70" t="s">
        <v>6850</v>
      </c>
      <c r="AA231" s="70" t="s">
        <v>6850</v>
      </c>
    </row>
    <row r="232">
      <c r="A232" s="115">
        <v>45691.0</v>
      </c>
      <c r="B232" s="116">
        <v>15.0</v>
      </c>
      <c r="C232" s="69" t="s">
        <v>72</v>
      </c>
      <c r="D232" s="69" t="s">
        <v>247</v>
      </c>
      <c r="E232" s="69" t="s">
        <v>1127</v>
      </c>
      <c r="F232" s="69" t="s">
        <v>249</v>
      </c>
      <c r="G232" s="69" t="s">
        <v>1128</v>
      </c>
      <c r="H232" s="69" t="s">
        <v>77</v>
      </c>
      <c r="I232" s="69" t="s">
        <v>220</v>
      </c>
      <c r="J232" s="69" t="s">
        <v>47</v>
      </c>
      <c r="K232" s="69" t="s">
        <v>47</v>
      </c>
      <c r="L232" s="69" t="s">
        <v>29</v>
      </c>
      <c r="M232" s="69" t="s">
        <v>7302</v>
      </c>
      <c r="N232" s="69" t="s">
        <v>7303</v>
      </c>
      <c r="O232" s="69" t="s">
        <v>32</v>
      </c>
      <c r="P232" s="69" t="s">
        <v>33</v>
      </c>
      <c r="R232" s="117"/>
      <c r="S232" s="117" t="s">
        <v>4710</v>
      </c>
      <c r="T232" s="71">
        <v>45706.0</v>
      </c>
      <c r="V232" s="69" t="s">
        <v>4710</v>
      </c>
      <c r="W232" s="69">
        <v>2250.0</v>
      </c>
      <c r="X232" s="69" t="s">
        <v>546</v>
      </c>
      <c r="Y232" s="69" t="s">
        <v>6853</v>
      </c>
      <c r="Z232" s="70" t="s">
        <v>6854</v>
      </c>
      <c r="AA232" s="71">
        <v>45689.0</v>
      </c>
    </row>
    <row r="233">
      <c r="A233" s="115">
        <v>45691.0</v>
      </c>
      <c r="B233" s="116">
        <v>47.0</v>
      </c>
      <c r="C233" s="69" t="s">
        <v>72</v>
      </c>
      <c r="D233" s="69" t="s">
        <v>247</v>
      </c>
      <c r="E233" s="69" t="s">
        <v>1131</v>
      </c>
      <c r="F233" s="69" t="s">
        <v>274</v>
      </c>
      <c r="G233" s="69" t="s">
        <v>1132</v>
      </c>
      <c r="H233" s="69" t="s">
        <v>77</v>
      </c>
      <c r="I233" s="69" t="s">
        <v>148</v>
      </c>
      <c r="J233" s="69" t="s">
        <v>47</v>
      </c>
      <c r="K233" s="69" t="s">
        <v>47</v>
      </c>
      <c r="L233" s="69" t="s">
        <v>29</v>
      </c>
      <c r="M233" s="69" t="s">
        <v>7304</v>
      </c>
      <c r="N233" s="69" t="s">
        <v>7305</v>
      </c>
      <c r="O233" s="69" t="s">
        <v>32</v>
      </c>
      <c r="P233" s="69" t="s">
        <v>33</v>
      </c>
      <c r="R233" s="117"/>
      <c r="S233" s="117" t="s">
        <v>4688</v>
      </c>
      <c r="T233" s="71">
        <v>45738.0</v>
      </c>
      <c r="V233" s="69" t="s">
        <v>4688</v>
      </c>
      <c r="W233" s="69">
        <v>1800.0</v>
      </c>
      <c r="Y233" s="69" t="s">
        <v>6862</v>
      </c>
      <c r="Z233" s="70" t="s">
        <v>6863</v>
      </c>
      <c r="AA233" s="71">
        <v>45717.0</v>
      </c>
    </row>
    <row r="234">
      <c r="A234" s="115">
        <v>45692.0</v>
      </c>
      <c r="B234" s="116">
        <v>123.0</v>
      </c>
      <c r="C234" s="69" t="s">
        <v>22</v>
      </c>
      <c r="D234" s="69" t="s">
        <v>109</v>
      </c>
      <c r="E234" s="69" t="s">
        <v>1135</v>
      </c>
      <c r="F234" s="69" t="s">
        <v>46</v>
      </c>
      <c r="G234" s="69" t="s">
        <v>111</v>
      </c>
      <c r="H234" s="69" t="s">
        <v>39</v>
      </c>
      <c r="I234" s="69" t="s">
        <v>105</v>
      </c>
      <c r="J234" s="69" t="s">
        <v>47</v>
      </c>
      <c r="K234" s="69" t="s">
        <v>47</v>
      </c>
      <c r="L234" s="69" t="s">
        <v>29</v>
      </c>
      <c r="M234" s="69" t="s">
        <v>7306</v>
      </c>
      <c r="N234" s="69" t="s">
        <v>7307</v>
      </c>
      <c r="O234" s="69" t="s">
        <v>32</v>
      </c>
      <c r="P234" s="69" t="s">
        <v>33</v>
      </c>
      <c r="Q234" s="69" t="s">
        <v>34</v>
      </c>
      <c r="R234" s="117"/>
      <c r="S234" s="117">
        <v>45844.0</v>
      </c>
      <c r="T234" s="71">
        <v>45815.0</v>
      </c>
      <c r="V234" s="115">
        <v>45844.0</v>
      </c>
      <c r="Y234" s="69" t="s">
        <v>6870</v>
      </c>
      <c r="Z234" s="70" t="s">
        <v>6871</v>
      </c>
      <c r="AA234" s="71">
        <v>45809.0</v>
      </c>
    </row>
    <row r="235">
      <c r="A235" s="115">
        <v>45692.0</v>
      </c>
      <c r="B235" s="116">
        <v>123.0</v>
      </c>
      <c r="C235" s="69" t="s">
        <v>22</v>
      </c>
      <c r="D235" s="69" t="s">
        <v>109</v>
      </c>
      <c r="E235" s="69" t="s">
        <v>1138</v>
      </c>
      <c r="F235" s="69" t="s">
        <v>46</v>
      </c>
      <c r="G235" s="69" t="s">
        <v>111</v>
      </c>
      <c r="H235" s="69" t="s">
        <v>39</v>
      </c>
      <c r="I235" s="69" t="s">
        <v>105</v>
      </c>
      <c r="J235" s="69" t="s">
        <v>47</v>
      </c>
      <c r="K235" s="69" t="s">
        <v>47</v>
      </c>
      <c r="L235" s="69" t="s">
        <v>29</v>
      </c>
      <c r="M235" s="69" t="s">
        <v>7308</v>
      </c>
      <c r="N235" s="69" t="s">
        <v>7309</v>
      </c>
      <c r="O235" s="69" t="s">
        <v>32</v>
      </c>
      <c r="P235" s="69" t="s">
        <v>33</v>
      </c>
      <c r="Q235" s="69" t="s">
        <v>34</v>
      </c>
      <c r="R235" s="117"/>
      <c r="S235" s="117">
        <v>45844.0</v>
      </c>
      <c r="T235" s="71">
        <v>45815.0</v>
      </c>
      <c r="V235" s="115">
        <v>45844.0</v>
      </c>
      <c r="Y235" s="69" t="s">
        <v>6870</v>
      </c>
      <c r="Z235" s="70" t="s">
        <v>6871</v>
      </c>
      <c r="AA235" s="71">
        <v>45809.0</v>
      </c>
    </row>
    <row r="236">
      <c r="A236" s="115">
        <v>45692.0</v>
      </c>
      <c r="B236" s="116">
        <v>210.0</v>
      </c>
      <c r="C236" s="69" t="s">
        <v>64</v>
      </c>
      <c r="D236" s="69" t="s">
        <v>209</v>
      </c>
      <c r="E236" s="69" t="s">
        <v>1141</v>
      </c>
      <c r="F236" s="69" t="s">
        <v>427</v>
      </c>
      <c r="G236" s="69" t="s">
        <v>1142</v>
      </c>
      <c r="H236" s="69" t="s">
        <v>68</v>
      </c>
      <c r="I236" s="69" t="s">
        <v>54</v>
      </c>
      <c r="J236" s="69" t="s">
        <v>873</v>
      </c>
      <c r="K236" s="69" t="s">
        <v>122</v>
      </c>
      <c r="L236" s="69" t="s">
        <v>29</v>
      </c>
      <c r="M236" s="69" t="s">
        <v>7310</v>
      </c>
      <c r="N236" s="69" t="s">
        <v>7311</v>
      </c>
      <c r="O236" s="69" t="s">
        <v>32</v>
      </c>
      <c r="P236" s="69" t="s">
        <v>33</v>
      </c>
      <c r="Q236" s="69" t="s">
        <v>34</v>
      </c>
      <c r="R236" s="117"/>
      <c r="S236" s="117"/>
      <c r="T236" s="70" t="s">
        <v>6850</v>
      </c>
      <c r="V236" s="117"/>
      <c r="Y236" s="69" t="s">
        <v>6850</v>
      </c>
      <c r="Z236" s="70" t="s">
        <v>6850</v>
      </c>
      <c r="AA236" s="70" t="s">
        <v>6850</v>
      </c>
    </row>
    <row r="237">
      <c r="A237" s="115">
        <v>45693.0</v>
      </c>
      <c r="B237" s="116">
        <v>209.0</v>
      </c>
      <c r="C237" s="69" t="s">
        <v>64</v>
      </c>
      <c r="D237" s="69" t="s">
        <v>65</v>
      </c>
      <c r="E237" s="69" t="s">
        <v>1145</v>
      </c>
      <c r="F237" s="69" t="s">
        <v>25</v>
      </c>
      <c r="G237" s="69" t="s">
        <v>1146</v>
      </c>
      <c r="H237" s="69" t="s">
        <v>39</v>
      </c>
      <c r="I237" s="69" t="s">
        <v>104</v>
      </c>
      <c r="J237" s="69" t="s">
        <v>104</v>
      </c>
      <c r="K237" s="69" t="s">
        <v>104</v>
      </c>
      <c r="L237" s="69" t="s">
        <v>29</v>
      </c>
      <c r="M237" s="69" t="s">
        <v>7312</v>
      </c>
      <c r="N237" s="69" t="s">
        <v>7313</v>
      </c>
      <c r="O237" s="69" t="s">
        <v>32</v>
      </c>
      <c r="P237" s="69" t="s">
        <v>343</v>
      </c>
      <c r="R237" s="117"/>
      <c r="S237" s="117"/>
      <c r="T237" s="70" t="s">
        <v>6850</v>
      </c>
      <c r="V237" s="117"/>
      <c r="Y237" s="69" t="s">
        <v>6850</v>
      </c>
      <c r="Z237" s="70" t="s">
        <v>6850</v>
      </c>
      <c r="AA237" s="70" t="s">
        <v>6850</v>
      </c>
    </row>
    <row r="238">
      <c r="A238" s="115">
        <v>45693.0</v>
      </c>
      <c r="B238" s="116">
        <v>19.0</v>
      </c>
      <c r="C238" s="69" t="s">
        <v>64</v>
      </c>
      <c r="D238" s="69" t="s">
        <v>697</v>
      </c>
      <c r="E238" s="69" t="s">
        <v>1149</v>
      </c>
      <c r="F238" s="69" t="s">
        <v>25</v>
      </c>
      <c r="G238" s="69" t="s">
        <v>1150</v>
      </c>
      <c r="H238" s="69" t="s">
        <v>388</v>
      </c>
      <c r="I238" s="69" t="s">
        <v>78</v>
      </c>
      <c r="J238" s="69" t="s">
        <v>255</v>
      </c>
      <c r="K238" s="69" t="s">
        <v>255</v>
      </c>
      <c r="L238" s="69" t="s">
        <v>29</v>
      </c>
      <c r="M238" s="69" t="s">
        <v>7314</v>
      </c>
      <c r="N238" s="69" t="s">
        <v>7315</v>
      </c>
      <c r="O238" s="69" t="s">
        <v>32</v>
      </c>
      <c r="P238" s="69" t="s">
        <v>33</v>
      </c>
      <c r="R238" s="117"/>
      <c r="S238" s="117" t="s">
        <v>4738</v>
      </c>
      <c r="T238" s="71">
        <v>45712.0</v>
      </c>
      <c r="V238" s="69" t="s">
        <v>4738</v>
      </c>
      <c r="W238" s="69">
        <v>3402.0</v>
      </c>
      <c r="Y238" s="69" t="s">
        <v>6853</v>
      </c>
      <c r="Z238" s="70" t="s">
        <v>6854</v>
      </c>
      <c r="AA238" s="71">
        <v>45689.0</v>
      </c>
    </row>
    <row r="239">
      <c r="A239" s="115">
        <v>45693.0</v>
      </c>
      <c r="B239" s="116">
        <v>209.0</v>
      </c>
      <c r="C239" s="69" t="s">
        <v>64</v>
      </c>
      <c r="D239" s="69" t="s">
        <v>697</v>
      </c>
      <c r="E239" s="69" t="s">
        <v>1153</v>
      </c>
      <c r="F239" s="69" t="s">
        <v>25</v>
      </c>
      <c r="G239" s="69" t="s">
        <v>1154</v>
      </c>
      <c r="H239" s="69" t="s">
        <v>59</v>
      </c>
      <c r="I239" s="69" t="s">
        <v>54</v>
      </c>
      <c r="J239" s="69" t="s">
        <v>182</v>
      </c>
      <c r="K239" s="69" t="s">
        <v>182</v>
      </c>
      <c r="L239" s="69" t="s">
        <v>29</v>
      </c>
      <c r="M239" s="69" t="s">
        <v>7316</v>
      </c>
      <c r="N239" s="69" t="s">
        <v>7317</v>
      </c>
      <c r="O239" s="69" t="s">
        <v>32</v>
      </c>
      <c r="P239" s="69" t="s">
        <v>33</v>
      </c>
      <c r="Q239" s="69" t="s">
        <v>34</v>
      </c>
      <c r="R239" s="117"/>
      <c r="S239" s="117"/>
      <c r="T239" s="70" t="s">
        <v>6850</v>
      </c>
      <c r="V239" s="117"/>
      <c r="W239" s="69">
        <v>4590.0</v>
      </c>
      <c r="X239" s="69" t="s">
        <v>1157</v>
      </c>
      <c r="Y239" s="69" t="s">
        <v>6850</v>
      </c>
      <c r="Z239" s="70" t="s">
        <v>6850</v>
      </c>
      <c r="AA239" s="70" t="s">
        <v>6850</v>
      </c>
    </row>
    <row r="240">
      <c r="A240" s="115">
        <v>45693.0</v>
      </c>
      <c r="B240" s="116">
        <v>209.0</v>
      </c>
      <c r="C240" s="69" t="s">
        <v>64</v>
      </c>
      <c r="D240" s="69" t="s">
        <v>697</v>
      </c>
      <c r="E240" s="69" t="s">
        <v>1158</v>
      </c>
      <c r="F240" s="69" t="s">
        <v>46</v>
      </c>
      <c r="G240" s="69" t="s">
        <v>1154</v>
      </c>
      <c r="H240" s="69" t="s">
        <v>59</v>
      </c>
      <c r="I240" s="69" t="s">
        <v>54</v>
      </c>
      <c r="J240" s="69" t="s">
        <v>47</v>
      </c>
      <c r="K240" s="69" t="s">
        <v>47</v>
      </c>
      <c r="M240" s="69" t="s">
        <v>7316</v>
      </c>
      <c r="N240" s="69" t="s">
        <v>7318</v>
      </c>
      <c r="O240" s="69" t="s">
        <v>32</v>
      </c>
      <c r="P240" s="69" t="s">
        <v>33</v>
      </c>
      <c r="Q240" s="69" t="s">
        <v>34</v>
      </c>
      <c r="R240" s="117"/>
      <c r="S240" s="117"/>
      <c r="T240" s="70" t="s">
        <v>6850</v>
      </c>
      <c r="V240" s="117"/>
      <c r="W240" s="69">
        <v>1620.0</v>
      </c>
      <c r="X240" s="69" t="s">
        <v>1157</v>
      </c>
      <c r="Y240" s="69" t="s">
        <v>6850</v>
      </c>
      <c r="Z240" s="70" t="s">
        <v>6850</v>
      </c>
      <c r="AA240" s="70" t="s">
        <v>6850</v>
      </c>
    </row>
    <row r="241">
      <c r="A241" s="115">
        <v>45693.0</v>
      </c>
      <c r="B241" s="116">
        <v>108.0</v>
      </c>
      <c r="C241" s="69" t="s">
        <v>22</v>
      </c>
      <c r="D241" s="69" t="s">
        <v>307</v>
      </c>
      <c r="E241" s="69" t="s">
        <v>1161</v>
      </c>
      <c r="F241" s="69" t="s">
        <v>25</v>
      </c>
      <c r="G241" s="69" t="s">
        <v>1162</v>
      </c>
      <c r="H241" s="69" t="s">
        <v>59</v>
      </c>
      <c r="I241" s="69" t="s">
        <v>256</v>
      </c>
      <c r="J241" s="69" t="s">
        <v>256</v>
      </c>
      <c r="K241" s="69" t="s">
        <v>256</v>
      </c>
      <c r="L241" s="69" t="s">
        <v>29</v>
      </c>
      <c r="M241" s="69" t="s">
        <v>7319</v>
      </c>
      <c r="N241" s="69" t="s">
        <v>7320</v>
      </c>
      <c r="O241" s="69" t="s">
        <v>32</v>
      </c>
      <c r="P241" s="69" t="s">
        <v>33</v>
      </c>
      <c r="Q241" s="69" t="s">
        <v>34</v>
      </c>
      <c r="R241" s="117"/>
      <c r="S241" s="117" t="s">
        <v>4853</v>
      </c>
      <c r="T241" s="71">
        <v>45801.0</v>
      </c>
      <c r="V241" s="69" t="s">
        <v>4853</v>
      </c>
      <c r="W241" s="69">
        <v>3960.0</v>
      </c>
      <c r="X241" s="69" t="s">
        <v>207</v>
      </c>
      <c r="Y241" s="69" t="s">
        <v>6866</v>
      </c>
      <c r="Z241" s="70" t="s">
        <v>6867</v>
      </c>
      <c r="AA241" s="71">
        <v>45778.0</v>
      </c>
    </row>
    <row r="242">
      <c r="A242" s="115">
        <v>45694.0</v>
      </c>
      <c r="B242" s="116">
        <v>27.0</v>
      </c>
      <c r="C242" s="69" t="s">
        <v>64</v>
      </c>
      <c r="D242" s="69" t="s">
        <v>65</v>
      </c>
      <c r="E242" s="69" t="s">
        <v>1166</v>
      </c>
      <c r="F242" s="69" t="s">
        <v>8</v>
      </c>
      <c r="G242" s="69" t="s">
        <v>1167</v>
      </c>
      <c r="H242" s="69" t="s">
        <v>59</v>
      </c>
      <c r="I242" s="69" t="s">
        <v>220</v>
      </c>
      <c r="J242" s="69" t="s">
        <v>1168</v>
      </c>
      <c r="K242" s="69" t="s">
        <v>1168</v>
      </c>
      <c r="L242" s="69" t="s">
        <v>29</v>
      </c>
      <c r="M242" s="69" t="s">
        <v>7321</v>
      </c>
      <c r="N242" s="69" t="s">
        <v>7322</v>
      </c>
      <c r="O242" s="69" t="s">
        <v>32</v>
      </c>
      <c r="P242" s="69" t="s">
        <v>33</v>
      </c>
      <c r="R242" s="117"/>
      <c r="S242" s="117">
        <v>45780.0</v>
      </c>
      <c r="T242" s="71">
        <v>45721.0</v>
      </c>
      <c r="V242" s="115">
        <v>45780.0</v>
      </c>
      <c r="Y242" s="69" t="s">
        <v>6862</v>
      </c>
      <c r="Z242" s="70" t="s">
        <v>6863</v>
      </c>
      <c r="AA242" s="71">
        <v>45717.0</v>
      </c>
    </row>
    <row r="243">
      <c r="A243" s="115">
        <v>45694.0</v>
      </c>
      <c r="B243" s="116">
        <v>58.0</v>
      </c>
      <c r="C243" s="69" t="s">
        <v>72</v>
      </c>
      <c r="D243" s="69" t="s">
        <v>73</v>
      </c>
      <c r="E243" s="69" t="s">
        <v>1171</v>
      </c>
      <c r="F243" s="69" t="s">
        <v>25</v>
      </c>
      <c r="G243" s="69" t="s">
        <v>1172</v>
      </c>
      <c r="H243" s="69" t="s">
        <v>39</v>
      </c>
      <c r="I243" s="69" t="s">
        <v>172</v>
      </c>
      <c r="J243" s="69" t="s">
        <v>172</v>
      </c>
      <c r="K243" s="69" t="s">
        <v>172</v>
      </c>
      <c r="L243" s="69" t="s">
        <v>29</v>
      </c>
      <c r="M243" s="69" t="s">
        <v>7323</v>
      </c>
      <c r="N243" s="69" t="s">
        <v>7324</v>
      </c>
      <c r="O243" s="69" t="s">
        <v>32</v>
      </c>
      <c r="P243" s="69" t="s">
        <v>33</v>
      </c>
      <c r="R243" s="117"/>
      <c r="S243" s="117">
        <v>45781.0</v>
      </c>
      <c r="T243" s="71">
        <v>45752.0</v>
      </c>
      <c r="V243" s="115">
        <v>45781.0</v>
      </c>
      <c r="W243" s="69">
        <v>4050.0</v>
      </c>
      <c r="X243" s="69" t="s">
        <v>153</v>
      </c>
      <c r="Y243" s="69" t="s">
        <v>6836</v>
      </c>
      <c r="Z243" s="70" t="s">
        <v>6837</v>
      </c>
      <c r="AA243" s="71">
        <v>45748.0</v>
      </c>
    </row>
    <row r="244">
      <c r="A244" s="115">
        <v>45694.0</v>
      </c>
      <c r="B244" s="116">
        <v>208.0</v>
      </c>
      <c r="C244" s="69" t="s">
        <v>72</v>
      </c>
      <c r="D244" s="69" t="s">
        <v>73</v>
      </c>
      <c r="E244" s="69" t="s">
        <v>1175</v>
      </c>
      <c r="F244" s="69" t="s">
        <v>25</v>
      </c>
      <c r="G244" s="69" t="s">
        <v>1176</v>
      </c>
      <c r="H244" s="69" t="s">
        <v>1076</v>
      </c>
      <c r="I244" s="69" t="s">
        <v>148</v>
      </c>
      <c r="J244" s="69" t="s">
        <v>148</v>
      </c>
      <c r="K244" s="69" t="s">
        <v>148</v>
      </c>
      <c r="L244" s="69" t="s">
        <v>29</v>
      </c>
      <c r="M244" s="69" t="s">
        <v>7325</v>
      </c>
      <c r="N244" s="69" t="s">
        <v>7326</v>
      </c>
      <c r="O244" s="69" t="s">
        <v>32</v>
      </c>
      <c r="P244" s="69" t="s">
        <v>214</v>
      </c>
      <c r="R244" s="117"/>
      <c r="S244" s="117"/>
      <c r="T244" s="70" t="s">
        <v>6850</v>
      </c>
      <c r="V244" s="117"/>
      <c r="Y244" s="69" t="s">
        <v>6850</v>
      </c>
      <c r="Z244" s="70" t="s">
        <v>6850</v>
      </c>
      <c r="AA244" s="70" t="s">
        <v>6850</v>
      </c>
    </row>
    <row r="245">
      <c r="A245" s="115">
        <v>45694.0</v>
      </c>
      <c r="B245" s="116">
        <v>208.0</v>
      </c>
      <c r="C245" s="69" t="s">
        <v>72</v>
      </c>
      <c r="D245" s="69" t="s">
        <v>73</v>
      </c>
      <c r="E245" s="69" t="s">
        <v>1179</v>
      </c>
      <c r="F245" s="69" t="s">
        <v>25</v>
      </c>
      <c r="G245" s="69" t="s">
        <v>1180</v>
      </c>
      <c r="H245" s="69" t="s">
        <v>1076</v>
      </c>
      <c r="I245" s="69" t="s">
        <v>148</v>
      </c>
      <c r="J245" s="69" t="s">
        <v>78</v>
      </c>
      <c r="K245" s="69" t="s">
        <v>244</v>
      </c>
      <c r="L245" s="69" t="s">
        <v>29</v>
      </c>
      <c r="M245" s="69" t="s">
        <v>7327</v>
      </c>
      <c r="N245" s="69" t="s">
        <v>7328</v>
      </c>
      <c r="O245" s="69" t="s">
        <v>32</v>
      </c>
      <c r="P245" s="69" t="s">
        <v>214</v>
      </c>
      <c r="R245" s="117"/>
      <c r="S245" s="117"/>
      <c r="T245" s="70" t="s">
        <v>6850</v>
      </c>
      <c r="V245" s="117"/>
      <c r="Y245" s="69" t="s">
        <v>6850</v>
      </c>
      <c r="Z245" s="70" t="s">
        <v>6850</v>
      </c>
      <c r="AA245" s="70" t="s">
        <v>6850</v>
      </c>
    </row>
    <row r="246">
      <c r="A246" s="115">
        <v>45694.0</v>
      </c>
      <c r="B246" s="116">
        <v>208.0</v>
      </c>
      <c r="C246" s="69" t="s">
        <v>64</v>
      </c>
      <c r="D246" s="69" t="s">
        <v>65</v>
      </c>
      <c r="E246" s="69" t="s">
        <v>1183</v>
      </c>
      <c r="F246" s="69" t="s">
        <v>1184</v>
      </c>
      <c r="G246" s="69" t="s">
        <v>1185</v>
      </c>
      <c r="H246" s="69" t="s">
        <v>39</v>
      </c>
      <c r="I246" s="69" t="s">
        <v>54</v>
      </c>
      <c r="J246" s="69" t="s">
        <v>28</v>
      </c>
      <c r="K246" s="69" t="s">
        <v>28</v>
      </c>
      <c r="L246" s="69" t="s">
        <v>29</v>
      </c>
      <c r="M246" s="69" t="s">
        <v>7329</v>
      </c>
      <c r="N246" s="69" t="s">
        <v>7330</v>
      </c>
      <c r="O246" s="69" t="s">
        <v>32</v>
      </c>
      <c r="P246" s="69" t="s">
        <v>214</v>
      </c>
      <c r="R246" s="117"/>
      <c r="S246" s="117"/>
      <c r="T246" s="70" t="s">
        <v>6850</v>
      </c>
      <c r="V246" s="117"/>
      <c r="Y246" s="69" t="s">
        <v>6850</v>
      </c>
      <c r="Z246" s="70" t="s">
        <v>6850</v>
      </c>
      <c r="AA246" s="70" t="s">
        <v>6850</v>
      </c>
    </row>
    <row r="247">
      <c r="A247" s="115">
        <v>45694.0</v>
      </c>
      <c r="B247" s="116">
        <v>208.0</v>
      </c>
      <c r="C247" s="69" t="s">
        <v>64</v>
      </c>
      <c r="D247" s="69" t="s">
        <v>65</v>
      </c>
      <c r="E247" s="69" t="s">
        <v>1188</v>
      </c>
      <c r="F247" s="69" t="s">
        <v>1184</v>
      </c>
      <c r="G247" s="69" t="s">
        <v>1189</v>
      </c>
      <c r="H247" s="69" t="s">
        <v>388</v>
      </c>
      <c r="I247" s="69" t="s">
        <v>104</v>
      </c>
      <c r="J247" s="69" t="s">
        <v>40</v>
      </c>
      <c r="K247" s="69" t="s">
        <v>40</v>
      </c>
      <c r="L247" s="69" t="s">
        <v>29</v>
      </c>
      <c r="M247" s="69" t="s">
        <v>7331</v>
      </c>
      <c r="N247" s="69" t="s">
        <v>7332</v>
      </c>
      <c r="O247" s="69" t="s">
        <v>32</v>
      </c>
      <c r="P247" s="69" t="s">
        <v>214</v>
      </c>
      <c r="R247" s="117"/>
      <c r="S247" s="117"/>
      <c r="T247" s="70" t="s">
        <v>6850</v>
      </c>
      <c r="V247" s="117"/>
      <c r="Y247" s="69" t="s">
        <v>6850</v>
      </c>
      <c r="Z247" s="70" t="s">
        <v>6850</v>
      </c>
      <c r="AA247" s="70" t="s">
        <v>6850</v>
      </c>
    </row>
    <row r="248">
      <c r="A248" s="115">
        <v>45694.0</v>
      </c>
      <c r="B248" s="116">
        <v>18.0</v>
      </c>
      <c r="C248" s="69" t="s">
        <v>64</v>
      </c>
      <c r="D248" s="69" t="s">
        <v>562</v>
      </c>
      <c r="E248" s="69" t="s">
        <v>1192</v>
      </c>
      <c r="F248" s="69" t="s">
        <v>274</v>
      </c>
      <c r="G248" s="69" t="s">
        <v>1193</v>
      </c>
      <c r="H248" s="69" t="s">
        <v>77</v>
      </c>
      <c r="I248" s="69" t="s">
        <v>78</v>
      </c>
      <c r="J248" s="69" t="s">
        <v>47</v>
      </c>
      <c r="K248" s="69" t="s">
        <v>47</v>
      </c>
      <c r="M248" s="69" t="s">
        <v>7333</v>
      </c>
      <c r="O248" s="69" t="s">
        <v>32</v>
      </c>
      <c r="P248" s="69" t="s">
        <v>33</v>
      </c>
      <c r="R248" s="117"/>
      <c r="S248" s="117" t="s">
        <v>4738</v>
      </c>
      <c r="T248" s="71">
        <v>45712.0</v>
      </c>
      <c r="V248" s="69" t="s">
        <v>4738</v>
      </c>
      <c r="W248" s="69">
        <v>3780.0</v>
      </c>
      <c r="X248" s="69" t="s">
        <v>655</v>
      </c>
      <c r="Y248" s="69" t="s">
        <v>6853</v>
      </c>
      <c r="Z248" s="70" t="s">
        <v>6854</v>
      </c>
      <c r="AA248" s="71">
        <v>45689.0</v>
      </c>
    </row>
    <row r="249">
      <c r="A249" s="115">
        <v>45694.0</v>
      </c>
      <c r="B249" s="116">
        <v>27.0</v>
      </c>
      <c r="C249" s="69" t="s">
        <v>64</v>
      </c>
      <c r="D249" s="69" t="s">
        <v>562</v>
      </c>
      <c r="E249" s="69" t="s">
        <v>1195</v>
      </c>
      <c r="F249" s="69" t="s">
        <v>274</v>
      </c>
      <c r="G249" s="69" t="s">
        <v>1196</v>
      </c>
      <c r="H249" s="69" t="s">
        <v>77</v>
      </c>
      <c r="I249" s="69" t="s">
        <v>468</v>
      </c>
      <c r="J249" s="69" t="s">
        <v>47</v>
      </c>
      <c r="K249" s="69" t="s">
        <v>47</v>
      </c>
      <c r="L249" s="69" t="s">
        <v>29</v>
      </c>
      <c r="M249" s="69" t="s">
        <v>7334</v>
      </c>
      <c r="N249" s="69" t="s">
        <v>7335</v>
      </c>
      <c r="O249" s="69" t="s">
        <v>32</v>
      </c>
      <c r="P249" s="69" t="s">
        <v>33</v>
      </c>
      <c r="R249" s="117"/>
      <c r="S249" s="117">
        <v>45780.0</v>
      </c>
      <c r="T249" s="71">
        <v>45721.0</v>
      </c>
      <c r="V249" s="115">
        <v>45780.0</v>
      </c>
      <c r="W249" s="69">
        <v>3780.0</v>
      </c>
      <c r="X249" s="69" t="s">
        <v>1030</v>
      </c>
      <c r="Y249" s="69" t="s">
        <v>6862</v>
      </c>
      <c r="Z249" s="70" t="s">
        <v>6863</v>
      </c>
      <c r="AA249" s="71">
        <v>45717.0</v>
      </c>
    </row>
    <row r="250">
      <c r="A250" s="115">
        <v>45691.0</v>
      </c>
      <c r="B250" s="116">
        <v>33.0</v>
      </c>
      <c r="C250" s="69" t="s">
        <v>64</v>
      </c>
      <c r="D250" s="69" t="s">
        <v>65</v>
      </c>
      <c r="E250" s="69" t="s">
        <v>1199</v>
      </c>
      <c r="F250" s="69" t="s">
        <v>1184</v>
      </c>
      <c r="G250" s="69" t="s">
        <v>1200</v>
      </c>
      <c r="H250" s="69" t="s">
        <v>77</v>
      </c>
      <c r="I250" s="69" t="s">
        <v>78</v>
      </c>
      <c r="J250" s="69" t="s">
        <v>47</v>
      </c>
      <c r="K250" s="69" t="s">
        <v>47</v>
      </c>
      <c r="L250" s="69" t="s">
        <v>29</v>
      </c>
      <c r="M250" s="69" t="s">
        <v>7336</v>
      </c>
      <c r="N250" s="69" t="s">
        <v>7337</v>
      </c>
      <c r="O250" s="69" t="s">
        <v>32</v>
      </c>
      <c r="P250" s="69" t="s">
        <v>33</v>
      </c>
      <c r="Q250" s="69" t="s">
        <v>34</v>
      </c>
      <c r="R250" s="117"/>
      <c r="S250" s="117">
        <v>45872.0</v>
      </c>
      <c r="T250" s="71">
        <v>45724.0</v>
      </c>
      <c r="V250" s="115">
        <v>45872.0</v>
      </c>
      <c r="W250" s="69">
        <v>3150.0</v>
      </c>
      <c r="X250" s="69" t="s">
        <v>1030</v>
      </c>
      <c r="Y250" s="69" t="s">
        <v>6862</v>
      </c>
      <c r="Z250" s="70" t="s">
        <v>6863</v>
      </c>
      <c r="AA250" s="71">
        <v>45717.0</v>
      </c>
    </row>
    <row r="251">
      <c r="A251" s="115">
        <v>45694.0</v>
      </c>
      <c r="B251" s="116">
        <v>208.0</v>
      </c>
      <c r="C251" s="69" t="s">
        <v>64</v>
      </c>
      <c r="D251" s="69" t="s">
        <v>290</v>
      </c>
      <c r="E251" s="69" t="s">
        <v>1203</v>
      </c>
      <c r="F251" s="69" t="s">
        <v>25</v>
      </c>
      <c r="G251" s="69" t="s">
        <v>1204</v>
      </c>
      <c r="H251" s="69" t="s">
        <v>1205</v>
      </c>
      <c r="I251" s="69" t="s">
        <v>468</v>
      </c>
      <c r="J251" s="69" t="s">
        <v>468</v>
      </c>
      <c r="K251" s="69" t="s">
        <v>468</v>
      </c>
      <c r="L251" s="69" t="s">
        <v>29</v>
      </c>
      <c r="M251" s="69" t="s">
        <v>7338</v>
      </c>
      <c r="N251" s="69" t="s">
        <v>7339</v>
      </c>
      <c r="O251" s="69" t="s">
        <v>32</v>
      </c>
      <c r="P251" s="69" t="s">
        <v>343</v>
      </c>
      <c r="Q251" s="69" t="s">
        <v>34</v>
      </c>
      <c r="R251" s="117"/>
      <c r="S251" s="117"/>
      <c r="T251" s="70" t="s">
        <v>6850</v>
      </c>
      <c r="V251" s="117"/>
      <c r="Y251" s="69" t="s">
        <v>6850</v>
      </c>
      <c r="Z251" s="70" t="s">
        <v>6850</v>
      </c>
      <c r="AA251" s="70" t="s">
        <v>6850</v>
      </c>
    </row>
    <row r="252">
      <c r="A252" s="115">
        <v>45694.0</v>
      </c>
      <c r="B252" s="116">
        <v>18.0</v>
      </c>
      <c r="C252" s="69" t="s">
        <v>72</v>
      </c>
      <c r="D252" s="69" t="s">
        <v>247</v>
      </c>
      <c r="E252" s="69" t="s">
        <v>1208</v>
      </c>
      <c r="F252" s="69" t="s">
        <v>274</v>
      </c>
      <c r="G252" s="69" t="s">
        <v>1209</v>
      </c>
      <c r="H252" s="69" t="s">
        <v>77</v>
      </c>
      <c r="I252" s="69" t="s">
        <v>148</v>
      </c>
      <c r="J252" s="69" t="s">
        <v>47</v>
      </c>
      <c r="K252" s="69" t="s">
        <v>47</v>
      </c>
      <c r="L252" s="69" t="s">
        <v>29</v>
      </c>
      <c r="M252" s="69" t="s">
        <v>7340</v>
      </c>
      <c r="N252" s="69" t="s">
        <v>7341</v>
      </c>
      <c r="O252" s="69" t="s">
        <v>32</v>
      </c>
      <c r="P252" s="69" t="s">
        <v>33</v>
      </c>
      <c r="R252" s="117"/>
      <c r="S252" s="117" t="s">
        <v>4738</v>
      </c>
      <c r="T252" s="71">
        <v>45712.0</v>
      </c>
      <c r="V252" s="69" t="s">
        <v>4738</v>
      </c>
      <c r="W252" s="69">
        <v>1800.0</v>
      </c>
      <c r="Y252" s="69" t="s">
        <v>6853</v>
      </c>
      <c r="Z252" s="70" t="s">
        <v>6854</v>
      </c>
      <c r="AA252" s="71">
        <v>45689.0</v>
      </c>
    </row>
    <row r="253">
      <c r="A253" s="115">
        <v>45694.0</v>
      </c>
      <c r="B253" s="116">
        <v>18.0</v>
      </c>
      <c r="C253" s="69" t="s">
        <v>72</v>
      </c>
      <c r="D253" s="69" t="s">
        <v>247</v>
      </c>
      <c r="E253" s="69" t="s">
        <v>1212</v>
      </c>
      <c r="F253" s="69" t="s">
        <v>274</v>
      </c>
      <c r="G253" s="69" t="s">
        <v>1213</v>
      </c>
      <c r="H253" s="69" t="s">
        <v>77</v>
      </c>
      <c r="I253" s="69" t="s">
        <v>78</v>
      </c>
      <c r="J253" s="69" t="s">
        <v>47</v>
      </c>
      <c r="K253" s="69" t="s">
        <v>47</v>
      </c>
      <c r="L253" s="69" t="s">
        <v>29</v>
      </c>
      <c r="M253" s="69" t="s">
        <v>7342</v>
      </c>
      <c r="N253" s="69" t="s">
        <v>7343</v>
      </c>
      <c r="O253" s="69" t="s">
        <v>32</v>
      </c>
      <c r="P253" s="69" t="s">
        <v>33</v>
      </c>
      <c r="R253" s="117"/>
      <c r="S253" s="117" t="s">
        <v>4738</v>
      </c>
      <c r="T253" s="71">
        <v>45712.0</v>
      </c>
      <c r="V253" s="69" t="s">
        <v>4738</v>
      </c>
      <c r="W253" s="69">
        <v>1800.0</v>
      </c>
      <c r="Y253" s="69" t="s">
        <v>6853</v>
      </c>
      <c r="Z253" s="70" t="s">
        <v>6854</v>
      </c>
      <c r="AA253" s="71">
        <v>45689.0</v>
      </c>
    </row>
    <row r="254">
      <c r="A254" s="115">
        <v>45694.0</v>
      </c>
      <c r="B254" s="116">
        <v>208.0</v>
      </c>
      <c r="C254" s="69" t="s">
        <v>64</v>
      </c>
      <c r="D254" s="69" t="s">
        <v>964</v>
      </c>
      <c r="E254" s="69" t="s">
        <v>1216</v>
      </c>
      <c r="F254" s="69" t="s">
        <v>25</v>
      </c>
      <c r="G254" s="69" t="s">
        <v>1217</v>
      </c>
      <c r="H254" s="69" t="s">
        <v>39</v>
      </c>
      <c r="I254" s="69" t="s">
        <v>78</v>
      </c>
      <c r="J254" s="69" t="s">
        <v>78</v>
      </c>
      <c r="K254" s="69" t="s">
        <v>78</v>
      </c>
      <c r="L254" s="69" t="s">
        <v>29</v>
      </c>
      <c r="M254" s="69" t="s">
        <v>7344</v>
      </c>
      <c r="N254" s="69" t="s">
        <v>7345</v>
      </c>
      <c r="O254" s="69" t="s">
        <v>32</v>
      </c>
      <c r="P254" s="69" t="s">
        <v>343</v>
      </c>
      <c r="R254" s="117"/>
      <c r="S254" s="117"/>
      <c r="T254" s="70" t="s">
        <v>6850</v>
      </c>
      <c r="V254" s="117"/>
      <c r="Y254" s="69" t="s">
        <v>6850</v>
      </c>
      <c r="Z254" s="70" t="s">
        <v>6850</v>
      </c>
      <c r="AA254" s="70" t="s">
        <v>6850</v>
      </c>
    </row>
    <row r="255">
      <c r="A255" s="115">
        <v>45694.0</v>
      </c>
      <c r="B255" s="116">
        <v>208.0</v>
      </c>
      <c r="C255" s="69" t="s">
        <v>64</v>
      </c>
      <c r="D255" s="69" t="s">
        <v>529</v>
      </c>
      <c r="E255" s="69" t="s">
        <v>1220</v>
      </c>
      <c r="F255" s="69" t="s">
        <v>427</v>
      </c>
      <c r="G255" s="69" t="s">
        <v>1221</v>
      </c>
      <c r="H255" s="69" t="s">
        <v>1222</v>
      </c>
      <c r="I255" s="69" t="s">
        <v>256</v>
      </c>
      <c r="J255" s="69" t="s">
        <v>404</v>
      </c>
      <c r="K255" s="69" t="s">
        <v>256</v>
      </c>
      <c r="L255" s="69" t="s">
        <v>29</v>
      </c>
      <c r="M255" s="69" t="s">
        <v>7346</v>
      </c>
      <c r="N255" s="69" t="s">
        <v>7347</v>
      </c>
      <c r="O255" s="69" t="s">
        <v>32</v>
      </c>
      <c r="P255" s="69" t="s">
        <v>214</v>
      </c>
      <c r="R255" s="117"/>
      <c r="S255" s="117"/>
      <c r="T255" s="70" t="s">
        <v>6850</v>
      </c>
      <c r="V255" s="117"/>
      <c r="Y255" s="69" t="s">
        <v>6850</v>
      </c>
      <c r="Z255" s="70" t="s">
        <v>6850</v>
      </c>
      <c r="AA255" s="70" t="s">
        <v>6850</v>
      </c>
    </row>
    <row r="256">
      <c r="A256" s="115">
        <v>45694.0</v>
      </c>
      <c r="B256" s="116">
        <v>208.0</v>
      </c>
      <c r="C256" s="69" t="s">
        <v>22</v>
      </c>
      <c r="D256" s="69" t="s">
        <v>307</v>
      </c>
      <c r="E256" s="69" t="s">
        <v>1225</v>
      </c>
      <c r="F256" s="69" t="s">
        <v>46</v>
      </c>
      <c r="G256" s="69" t="s">
        <v>1226</v>
      </c>
      <c r="H256" s="69" t="s">
        <v>59</v>
      </c>
      <c r="I256" s="69" t="s">
        <v>435</v>
      </c>
      <c r="J256" s="69" t="s">
        <v>47</v>
      </c>
      <c r="K256" s="69" t="s">
        <v>47</v>
      </c>
      <c r="L256" s="69" t="s">
        <v>29</v>
      </c>
      <c r="M256" s="69" t="s">
        <v>7348</v>
      </c>
      <c r="N256" s="69" t="s">
        <v>7349</v>
      </c>
      <c r="O256" s="69" t="s">
        <v>32</v>
      </c>
      <c r="P256" s="69" t="s">
        <v>33</v>
      </c>
      <c r="R256" s="117"/>
      <c r="S256" s="117"/>
      <c r="T256" s="70" t="s">
        <v>6850</v>
      </c>
      <c r="U256" s="69" t="s">
        <v>1229</v>
      </c>
      <c r="V256" s="117"/>
      <c r="W256" s="69">
        <v>1125.0</v>
      </c>
      <c r="X256" s="69" t="s">
        <v>1230</v>
      </c>
      <c r="Y256" s="69" t="s">
        <v>6850</v>
      </c>
      <c r="Z256" s="70" t="s">
        <v>6850</v>
      </c>
      <c r="AA256" s="70" t="s">
        <v>6850</v>
      </c>
    </row>
    <row r="257">
      <c r="A257" s="115">
        <v>45693.0</v>
      </c>
      <c r="B257" s="116">
        <v>45.0</v>
      </c>
      <c r="C257" s="69" t="s">
        <v>50</v>
      </c>
      <c r="D257" s="69" t="s">
        <v>216</v>
      </c>
      <c r="E257" s="69" t="s">
        <v>1231</v>
      </c>
      <c r="F257" s="69" t="s">
        <v>25</v>
      </c>
      <c r="G257" s="69" t="s">
        <v>1232</v>
      </c>
      <c r="H257" s="69" t="s">
        <v>1222</v>
      </c>
      <c r="I257" s="69" t="s">
        <v>435</v>
      </c>
      <c r="J257" s="69" t="s">
        <v>435</v>
      </c>
      <c r="K257" s="69" t="s">
        <v>435</v>
      </c>
      <c r="L257" s="69" t="s">
        <v>29</v>
      </c>
      <c r="M257" s="69" t="s">
        <v>7350</v>
      </c>
      <c r="N257" s="69" t="s">
        <v>7351</v>
      </c>
      <c r="O257" s="69" t="s">
        <v>32</v>
      </c>
      <c r="P257" s="69" t="s">
        <v>33</v>
      </c>
      <c r="Q257" s="69" t="s">
        <v>228</v>
      </c>
      <c r="R257" s="117"/>
      <c r="S257" s="117" t="s">
        <v>4688</v>
      </c>
      <c r="T257" s="71">
        <v>45738.0</v>
      </c>
      <c r="V257" s="69" t="s">
        <v>4688</v>
      </c>
      <c r="W257" s="69">
        <v>3150.0</v>
      </c>
      <c r="X257" s="69" t="s">
        <v>600</v>
      </c>
      <c r="Y257" s="69" t="s">
        <v>6862</v>
      </c>
      <c r="Z257" s="70" t="s">
        <v>6863</v>
      </c>
      <c r="AA257" s="71">
        <v>45717.0</v>
      </c>
    </row>
    <row r="258">
      <c r="A258" s="115">
        <v>45695.0</v>
      </c>
      <c r="B258" s="116">
        <v>207.0</v>
      </c>
      <c r="C258" s="69" t="s">
        <v>72</v>
      </c>
      <c r="D258" s="69" t="s">
        <v>247</v>
      </c>
      <c r="E258" s="69" t="s">
        <v>1235</v>
      </c>
      <c r="F258" s="69" t="s">
        <v>249</v>
      </c>
      <c r="G258" s="69" t="s">
        <v>1236</v>
      </c>
      <c r="H258" s="69" t="s">
        <v>77</v>
      </c>
      <c r="I258" s="69" t="s">
        <v>148</v>
      </c>
      <c r="J258" s="69" t="s">
        <v>47</v>
      </c>
      <c r="K258" s="69" t="s">
        <v>47</v>
      </c>
      <c r="L258" s="69" t="s">
        <v>29</v>
      </c>
      <c r="M258" s="69" t="s">
        <v>7352</v>
      </c>
      <c r="N258" s="69" t="s">
        <v>7353</v>
      </c>
      <c r="O258" s="69" t="s">
        <v>32</v>
      </c>
      <c r="P258" s="69" t="s">
        <v>214</v>
      </c>
      <c r="R258" s="115"/>
      <c r="S258" s="117"/>
      <c r="T258" s="70" t="s">
        <v>6850</v>
      </c>
      <c r="V258" s="117"/>
      <c r="Y258" s="69" t="s">
        <v>6850</v>
      </c>
      <c r="Z258" s="70" t="s">
        <v>6850</v>
      </c>
      <c r="AA258" s="70" t="s">
        <v>6850</v>
      </c>
    </row>
    <row r="259">
      <c r="A259" s="115">
        <v>45695.0</v>
      </c>
      <c r="B259" s="116">
        <v>120.0</v>
      </c>
      <c r="C259" s="69" t="s">
        <v>22</v>
      </c>
      <c r="D259" s="69" t="s">
        <v>109</v>
      </c>
      <c r="E259" s="69" t="s">
        <v>1240</v>
      </c>
      <c r="F259" s="69" t="s">
        <v>46</v>
      </c>
      <c r="G259" s="69" t="s">
        <v>111</v>
      </c>
      <c r="H259" s="69" t="s">
        <v>39</v>
      </c>
      <c r="I259" s="69" t="s">
        <v>105</v>
      </c>
      <c r="J259" s="69" t="s">
        <v>47</v>
      </c>
      <c r="K259" s="69" t="s">
        <v>47</v>
      </c>
      <c r="L259" s="69" t="s">
        <v>29</v>
      </c>
      <c r="M259" s="69" t="s">
        <v>7354</v>
      </c>
      <c r="N259" s="69" t="s">
        <v>7355</v>
      </c>
      <c r="O259" s="69" t="s">
        <v>32</v>
      </c>
      <c r="P259" s="69" t="s">
        <v>33</v>
      </c>
      <c r="Q259" s="69" t="s">
        <v>34</v>
      </c>
      <c r="R259" s="117"/>
      <c r="S259" s="117">
        <v>45844.0</v>
      </c>
      <c r="T259" s="71">
        <v>45815.0</v>
      </c>
      <c r="V259" s="115">
        <v>45844.0</v>
      </c>
      <c r="Y259" s="69" t="s">
        <v>6870</v>
      </c>
      <c r="Z259" s="70" t="s">
        <v>6871</v>
      </c>
      <c r="AA259" s="71">
        <v>45809.0</v>
      </c>
    </row>
    <row r="260">
      <c r="A260" s="115">
        <v>45695.0</v>
      </c>
      <c r="B260" s="116">
        <v>57.0</v>
      </c>
      <c r="C260" s="69" t="s">
        <v>72</v>
      </c>
      <c r="D260" s="69" t="s">
        <v>247</v>
      </c>
      <c r="E260" s="69" t="s">
        <v>1243</v>
      </c>
      <c r="F260" s="69" t="s">
        <v>274</v>
      </c>
      <c r="G260" s="69" t="s">
        <v>1244</v>
      </c>
      <c r="H260" s="69" t="s">
        <v>77</v>
      </c>
      <c r="I260" s="69" t="s">
        <v>220</v>
      </c>
      <c r="J260" s="69" t="s">
        <v>47</v>
      </c>
      <c r="K260" s="69" t="s">
        <v>47</v>
      </c>
      <c r="L260" s="69" t="s">
        <v>29</v>
      </c>
      <c r="M260" s="69" t="s">
        <v>7356</v>
      </c>
      <c r="N260" s="69" t="s">
        <v>7357</v>
      </c>
      <c r="O260" s="69" t="s">
        <v>32</v>
      </c>
      <c r="P260" s="69" t="s">
        <v>33</v>
      </c>
      <c r="R260" s="117"/>
      <c r="S260" s="117">
        <v>45781.0</v>
      </c>
      <c r="T260" s="71">
        <v>45752.0</v>
      </c>
      <c r="V260" s="115">
        <v>45781.0</v>
      </c>
      <c r="W260" s="69">
        <v>3600.0</v>
      </c>
      <c r="Y260" s="69" t="s">
        <v>6836</v>
      </c>
      <c r="Z260" s="70" t="s">
        <v>6837</v>
      </c>
      <c r="AA260" s="71">
        <v>45748.0</v>
      </c>
    </row>
    <row r="261">
      <c r="A261" s="115">
        <v>45695.0</v>
      </c>
      <c r="B261" s="116">
        <v>26.0</v>
      </c>
      <c r="C261" s="69" t="s">
        <v>64</v>
      </c>
      <c r="D261" s="69" t="s">
        <v>65</v>
      </c>
      <c r="E261" s="69" t="s">
        <v>1247</v>
      </c>
      <c r="F261" s="69" t="s">
        <v>1184</v>
      </c>
      <c r="G261" s="69" t="s">
        <v>1248</v>
      </c>
      <c r="H261" s="69" t="s">
        <v>77</v>
      </c>
      <c r="I261" s="69" t="s">
        <v>256</v>
      </c>
      <c r="J261" s="69" t="s">
        <v>47</v>
      </c>
      <c r="K261" s="69" t="s">
        <v>47</v>
      </c>
      <c r="L261" s="69" t="s">
        <v>29</v>
      </c>
      <c r="M261" s="69" t="s">
        <v>7358</v>
      </c>
      <c r="N261" s="69" t="s">
        <v>7359</v>
      </c>
      <c r="O261" s="69" t="s">
        <v>32</v>
      </c>
      <c r="P261" s="69" t="s">
        <v>33</v>
      </c>
      <c r="R261" s="117"/>
      <c r="S261" s="117">
        <v>45780.0</v>
      </c>
      <c r="T261" s="71">
        <v>45721.0</v>
      </c>
      <c r="V261" s="115">
        <v>45780.0</v>
      </c>
      <c r="Y261" s="69" t="s">
        <v>6862</v>
      </c>
      <c r="Z261" s="70" t="s">
        <v>6863</v>
      </c>
      <c r="AA261" s="71">
        <v>45717.0</v>
      </c>
    </row>
    <row r="262">
      <c r="A262" s="115">
        <v>45696.0</v>
      </c>
      <c r="B262" s="116">
        <v>206.0</v>
      </c>
      <c r="C262" s="69" t="s">
        <v>22</v>
      </c>
      <c r="D262" s="69" t="s">
        <v>307</v>
      </c>
      <c r="E262" s="69" t="s">
        <v>1251</v>
      </c>
      <c r="F262" s="69" t="s">
        <v>25</v>
      </c>
      <c r="G262" s="69" t="s">
        <v>1252</v>
      </c>
      <c r="H262" s="69" t="s">
        <v>39</v>
      </c>
      <c r="I262" s="69" t="s">
        <v>40</v>
      </c>
      <c r="J262" s="69" t="s">
        <v>40</v>
      </c>
      <c r="K262" s="69" t="s">
        <v>78</v>
      </c>
      <c r="L262" s="69" t="s">
        <v>29</v>
      </c>
      <c r="M262" s="69" t="s">
        <v>7360</v>
      </c>
      <c r="N262" s="69" t="s">
        <v>7361</v>
      </c>
      <c r="O262" s="69" t="s">
        <v>32</v>
      </c>
      <c r="P262" s="69" t="s">
        <v>33</v>
      </c>
      <c r="R262" s="117"/>
      <c r="S262" s="117"/>
      <c r="T262" s="70" t="s">
        <v>6850</v>
      </c>
      <c r="V262" s="117"/>
      <c r="W262" s="69">
        <v>3960.0</v>
      </c>
      <c r="X262" s="69" t="s">
        <v>44</v>
      </c>
      <c r="Y262" s="69" t="s">
        <v>6850</v>
      </c>
      <c r="Z262" s="70" t="s">
        <v>6850</v>
      </c>
      <c r="AA262" s="70" t="s">
        <v>6850</v>
      </c>
    </row>
    <row r="263">
      <c r="A263" s="115">
        <v>45696.0</v>
      </c>
      <c r="B263" s="116">
        <v>206.0</v>
      </c>
      <c r="C263" s="69" t="s">
        <v>22</v>
      </c>
      <c r="D263" s="69" t="s">
        <v>307</v>
      </c>
      <c r="E263" s="69" t="s">
        <v>1255</v>
      </c>
      <c r="F263" s="69" t="s">
        <v>25</v>
      </c>
      <c r="G263" s="69" t="s">
        <v>1256</v>
      </c>
      <c r="H263" s="69" t="s">
        <v>59</v>
      </c>
      <c r="I263" s="69" t="s">
        <v>435</v>
      </c>
      <c r="J263" s="69" t="s">
        <v>435</v>
      </c>
      <c r="K263" s="69" t="s">
        <v>435</v>
      </c>
      <c r="L263" s="69" t="s">
        <v>29</v>
      </c>
      <c r="M263" s="69" t="s">
        <v>7362</v>
      </c>
      <c r="N263" s="69" t="s">
        <v>7363</v>
      </c>
      <c r="O263" s="69" t="s">
        <v>32</v>
      </c>
      <c r="P263" s="69" t="s">
        <v>214</v>
      </c>
      <c r="R263" s="117"/>
      <c r="S263" s="117"/>
      <c r="T263" s="70" t="s">
        <v>6850</v>
      </c>
      <c r="V263" s="117"/>
      <c r="Y263" s="69" t="s">
        <v>6850</v>
      </c>
      <c r="Z263" s="70" t="s">
        <v>6850</v>
      </c>
      <c r="AA263" s="70" t="s">
        <v>6850</v>
      </c>
    </row>
    <row r="264">
      <c r="A264" s="115">
        <v>45696.0</v>
      </c>
      <c r="B264" s="116">
        <v>25.0</v>
      </c>
      <c r="C264" s="69" t="s">
        <v>22</v>
      </c>
      <c r="D264" s="69" t="s">
        <v>307</v>
      </c>
      <c r="E264" s="69" t="s">
        <v>1259</v>
      </c>
      <c r="F264" s="69" t="s">
        <v>25</v>
      </c>
      <c r="G264" s="69" t="s">
        <v>1260</v>
      </c>
      <c r="H264" s="69" t="s">
        <v>59</v>
      </c>
      <c r="I264" s="69" t="s">
        <v>256</v>
      </c>
      <c r="J264" s="69" t="s">
        <v>40</v>
      </c>
      <c r="K264" s="69" t="s">
        <v>40</v>
      </c>
      <c r="L264" s="69" t="s">
        <v>29</v>
      </c>
      <c r="M264" s="69" t="s">
        <v>7364</v>
      </c>
      <c r="N264" s="69" t="s">
        <v>7365</v>
      </c>
      <c r="O264" s="69" t="s">
        <v>32</v>
      </c>
      <c r="P264" s="69" t="s">
        <v>33</v>
      </c>
      <c r="Q264" s="69" t="s">
        <v>126</v>
      </c>
      <c r="R264" s="117"/>
      <c r="S264" s="117">
        <v>45780.0</v>
      </c>
      <c r="T264" s="71">
        <v>45721.0</v>
      </c>
      <c r="V264" s="115">
        <v>45780.0</v>
      </c>
      <c r="W264" s="69">
        <v>3960.0</v>
      </c>
      <c r="X264" s="69" t="s">
        <v>44</v>
      </c>
      <c r="Y264" s="69" t="s">
        <v>6862</v>
      </c>
      <c r="Z264" s="70" t="s">
        <v>6863</v>
      </c>
      <c r="AA264" s="71">
        <v>45717.0</v>
      </c>
    </row>
    <row r="265">
      <c r="A265" s="115">
        <v>45696.0</v>
      </c>
      <c r="B265" s="116">
        <v>119.0</v>
      </c>
      <c r="C265" s="69" t="s">
        <v>72</v>
      </c>
      <c r="D265" s="69" t="s">
        <v>247</v>
      </c>
      <c r="E265" s="69" t="s">
        <v>1263</v>
      </c>
      <c r="F265" s="69" t="s">
        <v>25</v>
      </c>
      <c r="G265" s="69" t="s">
        <v>1264</v>
      </c>
      <c r="H265" s="69" t="s">
        <v>1205</v>
      </c>
      <c r="I265" s="69" t="s">
        <v>1265</v>
      </c>
      <c r="J265" s="69" t="s">
        <v>78</v>
      </c>
      <c r="K265" s="69" t="s">
        <v>1265</v>
      </c>
      <c r="L265" s="69" t="s">
        <v>29</v>
      </c>
      <c r="M265" s="69" t="s">
        <v>7366</v>
      </c>
      <c r="N265" s="69" t="s">
        <v>7367</v>
      </c>
      <c r="O265" s="69" t="s">
        <v>32</v>
      </c>
      <c r="P265" s="69" t="s">
        <v>33</v>
      </c>
      <c r="Q265" s="69" t="s">
        <v>34</v>
      </c>
      <c r="R265" s="117"/>
      <c r="S265" s="117">
        <v>45844.0</v>
      </c>
      <c r="T265" s="71">
        <v>45815.0</v>
      </c>
      <c r="V265" s="115">
        <v>45844.0</v>
      </c>
      <c r="W265" s="69">
        <v>3150.0</v>
      </c>
      <c r="X265" s="69" t="s">
        <v>1268</v>
      </c>
      <c r="Y265" s="69" t="s">
        <v>6870</v>
      </c>
      <c r="Z265" s="70" t="s">
        <v>6871</v>
      </c>
      <c r="AA265" s="71">
        <v>45809.0</v>
      </c>
    </row>
    <row r="266">
      <c r="A266" s="115">
        <v>45696.0</v>
      </c>
      <c r="B266" s="116">
        <v>119.0</v>
      </c>
      <c r="C266" s="69" t="s">
        <v>72</v>
      </c>
      <c r="D266" s="69" t="s">
        <v>247</v>
      </c>
      <c r="E266" s="69" t="s">
        <v>1269</v>
      </c>
      <c r="F266" s="69" t="s">
        <v>25</v>
      </c>
      <c r="G266" s="69" t="s">
        <v>1270</v>
      </c>
      <c r="H266" s="69" t="s">
        <v>1271</v>
      </c>
      <c r="I266" s="69" t="s">
        <v>78</v>
      </c>
      <c r="J266" s="69" t="s">
        <v>78</v>
      </c>
      <c r="K266" s="69" t="s">
        <v>78</v>
      </c>
      <c r="L266" s="69" t="s">
        <v>29</v>
      </c>
      <c r="M266" s="69" t="s">
        <v>7368</v>
      </c>
      <c r="N266" s="69" t="s">
        <v>7369</v>
      </c>
      <c r="O266" s="69" t="s">
        <v>32</v>
      </c>
      <c r="P266" s="69" t="s">
        <v>33</v>
      </c>
      <c r="R266" s="117"/>
      <c r="S266" s="117">
        <v>45844.0</v>
      </c>
      <c r="T266" s="71">
        <v>45815.0</v>
      </c>
      <c r="V266" s="115">
        <v>45844.0</v>
      </c>
      <c r="W266" s="69">
        <v>4950.0</v>
      </c>
      <c r="X266" s="69" t="s">
        <v>482</v>
      </c>
      <c r="Y266" s="69" t="s">
        <v>6870</v>
      </c>
      <c r="Z266" s="70" t="s">
        <v>6871</v>
      </c>
      <c r="AA266" s="71">
        <v>45809.0</v>
      </c>
    </row>
    <row r="267">
      <c r="A267" s="115">
        <v>45696.0</v>
      </c>
      <c r="B267" s="116">
        <v>25.0</v>
      </c>
      <c r="C267" s="69" t="s">
        <v>72</v>
      </c>
      <c r="D267" s="69" t="s">
        <v>247</v>
      </c>
      <c r="E267" s="69" t="s">
        <v>1274</v>
      </c>
      <c r="F267" s="69" t="s">
        <v>25</v>
      </c>
      <c r="G267" s="69" t="s">
        <v>1275</v>
      </c>
      <c r="H267" s="69" t="s">
        <v>59</v>
      </c>
      <c r="I267" s="69" t="s">
        <v>220</v>
      </c>
      <c r="J267" s="69" t="s">
        <v>220</v>
      </c>
      <c r="K267" s="69" t="s">
        <v>220</v>
      </c>
      <c r="L267" s="69" t="s">
        <v>29</v>
      </c>
      <c r="M267" s="69" t="s">
        <v>7370</v>
      </c>
      <c r="N267" s="69" t="s">
        <v>7371</v>
      </c>
      <c r="O267" s="69" t="s">
        <v>32</v>
      </c>
      <c r="P267" s="69" t="s">
        <v>33</v>
      </c>
      <c r="R267" s="117"/>
      <c r="S267" s="117">
        <v>45780.0</v>
      </c>
      <c r="T267" s="71">
        <v>45721.0</v>
      </c>
      <c r="V267" s="115">
        <v>45780.0</v>
      </c>
      <c r="W267" s="69">
        <v>4050.0</v>
      </c>
      <c r="X267" s="69" t="s">
        <v>164</v>
      </c>
      <c r="Y267" s="69" t="s">
        <v>6862</v>
      </c>
      <c r="Z267" s="70" t="s">
        <v>6863</v>
      </c>
      <c r="AA267" s="71">
        <v>45717.0</v>
      </c>
    </row>
    <row r="268">
      <c r="A268" s="115">
        <v>45696.0</v>
      </c>
      <c r="B268" s="116">
        <v>206.0</v>
      </c>
      <c r="C268" s="69" t="s">
        <v>22</v>
      </c>
      <c r="D268" s="69" t="s">
        <v>109</v>
      </c>
      <c r="E268" s="69" t="s">
        <v>1279</v>
      </c>
      <c r="F268" s="69" t="s">
        <v>25</v>
      </c>
      <c r="G268" s="69" t="s">
        <v>1280</v>
      </c>
      <c r="H268" s="69" t="s">
        <v>229</v>
      </c>
      <c r="I268" s="69" t="s">
        <v>78</v>
      </c>
      <c r="J268" s="69" t="s">
        <v>78</v>
      </c>
      <c r="K268" s="69" t="s">
        <v>78</v>
      </c>
      <c r="L268" s="69" t="s">
        <v>29</v>
      </c>
      <c r="M268" s="69" t="s">
        <v>7372</v>
      </c>
      <c r="N268" s="69" t="s">
        <v>7373</v>
      </c>
      <c r="O268" s="69" t="s">
        <v>32</v>
      </c>
      <c r="P268" s="69" t="s">
        <v>214</v>
      </c>
      <c r="R268" s="117"/>
      <c r="S268" s="117"/>
      <c r="T268" s="70" t="s">
        <v>6850</v>
      </c>
      <c r="V268" s="117"/>
      <c r="Y268" s="69" t="s">
        <v>6850</v>
      </c>
      <c r="Z268" s="70" t="s">
        <v>6850</v>
      </c>
      <c r="AA268" s="70" t="s">
        <v>6850</v>
      </c>
    </row>
    <row r="269">
      <c r="A269" s="115">
        <v>45698.0</v>
      </c>
      <c r="B269" s="116">
        <v>14.0</v>
      </c>
      <c r="C269" s="69" t="s">
        <v>72</v>
      </c>
      <c r="D269" s="69" t="s">
        <v>247</v>
      </c>
      <c r="E269" s="69" t="s">
        <v>1283</v>
      </c>
      <c r="F269" s="69" t="s">
        <v>25</v>
      </c>
      <c r="G269" s="69" t="s">
        <v>1284</v>
      </c>
      <c r="H269" s="69" t="s">
        <v>1271</v>
      </c>
      <c r="I269" s="69" t="s">
        <v>172</v>
      </c>
      <c r="J269" s="69" t="s">
        <v>801</v>
      </c>
      <c r="K269" s="69" t="s">
        <v>801</v>
      </c>
      <c r="L269" s="69" t="s">
        <v>29</v>
      </c>
      <c r="M269" s="69" t="s">
        <v>7374</v>
      </c>
      <c r="N269" s="69" t="s">
        <v>7375</v>
      </c>
      <c r="O269" s="69" t="s">
        <v>32</v>
      </c>
      <c r="P269" s="69" t="s">
        <v>33</v>
      </c>
      <c r="R269" s="117"/>
      <c r="S269" s="117" t="s">
        <v>4738</v>
      </c>
      <c r="T269" s="71">
        <v>45712.0</v>
      </c>
      <c r="V269" s="69" t="s">
        <v>4738</v>
      </c>
      <c r="W269" s="69">
        <v>4050.0</v>
      </c>
      <c r="X269" s="69" t="s">
        <v>794</v>
      </c>
      <c r="Y269" s="69" t="s">
        <v>6853</v>
      </c>
      <c r="Z269" s="70" t="s">
        <v>6854</v>
      </c>
      <c r="AA269" s="71">
        <v>45689.0</v>
      </c>
    </row>
    <row r="270">
      <c r="A270" s="115">
        <v>45698.0</v>
      </c>
      <c r="B270" s="116">
        <v>124.0</v>
      </c>
      <c r="C270" s="69" t="s">
        <v>64</v>
      </c>
      <c r="D270" s="69" t="s">
        <v>209</v>
      </c>
      <c r="E270" s="69" t="s">
        <v>1287</v>
      </c>
      <c r="F270" s="69" t="s">
        <v>25</v>
      </c>
      <c r="G270" s="69" t="s">
        <v>1288</v>
      </c>
      <c r="H270" s="69" t="s">
        <v>59</v>
      </c>
      <c r="I270" s="69" t="s">
        <v>40</v>
      </c>
      <c r="J270" s="69" t="s">
        <v>104</v>
      </c>
      <c r="K270" s="69" t="s">
        <v>104</v>
      </c>
      <c r="L270" s="69" t="s">
        <v>29</v>
      </c>
      <c r="M270" s="69" t="s">
        <v>7376</v>
      </c>
      <c r="N270" s="69" t="s">
        <v>7377</v>
      </c>
      <c r="O270" s="69" t="s">
        <v>32</v>
      </c>
      <c r="P270" s="69" t="s">
        <v>33</v>
      </c>
      <c r="Q270" s="69" t="s">
        <v>471</v>
      </c>
      <c r="R270" s="69" t="s">
        <v>4837</v>
      </c>
      <c r="S270" s="117" t="s">
        <v>4837</v>
      </c>
      <c r="T270" s="71">
        <v>45822.0</v>
      </c>
      <c r="V270" s="117"/>
      <c r="Y270" s="69" t="s">
        <v>6870</v>
      </c>
      <c r="Z270" s="70" t="s">
        <v>6871</v>
      </c>
      <c r="AA270" s="71">
        <v>45809.0</v>
      </c>
    </row>
    <row r="271">
      <c r="A271" s="115">
        <v>45698.0</v>
      </c>
      <c r="B271" s="116">
        <v>204.0</v>
      </c>
      <c r="C271" s="69" t="s">
        <v>72</v>
      </c>
      <c r="D271" s="69" t="s">
        <v>73</v>
      </c>
      <c r="E271" s="69" t="s">
        <v>1292</v>
      </c>
      <c r="F271" s="69" t="s">
        <v>46</v>
      </c>
      <c r="G271" s="69" t="s">
        <v>1124</v>
      </c>
      <c r="H271" s="69" t="s">
        <v>68</v>
      </c>
      <c r="I271" s="69" t="s">
        <v>28</v>
      </c>
      <c r="J271" s="69" t="s">
        <v>47</v>
      </c>
      <c r="K271" s="69" t="s">
        <v>47</v>
      </c>
      <c r="L271" s="69" t="s">
        <v>29</v>
      </c>
      <c r="M271" s="69" t="s">
        <v>7378</v>
      </c>
      <c r="N271" s="69" t="s">
        <v>7379</v>
      </c>
      <c r="O271" s="69" t="s">
        <v>32</v>
      </c>
      <c r="P271" s="69" t="s">
        <v>214</v>
      </c>
      <c r="R271" s="117"/>
      <c r="S271" s="117"/>
      <c r="T271" s="70" t="s">
        <v>6850</v>
      </c>
      <c r="V271" s="117"/>
      <c r="Y271" s="69" t="s">
        <v>6850</v>
      </c>
      <c r="Z271" s="70" t="s">
        <v>6850</v>
      </c>
      <c r="AA271" s="70" t="s">
        <v>6850</v>
      </c>
    </row>
    <row r="272">
      <c r="A272" s="115">
        <v>45698.0</v>
      </c>
      <c r="B272" s="116">
        <v>54.0</v>
      </c>
      <c r="C272" s="69" t="s">
        <v>64</v>
      </c>
      <c r="D272" s="69" t="s">
        <v>65</v>
      </c>
      <c r="E272" s="69" t="s">
        <v>1295</v>
      </c>
      <c r="F272" s="69" t="s">
        <v>25</v>
      </c>
      <c r="G272" s="69" t="s">
        <v>1296</v>
      </c>
      <c r="H272" s="69" t="s">
        <v>39</v>
      </c>
      <c r="I272" s="69" t="s">
        <v>54</v>
      </c>
      <c r="J272" s="69" t="s">
        <v>78</v>
      </c>
      <c r="K272" s="69" t="s">
        <v>78</v>
      </c>
      <c r="L272" s="69" t="s">
        <v>29</v>
      </c>
      <c r="M272" s="69" t="s">
        <v>7380</v>
      </c>
      <c r="N272" s="69" t="s">
        <v>7381</v>
      </c>
      <c r="O272" s="69" t="s">
        <v>32</v>
      </c>
      <c r="P272" s="69" t="s">
        <v>33</v>
      </c>
      <c r="Q272" s="69" t="s">
        <v>381</v>
      </c>
      <c r="R272" s="117"/>
      <c r="S272" s="117">
        <v>45781.0</v>
      </c>
      <c r="T272" s="71">
        <v>45752.0</v>
      </c>
      <c r="V272" s="115">
        <v>45781.0</v>
      </c>
      <c r="Y272" s="69" t="s">
        <v>6836</v>
      </c>
      <c r="Z272" s="70" t="s">
        <v>6837</v>
      </c>
      <c r="AA272" s="71">
        <v>45748.0</v>
      </c>
    </row>
    <row r="273">
      <c r="A273" s="115">
        <v>45698.0</v>
      </c>
      <c r="B273" s="116">
        <v>26.0</v>
      </c>
      <c r="C273" s="69" t="s">
        <v>64</v>
      </c>
      <c r="D273" s="69" t="s">
        <v>65</v>
      </c>
      <c r="E273" s="69" t="s">
        <v>1299</v>
      </c>
      <c r="F273" s="69" t="s">
        <v>25</v>
      </c>
      <c r="G273" s="69" t="s">
        <v>1300</v>
      </c>
      <c r="H273" s="69" t="s">
        <v>59</v>
      </c>
      <c r="I273" s="69" t="s">
        <v>220</v>
      </c>
      <c r="J273" s="69" t="s">
        <v>220</v>
      </c>
      <c r="K273" s="69" t="s">
        <v>220</v>
      </c>
      <c r="L273" s="69" t="s">
        <v>29</v>
      </c>
      <c r="M273" s="69" t="s">
        <v>7382</v>
      </c>
      <c r="N273" s="69" t="s">
        <v>7383</v>
      </c>
      <c r="O273" s="69" t="s">
        <v>32</v>
      </c>
      <c r="P273" s="69" t="s">
        <v>33</v>
      </c>
      <c r="R273" s="117"/>
      <c r="S273" s="117">
        <v>45872.0</v>
      </c>
      <c r="T273" s="71">
        <v>45724.0</v>
      </c>
      <c r="V273" s="115">
        <v>45872.0</v>
      </c>
      <c r="Y273" s="69" t="s">
        <v>6862</v>
      </c>
      <c r="Z273" s="70" t="s">
        <v>6863</v>
      </c>
      <c r="AA273" s="71">
        <v>45717.0</v>
      </c>
    </row>
    <row r="274">
      <c r="A274" s="115">
        <v>45698.0</v>
      </c>
      <c r="B274" s="116">
        <v>204.0</v>
      </c>
      <c r="C274" s="69" t="s">
        <v>64</v>
      </c>
      <c r="D274" s="69" t="s">
        <v>562</v>
      </c>
      <c r="E274" s="69" t="s">
        <v>1303</v>
      </c>
      <c r="F274" s="69" t="s">
        <v>638</v>
      </c>
      <c r="G274" s="69" t="s">
        <v>1304</v>
      </c>
      <c r="H274" s="69" t="s">
        <v>77</v>
      </c>
      <c r="I274" s="69" t="s">
        <v>28</v>
      </c>
      <c r="J274" s="69" t="s">
        <v>47</v>
      </c>
      <c r="K274" s="69" t="s">
        <v>47</v>
      </c>
      <c r="L274" s="69" t="s">
        <v>29</v>
      </c>
      <c r="M274" s="69" t="s">
        <v>7384</v>
      </c>
      <c r="N274" s="69" t="s">
        <v>7385</v>
      </c>
      <c r="O274" s="69" t="s">
        <v>32</v>
      </c>
      <c r="P274" s="69" t="s">
        <v>214</v>
      </c>
      <c r="R274" s="117"/>
      <c r="S274" s="117"/>
      <c r="T274" s="70" t="s">
        <v>6850</v>
      </c>
      <c r="V274" s="117"/>
      <c r="W274" s="69">
        <v>810.0</v>
      </c>
      <c r="X274" s="69" t="s">
        <v>820</v>
      </c>
      <c r="Y274" s="69" t="s">
        <v>6850</v>
      </c>
      <c r="Z274" s="70" t="s">
        <v>6850</v>
      </c>
      <c r="AA274" s="70" t="s">
        <v>6850</v>
      </c>
    </row>
    <row r="275">
      <c r="A275" s="115">
        <v>45698.0</v>
      </c>
      <c r="B275" s="116">
        <v>204.0</v>
      </c>
      <c r="C275" s="69" t="s">
        <v>64</v>
      </c>
      <c r="D275" s="69" t="s">
        <v>290</v>
      </c>
      <c r="E275" s="69" t="s">
        <v>1307</v>
      </c>
      <c r="F275" s="69" t="s">
        <v>25</v>
      </c>
      <c r="G275" s="69" t="s">
        <v>1308</v>
      </c>
      <c r="H275" s="69" t="s">
        <v>809</v>
      </c>
      <c r="I275" s="69" t="s">
        <v>220</v>
      </c>
      <c r="J275" s="69" t="s">
        <v>220</v>
      </c>
      <c r="K275" s="69" t="s">
        <v>220</v>
      </c>
      <c r="L275" s="69" t="s">
        <v>29</v>
      </c>
      <c r="M275" s="69" t="s">
        <v>7386</v>
      </c>
      <c r="N275" s="69" t="s">
        <v>7387</v>
      </c>
      <c r="O275" s="69" t="s">
        <v>32</v>
      </c>
      <c r="P275" s="69" t="s">
        <v>33</v>
      </c>
      <c r="Q275" s="69" t="s">
        <v>228</v>
      </c>
      <c r="R275" s="117"/>
      <c r="S275" s="117"/>
      <c r="T275" s="70" t="s">
        <v>6850</v>
      </c>
      <c r="V275" s="117"/>
      <c r="Y275" s="69" t="s">
        <v>6850</v>
      </c>
      <c r="Z275" s="70" t="s">
        <v>6850</v>
      </c>
      <c r="AA275" s="70" t="s">
        <v>6850</v>
      </c>
    </row>
    <row r="276">
      <c r="A276" s="115">
        <v>45698.0</v>
      </c>
      <c r="B276" s="116">
        <v>75.0</v>
      </c>
      <c r="C276" s="69" t="s">
        <v>64</v>
      </c>
      <c r="D276" s="69" t="s">
        <v>562</v>
      </c>
      <c r="E276" s="69" t="s">
        <v>1312</v>
      </c>
      <c r="F276" s="69" t="s">
        <v>25</v>
      </c>
      <c r="G276" s="69" t="s">
        <v>1313</v>
      </c>
      <c r="H276" s="69" t="s">
        <v>39</v>
      </c>
      <c r="I276" s="69" t="s">
        <v>104</v>
      </c>
      <c r="J276" s="69" t="s">
        <v>122</v>
      </c>
      <c r="K276" s="69" t="s">
        <v>122</v>
      </c>
      <c r="L276" s="69" t="s">
        <v>29</v>
      </c>
      <c r="M276" s="69" t="s">
        <v>7388</v>
      </c>
      <c r="N276" s="69" t="s">
        <v>7389</v>
      </c>
      <c r="O276" s="69" t="s">
        <v>32</v>
      </c>
      <c r="P276" s="69" t="s">
        <v>33</v>
      </c>
      <c r="Q276" s="69" t="s">
        <v>228</v>
      </c>
      <c r="R276" s="117"/>
      <c r="S276" s="117" t="s">
        <v>4697</v>
      </c>
      <c r="T276" s="71">
        <v>45773.0</v>
      </c>
      <c r="V276" s="69" t="s">
        <v>4697</v>
      </c>
      <c r="Y276" s="69" t="s">
        <v>6836</v>
      </c>
      <c r="Z276" s="70" t="s">
        <v>6837</v>
      </c>
      <c r="AA276" s="71">
        <v>45748.0</v>
      </c>
    </row>
    <row r="277">
      <c r="A277" s="115">
        <v>45698.0</v>
      </c>
      <c r="B277" s="116">
        <v>14.0</v>
      </c>
      <c r="C277" s="69" t="s">
        <v>64</v>
      </c>
      <c r="D277" s="69" t="s">
        <v>697</v>
      </c>
      <c r="E277" s="69" t="s">
        <v>1316</v>
      </c>
      <c r="F277" s="69" t="s">
        <v>274</v>
      </c>
      <c r="G277" s="69" t="s">
        <v>1317</v>
      </c>
      <c r="H277" s="69" t="s">
        <v>77</v>
      </c>
      <c r="I277" s="69" t="s">
        <v>47</v>
      </c>
      <c r="J277" s="69" t="s">
        <v>47</v>
      </c>
      <c r="K277" s="69" t="s">
        <v>47</v>
      </c>
      <c r="L277" s="69" t="s">
        <v>29</v>
      </c>
      <c r="M277" s="69" t="s">
        <v>7390</v>
      </c>
      <c r="N277" s="69" t="s">
        <v>7391</v>
      </c>
      <c r="O277" s="69" t="s">
        <v>32</v>
      </c>
      <c r="P277" s="69" t="s">
        <v>33</v>
      </c>
      <c r="R277" s="117"/>
      <c r="S277" s="117" t="s">
        <v>4738</v>
      </c>
      <c r="T277" s="71">
        <v>45712.0</v>
      </c>
      <c r="V277" s="69" t="s">
        <v>4738</v>
      </c>
      <c r="W277" s="69">
        <v>2268.0</v>
      </c>
      <c r="X277" s="69" t="s">
        <v>691</v>
      </c>
      <c r="Y277" s="69" t="s">
        <v>6853</v>
      </c>
      <c r="Z277" s="70" t="s">
        <v>6854</v>
      </c>
      <c r="AA277" s="71">
        <v>45689.0</v>
      </c>
    </row>
    <row r="278">
      <c r="A278" s="115">
        <v>45698.0</v>
      </c>
      <c r="B278" s="116">
        <v>40.0</v>
      </c>
      <c r="C278" s="69" t="s">
        <v>64</v>
      </c>
      <c r="D278" s="69" t="s">
        <v>65</v>
      </c>
      <c r="E278" s="69" t="s">
        <v>1320</v>
      </c>
      <c r="F278" s="69" t="s">
        <v>8</v>
      </c>
      <c r="G278" s="69" t="s">
        <v>1321</v>
      </c>
      <c r="H278" s="69" t="s">
        <v>68</v>
      </c>
      <c r="I278" s="69" t="s">
        <v>459</v>
      </c>
      <c r="J278" s="69" t="s">
        <v>47</v>
      </c>
      <c r="K278" s="69" t="s">
        <v>47</v>
      </c>
      <c r="L278" s="69" t="s">
        <v>29</v>
      </c>
      <c r="M278" s="69" t="s">
        <v>7392</v>
      </c>
      <c r="N278" s="69" t="s">
        <v>7393</v>
      </c>
      <c r="O278" s="69" t="s">
        <v>32</v>
      </c>
      <c r="P278" s="69" t="s">
        <v>33</v>
      </c>
      <c r="Q278" s="69" t="s">
        <v>126</v>
      </c>
      <c r="R278" s="117"/>
      <c r="S278" s="117" t="s">
        <v>4688</v>
      </c>
      <c r="T278" s="71">
        <v>45738.0</v>
      </c>
      <c r="V278" s="69" t="s">
        <v>4688</v>
      </c>
      <c r="Y278" s="69" t="s">
        <v>6862</v>
      </c>
      <c r="Z278" s="70" t="s">
        <v>6863</v>
      </c>
      <c r="AA278" s="71">
        <v>45717.0</v>
      </c>
    </row>
    <row r="279">
      <c r="A279" s="115">
        <v>45698.0</v>
      </c>
      <c r="B279" s="116">
        <v>40.0</v>
      </c>
      <c r="C279" s="69" t="s">
        <v>64</v>
      </c>
      <c r="D279" s="69" t="s">
        <v>65</v>
      </c>
      <c r="E279" s="69" t="s">
        <v>1324</v>
      </c>
      <c r="F279" s="69" t="s">
        <v>8</v>
      </c>
      <c r="G279" s="69" t="s">
        <v>1321</v>
      </c>
      <c r="H279" s="69" t="s">
        <v>68</v>
      </c>
      <c r="I279" s="69" t="s">
        <v>459</v>
      </c>
      <c r="J279" s="69" t="s">
        <v>47</v>
      </c>
      <c r="K279" s="69" t="s">
        <v>47</v>
      </c>
      <c r="L279" s="69" t="s">
        <v>29</v>
      </c>
      <c r="M279" s="69" t="s">
        <v>7394</v>
      </c>
      <c r="N279" s="69" t="s">
        <v>7395</v>
      </c>
      <c r="O279" s="69" t="s">
        <v>32</v>
      </c>
      <c r="P279" s="69" t="s">
        <v>33</v>
      </c>
      <c r="Q279" s="69" t="s">
        <v>126</v>
      </c>
      <c r="R279" s="117"/>
      <c r="S279" s="117" t="s">
        <v>4688</v>
      </c>
      <c r="T279" s="71">
        <v>45738.0</v>
      </c>
      <c r="V279" s="69" t="s">
        <v>4688</v>
      </c>
      <c r="Y279" s="69" t="s">
        <v>6862</v>
      </c>
      <c r="Z279" s="70" t="s">
        <v>6863</v>
      </c>
      <c r="AA279" s="71">
        <v>45717.0</v>
      </c>
    </row>
    <row r="280">
      <c r="A280" s="115">
        <v>45699.0</v>
      </c>
      <c r="B280" s="116">
        <v>102.0</v>
      </c>
      <c r="C280" s="69" t="s">
        <v>72</v>
      </c>
      <c r="D280" s="69" t="s">
        <v>247</v>
      </c>
      <c r="E280" s="69" t="s">
        <v>1327</v>
      </c>
      <c r="F280" s="69" t="s">
        <v>25</v>
      </c>
      <c r="G280" s="69" t="s">
        <v>1328</v>
      </c>
      <c r="H280" s="69" t="s">
        <v>39</v>
      </c>
      <c r="I280" s="69" t="s">
        <v>78</v>
      </c>
      <c r="J280" s="69" t="s">
        <v>78</v>
      </c>
      <c r="K280" s="69" t="s">
        <v>78</v>
      </c>
      <c r="L280" s="69" t="s">
        <v>29</v>
      </c>
      <c r="M280" s="69" t="s">
        <v>7396</v>
      </c>
      <c r="N280" s="69" t="s">
        <v>7397</v>
      </c>
      <c r="O280" s="69" t="s">
        <v>32</v>
      </c>
      <c r="P280" s="69" t="s">
        <v>33</v>
      </c>
      <c r="Q280" s="69" t="s">
        <v>34</v>
      </c>
      <c r="R280" s="117"/>
      <c r="S280" s="117" t="s">
        <v>4853</v>
      </c>
      <c r="T280" s="71">
        <v>45801.0</v>
      </c>
      <c r="V280" s="69" t="s">
        <v>4853</v>
      </c>
      <c r="W280" s="69">
        <v>4950.0</v>
      </c>
      <c r="X280" s="69" t="s">
        <v>1331</v>
      </c>
      <c r="Y280" s="69" t="s">
        <v>6866</v>
      </c>
      <c r="Z280" s="70" t="s">
        <v>6867</v>
      </c>
      <c r="AA280" s="71">
        <v>45778.0</v>
      </c>
    </row>
    <row r="281">
      <c r="A281" s="115">
        <v>45699.0</v>
      </c>
      <c r="B281" s="116">
        <v>116.0</v>
      </c>
      <c r="C281" s="69" t="s">
        <v>72</v>
      </c>
      <c r="D281" s="69" t="s">
        <v>247</v>
      </c>
      <c r="E281" s="69" t="s">
        <v>1332</v>
      </c>
      <c r="F281" s="69" t="s">
        <v>25</v>
      </c>
      <c r="G281" s="69" t="s">
        <v>1333</v>
      </c>
      <c r="H281" s="69" t="s">
        <v>1334</v>
      </c>
      <c r="I281" s="69" t="s">
        <v>220</v>
      </c>
      <c r="J281" s="69" t="s">
        <v>220</v>
      </c>
      <c r="K281" s="69" t="s">
        <v>220</v>
      </c>
      <c r="L281" s="69" t="s">
        <v>29</v>
      </c>
      <c r="M281" s="69" t="s">
        <v>7398</v>
      </c>
      <c r="N281" s="69" t="s">
        <v>7399</v>
      </c>
      <c r="O281" s="69" t="s">
        <v>32</v>
      </c>
      <c r="P281" s="69" t="s">
        <v>33</v>
      </c>
      <c r="R281" s="117"/>
      <c r="S281" s="117">
        <v>45844.0</v>
      </c>
      <c r="T281" s="71">
        <v>45815.0</v>
      </c>
      <c r="V281" s="115">
        <v>45844.0</v>
      </c>
      <c r="W281" s="69">
        <v>4050.0</v>
      </c>
      <c r="X281" s="69" t="s">
        <v>164</v>
      </c>
      <c r="Y281" s="69" t="s">
        <v>6870</v>
      </c>
      <c r="Z281" s="70" t="s">
        <v>6871</v>
      </c>
      <c r="AA281" s="71">
        <v>45809.0</v>
      </c>
    </row>
    <row r="282">
      <c r="A282" s="115">
        <v>45699.0</v>
      </c>
      <c r="B282" s="116">
        <v>203.0</v>
      </c>
      <c r="C282" s="69" t="s">
        <v>64</v>
      </c>
      <c r="D282" s="69" t="s">
        <v>964</v>
      </c>
      <c r="E282" s="69" t="s">
        <v>1337</v>
      </c>
      <c r="F282" s="69" t="s">
        <v>25</v>
      </c>
      <c r="G282" s="69" t="s">
        <v>1338</v>
      </c>
      <c r="H282" s="69" t="s">
        <v>39</v>
      </c>
      <c r="I282" s="69" t="s">
        <v>105</v>
      </c>
      <c r="J282" s="69" t="s">
        <v>873</v>
      </c>
      <c r="K282" s="69" t="s">
        <v>1339</v>
      </c>
      <c r="L282" s="69" t="s">
        <v>29</v>
      </c>
      <c r="M282" s="69" t="s">
        <v>7400</v>
      </c>
      <c r="N282" s="69" t="s">
        <v>7401</v>
      </c>
      <c r="O282" s="69" t="s">
        <v>32</v>
      </c>
      <c r="P282" s="69" t="s">
        <v>214</v>
      </c>
      <c r="R282" s="117"/>
      <c r="S282" s="117"/>
      <c r="T282" s="70" t="s">
        <v>6850</v>
      </c>
      <c r="V282" s="117"/>
      <c r="Y282" s="69" t="s">
        <v>6850</v>
      </c>
      <c r="Z282" s="70" t="s">
        <v>6850</v>
      </c>
      <c r="AA282" s="70" t="s">
        <v>6850</v>
      </c>
    </row>
    <row r="283">
      <c r="A283" s="115">
        <v>45699.0</v>
      </c>
      <c r="B283" s="116">
        <v>25.0</v>
      </c>
      <c r="C283" s="69" t="s">
        <v>64</v>
      </c>
      <c r="D283" s="69" t="s">
        <v>964</v>
      </c>
      <c r="E283" s="69" t="s">
        <v>1342</v>
      </c>
      <c r="F283" s="69" t="s">
        <v>25</v>
      </c>
      <c r="G283" s="69" t="s">
        <v>1343</v>
      </c>
      <c r="H283" s="69" t="s">
        <v>388</v>
      </c>
      <c r="I283" s="69" t="s">
        <v>220</v>
      </c>
      <c r="J283" s="69" t="s">
        <v>220</v>
      </c>
      <c r="K283" s="69" t="s">
        <v>220</v>
      </c>
      <c r="L283" s="69" t="s">
        <v>29</v>
      </c>
      <c r="M283" s="69" t="s">
        <v>7402</v>
      </c>
      <c r="N283" s="69" t="s">
        <v>7403</v>
      </c>
      <c r="O283" s="69" t="s">
        <v>32</v>
      </c>
      <c r="P283" s="69" t="s">
        <v>33</v>
      </c>
      <c r="R283" s="117"/>
      <c r="S283" s="117">
        <v>45872.0</v>
      </c>
      <c r="T283" s="71">
        <v>45724.0</v>
      </c>
      <c r="V283" s="115">
        <v>45872.0</v>
      </c>
      <c r="W283" s="69">
        <v>4500.0</v>
      </c>
      <c r="X283" s="69" t="s">
        <v>951</v>
      </c>
      <c r="Y283" s="69" t="s">
        <v>6862</v>
      </c>
      <c r="Z283" s="70" t="s">
        <v>6863</v>
      </c>
      <c r="AA283" s="71">
        <v>45717.0</v>
      </c>
    </row>
    <row r="284">
      <c r="A284" s="115">
        <v>45699.0</v>
      </c>
      <c r="B284" s="116">
        <v>53.0</v>
      </c>
      <c r="C284" s="69" t="s">
        <v>72</v>
      </c>
      <c r="D284" s="69" t="s">
        <v>247</v>
      </c>
      <c r="E284" s="69">
        <v>3.362707545E9</v>
      </c>
      <c r="F284" s="69" t="s">
        <v>427</v>
      </c>
      <c r="G284" s="69" t="s">
        <v>1346</v>
      </c>
      <c r="H284" s="69" t="s">
        <v>1205</v>
      </c>
      <c r="I284" s="69" t="s">
        <v>104</v>
      </c>
      <c r="J284" s="69" t="s">
        <v>104</v>
      </c>
      <c r="K284" s="69" t="s">
        <v>47</v>
      </c>
      <c r="L284" s="69" t="s">
        <v>29</v>
      </c>
      <c r="M284" s="69" t="s">
        <v>7404</v>
      </c>
      <c r="N284" s="69" t="s">
        <v>7405</v>
      </c>
      <c r="O284" s="69" t="s">
        <v>32</v>
      </c>
      <c r="P284" s="69" t="s">
        <v>33</v>
      </c>
      <c r="Q284" s="69" t="s">
        <v>381</v>
      </c>
      <c r="R284" s="117"/>
      <c r="S284" s="117">
        <v>45781.0</v>
      </c>
      <c r="T284" s="71">
        <v>45752.0</v>
      </c>
      <c r="V284" s="115">
        <v>45781.0</v>
      </c>
      <c r="W284" s="69">
        <v>3600.0</v>
      </c>
      <c r="X284" s="69" t="s">
        <v>364</v>
      </c>
      <c r="Y284" s="69" t="s">
        <v>6836</v>
      </c>
      <c r="Z284" s="70" t="s">
        <v>6837</v>
      </c>
      <c r="AA284" s="71">
        <v>45748.0</v>
      </c>
    </row>
    <row r="285">
      <c r="A285" s="115">
        <v>45699.0</v>
      </c>
      <c r="B285" s="116">
        <v>95.0</v>
      </c>
      <c r="C285" s="69" t="s">
        <v>72</v>
      </c>
      <c r="D285" s="69" t="s">
        <v>247</v>
      </c>
      <c r="E285" s="69" t="s">
        <v>1349</v>
      </c>
      <c r="F285" s="69" t="s">
        <v>25</v>
      </c>
      <c r="G285" s="69" t="s">
        <v>1350</v>
      </c>
      <c r="H285" s="69" t="s">
        <v>68</v>
      </c>
      <c r="I285" s="69" t="s">
        <v>78</v>
      </c>
      <c r="J285" s="69" t="s">
        <v>78</v>
      </c>
      <c r="K285" s="69" t="s">
        <v>78</v>
      </c>
      <c r="L285" s="69" t="s">
        <v>29</v>
      </c>
      <c r="M285" s="69" t="s">
        <v>7406</v>
      </c>
      <c r="N285" s="69" t="s">
        <v>7407</v>
      </c>
      <c r="O285" s="69" t="s">
        <v>32</v>
      </c>
      <c r="P285" s="69" t="s">
        <v>33</v>
      </c>
      <c r="Q285" s="69" t="s">
        <v>126</v>
      </c>
      <c r="R285" s="117"/>
      <c r="S285" s="117" t="s">
        <v>4812</v>
      </c>
      <c r="T285" s="71">
        <v>45794.0</v>
      </c>
      <c r="V285" s="69" t="s">
        <v>4812</v>
      </c>
      <c r="W285" s="69">
        <v>3600.0</v>
      </c>
      <c r="X285" s="69" t="s">
        <v>237</v>
      </c>
      <c r="Y285" s="69" t="s">
        <v>6866</v>
      </c>
      <c r="Z285" s="70" t="s">
        <v>6867</v>
      </c>
      <c r="AA285" s="71">
        <v>45778.0</v>
      </c>
    </row>
    <row r="286">
      <c r="A286" s="115">
        <v>45699.0</v>
      </c>
      <c r="B286" s="116">
        <v>203.0</v>
      </c>
      <c r="C286" s="69" t="s">
        <v>72</v>
      </c>
      <c r="D286" s="69" t="s">
        <v>247</v>
      </c>
      <c r="E286" s="69" t="s">
        <v>1353</v>
      </c>
      <c r="F286" s="69" t="s">
        <v>25</v>
      </c>
      <c r="G286" s="69" t="s">
        <v>1354</v>
      </c>
      <c r="H286" s="69" t="s">
        <v>1355</v>
      </c>
      <c r="I286" s="69" t="s">
        <v>78</v>
      </c>
      <c r="J286" s="69" t="s">
        <v>78</v>
      </c>
      <c r="K286" s="69" t="s">
        <v>78</v>
      </c>
      <c r="L286" s="69" t="s">
        <v>29</v>
      </c>
      <c r="M286" s="69" t="s">
        <v>7408</v>
      </c>
      <c r="N286" s="69" t="s">
        <v>7409</v>
      </c>
      <c r="O286" s="69" t="s">
        <v>32</v>
      </c>
      <c r="P286" s="69" t="s">
        <v>214</v>
      </c>
      <c r="R286" s="117"/>
      <c r="S286" s="117"/>
      <c r="T286" s="70" t="s">
        <v>6850</v>
      </c>
      <c r="V286" s="117"/>
      <c r="W286" s="69">
        <v>3150.0</v>
      </c>
      <c r="X286" s="69" t="s">
        <v>664</v>
      </c>
      <c r="Y286" s="69" t="s">
        <v>6850</v>
      </c>
      <c r="Z286" s="70" t="s">
        <v>6850</v>
      </c>
      <c r="AA286" s="70" t="s">
        <v>6850</v>
      </c>
    </row>
    <row r="287">
      <c r="A287" s="115">
        <v>45699.0</v>
      </c>
      <c r="B287" s="116">
        <v>102.0</v>
      </c>
      <c r="C287" s="69" t="s">
        <v>72</v>
      </c>
      <c r="D287" s="69" t="s">
        <v>247</v>
      </c>
      <c r="E287" s="69" t="s">
        <v>1358</v>
      </c>
      <c r="F287" s="69" t="s">
        <v>25</v>
      </c>
      <c r="G287" s="69" t="s">
        <v>1359</v>
      </c>
      <c r="H287" s="69" t="s">
        <v>39</v>
      </c>
      <c r="I287" s="69" t="s">
        <v>220</v>
      </c>
      <c r="J287" s="69" t="s">
        <v>220</v>
      </c>
      <c r="K287" s="69" t="s">
        <v>220</v>
      </c>
      <c r="L287" s="69" t="s">
        <v>29</v>
      </c>
      <c r="M287" s="69" t="s">
        <v>7410</v>
      </c>
      <c r="N287" s="69" t="s">
        <v>7411</v>
      </c>
      <c r="O287" s="69" t="s">
        <v>32</v>
      </c>
      <c r="P287" s="69" t="s">
        <v>33</v>
      </c>
      <c r="Q287" s="69" t="s">
        <v>34</v>
      </c>
      <c r="R287" s="117"/>
      <c r="S287" s="117" t="s">
        <v>4853</v>
      </c>
      <c r="T287" s="71">
        <v>45801.0</v>
      </c>
      <c r="V287" s="69" t="s">
        <v>4853</v>
      </c>
      <c r="W287" s="69">
        <v>4050.0</v>
      </c>
      <c r="X287" s="69" t="s">
        <v>951</v>
      </c>
      <c r="Y287" s="69" t="s">
        <v>6866</v>
      </c>
      <c r="Z287" s="70" t="s">
        <v>6867</v>
      </c>
      <c r="AA287" s="71">
        <v>45778.0</v>
      </c>
    </row>
    <row r="288">
      <c r="A288" s="115">
        <v>45699.0</v>
      </c>
      <c r="B288" s="116">
        <v>39.0</v>
      </c>
      <c r="C288" s="69" t="s">
        <v>50</v>
      </c>
      <c r="D288" s="69" t="s">
        <v>216</v>
      </c>
      <c r="E288" s="69" t="s">
        <v>1362</v>
      </c>
      <c r="F288" s="69" t="s">
        <v>25</v>
      </c>
      <c r="G288" s="69" t="s">
        <v>1363</v>
      </c>
      <c r="H288" s="69" t="s">
        <v>59</v>
      </c>
      <c r="I288" s="69" t="s">
        <v>459</v>
      </c>
      <c r="J288" s="69" t="s">
        <v>459</v>
      </c>
      <c r="K288" s="69" t="s">
        <v>459</v>
      </c>
      <c r="L288" s="69" t="s">
        <v>29</v>
      </c>
      <c r="M288" s="69" t="s">
        <v>7412</v>
      </c>
      <c r="N288" s="69" t="s">
        <v>7413</v>
      </c>
      <c r="O288" s="69" t="s">
        <v>32</v>
      </c>
      <c r="P288" s="69" t="s">
        <v>33</v>
      </c>
      <c r="Q288" s="69" t="s">
        <v>381</v>
      </c>
      <c r="R288" s="117"/>
      <c r="S288" s="117" t="s">
        <v>4688</v>
      </c>
      <c r="T288" s="71">
        <v>45738.0</v>
      </c>
      <c r="V288" s="69" t="s">
        <v>4688</v>
      </c>
      <c r="W288" s="69">
        <v>3150.0</v>
      </c>
      <c r="X288" s="69" t="s">
        <v>600</v>
      </c>
      <c r="Y288" s="69" t="s">
        <v>6862</v>
      </c>
      <c r="Z288" s="70" t="s">
        <v>6863</v>
      </c>
      <c r="AA288" s="71">
        <v>45717.0</v>
      </c>
    </row>
    <row r="289">
      <c r="A289" s="115">
        <v>45700.0</v>
      </c>
      <c r="B289" s="116">
        <v>202.0</v>
      </c>
      <c r="C289" s="69" t="s">
        <v>64</v>
      </c>
      <c r="D289" s="69" t="s">
        <v>65</v>
      </c>
      <c r="E289" s="69" t="s">
        <v>1366</v>
      </c>
      <c r="F289" s="69" t="s">
        <v>25</v>
      </c>
      <c r="G289" s="69" t="s">
        <v>1367</v>
      </c>
      <c r="H289" s="69" t="s">
        <v>742</v>
      </c>
      <c r="I289" s="69" t="s">
        <v>78</v>
      </c>
      <c r="J289" s="69" t="s">
        <v>1092</v>
      </c>
      <c r="K289" s="69" t="s">
        <v>1368</v>
      </c>
      <c r="L289" s="69" t="s">
        <v>29</v>
      </c>
      <c r="M289" s="69" t="s">
        <v>7414</v>
      </c>
      <c r="N289" s="69" t="s">
        <v>7415</v>
      </c>
      <c r="O289" s="69" t="s">
        <v>32</v>
      </c>
      <c r="P289" s="69" t="s">
        <v>214</v>
      </c>
      <c r="R289" s="117"/>
      <c r="S289" s="117"/>
      <c r="T289" s="70" t="s">
        <v>6850</v>
      </c>
      <c r="V289" s="117"/>
      <c r="Y289" s="69" t="s">
        <v>6850</v>
      </c>
      <c r="Z289" s="70" t="s">
        <v>6850</v>
      </c>
      <c r="AA289" s="70" t="s">
        <v>6850</v>
      </c>
    </row>
    <row r="290">
      <c r="A290" s="115">
        <v>45700.0</v>
      </c>
      <c r="B290" s="116">
        <v>202.0</v>
      </c>
      <c r="C290" s="69" t="s">
        <v>22</v>
      </c>
      <c r="D290" s="69" t="s">
        <v>307</v>
      </c>
      <c r="E290" s="69" t="s">
        <v>1371</v>
      </c>
      <c r="F290" s="69" t="s">
        <v>25</v>
      </c>
      <c r="G290" s="69" t="s">
        <v>1372</v>
      </c>
      <c r="H290" s="69" t="s">
        <v>59</v>
      </c>
      <c r="I290" s="69" t="s">
        <v>54</v>
      </c>
      <c r="J290" s="69" t="s">
        <v>54</v>
      </c>
      <c r="K290" s="69" t="s">
        <v>54</v>
      </c>
      <c r="L290" s="69" t="s">
        <v>29</v>
      </c>
      <c r="M290" s="69" t="s">
        <v>7416</v>
      </c>
      <c r="N290" s="69" t="s">
        <v>7417</v>
      </c>
      <c r="O290" s="69" t="s">
        <v>32</v>
      </c>
      <c r="P290" s="69" t="s">
        <v>33</v>
      </c>
      <c r="Q290" s="69" t="s">
        <v>34</v>
      </c>
      <c r="R290" s="117"/>
      <c r="S290" s="117"/>
      <c r="T290" s="70" t="s">
        <v>6850</v>
      </c>
      <c r="V290" s="117"/>
      <c r="W290" s="69">
        <v>3960.0</v>
      </c>
      <c r="X290" s="69" t="s">
        <v>44</v>
      </c>
      <c r="Y290" s="69" t="s">
        <v>6850</v>
      </c>
      <c r="Z290" s="70" t="s">
        <v>6850</v>
      </c>
      <c r="AA290" s="70" t="s">
        <v>6850</v>
      </c>
    </row>
    <row r="291">
      <c r="A291" s="115">
        <v>45700.0</v>
      </c>
      <c r="B291" s="116">
        <v>202.0</v>
      </c>
      <c r="C291" s="69" t="s">
        <v>22</v>
      </c>
      <c r="D291" s="69" t="s">
        <v>307</v>
      </c>
      <c r="E291" s="69" t="s">
        <v>1375</v>
      </c>
      <c r="F291" s="69" t="s">
        <v>25</v>
      </c>
      <c r="G291" s="69" t="s">
        <v>1376</v>
      </c>
      <c r="H291" s="69" t="s">
        <v>59</v>
      </c>
      <c r="I291" s="69" t="s">
        <v>78</v>
      </c>
      <c r="J291" s="69" t="s">
        <v>78</v>
      </c>
      <c r="K291" s="69" t="s">
        <v>78</v>
      </c>
      <c r="L291" s="69" t="s">
        <v>29</v>
      </c>
      <c r="M291" s="69" t="s">
        <v>7418</v>
      </c>
      <c r="N291" s="69" t="s">
        <v>7419</v>
      </c>
      <c r="O291" s="69" t="s">
        <v>32</v>
      </c>
      <c r="P291" s="69" t="s">
        <v>33</v>
      </c>
      <c r="Q291" s="69" t="s">
        <v>34</v>
      </c>
      <c r="R291" s="117"/>
      <c r="S291" s="117"/>
      <c r="T291" s="70" t="s">
        <v>6850</v>
      </c>
      <c r="V291" s="117"/>
      <c r="W291" s="69">
        <v>3960.0</v>
      </c>
      <c r="X291" s="69" t="s">
        <v>207</v>
      </c>
      <c r="Y291" s="69" t="s">
        <v>6850</v>
      </c>
      <c r="Z291" s="70" t="s">
        <v>6850</v>
      </c>
      <c r="AA291" s="70" t="s">
        <v>6850</v>
      </c>
    </row>
    <row r="292">
      <c r="A292" s="115">
        <v>45700.0</v>
      </c>
      <c r="B292" s="116">
        <v>202.0</v>
      </c>
      <c r="C292" s="69" t="s">
        <v>22</v>
      </c>
      <c r="D292" s="69" t="s">
        <v>307</v>
      </c>
      <c r="E292" s="69" t="s">
        <v>1379</v>
      </c>
      <c r="F292" s="69" t="s">
        <v>25</v>
      </c>
      <c r="G292" s="69" t="s">
        <v>1380</v>
      </c>
      <c r="H292" s="69" t="s">
        <v>68</v>
      </c>
      <c r="I292" s="69" t="s">
        <v>78</v>
      </c>
      <c r="J292" s="69" t="s">
        <v>104</v>
      </c>
      <c r="K292" s="69" t="s">
        <v>104</v>
      </c>
      <c r="L292" s="69" t="s">
        <v>29</v>
      </c>
      <c r="M292" s="69" t="s">
        <v>7420</v>
      </c>
      <c r="N292" s="69" t="s">
        <v>7421</v>
      </c>
      <c r="O292" s="69" t="s">
        <v>32</v>
      </c>
      <c r="P292" s="69" t="s">
        <v>343</v>
      </c>
      <c r="R292" s="117"/>
      <c r="S292" s="117"/>
      <c r="T292" s="70" t="s">
        <v>6850</v>
      </c>
      <c r="U292" s="69" t="s">
        <v>1384</v>
      </c>
      <c r="V292" s="115">
        <v>45844.0</v>
      </c>
      <c r="Y292" s="69" t="s">
        <v>6850</v>
      </c>
      <c r="Z292" s="70" t="s">
        <v>6850</v>
      </c>
      <c r="AA292" s="70" t="s">
        <v>6850</v>
      </c>
    </row>
    <row r="293">
      <c r="A293" s="115">
        <v>45700.0</v>
      </c>
      <c r="B293" s="116">
        <v>87.0</v>
      </c>
      <c r="C293" s="69" t="s">
        <v>22</v>
      </c>
      <c r="D293" s="69" t="s">
        <v>307</v>
      </c>
      <c r="E293" s="69" t="s">
        <v>1385</v>
      </c>
      <c r="F293" s="69" t="s">
        <v>25</v>
      </c>
      <c r="G293" s="69" t="s">
        <v>1386</v>
      </c>
      <c r="H293" s="69" t="s">
        <v>59</v>
      </c>
      <c r="I293" s="69" t="s">
        <v>104</v>
      </c>
      <c r="J293" s="69" t="s">
        <v>54</v>
      </c>
      <c r="K293" s="69" t="s">
        <v>54</v>
      </c>
      <c r="L293" s="69" t="s">
        <v>29</v>
      </c>
      <c r="M293" s="69" t="s">
        <v>7422</v>
      </c>
      <c r="N293" s="69" t="s">
        <v>7423</v>
      </c>
      <c r="O293" s="69" t="s">
        <v>32</v>
      </c>
      <c r="P293" s="69" t="s">
        <v>33</v>
      </c>
      <c r="Q293" s="69" t="s">
        <v>34</v>
      </c>
      <c r="R293" s="117"/>
      <c r="S293" s="117">
        <v>45935.0</v>
      </c>
      <c r="T293" s="71">
        <v>45787.0</v>
      </c>
      <c r="V293" s="115">
        <v>45935.0</v>
      </c>
      <c r="W293" s="69">
        <v>3120.0</v>
      </c>
      <c r="X293" s="69" t="s">
        <v>691</v>
      </c>
      <c r="Y293" s="69" t="s">
        <v>6866</v>
      </c>
      <c r="Z293" s="70" t="s">
        <v>6867</v>
      </c>
      <c r="AA293" s="71">
        <v>45778.0</v>
      </c>
    </row>
    <row r="294">
      <c r="A294" s="115">
        <v>45700.0</v>
      </c>
      <c r="B294" s="116">
        <v>94.0</v>
      </c>
      <c r="C294" s="69" t="s">
        <v>22</v>
      </c>
      <c r="D294" s="69" t="s">
        <v>307</v>
      </c>
      <c r="E294" s="69" t="s">
        <v>1389</v>
      </c>
      <c r="F294" s="69" t="s">
        <v>46</v>
      </c>
      <c r="G294" s="69" t="s">
        <v>1390</v>
      </c>
      <c r="H294" s="69" t="s">
        <v>388</v>
      </c>
      <c r="I294" s="69" t="s">
        <v>220</v>
      </c>
      <c r="J294" s="69" t="s">
        <v>905</v>
      </c>
      <c r="K294" s="69" t="s">
        <v>1391</v>
      </c>
      <c r="L294" s="69" t="s">
        <v>29</v>
      </c>
      <c r="M294" s="69" t="s">
        <v>7424</v>
      </c>
      <c r="N294" s="69" t="s">
        <v>7425</v>
      </c>
      <c r="O294" s="69" t="s">
        <v>32</v>
      </c>
      <c r="P294" s="69" t="s">
        <v>33</v>
      </c>
      <c r="Q294" s="69" t="s">
        <v>34</v>
      </c>
      <c r="R294" s="69" t="s">
        <v>4812</v>
      </c>
      <c r="S294" s="117" t="s">
        <v>4812</v>
      </c>
      <c r="T294" s="71">
        <v>45794.0</v>
      </c>
      <c r="V294" s="69" t="s">
        <v>4853</v>
      </c>
      <c r="Y294" s="69" t="s">
        <v>6866</v>
      </c>
      <c r="Z294" s="70" t="s">
        <v>6867</v>
      </c>
      <c r="AA294" s="71">
        <v>45778.0</v>
      </c>
    </row>
    <row r="295">
      <c r="A295" s="115">
        <v>45700.0</v>
      </c>
      <c r="B295" s="116">
        <v>21.0</v>
      </c>
      <c r="C295" s="69" t="s">
        <v>72</v>
      </c>
      <c r="D295" s="69" t="s">
        <v>247</v>
      </c>
      <c r="E295" s="69" t="s">
        <v>1394</v>
      </c>
      <c r="F295" s="69" t="s">
        <v>274</v>
      </c>
      <c r="G295" s="69" t="s">
        <v>1395</v>
      </c>
      <c r="H295" s="69" t="s">
        <v>77</v>
      </c>
      <c r="I295" s="69" t="s">
        <v>104</v>
      </c>
      <c r="J295" s="69" t="s">
        <v>47</v>
      </c>
      <c r="K295" s="69" t="s">
        <v>47</v>
      </c>
      <c r="L295" s="69" t="s">
        <v>29</v>
      </c>
      <c r="M295" s="69" t="s">
        <v>7426</v>
      </c>
      <c r="N295" s="69" t="s">
        <v>7427</v>
      </c>
      <c r="O295" s="69" t="s">
        <v>32</v>
      </c>
      <c r="P295" s="69" t="s">
        <v>33</v>
      </c>
      <c r="R295" s="117"/>
      <c r="S295" s="117">
        <v>45780.0</v>
      </c>
      <c r="T295" s="71">
        <v>45721.0</v>
      </c>
      <c r="V295" s="115">
        <v>45780.0</v>
      </c>
      <c r="W295" s="69">
        <v>1800.0</v>
      </c>
      <c r="X295" s="69" t="s">
        <v>664</v>
      </c>
      <c r="Y295" s="69" t="s">
        <v>6862</v>
      </c>
      <c r="Z295" s="70" t="s">
        <v>6863</v>
      </c>
      <c r="AA295" s="71">
        <v>45717.0</v>
      </c>
    </row>
    <row r="296">
      <c r="A296" s="115">
        <v>45700.0</v>
      </c>
      <c r="B296" s="116">
        <v>24.0</v>
      </c>
      <c r="C296" s="69" t="s">
        <v>72</v>
      </c>
      <c r="D296" s="69" t="s">
        <v>247</v>
      </c>
      <c r="E296" s="69" t="s">
        <v>1398</v>
      </c>
      <c r="F296" s="69" t="s">
        <v>274</v>
      </c>
      <c r="G296" s="69" t="s">
        <v>1399</v>
      </c>
      <c r="H296" s="69" t="s">
        <v>77</v>
      </c>
      <c r="I296" s="69" t="s">
        <v>78</v>
      </c>
      <c r="J296" s="69" t="s">
        <v>47</v>
      </c>
      <c r="K296" s="69" t="s">
        <v>47</v>
      </c>
      <c r="L296" s="69" t="s">
        <v>29</v>
      </c>
      <c r="M296" s="69" t="s">
        <v>7428</v>
      </c>
      <c r="N296" s="69" t="s">
        <v>7429</v>
      </c>
      <c r="O296" s="69" t="s">
        <v>32</v>
      </c>
      <c r="P296" s="69" t="s">
        <v>33</v>
      </c>
      <c r="R296" s="117"/>
      <c r="S296" s="117">
        <v>45872.0</v>
      </c>
      <c r="T296" s="71">
        <v>45724.0</v>
      </c>
      <c r="V296" s="115">
        <v>45872.0</v>
      </c>
      <c r="W296" s="69">
        <v>1800.0</v>
      </c>
      <c r="X296" s="69" t="s">
        <v>164</v>
      </c>
      <c r="Y296" s="69" t="s">
        <v>6862</v>
      </c>
      <c r="Z296" s="70" t="s">
        <v>6863</v>
      </c>
      <c r="AA296" s="71">
        <v>45717.0</v>
      </c>
    </row>
    <row r="297">
      <c r="A297" s="115">
        <v>45700.0</v>
      </c>
      <c r="B297" s="116">
        <v>24.0</v>
      </c>
      <c r="C297" s="69" t="s">
        <v>64</v>
      </c>
      <c r="D297" s="69" t="s">
        <v>65</v>
      </c>
      <c r="E297" s="69" t="s">
        <v>1402</v>
      </c>
      <c r="F297" s="69" t="s">
        <v>25</v>
      </c>
      <c r="G297" s="69" t="s">
        <v>1403</v>
      </c>
      <c r="H297" s="69" t="s">
        <v>1355</v>
      </c>
      <c r="I297" s="69" t="s">
        <v>54</v>
      </c>
      <c r="J297" s="69" t="s">
        <v>54</v>
      </c>
      <c r="K297" s="69" t="s">
        <v>54</v>
      </c>
      <c r="L297" s="69" t="s">
        <v>29</v>
      </c>
      <c r="M297" s="69" t="s">
        <v>7430</v>
      </c>
      <c r="N297" s="69" t="s">
        <v>7431</v>
      </c>
      <c r="O297" s="69" t="s">
        <v>32</v>
      </c>
      <c r="P297" s="69" t="s">
        <v>33</v>
      </c>
      <c r="R297" s="117"/>
      <c r="S297" s="117">
        <v>45872.0</v>
      </c>
      <c r="T297" s="71">
        <v>45724.0</v>
      </c>
      <c r="V297" s="115">
        <v>45872.0</v>
      </c>
      <c r="Y297" s="69" t="s">
        <v>6862</v>
      </c>
      <c r="Z297" s="70" t="s">
        <v>6863</v>
      </c>
      <c r="AA297" s="71">
        <v>45717.0</v>
      </c>
    </row>
    <row r="298">
      <c r="A298" s="115">
        <v>45700.0</v>
      </c>
      <c r="B298" s="116">
        <v>52.0</v>
      </c>
      <c r="C298" s="69" t="s">
        <v>64</v>
      </c>
      <c r="D298" s="69" t="s">
        <v>65</v>
      </c>
      <c r="E298" s="69" t="s">
        <v>1406</v>
      </c>
      <c r="F298" s="69" t="s">
        <v>8</v>
      </c>
      <c r="G298" s="69" t="s">
        <v>1407</v>
      </c>
      <c r="H298" s="69" t="s">
        <v>388</v>
      </c>
      <c r="I298" s="69" t="s">
        <v>148</v>
      </c>
      <c r="J298" s="69" t="s">
        <v>47</v>
      </c>
      <c r="K298" s="69" t="s">
        <v>47</v>
      </c>
      <c r="L298" s="69" t="s">
        <v>29</v>
      </c>
      <c r="M298" s="69" t="s">
        <v>7432</v>
      </c>
      <c r="N298" s="69" t="s">
        <v>7433</v>
      </c>
      <c r="O298" s="69" t="s">
        <v>32</v>
      </c>
      <c r="P298" s="69" t="s">
        <v>33</v>
      </c>
      <c r="Q298" s="69" t="s">
        <v>126</v>
      </c>
      <c r="R298" s="117"/>
      <c r="S298" s="117">
        <v>45781.0</v>
      </c>
      <c r="T298" s="71">
        <v>45752.0</v>
      </c>
      <c r="V298" s="115">
        <v>45781.0</v>
      </c>
      <c r="Y298" s="69" t="s">
        <v>6836</v>
      </c>
      <c r="Z298" s="70" t="s">
        <v>6837</v>
      </c>
      <c r="AA298" s="71">
        <v>45748.0</v>
      </c>
    </row>
    <row r="299">
      <c r="A299" s="115">
        <v>45700.0</v>
      </c>
      <c r="B299" s="116">
        <v>202.0</v>
      </c>
      <c r="C299" s="69" t="s">
        <v>64</v>
      </c>
      <c r="D299" s="69" t="s">
        <v>65</v>
      </c>
      <c r="E299" s="69" t="s">
        <v>1410</v>
      </c>
      <c r="F299" s="69" t="s">
        <v>25</v>
      </c>
      <c r="G299" s="69" t="s">
        <v>1411</v>
      </c>
      <c r="H299" s="69" t="s">
        <v>59</v>
      </c>
      <c r="I299" s="69" t="s">
        <v>256</v>
      </c>
      <c r="J299" s="69" t="s">
        <v>104</v>
      </c>
      <c r="K299" s="69" t="s">
        <v>104</v>
      </c>
      <c r="L299" s="69" t="s">
        <v>29</v>
      </c>
      <c r="M299" s="69" t="s">
        <v>7434</v>
      </c>
      <c r="N299" s="69" t="s">
        <v>7435</v>
      </c>
      <c r="O299" s="69" t="s">
        <v>32</v>
      </c>
      <c r="P299" s="69" t="s">
        <v>343</v>
      </c>
      <c r="R299" s="117"/>
      <c r="S299" s="117"/>
      <c r="T299" s="70" t="s">
        <v>6850</v>
      </c>
      <c r="V299" s="117"/>
      <c r="Y299" s="69" t="s">
        <v>6850</v>
      </c>
      <c r="Z299" s="70" t="s">
        <v>6850</v>
      </c>
      <c r="AA299" s="70" t="s">
        <v>6850</v>
      </c>
    </row>
    <row r="300">
      <c r="A300" s="115">
        <v>45701.0</v>
      </c>
      <c r="B300" s="116">
        <v>201.0</v>
      </c>
      <c r="C300" s="69" t="s">
        <v>64</v>
      </c>
      <c r="D300" s="69" t="s">
        <v>65</v>
      </c>
      <c r="E300" s="69" t="s">
        <v>1415</v>
      </c>
      <c r="F300" s="69" t="s">
        <v>25</v>
      </c>
      <c r="G300" s="69" t="s">
        <v>1416</v>
      </c>
      <c r="H300" s="69" t="s">
        <v>388</v>
      </c>
      <c r="I300" s="69" t="s">
        <v>220</v>
      </c>
      <c r="J300" s="69" t="s">
        <v>220</v>
      </c>
      <c r="K300" s="69" t="s">
        <v>220</v>
      </c>
      <c r="L300" s="69" t="s">
        <v>29</v>
      </c>
      <c r="M300" s="69" t="s">
        <v>7436</v>
      </c>
      <c r="N300" s="69" t="s">
        <v>7437</v>
      </c>
      <c r="O300" s="69" t="s">
        <v>32</v>
      </c>
      <c r="P300" s="69" t="s">
        <v>343</v>
      </c>
      <c r="R300" s="117"/>
      <c r="S300" s="117"/>
      <c r="T300" s="70" t="s">
        <v>6850</v>
      </c>
      <c r="V300" s="115">
        <v>45844.0</v>
      </c>
      <c r="Y300" s="69" t="s">
        <v>6850</v>
      </c>
      <c r="Z300" s="70" t="s">
        <v>6850</v>
      </c>
      <c r="AA300" s="70" t="s">
        <v>6850</v>
      </c>
    </row>
    <row r="301">
      <c r="A301" s="115">
        <v>45701.0</v>
      </c>
      <c r="B301" s="116">
        <v>11.0</v>
      </c>
      <c r="C301" s="69" t="s">
        <v>72</v>
      </c>
      <c r="D301" s="69" t="s">
        <v>247</v>
      </c>
      <c r="E301" s="69" t="s">
        <v>1419</v>
      </c>
      <c r="F301" s="69" t="s">
        <v>274</v>
      </c>
      <c r="G301" s="69" t="s">
        <v>1420</v>
      </c>
      <c r="H301" s="69" t="s">
        <v>77</v>
      </c>
      <c r="I301" s="69" t="s">
        <v>435</v>
      </c>
      <c r="J301" s="69" t="s">
        <v>47</v>
      </c>
      <c r="K301" s="69" t="s">
        <v>47</v>
      </c>
      <c r="M301" s="69" t="s">
        <v>7438</v>
      </c>
      <c r="N301" s="69" t="s">
        <v>7439</v>
      </c>
      <c r="O301" s="69" t="s">
        <v>32</v>
      </c>
      <c r="P301" s="69" t="s">
        <v>33</v>
      </c>
      <c r="R301" s="117"/>
      <c r="S301" s="117" t="s">
        <v>4738</v>
      </c>
      <c r="T301" s="71">
        <v>45712.0</v>
      </c>
      <c r="V301" s="69" t="s">
        <v>4738</v>
      </c>
      <c r="W301" s="69">
        <v>1800.0</v>
      </c>
      <c r="X301" s="69" t="s">
        <v>164</v>
      </c>
      <c r="Y301" s="69" t="s">
        <v>6853</v>
      </c>
      <c r="Z301" s="70" t="s">
        <v>6854</v>
      </c>
      <c r="AA301" s="71">
        <v>45689.0</v>
      </c>
    </row>
    <row r="302">
      <c r="A302" s="115">
        <v>45701.0</v>
      </c>
      <c r="B302" s="116">
        <v>23.0</v>
      </c>
      <c r="C302" s="69" t="s">
        <v>72</v>
      </c>
      <c r="D302" s="69" t="s">
        <v>247</v>
      </c>
      <c r="E302" s="69" t="s">
        <v>1423</v>
      </c>
      <c r="F302" s="69" t="s">
        <v>274</v>
      </c>
      <c r="G302" s="69" t="s">
        <v>1424</v>
      </c>
      <c r="H302" s="69" t="s">
        <v>77</v>
      </c>
      <c r="I302" s="69" t="s">
        <v>78</v>
      </c>
      <c r="J302" s="69" t="s">
        <v>47</v>
      </c>
      <c r="K302" s="69" t="s">
        <v>47</v>
      </c>
      <c r="L302" s="69" t="s">
        <v>29</v>
      </c>
      <c r="M302" s="69" t="s">
        <v>7440</v>
      </c>
      <c r="N302" s="69" t="s">
        <v>7441</v>
      </c>
      <c r="O302" s="69" t="s">
        <v>32</v>
      </c>
      <c r="P302" s="69" t="s">
        <v>33</v>
      </c>
      <c r="R302" s="117"/>
      <c r="S302" s="117">
        <v>45872.0</v>
      </c>
      <c r="T302" s="71">
        <v>45724.0</v>
      </c>
      <c r="V302" s="115">
        <v>45872.0</v>
      </c>
      <c r="W302" s="69">
        <v>1800.0</v>
      </c>
      <c r="X302" s="69" t="s">
        <v>664</v>
      </c>
      <c r="Y302" s="69" t="s">
        <v>6862</v>
      </c>
      <c r="Z302" s="70" t="s">
        <v>6863</v>
      </c>
      <c r="AA302" s="71">
        <v>45717.0</v>
      </c>
    </row>
    <row r="303">
      <c r="A303" s="115">
        <v>45701.0</v>
      </c>
      <c r="B303" s="116">
        <v>20.0</v>
      </c>
      <c r="C303" s="69" t="s">
        <v>72</v>
      </c>
      <c r="D303" s="69" t="s">
        <v>247</v>
      </c>
      <c r="E303" s="69" t="s">
        <v>1427</v>
      </c>
      <c r="F303" s="69" t="s">
        <v>274</v>
      </c>
      <c r="G303" s="69" t="s">
        <v>1428</v>
      </c>
      <c r="H303" s="69" t="s">
        <v>77</v>
      </c>
      <c r="I303" s="69" t="s">
        <v>468</v>
      </c>
      <c r="J303" s="69" t="s">
        <v>47</v>
      </c>
      <c r="K303" s="69" t="s">
        <v>47</v>
      </c>
      <c r="L303" s="69" t="s">
        <v>29</v>
      </c>
      <c r="M303" s="69" t="s">
        <v>7442</v>
      </c>
      <c r="N303" s="69" t="s">
        <v>7443</v>
      </c>
      <c r="O303" s="69" t="s">
        <v>32</v>
      </c>
      <c r="P303" s="69" t="s">
        <v>33</v>
      </c>
      <c r="R303" s="117"/>
      <c r="S303" s="117">
        <v>45780.0</v>
      </c>
      <c r="T303" s="71">
        <v>45721.0</v>
      </c>
      <c r="V303" s="115">
        <v>45780.0</v>
      </c>
      <c r="W303" s="69">
        <v>3600.0</v>
      </c>
      <c r="X303" s="69" t="s">
        <v>1431</v>
      </c>
      <c r="Y303" s="69" t="s">
        <v>6862</v>
      </c>
      <c r="Z303" s="70" t="s">
        <v>6863</v>
      </c>
      <c r="AA303" s="71">
        <v>45717.0</v>
      </c>
    </row>
    <row r="304">
      <c r="A304" s="115">
        <v>45701.0</v>
      </c>
      <c r="B304" s="116">
        <v>37.0</v>
      </c>
      <c r="C304" s="69" t="s">
        <v>22</v>
      </c>
      <c r="D304" s="69" t="s">
        <v>307</v>
      </c>
      <c r="E304" s="69" t="s">
        <v>1432</v>
      </c>
      <c r="F304" s="69" t="s">
        <v>25</v>
      </c>
      <c r="G304" s="69" t="s">
        <v>1433</v>
      </c>
      <c r="H304" s="69" t="s">
        <v>39</v>
      </c>
      <c r="I304" s="69" t="s">
        <v>435</v>
      </c>
      <c r="J304" s="69" t="s">
        <v>435</v>
      </c>
      <c r="K304" s="69" t="s">
        <v>435</v>
      </c>
      <c r="L304" s="69" t="s">
        <v>29</v>
      </c>
      <c r="M304" s="69" t="s">
        <v>7444</v>
      </c>
      <c r="N304" s="69" t="s">
        <v>7445</v>
      </c>
      <c r="O304" s="69" t="s">
        <v>32</v>
      </c>
      <c r="P304" s="69" t="s">
        <v>33</v>
      </c>
      <c r="Q304" s="69" t="s">
        <v>34</v>
      </c>
      <c r="R304" s="117"/>
      <c r="S304" s="117" t="s">
        <v>4688</v>
      </c>
      <c r="T304" s="71">
        <v>45738.0</v>
      </c>
      <c r="V304" s="69" t="s">
        <v>4688</v>
      </c>
      <c r="W304" s="69">
        <v>3960.0</v>
      </c>
      <c r="X304" s="69" t="s">
        <v>207</v>
      </c>
      <c r="Y304" s="69" t="s">
        <v>6862</v>
      </c>
      <c r="Z304" s="70" t="s">
        <v>6863</v>
      </c>
      <c r="AA304" s="71">
        <v>45717.0</v>
      </c>
    </row>
    <row r="305">
      <c r="A305" s="115">
        <v>45701.0</v>
      </c>
      <c r="B305" s="116">
        <v>20.0</v>
      </c>
      <c r="C305" s="69" t="s">
        <v>22</v>
      </c>
      <c r="D305" s="69" t="s">
        <v>307</v>
      </c>
      <c r="E305" s="69" t="s">
        <v>1436</v>
      </c>
      <c r="F305" s="69" t="s">
        <v>46</v>
      </c>
      <c r="G305" s="69" t="s">
        <v>1260</v>
      </c>
      <c r="H305" s="69" t="s">
        <v>59</v>
      </c>
      <c r="I305" s="69" t="s">
        <v>256</v>
      </c>
      <c r="J305" s="69" t="s">
        <v>40</v>
      </c>
      <c r="K305" s="69" t="s">
        <v>40</v>
      </c>
      <c r="L305" s="69" t="s">
        <v>29</v>
      </c>
      <c r="M305" s="69" t="s">
        <v>7446</v>
      </c>
      <c r="N305" s="69" t="s">
        <v>7447</v>
      </c>
      <c r="O305" s="69" t="s">
        <v>32</v>
      </c>
      <c r="P305" s="69" t="s">
        <v>33</v>
      </c>
      <c r="Q305" s="69" t="s">
        <v>126</v>
      </c>
      <c r="R305" s="117"/>
      <c r="S305" s="117">
        <v>45780.0</v>
      </c>
      <c r="T305" s="71">
        <v>45721.0</v>
      </c>
      <c r="V305" s="115">
        <v>45780.0</v>
      </c>
      <c r="W305" s="69">
        <v>1125.0</v>
      </c>
      <c r="X305" s="69" t="s">
        <v>207</v>
      </c>
      <c r="Y305" s="69" t="s">
        <v>6862</v>
      </c>
      <c r="Z305" s="70" t="s">
        <v>6863</v>
      </c>
      <c r="AA305" s="71">
        <v>45717.0</v>
      </c>
    </row>
    <row r="306">
      <c r="A306" s="115">
        <v>45701.0</v>
      </c>
      <c r="B306" s="116">
        <v>201.0</v>
      </c>
      <c r="C306" s="69" t="s">
        <v>64</v>
      </c>
      <c r="D306" s="69" t="s">
        <v>65</v>
      </c>
      <c r="E306" s="69" t="s">
        <v>1439</v>
      </c>
      <c r="F306" s="69" t="s">
        <v>25</v>
      </c>
      <c r="G306" s="69" t="s">
        <v>1440</v>
      </c>
      <c r="H306" s="69" t="s">
        <v>39</v>
      </c>
      <c r="I306" s="69" t="s">
        <v>220</v>
      </c>
      <c r="J306" s="69" t="s">
        <v>220</v>
      </c>
      <c r="K306" s="69" t="s">
        <v>54</v>
      </c>
      <c r="L306" s="69" t="s">
        <v>29</v>
      </c>
      <c r="M306" s="69" t="s">
        <v>7448</v>
      </c>
      <c r="N306" s="69" t="s">
        <v>7449</v>
      </c>
      <c r="O306" s="69" t="s">
        <v>32</v>
      </c>
      <c r="P306" s="69" t="s">
        <v>343</v>
      </c>
      <c r="R306" s="117"/>
      <c r="S306" s="117"/>
      <c r="T306" s="70" t="s">
        <v>6850</v>
      </c>
      <c r="V306" s="117"/>
      <c r="Y306" s="69" t="s">
        <v>6850</v>
      </c>
      <c r="Z306" s="70" t="s">
        <v>6850</v>
      </c>
      <c r="AA306" s="70" t="s">
        <v>6850</v>
      </c>
    </row>
    <row r="307">
      <c r="A307" s="115">
        <v>45702.0</v>
      </c>
      <c r="B307" s="116">
        <v>85.0</v>
      </c>
      <c r="C307" s="69" t="s">
        <v>64</v>
      </c>
      <c r="D307" s="69" t="s">
        <v>697</v>
      </c>
      <c r="E307" s="69" t="s">
        <v>1444</v>
      </c>
      <c r="F307" s="69" t="s">
        <v>25</v>
      </c>
      <c r="G307" s="69" t="s">
        <v>1445</v>
      </c>
      <c r="H307" s="69" t="s">
        <v>68</v>
      </c>
      <c r="I307" s="69" t="s">
        <v>54</v>
      </c>
      <c r="J307" s="69" t="s">
        <v>404</v>
      </c>
      <c r="K307" s="69" t="s">
        <v>404</v>
      </c>
      <c r="L307" s="69" t="s">
        <v>29</v>
      </c>
      <c r="M307" s="69" t="s">
        <v>7450</v>
      </c>
      <c r="N307" s="69" t="s">
        <v>7451</v>
      </c>
      <c r="O307" s="69" t="s">
        <v>32</v>
      </c>
      <c r="P307" s="69" t="s">
        <v>33</v>
      </c>
      <c r="Q307" s="69" t="s">
        <v>34</v>
      </c>
      <c r="R307" s="117"/>
      <c r="S307" s="117">
        <v>45935.0</v>
      </c>
      <c r="T307" s="71">
        <v>45787.0</v>
      </c>
      <c r="V307" s="115">
        <v>45935.0</v>
      </c>
      <c r="Y307" s="69" t="s">
        <v>6866</v>
      </c>
      <c r="Z307" s="70" t="s">
        <v>6867</v>
      </c>
      <c r="AA307" s="71">
        <v>45778.0</v>
      </c>
    </row>
    <row r="308">
      <c r="A308" s="115">
        <v>45702.0</v>
      </c>
      <c r="B308" s="116">
        <v>200.0</v>
      </c>
      <c r="C308" s="69" t="s">
        <v>22</v>
      </c>
      <c r="D308" s="69" t="s">
        <v>307</v>
      </c>
      <c r="E308" s="69" t="s">
        <v>1448</v>
      </c>
      <c r="F308" s="69" t="s">
        <v>46</v>
      </c>
      <c r="G308" s="69" t="s">
        <v>1256</v>
      </c>
      <c r="H308" s="69" t="s">
        <v>59</v>
      </c>
      <c r="I308" s="69" t="s">
        <v>435</v>
      </c>
      <c r="J308" s="69" t="s">
        <v>47</v>
      </c>
      <c r="K308" s="69" t="s">
        <v>47</v>
      </c>
      <c r="L308" s="69" t="s">
        <v>29</v>
      </c>
      <c r="M308" s="69" t="s">
        <v>7452</v>
      </c>
      <c r="N308" s="69" t="s">
        <v>7453</v>
      </c>
      <c r="O308" s="69" t="s">
        <v>32</v>
      </c>
      <c r="P308" s="69" t="s">
        <v>214</v>
      </c>
      <c r="R308" s="117"/>
      <c r="S308" s="117"/>
      <c r="T308" s="70" t="s">
        <v>6850</v>
      </c>
      <c r="V308" s="117"/>
      <c r="Y308" s="69" t="s">
        <v>6850</v>
      </c>
      <c r="Z308" s="70" t="s">
        <v>6850</v>
      </c>
      <c r="AA308" s="70" t="s">
        <v>6850</v>
      </c>
    </row>
    <row r="309">
      <c r="A309" s="115">
        <v>45702.0</v>
      </c>
      <c r="B309" s="116">
        <v>200.0</v>
      </c>
      <c r="C309" s="69" t="s">
        <v>64</v>
      </c>
      <c r="D309" s="69" t="s">
        <v>95</v>
      </c>
      <c r="E309" s="69" t="s">
        <v>1451</v>
      </c>
      <c r="F309" s="69" t="s">
        <v>25</v>
      </c>
      <c r="G309" s="69" t="s">
        <v>1452</v>
      </c>
      <c r="H309" s="69" t="s">
        <v>68</v>
      </c>
      <c r="I309" s="69" t="s">
        <v>78</v>
      </c>
      <c r="J309" s="69" t="s">
        <v>435</v>
      </c>
      <c r="K309" s="69" t="s">
        <v>435</v>
      </c>
      <c r="L309" s="69" t="s">
        <v>29</v>
      </c>
      <c r="M309" s="69" t="s">
        <v>7454</v>
      </c>
      <c r="N309" s="69" t="s">
        <v>7455</v>
      </c>
      <c r="O309" s="69" t="s">
        <v>32</v>
      </c>
      <c r="P309" s="69" t="s">
        <v>214</v>
      </c>
      <c r="R309" s="117"/>
      <c r="S309" s="117"/>
      <c r="T309" s="70" t="s">
        <v>6850</v>
      </c>
      <c r="V309" s="117"/>
      <c r="Y309" s="69" t="s">
        <v>6850</v>
      </c>
      <c r="Z309" s="70" t="s">
        <v>6850</v>
      </c>
      <c r="AA309" s="70" t="s">
        <v>6850</v>
      </c>
    </row>
    <row r="310">
      <c r="A310" s="115">
        <v>45703.0</v>
      </c>
      <c r="B310" s="116">
        <v>21.0</v>
      </c>
      <c r="C310" s="69" t="s">
        <v>64</v>
      </c>
      <c r="D310" s="69" t="s">
        <v>65</v>
      </c>
      <c r="E310" s="69" t="s">
        <v>1456</v>
      </c>
      <c r="F310" s="69" t="s">
        <v>1184</v>
      </c>
      <c r="G310" s="69" t="s">
        <v>1457</v>
      </c>
      <c r="H310" s="69" t="s">
        <v>77</v>
      </c>
      <c r="I310" s="69" t="s">
        <v>220</v>
      </c>
      <c r="J310" s="69" t="s">
        <v>47</v>
      </c>
      <c r="K310" s="69" t="s">
        <v>47</v>
      </c>
      <c r="L310" s="69" t="s">
        <v>29</v>
      </c>
      <c r="M310" s="69" t="s">
        <v>7456</v>
      </c>
      <c r="N310" s="69" t="s">
        <v>7457</v>
      </c>
      <c r="O310" s="69" t="s">
        <v>32</v>
      </c>
      <c r="P310" s="69" t="s">
        <v>33</v>
      </c>
      <c r="R310" s="117"/>
      <c r="S310" s="117">
        <v>45872.0</v>
      </c>
      <c r="T310" s="71">
        <v>45724.0</v>
      </c>
      <c r="V310" s="115">
        <v>45872.0</v>
      </c>
      <c r="Y310" s="69" t="s">
        <v>6862</v>
      </c>
      <c r="Z310" s="70" t="s">
        <v>6863</v>
      </c>
      <c r="AA310" s="71">
        <v>45717.0</v>
      </c>
    </row>
    <row r="311">
      <c r="A311" s="115">
        <v>45703.0</v>
      </c>
      <c r="B311" s="116">
        <v>21.0</v>
      </c>
      <c r="C311" s="69" t="s">
        <v>72</v>
      </c>
      <c r="D311" s="69" t="s">
        <v>247</v>
      </c>
      <c r="E311" s="69" t="s">
        <v>1460</v>
      </c>
      <c r="F311" s="69" t="s">
        <v>25</v>
      </c>
      <c r="G311" s="69" t="s">
        <v>1461</v>
      </c>
      <c r="H311" s="69" t="s">
        <v>449</v>
      </c>
      <c r="I311" s="69" t="s">
        <v>104</v>
      </c>
      <c r="J311" s="69" t="s">
        <v>104</v>
      </c>
      <c r="K311" s="69" t="s">
        <v>104</v>
      </c>
      <c r="L311" s="69" t="s">
        <v>29</v>
      </c>
      <c r="M311" s="69" t="s">
        <v>7458</v>
      </c>
      <c r="N311" s="69" t="s">
        <v>7459</v>
      </c>
      <c r="O311" s="69" t="s">
        <v>32</v>
      </c>
      <c r="P311" s="69" t="s">
        <v>33</v>
      </c>
      <c r="R311" s="117"/>
      <c r="S311" s="117">
        <v>45872.0</v>
      </c>
      <c r="T311" s="71">
        <v>45724.0</v>
      </c>
      <c r="V311" s="115">
        <v>45872.0</v>
      </c>
      <c r="W311" s="69">
        <v>4050.0</v>
      </c>
      <c r="X311" s="69" t="s">
        <v>664</v>
      </c>
      <c r="Y311" s="69" t="s">
        <v>6862</v>
      </c>
      <c r="Z311" s="70" t="s">
        <v>6863</v>
      </c>
      <c r="AA311" s="71">
        <v>45717.0</v>
      </c>
    </row>
    <row r="312">
      <c r="A312" s="115">
        <v>45703.0</v>
      </c>
      <c r="B312" s="116">
        <v>21.0</v>
      </c>
      <c r="C312" s="69" t="s">
        <v>64</v>
      </c>
      <c r="D312" s="69" t="s">
        <v>209</v>
      </c>
      <c r="E312" s="69" t="s">
        <v>1464</v>
      </c>
      <c r="F312" s="69" t="s">
        <v>25</v>
      </c>
      <c r="G312" s="69" t="s">
        <v>1465</v>
      </c>
      <c r="H312" s="69" t="s">
        <v>388</v>
      </c>
      <c r="I312" s="69" t="s">
        <v>256</v>
      </c>
      <c r="J312" s="69" t="s">
        <v>40</v>
      </c>
      <c r="K312" s="69" t="s">
        <v>256</v>
      </c>
      <c r="L312" s="69" t="s">
        <v>29</v>
      </c>
      <c r="M312" s="69" t="s">
        <v>7460</v>
      </c>
      <c r="N312" s="69" t="s">
        <v>7461</v>
      </c>
      <c r="O312" s="69" t="s">
        <v>32</v>
      </c>
      <c r="P312" s="69" t="s">
        <v>33</v>
      </c>
      <c r="R312" s="117"/>
      <c r="S312" s="117">
        <v>45872.0</v>
      </c>
      <c r="T312" s="71">
        <v>45724.0</v>
      </c>
      <c r="V312" s="115">
        <v>45872.0</v>
      </c>
      <c r="Y312" s="69" t="s">
        <v>6862</v>
      </c>
      <c r="Z312" s="70" t="s">
        <v>6863</v>
      </c>
      <c r="AA312" s="71">
        <v>45717.0</v>
      </c>
    </row>
    <row r="313">
      <c r="A313" s="115">
        <v>45703.0</v>
      </c>
      <c r="B313" s="116">
        <v>84.0</v>
      </c>
      <c r="C313" s="69" t="s">
        <v>72</v>
      </c>
      <c r="D313" s="69" t="s">
        <v>73</v>
      </c>
      <c r="E313" s="69" t="s">
        <v>1468</v>
      </c>
      <c r="F313" s="69" t="s">
        <v>25</v>
      </c>
      <c r="G313" s="69" t="s">
        <v>1469</v>
      </c>
      <c r="H313" s="69" t="s">
        <v>68</v>
      </c>
      <c r="I313" s="69" t="s">
        <v>801</v>
      </c>
      <c r="J313" s="69" t="s">
        <v>801</v>
      </c>
      <c r="K313" s="69" t="s">
        <v>801</v>
      </c>
      <c r="L313" s="69" t="s">
        <v>29</v>
      </c>
      <c r="M313" s="69" t="s">
        <v>7462</v>
      </c>
      <c r="N313" s="69" t="s">
        <v>7463</v>
      </c>
      <c r="O313" s="69" t="s">
        <v>32</v>
      </c>
      <c r="P313" s="69" t="s">
        <v>33</v>
      </c>
      <c r="Q313" s="69" t="s">
        <v>228</v>
      </c>
      <c r="R313" s="117"/>
      <c r="S313" s="117">
        <v>45935.0</v>
      </c>
      <c r="T313" s="71">
        <v>45787.0</v>
      </c>
      <c r="V313" s="115">
        <v>45935.0</v>
      </c>
      <c r="X313" s="69" t="s">
        <v>371</v>
      </c>
      <c r="Y313" s="69" t="s">
        <v>6866</v>
      </c>
      <c r="Z313" s="70" t="s">
        <v>6867</v>
      </c>
      <c r="AA313" s="71">
        <v>45778.0</v>
      </c>
    </row>
    <row r="314">
      <c r="A314" s="115">
        <v>45703.0</v>
      </c>
      <c r="B314" s="116">
        <v>199.0</v>
      </c>
      <c r="C314" s="69" t="s">
        <v>72</v>
      </c>
      <c r="D314" s="69" t="s">
        <v>73</v>
      </c>
      <c r="E314" s="69" t="s">
        <v>1473</v>
      </c>
      <c r="F314" s="69" t="s">
        <v>25</v>
      </c>
      <c r="G314" s="69" t="s">
        <v>1474</v>
      </c>
      <c r="H314" s="69" t="s">
        <v>59</v>
      </c>
      <c r="I314" s="69" t="s">
        <v>172</v>
      </c>
      <c r="J314" s="69" t="s">
        <v>172</v>
      </c>
      <c r="K314" s="69" t="s">
        <v>172</v>
      </c>
      <c r="L314" s="69" t="s">
        <v>29</v>
      </c>
      <c r="M314" s="69" t="s">
        <v>7464</v>
      </c>
      <c r="N314" s="69" t="s">
        <v>7465</v>
      </c>
      <c r="O314" s="69" t="s">
        <v>32</v>
      </c>
      <c r="P314" s="69" t="s">
        <v>214</v>
      </c>
      <c r="R314" s="117"/>
      <c r="S314" s="117"/>
      <c r="T314" s="70" t="s">
        <v>6850</v>
      </c>
      <c r="V314" s="117"/>
      <c r="Y314" s="69" t="s">
        <v>6850</v>
      </c>
      <c r="Z314" s="70" t="s">
        <v>6850</v>
      </c>
      <c r="AA314" s="70" t="s">
        <v>6850</v>
      </c>
    </row>
    <row r="315">
      <c r="A315" s="115">
        <v>45703.0</v>
      </c>
      <c r="B315" s="116">
        <v>9.0</v>
      </c>
      <c r="C315" s="69" t="s">
        <v>72</v>
      </c>
      <c r="D315" s="69" t="s">
        <v>73</v>
      </c>
      <c r="E315" s="69" t="s">
        <v>1477</v>
      </c>
      <c r="F315" s="69" t="s">
        <v>25</v>
      </c>
      <c r="G315" s="69" t="s">
        <v>1478</v>
      </c>
      <c r="H315" s="69" t="s">
        <v>449</v>
      </c>
      <c r="I315" s="69" t="s">
        <v>801</v>
      </c>
      <c r="J315" s="69" t="s">
        <v>801</v>
      </c>
      <c r="K315" s="69" t="s">
        <v>801</v>
      </c>
      <c r="L315" s="69" t="s">
        <v>29</v>
      </c>
      <c r="M315" s="69" t="s">
        <v>7466</v>
      </c>
      <c r="N315" s="69" t="s">
        <v>7467</v>
      </c>
      <c r="O315" s="69" t="s">
        <v>32</v>
      </c>
      <c r="P315" s="69" t="s">
        <v>33</v>
      </c>
      <c r="R315" s="117"/>
      <c r="S315" s="117" t="s">
        <v>4738</v>
      </c>
      <c r="T315" s="71">
        <v>45712.0</v>
      </c>
      <c r="V315" s="69" t="s">
        <v>4738</v>
      </c>
      <c r="W315" s="69">
        <v>4050.0</v>
      </c>
      <c r="X315" s="69" t="s">
        <v>794</v>
      </c>
      <c r="Y315" s="69" t="s">
        <v>6853</v>
      </c>
      <c r="Z315" s="70" t="s">
        <v>6854</v>
      </c>
      <c r="AA315" s="71">
        <v>45689.0</v>
      </c>
    </row>
    <row r="316">
      <c r="A316" s="115">
        <v>45703.0</v>
      </c>
      <c r="B316" s="116">
        <v>199.0</v>
      </c>
      <c r="C316" s="69" t="s">
        <v>64</v>
      </c>
      <c r="D316" s="69" t="s">
        <v>964</v>
      </c>
      <c r="E316" s="69" t="s">
        <v>1481</v>
      </c>
      <c r="F316" s="69" t="s">
        <v>25</v>
      </c>
      <c r="G316" s="69" t="s">
        <v>1482</v>
      </c>
      <c r="H316" s="69" t="s">
        <v>68</v>
      </c>
      <c r="I316" s="69" t="s">
        <v>435</v>
      </c>
      <c r="J316" s="69" t="s">
        <v>404</v>
      </c>
      <c r="K316" s="69" t="s">
        <v>1391</v>
      </c>
      <c r="L316" s="69" t="s">
        <v>29</v>
      </c>
      <c r="M316" s="69" t="s">
        <v>7468</v>
      </c>
      <c r="N316" s="69" t="s">
        <v>7469</v>
      </c>
      <c r="O316" s="69" t="s">
        <v>32</v>
      </c>
      <c r="P316" s="69" t="s">
        <v>214</v>
      </c>
      <c r="R316" s="117"/>
      <c r="S316" s="117"/>
      <c r="T316" s="70" t="s">
        <v>6850</v>
      </c>
      <c r="V316" s="117"/>
      <c r="Y316" s="69" t="s">
        <v>6850</v>
      </c>
      <c r="Z316" s="70" t="s">
        <v>6850</v>
      </c>
      <c r="AA316" s="70" t="s">
        <v>6850</v>
      </c>
    </row>
    <row r="317">
      <c r="A317" s="115">
        <v>45705.0</v>
      </c>
      <c r="B317" s="116">
        <v>19.0</v>
      </c>
      <c r="C317" s="69" t="s">
        <v>72</v>
      </c>
      <c r="D317" s="69" t="s">
        <v>247</v>
      </c>
      <c r="E317" s="69" t="s">
        <v>1486</v>
      </c>
      <c r="F317" s="69" t="s">
        <v>274</v>
      </c>
      <c r="G317" s="69" t="s">
        <v>1487</v>
      </c>
      <c r="H317" s="69" t="s">
        <v>77</v>
      </c>
      <c r="I317" s="69" t="s">
        <v>122</v>
      </c>
      <c r="J317" s="69" t="s">
        <v>47</v>
      </c>
      <c r="K317" s="69" t="s">
        <v>47</v>
      </c>
      <c r="L317" s="69" t="s">
        <v>29</v>
      </c>
      <c r="M317" s="69" t="s">
        <v>7470</v>
      </c>
      <c r="N317" s="69" t="s">
        <v>7471</v>
      </c>
      <c r="O317" s="69" t="s">
        <v>32</v>
      </c>
      <c r="P317" s="69" t="s">
        <v>33</v>
      </c>
      <c r="R317" s="117"/>
      <c r="S317" s="117">
        <v>45872.0</v>
      </c>
      <c r="T317" s="71">
        <v>45724.0</v>
      </c>
      <c r="V317" s="115">
        <v>45872.0</v>
      </c>
      <c r="W317" s="69">
        <v>1800.0</v>
      </c>
      <c r="X317" s="69" t="s">
        <v>1431</v>
      </c>
      <c r="Y317" s="69" t="s">
        <v>6862</v>
      </c>
      <c r="Z317" s="70" t="s">
        <v>6863</v>
      </c>
      <c r="AA317" s="71">
        <v>45717.0</v>
      </c>
    </row>
    <row r="318">
      <c r="A318" s="115">
        <v>45705.0</v>
      </c>
      <c r="B318" s="116">
        <v>19.0</v>
      </c>
      <c r="C318" s="69" t="s">
        <v>72</v>
      </c>
      <c r="D318" s="69" t="s">
        <v>247</v>
      </c>
      <c r="E318" s="69" t="s">
        <v>1490</v>
      </c>
      <c r="F318" s="69" t="s">
        <v>274</v>
      </c>
      <c r="G318" s="69" t="s">
        <v>1491</v>
      </c>
      <c r="H318" s="69" t="s">
        <v>77</v>
      </c>
      <c r="I318" s="69" t="s">
        <v>148</v>
      </c>
      <c r="J318" s="69" t="s">
        <v>47</v>
      </c>
      <c r="K318" s="69" t="s">
        <v>47</v>
      </c>
      <c r="L318" s="69" t="s">
        <v>29</v>
      </c>
      <c r="M318" s="69" t="s">
        <v>7472</v>
      </c>
      <c r="N318" s="69" t="s">
        <v>7473</v>
      </c>
      <c r="O318" s="69" t="s">
        <v>32</v>
      </c>
      <c r="P318" s="69" t="s">
        <v>33</v>
      </c>
      <c r="R318" s="117"/>
      <c r="S318" s="117">
        <v>45872.0</v>
      </c>
      <c r="T318" s="71">
        <v>45724.0</v>
      </c>
      <c r="V318" s="115">
        <v>45872.0</v>
      </c>
      <c r="W318" s="69">
        <v>1800.0</v>
      </c>
      <c r="X318" s="69" t="s">
        <v>164</v>
      </c>
      <c r="Y318" s="69" t="s">
        <v>6862</v>
      </c>
      <c r="Z318" s="70" t="s">
        <v>6863</v>
      </c>
      <c r="AA318" s="71">
        <v>45717.0</v>
      </c>
    </row>
    <row r="319">
      <c r="A319" s="115">
        <v>45705.0</v>
      </c>
      <c r="B319" s="116">
        <v>197.0</v>
      </c>
      <c r="C319" s="69" t="s">
        <v>64</v>
      </c>
      <c r="D319" s="69" t="s">
        <v>209</v>
      </c>
      <c r="E319" s="69" t="s">
        <v>1494</v>
      </c>
      <c r="F319" s="69" t="s">
        <v>25</v>
      </c>
      <c r="G319" s="69" t="s">
        <v>1495</v>
      </c>
      <c r="H319" s="69" t="s">
        <v>39</v>
      </c>
      <c r="I319" s="69" t="s">
        <v>148</v>
      </c>
      <c r="J319" s="69" t="s">
        <v>244</v>
      </c>
      <c r="K319" s="69" t="s">
        <v>148</v>
      </c>
      <c r="L319" s="69" t="s">
        <v>29</v>
      </c>
      <c r="M319" s="69" t="s">
        <v>7474</v>
      </c>
      <c r="N319" s="69" t="s">
        <v>7475</v>
      </c>
      <c r="O319" s="69" t="s">
        <v>32</v>
      </c>
      <c r="P319" s="69" t="s">
        <v>214</v>
      </c>
      <c r="R319" s="117"/>
      <c r="S319" s="117"/>
      <c r="T319" s="70" t="s">
        <v>6850</v>
      </c>
      <c r="V319" s="117"/>
      <c r="Y319" s="69" t="s">
        <v>6850</v>
      </c>
      <c r="Z319" s="70" t="s">
        <v>6850</v>
      </c>
      <c r="AA319" s="70" t="s">
        <v>6850</v>
      </c>
    </row>
    <row r="320">
      <c r="A320" s="115">
        <v>45705.0</v>
      </c>
      <c r="B320" s="116">
        <v>16.0</v>
      </c>
      <c r="C320" s="69" t="s">
        <v>64</v>
      </c>
      <c r="D320" s="69" t="s">
        <v>95</v>
      </c>
      <c r="E320" s="69" t="s">
        <v>1498</v>
      </c>
      <c r="F320" s="69" t="s">
        <v>25</v>
      </c>
      <c r="G320" s="69" t="s">
        <v>1499</v>
      </c>
      <c r="H320" s="69" t="s">
        <v>39</v>
      </c>
      <c r="I320" s="69" t="s">
        <v>220</v>
      </c>
      <c r="J320" s="69" t="s">
        <v>220</v>
      </c>
      <c r="K320" s="69" t="s">
        <v>220</v>
      </c>
      <c r="L320" s="69" t="s">
        <v>29</v>
      </c>
      <c r="M320" s="69" t="s">
        <v>7476</v>
      </c>
      <c r="N320" s="69" t="s">
        <v>7477</v>
      </c>
      <c r="O320" s="69" t="s">
        <v>32</v>
      </c>
      <c r="P320" s="69" t="s">
        <v>33</v>
      </c>
      <c r="R320" s="117"/>
      <c r="S320" s="117">
        <v>45780.0</v>
      </c>
      <c r="T320" s="71">
        <v>45721.0</v>
      </c>
      <c r="V320" s="115">
        <v>45780.0</v>
      </c>
      <c r="Y320" s="69" t="s">
        <v>6862</v>
      </c>
      <c r="Z320" s="70" t="s">
        <v>6863</v>
      </c>
      <c r="AA320" s="71">
        <v>45717.0</v>
      </c>
    </row>
    <row r="321">
      <c r="A321" s="115">
        <v>45705.0</v>
      </c>
      <c r="B321" s="116">
        <v>33.0</v>
      </c>
      <c r="C321" s="69" t="s">
        <v>64</v>
      </c>
      <c r="D321" s="69" t="s">
        <v>95</v>
      </c>
      <c r="E321" s="69" t="s">
        <v>1502</v>
      </c>
      <c r="F321" s="69" t="s">
        <v>25</v>
      </c>
      <c r="G321" s="69" t="s">
        <v>1503</v>
      </c>
      <c r="H321" s="69" t="s">
        <v>59</v>
      </c>
      <c r="I321" s="69" t="s">
        <v>220</v>
      </c>
      <c r="J321" s="69" t="s">
        <v>220</v>
      </c>
      <c r="K321" s="69" t="s">
        <v>220</v>
      </c>
      <c r="L321" s="69" t="s">
        <v>29</v>
      </c>
      <c r="M321" s="69" t="s">
        <v>7478</v>
      </c>
      <c r="N321" s="69" t="s">
        <v>7479</v>
      </c>
      <c r="O321" s="69" t="s">
        <v>32</v>
      </c>
      <c r="P321" s="69" t="s">
        <v>33</v>
      </c>
      <c r="Q321" s="69" t="s">
        <v>228</v>
      </c>
      <c r="R321" s="117"/>
      <c r="S321" s="117" t="s">
        <v>4688</v>
      </c>
      <c r="T321" s="71">
        <v>45738.0</v>
      </c>
      <c r="V321" s="69" t="s">
        <v>4688</v>
      </c>
      <c r="Y321" s="69" t="s">
        <v>6862</v>
      </c>
      <c r="Z321" s="70" t="s">
        <v>6863</v>
      </c>
      <c r="AA321" s="71">
        <v>45717.0</v>
      </c>
    </row>
    <row r="322">
      <c r="A322" s="115">
        <v>45705.0</v>
      </c>
      <c r="B322" s="116">
        <v>82.0</v>
      </c>
      <c r="C322" s="69" t="s">
        <v>50</v>
      </c>
      <c r="D322" s="69" t="s">
        <v>216</v>
      </c>
      <c r="E322" s="69" t="s">
        <v>1506</v>
      </c>
      <c r="F322" s="69" t="s">
        <v>274</v>
      </c>
      <c r="G322" s="69" t="s">
        <v>1507</v>
      </c>
      <c r="H322" s="69" t="s">
        <v>77</v>
      </c>
      <c r="I322" s="69" t="s">
        <v>78</v>
      </c>
      <c r="J322" s="69" t="s">
        <v>47</v>
      </c>
      <c r="K322" s="69" t="s">
        <v>47</v>
      </c>
      <c r="L322" s="69" t="s">
        <v>29</v>
      </c>
      <c r="M322" s="69" t="s">
        <v>7480</v>
      </c>
      <c r="N322" s="69" t="s">
        <v>7481</v>
      </c>
      <c r="O322" s="69" t="s">
        <v>32</v>
      </c>
      <c r="P322" s="69" t="s">
        <v>33</v>
      </c>
      <c r="R322" s="117"/>
      <c r="S322" s="117">
        <v>45935.0</v>
      </c>
      <c r="T322" s="71">
        <v>45787.0</v>
      </c>
      <c r="V322" s="115">
        <v>45935.0</v>
      </c>
      <c r="W322" s="69">
        <v>3150.0</v>
      </c>
      <c r="X322" s="69" t="s">
        <v>1510</v>
      </c>
      <c r="Y322" s="69" t="s">
        <v>6866</v>
      </c>
      <c r="Z322" s="70" t="s">
        <v>6867</v>
      </c>
      <c r="AA322" s="71">
        <v>45778.0</v>
      </c>
    </row>
    <row r="323">
      <c r="A323" s="115">
        <v>45705.0</v>
      </c>
      <c r="B323" s="116">
        <v>197.0</v>
      </c>
      <c r="C323" s="69" t="s">
        <v>72</v>
      </c>
      <c r="D323" s="69" t="s">
        <v>247</v>
      </c>
      <c r="E323" s="69" t="s">
        <v>1511</v>
      </c>
      <c r="F323" s="69" t="s">
        <v>46</v>
      </c>
      <c r="G323" s="69" t="s">
        <v>1512</v>
      </c>
      <c r="H323" s="69" t="s">
        <v>388</v>
      </c>
      <c r="I323" s="69" t="s">
        <v>54</v>
      </c>
      <c r="J323" s="69" t="s">
        <v>54</v>
      </c>
      <c r="K323" s="69" t="s">
        <v>54</v>
      </c>
      <c r="L323" s="69" t="s">
        <v>29</v>
      </c>
      <c r="M323" s="69" t="s">
        <v>7482</v>
      </c>
      <c r="N323" s="69" t="s">
        <v>7483</v>
      </c>
      <c r="O323" s="69" t="s">
        <v>32</v>
      </c>
      <c r="P323" s="69" t="s">
        <v>214</v>
      </c>
      <c r="R323" s="117"/>
      <c r="S323" s="117"/>
      <c r="T323" s="70" t="s">
        <v>6850</v>
      </c>
      <c r="V323" s="117"/>
      <c r="W323" s="69">
        <v>1350.0</v>
      </c>
      <c r="X323" s="69" t="s">
        <v>320</v>
      </c>
      <c r="Y323" s="69" t="s">
        <v>6850</v>
      </c>
      <c r="Z323" s="70" t="s">
        <v>6850</v>
      </c>
      <c r="AA323" s="70" t="s">
        <v>6850</v>
      </c>
    </row>
    <row r="324">
      <c r="A324" s="115">
        <v>45705.0</v>
      </c>
      <c r="B324" s="116">
        <v>117.0</v>
      </c>
      <c r="C324" s="69" t="s">
        <v>72</v>
      </c>
      <c r="D324" s="69" t="s">
        <v>247</v>
      </c>
      <c r="E324" s="69" t="s">
        <v>1515</v>
      </c>
      <c r="F324" s="69" t="s">
        <v>249</v>
      </c>
      <c r="G324" s="69" t="s">
        <v>1516</v>
      </c>
      <c r="H324" s="69" t="s">
        <v>77</v>
      </c>
      <c r="I324" s="69" t="s">
        <v>459</v>
      </c>
      <c r="J324" s="69" t="s">
        <v>47</v>
      </c>
      <c r="K324" s="69" t="s">
        <v>47</v>
      </c>
      <c r="L324" s="69" t="s">
        <v>29</v>
      </c>
      <c r="M324" s="69" t="s">
        <v>7484</v>
      </c>
      <c r="N324" s="69" t="s">
        <v>7485</v>
      </c>
      <c r="O324" s="69" t="s">
        <v>32</v>
      </c>
      <c r="P324" s="69" t="s">
        <v>33</v>
      </c>
      <c r="Q324" s="69" t="s">
        <v>34</v>
      </c>
      <c r="R324" s="117"/>
      <c r="S324" s="117" t="s">
        <v>4837</v>
      </c>
      <c r="T324" s="71">
        <v>45822.0</v>
      </c>
      <c r="V324" s="69" t="s">
        <v>4837</v>
      </c>
      <c r="W324" s="69">
        <v>2250.0</v>
      </c>
      <c r="X324" s="69" t="s">
        <v>1519</v>
      </c>
      <c r="Y324" s="69" t="s">
        <v>6870</v>
      </c>
      <c r="Z324" s="70" t="s">
        <v>6871</v>
      </c>
      <c r="AA324" s="71">
        <v>45809.0</v>
      </c>
    </row>
    <row r="325">
      <c r="A325" s="115">
        <v>45705.0</v>
      </c>
      <c r="B325" s="116">
        <v>19.0</v>
      </c>
      <c r="C325" s="69" t="s">
        <v>72</v>
      </c>
      <c r="D325" s="69" t="s">
        <v>247</v>
      </c>
      <c r="E325" s="69" t="s">
        <v>1520</v>
      </c>
      <c r="F325" s="69" t="s">
        <v>25</v>
      </c>
      <c r="G325" s="69" t="s">
        <v>1521</v>
      </c>
      <c r="H325" s="69" t="s">
        <v>59</v>
      </c>
      <c r="I325" s="69" t="s">
        <v>78</v>
      </c>
      <c r="J325" s="69" t="s">
        <v>78</v>
      </c>
      <c r="K325" s="69" t="s">
        <v>78</v>
      </c>
      <c r="L325" s="69" t="s">
        <v>29</v>
      </c>
      <c r="M325" s="69" t="s">
        <v>7486</v>
      </c>
      <c r="N325" s="69" t="s">
        <v>7487</v>
      </c>
      <c r="O325" s="69" t="s">
        <v>32</v>
      </c>
      <c r="P325" s="69" t="s">
        <v>33</v>
      </c>
      <c r="R325" s="117"/>
      <c r="S325" s="117">
        <v>45872.0</v>
      </c>
      <c r="T325" s="71">
        <v>45724.0</v>
      </c>
      <c r="V325" s="115">
        <v>45872.0</v>
      </c>
      <c r="W325" s="69">
        <v>4050.0</v>
      </c>
      <c r="X325" s="69" t="s">
        <v>94</v>
      </c>
      <c r="Y325" s="69" t="s">
        <v>6862</v>
      </c>
      <c r="Z325" s="70" t="s">
        <v>6863</v>
      </c>
      <c r="AA325" s="71">
        <v>45717.0</v>
      </c>
    </row>
    <row r="326">
      <c r="A326" s="115">
        <v>45705.0</v>
      </c>
      <c r="B326" s="116">
        <v>82.0</v>
      </c>
      <c r="C326" s="69" t="s">
        <v>72</v>
      </c>
      <c r="D326" s="69" t="s">
        <v>247</v>
      </c>
      <c r="E326" s="69" t="s">
        <v>1524</v>
      </c>
      <c r="F326" s="69" t="s">
        <v>25</v>
      </c>
      <c r="G326" s="69" t="s">
        <v>1525</v>
      </c>
      <c r="H326" s="69" t="s">
        <v>39</v>
      </c>
      <c r="I326" s="69" t="s">
        <v>880</v>
      </c>
      <c r="J326" s="69" t="s">
        <v>104</v>
      </c>
      <c r="K326" s="69" t="s">
        <v>104</v>
      </c>
      <c r="L326" s="69" t="s">
        <v>29</v>
      </c>
      <c r="M326" s="69" t="s">
        <v>7488</v>
      </c>
      <c r="N326" s="69" t="s">
        <v>7489</v>
      </c>
      <c r="O326" s="69" t="s">
        <v>32</v>
      </c>
      <c r="P326" s="69" t="s">
        <v>33</v>
      </c>
      <c r="R326" s="117"/>
      <c r="S326" s="117">
        <v>45935.0</v>
      </c>
      <c r="T326" s="71">
        <v>45787.0</v>
      </c>
      <c r="V326" s="115">
        <v>45935.0</v>
      </c>
      <c r="W326" s="69">
        <v>4050.0</v>
      </c>
      <c r="X326" s="69" t="s">
        <v>1528</v>
      </c>
      <c r="Y326" s="69" t="s">
        <v>6866</v>
      </c>
      <c r="Z326" s="70" t="s">
        <v>6867</v>
      </c>
      <c r="AA326" s="71">
        <v>45778.0</v>
      </c>
    </row>
    <row r="327">
      <c r="A327" s="115">
        <v>45705.0</v>
      </c>
      <c r="B327" s="116">
        <v>19.0</v>
      </c>
      <c r="C327" s="69" t="s">
        <v>72</v>
      </c>
      <c r="D327" s="69" t="s">
        <v>247</v>
      </c>
      <c r="E327" s="69" t="s">
        <v>1529</v>
      </c>
      <c r="F327" s="69" t="s">
        <v>25</v>
      </c>
      <c r="G327" s="69" t="s">
        <v>1530</v>
      </c>
      <c r="H327" s="69" t="s">
        <v>68</v>
      </c>
      <c r="I327" s="69" t="s">
        <v>435</v>
      </c>
      <c r="J327" s="69" t="s">
        <v>435</v>
      </c>
      <c r="K327" s="69" t="s">
        <v>435</v>
      </c>
      <c r="L327" s="69" t="s">
        <v>29</v>
      </c>
      <c r="M327" s="69" t="s">
        <v>7490</v>
      </c>
      <c r="N327" s="69" t="s">
        <v>7491</v>
      </c>
      <c r="O327" s="69" t="s">
        <v>32</v>
      </c>
      <c r="P327" s="69" t="s">
        <v>33</v>
      </c>
      <c r="R327" s="117"/>
      <c r="S327" s="117">
        <v>45872.0</v>
      </c>
      <c r="T327" s="71">
        <v>45724.0</v>
      </c>
      <c r="V327" s="115">
        <v>45872.0</v>
      </c>
      <c r="W327" s="69">
        <v>3600.0</v>
      </c>
      <c r="X327" s="69" t="s">
        <v>664</v>
      </c>
      <c r="Y327" s="69" t="s">
        <v>6862</v>
      </c>
      <c r="Z327" s="70" t="s">
        <v>6863</v>
      </c>
      <c r="AA327" s="71">
        <v>45717.0</v>
      </c>
    </row>
    <row r="328">
      <c r="A328" s="115">
        <v>45705.0</v>
      </c>
      <c r="B328" s="116">
        <v>16.0</v>
      </c>
      <c r="C328" s="69" t="s">
        <v>72</v>
      </c>
      <c r="D328" s="69" t="s">
        <v>247</v>
      </c>
      <c r="E328" s="69" t="s">
        <v>1533</v>
      </c>
      <c r="F328" s="69" t="s">
        <v>25</v>
      </c>
      <c r="G328" s="69" t="s">
        <v>1534</v>
      </c>
      <c r="H328" s="69" t="s">
        <v>388</v>
      </c>
      <c r="I328" s="69" t="s">
        <v>220</v>
      </c>
      <c r="J328" s="69" t="s">
        <v>220</v>
      </c>
      <c r="K328" s="69" t="s">
        <v>220</v>
      </c>
      <c r="L328" s="69" t="s">
        <v>29</v>
      </c>
      <c r="M328" s="69" t="s">
        <v>7492</v>
      </c>
      <c r="N328" s="69" t="s">
        <v>7493</v>
      </c>
      <c r="O328" s="69" t="s">
        <v>32</v>
      </c>
      <c r="P328" s="69" t="s">
        <v>33</v>
      </c>
      <c r="R328" s="117"/>
      <c r="S328" s="117">
        <v>45780.0</v>
      </c>
      <c r="T328" s="71">
        <v>45721.0</v>
      </c>
      <c r="V328" s="115">
        <v>45780.0</v>
      </c>
      <c r="W328" s="69">
        <v>4050.0</v>
      </c>
      <c r="X328" s="69" t="s">
        <v>664</v>
      </c>
      <c r="Y328" s="69" t="s">
        <v>6862</v>
      </c>
      <c r="Z328" s="70" t="s">
        <v>6863</v>
      </c>
      <c r="AA328" s="71">
        <v>45717.0</v>
      </c>
    </row>
    <row r="329">
      <c r="A329" s="115">
        <v>45705.0</v>
      </c>
      <c r="B329" s="116">
        <v>197.0</v>
      </c>
      <c r="C329" s="69" t="s">
        <v>72</v>
      </c>
      <c r="D329" s="69" t="s">
        <v>247</v>
      </c>
      <c r="E329" s="69" t="s">
        <v>1537</v>
      </c>
      <c r="F329" s="69" t="s">
        <v>25</v>
      </c>
      <c r="G329" s="69" t="s">
        <v>1538</v>
      </c>
      <c r="H329" s="69" t="s">
        <v>388</v>
      </c>
      <c r="I329" s="69" t="s">
        <v>122</v>
      </c>
      <c r="J329" s="69" t="s">
        <v>122</v>
      </c>
      <c r="K329" s="69" t="s">
        <v>122</v>
      </c>
      <c r="L329" s="69" t="s">
        <v>29</v>
      </c>
      <c r="M329" s="69" t="s">
        <v>7494</v>
      </c>
      <c r="N329" s="69" t="s">
        <v>7495</v>
      </c>
      <c r="O329" s="69" t="s">
        <v>32</v>
      </c>
      <c r="P329" s="69" t="s">
        <v>214</v>
      </c>
      <c r="R329" s="117"/>
      <c r="S329" s="117"/>
      <c r="T329" s="70" t="s">
        <v>6850</v>
      </c>
      <c r="V329" s="117"/>
      <c r="Y329" s="69" t="s">
        <v>6850</v>
      </c>
      <c r="Z329" s="70" t="s">
        <v>6850</v>
      </c>
      <c r="AA329" s="70" t="s">
        <v>6850</v>
      </c>
    </row>
    <row r="330">
      <c r="A330" s="115">
        <v>45706.0</v>
      </c>
      <c r="B330" s="116">
        <v>196.0</v>
      </c>
      <c r="C330" s="69" t="s">
        <v>72</v>
      </c>
      <c r="D330" s="69" t="s">
        <v>247</v>
      </c>
      <c r="E330" s="69" t="s">
        <v>1542</v>
      </c>
      <c r="F330" s="69" t="s">
        <v>25</v>
      </c>
      <c r="G330" s="69" t="s">
        <v>1543</v>
      </c>
      <c r="H330" s="69" t="s">
        <v>68</v>
      </c>
      <c r="I330" s="69" t="s">
        <v>78</v>
      </c>
      <c r="J330" s="69" t="s">
        <v>28</v>
      </c>
      <c r="K330" s="69" t="s">
        <v>28</v>
      </c>
      <c r="L330" s="69" t="s">
        <v>29</v>
      </c>
      <c r="M330" s="69" t="s">
        <v>7496</v>
      </c>
      <c r="N330" s="69" t="s">
        <v>7497</v>
      </c>
      <c r="O330" s="69" t="s">
        <v>32</v>
      </c>
      <c r="P330" s="69" t="s">
        <v>214</v>
      </c>
      <c r="R330" s="117"/>
      <c r="S330" s="117"/>
      <c r="T330" s="70" t="s">
        <v>6850</v>
      </c>
      <c r="V330" s="117"/>
      <c r="Y330" s="69" t="s">
        <v>6850</v>
      </c>
      <c r="Z330" s="70" t="s">
        <v>6850</v>
      </c>
      <c r="AA330" s="70" t="s">
        <v>6850</v>
      </c>
    </row>
    <row r="331">
      <c r="A331" s="115">
        <v>45706.0</v>
      </c>
      <c r="B331" s="116">
        <v>196.0</v>
      </c>
      <c r="C331" s="69" t="s">
        <v>72</v>
      </c>
      <c r="D331" s="69" t="s">
        <v>247</v>
      </c>
      <c r="E331" s="69" t="s">
        <v>1546</v>
      </c>
      <c r="F331" s="69" t="s">
        <v>25</v>
      </c>
      <c r="G331" s="69" t="s">
        <v>1547</v>
      </c>
      <c r="H331" s="69" t="s">
        <v>59</v>
      </c>
      <c r="I331" s="69" t="s">
        <v>78</v>
      </c>
      <c r="J331" s="69" t="s">
        <v>78</v>
      </c>
      <c r="K331" s="69" t="s">
        <v>78</v>
      </c>
      <c r="L331" s="69" t="s">
        <v>29</v>
      </c>
      <c r="M331" s="69" t="s">
        <v>7498</v>
      </c>
      <c r="N331" s="69" t="s">
        <v>7499</v>
      </c>
      <c r="O331" s="69" t="s">
        <v>32</v>
      </c>
      <c r="P331" s="69" t="s">
        <v>214</v>
      </c>
      <c r="R331" s="117"/>
      <c r="S331" s="117"/>
      <c r="T331" s="70" t="s">
        <v>6850</v>
      </c>
      <c r="V331" s="117"/>
      <c r="W331" s="69">
        <v>4050.0</v>
      </c>
      <c r="X331" s="69" t="s">
        <v>664</v>
      </c>
      <c r="Y331" s="69" t="s">
        <v>6850</v>
      </c>
      <c r="Z331" s="70" t="s">
        <v>6850</v>
      </c>
      <c r="AA331" s="70" t="s">
        <v>6850</v>
      </c>
    </row>
    <row r="332">
      <c r="A332" s="115">
        <v>45706.0</v>
      </c>
      <c r="B332" s="116">
        <v>95.0</v>
      </c>
      <c r="C332" s="69" t="s">
        <v>72</v>
      </c>
      <c r="D332" s="69" t="s">
        <v>247</v>
      </c>
      <c r="E332" s="69" t="s">
        <v>1550</v>
      </c>
      <c r="F332" s="69" t="s">
        <v>25</v>
      </c>
      <c r="G332" s="69" t="s">
        <v>1551</v>
      </c>
      <c r="H332" s="69" t="s">
        <v>68</v>
      </c>
      <c r="I332" s="69" t="s">
        <v>78</v>
      </c>
      <c r="J332" s="69" t="s">
        <v>78</v>
      </c>
      <c r="K332" s="69" t="s">
        <v>78</v>
      </c>
      <c r="L332" s="69" t="s">
        <v>29</v>
      </c>
      <c r="M332" s="69" t="s">
        <v>7500</v>
      </c>
      <c r="N332" s="69" t="s">
        <v>7501</v>
      </c>
      <c r="O332" s="69" t="s">
        <v>32</v>
      </c>
      <c r="P332" s="69" t="s">
        <v>33</v>
      </c>
      <c r="Q332" s="69" t="s">
        <v>34</v>
      </c>
      <c r="R332" s="117"/>
      <c r="S332" s="117" t="s">
        <v>4853</v>
      </c>
      <c r="T332" s="71">
        <v>45801.0</v>
      </c>
      <c r="V332" s="69" t="s">
        <v>4853</v>
      </c>
      <c r="W332" s="69">
        <v>3150.0</v>
      </c>
      <c r="X332" s="69" t="s">
        <v>664</v>
      </c>
      <c r="Y332" s="69" t="s">
        <v>6866</v>
      </c>
      <c r="Z332" s="70" t="s">
        <v>6867</v>
      </c>
      <c r="AA332" s="71">
        <v>45778.0</v>
      </c>
    </row>
    <row r="333">
      <c r="A333" s="115">
        <v>45706.0</v>
      </c>
      <c r="B333" s="116">
        <v>18.0</v>
      </c>
      <c r="C333" s="69" t="s">
        <v>72</v>
      </c>
      <c r="D333" s="69" t="s">
        <v>247</v>
      </c>
      <c r="E333" s="69" t="s">
        <v>1554</v>
      </c>
      <c r="F333" s="69" t="s">
        <v>25</v>
      </c>
      <c r="G333" s="69" t="s">
        <v>1555</v>
      </c>
      <c r="H333" s="69" t="s">
        <v>59</v>
      </c>
      <c r="I333" s="69" t="s">
        <v>54</v>
      </c>
      <c r="J333" s="69" t="s">
        <v>54</v>
      </c>
      <c r="K333" s="69" t="s">
        <v>54</v>
      </c>
      <c r="L333" s="69" t="s">
        <v>29</v>
      </c>
      <c r="M333" s="69" t="s">
        <v>7502</v>
      </c>
      <c r="N333" s="69" t="s">
        <v>7503</v>
      </c>
      <c r="O333" s="69" t="s">
        <v>32</v>
      </c>
      <c r="P333" s="69" t="s">
        <v>33</v>
      </c>
      <c r="Q333" s="69" t="s">
        <v>228</v>
      </c>
      <c r="R333" s="117"/>
      <c r="S333" s="117">
        <v>45872.0</v>
      </c>
      <c r="T333" s="71">
        <v>45724.0</v>
      </c>
      <c r="V333" s="119">
        <v>45872.0</v>
      </c>
      <c r="W333" s="69">
        <v>3600.0</v>
      </c>
      <c r="X333" s="69" t="s">
        <v>481</v>
      </c>
      <c r="Y333" s="69" t="s">
        <v>6862</v>
      </c>
      <c r="Z333" s="70" t="s">
        <v>6863</v>
      </c>
      <c r="AA333" s="71">
        <v>45717.0</v>
      </c>
    </row>
    <row r="334">
      <c r="A334" s="115">
        <v>45706.0</v>
      </c>
      <c r="B334" s="116">
        <v>196.0</v>
      </c>
      <c r="C334" s="69" t="s">
        <v>72</v>
      </c>
      <c r="D334" s="69" t="s">
        <v>247</v>
      </c>
      <c r="E334" s="69" t="s">
        <v>1559</v>
      </c>
      <c r="F334" s="69" t="s">
        <v>25</v>
      </c>
      <c r="G334" s="69" t="s">
        <v>1560</v>
      </c>
      <c r="H334" s="69" t="s">
        <v>59</v>
      </c>
      <c r="I334" s="69" t="s">
        <v>54</v>
      </c>
      <c r="J334" s="69" t="s">
        <v>54</v>
      </c>
      <c r="K334" s="69" t="s">
        <v>182</v>
      </c>
      <c r="L334" s="69" t="s">
        <v>29</v>
      </c>
      <c r="M334" s="69" t="s">
        <v>7504</v>
      </c>
      <c r="N334" s="69" t="s">
        <v>7505</v>
      </c>
      <c r="O334" s="69" t="s">
        <v>32</v>
      </c>
      <c r="P334" s="69" t="s">
        <v>33</v>
      </c>
      <c r="Q334" s="69" t="s">
        <v>381</v>
      </c>
      <c r="R334" s="117"/>
      <c r="S334" s="117"/>
      <c r="T334" s="70" t="s">
        <v>6850</v>
      </c>
      <c r="V334" s="117"/>
      <c r="W334" s="69">
        <v>4050.0</v>
      </c>
      <c r="X334" s="69" t="s">
        <v>664</v>
      </c>
      <c r="Y334" s="69" t="s">
        <v>6850</v>
      </c>
      <c r="Z334" s="70" t="s">
        <v>6850</v>
      </c>
      <c r="AA334" s="70" t="s">
        <v>6850</v>
      </c>
    </row>
    <row r="335">
      <c r="A335" s="115">
        <v>45706.0</v>
      </c>
      <c r="B335" s="116">
        <v>196.0</v>
      </c>
      <c r="C335" s="69" t="s">
        <v>72</v>
      </c>
      <c r="D335" s="69" t="s">
        <v>247</v>
      </c>
      <c r="E335" s="69" t="s">
        <v>1563</v>
      </c>
      <c r="F335" s="69" t="s">
        <v>25</v>
      </c>
      <c r="G335" s="69" t="s">
        <v>1564</v>
      </c>
      <c r="H335" s="69" t="s">
        <v>68</v>
      </c>
      <c r="I335" s="69" t="s">
        <v>78</v>
      </c>
      <c r="J335" s="69" t="s">
        <v>435</v>
      </c>
      <c r="K335" s="69" t="s">
        <v>435</v>
      </c>
      <c r="L335" s="69" t="s">
        <v>29</v>
      </c>
      <c r="M335" s="69" t="s">
        <v>7506</v>
      </c>
      <c r="N335" s="69" t="s">
        <v>7507</v>
      </c>
      <c r="O335" s="69" t="s">
        <v>32</v>
      </c>
      <c r="P335" s="69" t="s">
        <v>214</v>
      </c>
      <c r="R335" s="117"/>
      <c r="S335" s="117"/>
      <c r="T335" s="70" t="s">
        <v>6850</v>
      </c>
      <c r="V335" s="117"/>
      <c r="Y335" s="69" t="s">
        <v>6850</v>
      </c>
      <c r="Z335" s="70" t="s">
        <v>6850</v>
      </c>
      <c r="AA335" s="70" t="s">
        <v>6850</v>
      </c>
    </row>
    <row r="336">
      <c r="A336" s="115">
        <v>45706.0</v>
      </c>
      <c r="B336" s="116">
        <v>32.0</v>
      </c>
      <c r="C336" s="69" t="s">
        <v>72</v>
      </c>
      <c r="D336" s="69" t="s">
        <v>247</v>
      </c>
      <c r="E336" s="69" t="s">
        <v>1567</v>
      </c>
      <c r="F336" s="69" t="s">
        <v>427</v>
      </c>
      <c r="G336" s="69" t="s">
        <v>1568</v>
      </c>
      <c r="H336" s="69" t="s">
        <v>77</v>
      </c>
      <c r="I336" s="69" t="s">
        <v>104</v>
      </c>
      <c r="J336" s="69" t="s">
        <v>47</v>
      </c>
      <c r="K336" s="69" t="s">
        <v>47</v>
      </c>
      <c r="L336" s="69" t="s">
        <v>29</v>
      </c>
      <c r="M336" s="69" t="s">
        <v>7508</v>
      </c>
      <c r="N336" s="69" t="s">
        <v>7509</v>
      </c>
      <c r="O336" s="69" t="s">
        <v>32</v>
      </c>
      <c r="P336" s="69" t="s">
        <v>33</v>
      </c>
      <c r="R336" s="117"/>
      <c r="S336" s="117" t="s">
        <v>4688</v>
      </c>
      <c r="T336" s="71">
        <v>45738.0</v>
      </c>
      <c r="V336" s="69" t="s">
        <v>4688</v>
      </c>
      <c r="W336" s="69">
        <v>3150.0</v>
      </c>
      <c r="X336" s="69" t="s">
        <v>664</v>
      </c>
      <c r="Y336" s="69" t="s">
        <v>6862</v>
      </c>
      <c r="Z336" s="70" t="s">
        <v>6863</v>
      </c>
      <c r="AA336" s="71">
        <v>45717.0</v>
      </c>
    </row>
    <row r="337">
      <c r="A337" s="115">
        <v>45706.0</v>
      </c>
      <c r="B337" s="116">
        <v>67.0</v>
      </c>
      <c r="C337" s="69" t="s">
        <v>64</v>
      </c>
      <c r="D337" s="69" t="s">
        <v>529</v>
      </c>
      <c r="E337" s="69" t="s">
        <v>1571</v>
      </c>
      <c r="F337" s="69" t="s">
        <v>274</v>
      </c>
      <c r="G337" s="69" t="s">
        <v>1572</v>
      </c>
      <c r="H337" s="69" t="s">
        <v>77</v>
      </c>
      <c r="I337" s="69" t="s">
        <v>40</v>
      </c>
      <c r="J337" s="69" t="s">
        <v>47</v>
      </c>
      <c r="K337" s="69" t="s">
        <v>47</v>
      </c>
      <c r="L337" s="69" t="s">
        <v>29</v>
      </c>
      <c r="M337" s="69" t="s">
        <v>7510</v>
      </c>
      <c r="N337" s="69" t="s">
        <v>7511</v>
      </c>
      <c r="O337" s="69" t="s">
        <v>32</v>
      </c>
      <c r="P337" s="69" t="s">
        <v>33</v>
      </c>
      <c r="R337" s="117"/>
      <c r="S337" s="117" t="s">
        <v>4697</v>
      </c>
      <c r="T337" s="71">
        <v>45773.0</v>
      </c>
      <c r="V337" s="69" t="s">
        <v>4697</v>
      </c>
      <c r="Y337" s="69" t="s">
        <v>6836</v>
      </c>
      <c r="Z337" s="70" t="s">
        <v>6837</v>
      </c>
      <c r="AA337" s="71">
        <v>45748.0</v>
      </c>
    </row>
    <row r="338">
      <c r="A338" s="115">
        <v>45707.0</v>
      </c>
      <c r="B338" s="116">
        <v>195.0</v>
      </c>
      <c r="C338" s="69" t="s">
        <v>22</v>
      </c>
      <c r="D338" s="69" t="s">
        <v>109</v>
      </c>
      <c r="E338" s="69" t="s">
        <v>1576</v>
      </c>
      <c r="F338" s="69" t="s">
        <v>46</v>
      </c>
      <c r="G338" s="69" t="s">
        <v>1007</v>
      </c>
      <c r="H338" s="69" t="s">
        <v>59</v>
      </c>
      <c r="I338" s="69" t="s">
        <v>220</v>
      </c>
      <c r="J338" s="69" t="s">
        <v>47</v>
      </c>
      <c r="K338" s="69" t="s">
        <v>47</v>
      </c>
      <c r="L338" s="69" t="s">
        <v>29</v>
      </c>
      <c r="M338" s="69" t="s">
        <v>7512</v>
      </c>
      <c r="N338" s="69" t="s">
        <v>7513</v>
      </c>
      <c r="O338" s="69" t="s">
        <v>32</v>
      </c>
      <c r="P338" s="69" t="s">
        <v>343</v>
      </c>
      <c r="R338" s="117"/>
      <c r="S338" s="117"/>
      <c r="T338" s="70" t="s">
        <v>6850</v>
      </c>
      <c r="V338" s="117"/>
      <c r="Y338" s="69" t="s">
        <v>6850</v>
      </c>
      <c r="Z338" s="70" t="s">
        <v>6850</v>
      </c>
      <c r="AA338" s="70" t="s">
        <v>6850</v>
      </c>
    </row>
    <row r="339">
      <c r="A339" s="115">
        <v>45707.0</v>
      </c>
      <c r="B339" s="116">
        <v>195.0</v>
      </c>
      <c r="C339" s="69" t="s">
        <v>22</v>
      </c>
      <c r="D339" s="69" t="s">
        <v>109</v>
      </c>
      <c r="E339" s="69" t="s">
        <v>1580</v>
      </c>
      <c r="F339" s="69" t="s">
        <v>46</v>
      </c>
      <c r="G339" s="69" t="s">
        <v>1007</v>
      </c>
      <c r="H339" s="69" t="s">
        <v>59</v>
      </c>
      <c r="I339" s="69" t="s">
        <v>220</v>
      </c>
      <c r="J339" s="69" t="s">
        <v>47</v>
      </c>
      <c r="K339" s="69" t="s">
        <v>47</v>
      </c>
      <c r="L339" s="69" t="s">
        <v>29</v>
      </c>
      <c r="M339" s="69" t="s">
        <v>7514</v>
      </c>
      <c r="N339" s="69" t="s">
        <v>7515</v>
      </c>
      <c r="O339" s="69" t="s">
        <v>32</v>
      </c>
      <c r="P339" s="69" t="s">
        <v>343</v>
      </c>
      <c r="R339" s="117"/>
      <c r="S339" s="117"/>
      <c r="T339" s="70" t="s">
        <v>6850</v>
      </c>
      <c r="V339" s="117"/>
      <c r="Y339" s="69" t="s">
        <v>6850</v>
      </c>
      <c r="Z339" s="70" t="s">
        <v>6850</v>
      </c>
      <c r="AA339" s="70" t="s">
        <v>6850</v>
      </c>
    </row>
    <row r="340">
      <c r="A340" s="115">
        <v>45707.0</v>
      </c>
      <c r="B340" s="116">
        <v>195.0</v>
      </c>
      <c r="C340" s="69" t="s">
        <v>22</v>
      </c>
      <c r="D340" s="69" t="s">
        <v>109</v>
      </c>
      <c r="E340" s="69" t="s">
        <v>1583</v>
      </c>
      <c r="F340" s="69" t="s">
        <v>25</v>
      </c>
      <c r="G340" s="69" t="s">
        <v>1584</v>
      </c>
      <c r="H340" s="69" t="s">
        <v>39</v>
      </c>
      <c r="I340" s="69" t="s">
        <v>78</v>
      </c>
      <c r="J340" s="69" t="s">
        <v>104</v>
      </c>
      <c r="K340" s="69" t="s">
        <v>78</v>
      </c>
      <c r="L340" s="69" t="s">
        <v>29</v>
      </c>
      <c r="M340" s="69" t="s">
        <v>7516</v>
      </c>
      <c r="N340" s="69" t="s">
        <v>7517</v>
      </c>
      <c r="O340" s="69" t="s">
        <v>32</v>
      </c>
      <c r="P340" s="69" t="s">
        <v>214</v>
      </c>
      <c r="R340" s="117"/>
      <c r="S340" s="117"/>
      <c r="T340" s="70" t="s">
        <v>6850</v>
      </c>
      <c r="V340" s="117"/>
      <c r="Y340" s="69" t="s">
        <v>6850</v>
      </c>
      <c r="Z340" s="70" t="s">
        <v>6850</v>
      </c>
      <c r="AA340" s="70" t="s">
        <v>6850</v>
      </c>
    </row>
    <row r="341">
      <c r="A341" s="115">
        <v>45707.0</v>
      </c>
      <c r="B341" s="116">
        <v>195.0</v>
      </c>
      <c r="C341" s="69" t="s">
        <v>50</v>
      </c>
      <c r="D341" s="69" t="s">
        <v>216</v>
      </c>
      <c r="E341" s="69" t="s">
        <v>1587</v>
      </c>
      <c r="F341" s="69" t="s">
        <v>25</v>
      </c>
      <c r="G341" s="69" t="s">
        <v>1588</v>
      </c>
      <c r="H341" s="69" t="s">
        <v>39</v>
      </c>
      <c r="I341" s="69" t="s">
        <v>220</v>
      </c>
      <c r="J341" s="69" t="s">
        <v>220</v>
      </c>
      <c r="K341" s="69" t="s">
        <v>256</v>
      </c>
      <c r="L341" s="69" t="s">
        <v>29</v>
      </c>
      <c r="M341" s="69" t="s">
        <v>7518</v>
      </c>
      <c r="N341" s="69" t="s">
        <v>7519</v>
      </c>
      <c r="O341" s="69" t="s">
        <v>32</v>
      </c>
      <c r="P341" s="69" t="s">
        <v>214</v>
      </c>
      <c r="R341" s="117"/>
      <c r="S341" s="117"/>
      <c r="T341" s="70" t="s">
        <v>6850</v>
      </c>
      <c r="V341" s="117"/>
      <c r="Y341" s="69" t="s">
        <v>6850</v>
      </c>
      <c r="Z341" s="70" t="s">
        <v>6850</v>
      </c>
      <c r="AA341" s="70" t="s">
        <v>6850</v>
      </c>
    </row>
    <row r="342">
      <c r="A342" s="115">
        <v>45707.0</v>
      </c>
      <c r="B342" s="116">
        <v>195.0</v>
      </c>
      <c r="C342" s="69" t="s">
        <v>50</v>
      </c>
      <c r="D342" s="69" t="s">
        <v>216</v>
      </c>
      <c r="E342" s="69" t="s">
        <v>1591</v>
      </c>
      <c r="F342" s="69" t="s">
        <v>46</v>
      </c>
      <c r="G342" s="69" t="s">
        <v>1592</v>
      </c>
      <c r="H342" s="69" t="s">
        <v>388</v>
      </c>
      <c r="I342" s="69" t="s">
        <v>220</v>
      </c>
      <c r="J342" s="69" t="s">
        <v>220</v>
      </c>
      <c r="K342" s="69" t="s">
        <v>220</v>
      </c>
      <c r="L342" s="69" t="s">
        <v>29</v>
      </c>
      <c r="M342" s="69" t="s">
        <v>7520</v>
      </c>
      <c r="N342" s="69" t="s">
        <v>7521</v>
      </c>
      <c r="O342" s="69" t="s">
        <v>32</v>
      </c>
      <c r="P342" s="69" t="s">
        <v>214</v>
      </c>
      <c r="R342" s="117"/>
      <c r="S342" s="117"/>
      <c r="T342" s="70" t="s">
        <v>6850</v>
      </c>
      <c r="V342" s="117"/>
      <c r="Y342" s="69" t="s">
        <v>6850</v>
      </c>
      <c r="Z342" s="70" t="s">
        <v>6850</v>
      </c>
      <c r="AA342" s="70" t="s">
        <v>6850</v>
      </c>
    </row>
    <row r="343">
      <c r="A343" s="115">
        <v>45707.0</v>
      </c>
      <c r="B343" s="116">
        <v>195.0</v>
      </c>
      <c r="C343" s="69" t="s">
        <v>50</v>
      </c>
      <c r="D343" s="69" t="s">
        <v>216</v>
      </c>
      <c r="E343" s="69" t="s">
        <v>1595</v>
      </c>
      <c r="F343" s="69" t="s">
        <v>46</v>
      </c>
      <c r="G343" s="69" t="s">
        <v>1596</v>
      </c>
      <c r="H343" s="69" t="s">
        <v>68</v>
      </c>
      <c r="I343" s="69" t="s">
        <v>104</v>
      </c>
      <c r="J343" s="69" t="s">
        <v>905</v>
      </c>
      <c r="K343" s="69" t="s">
        <v>905</v>
      </c>
      <c r="L343" s="69" t="s">
        <v>29</v>
      </c>
      <c r="M343" s="69" t="s">
        <v>7522</v>
      </c>
      <c r="N343" s="69" t="s">
        <v>7523</v>
      </c>
      <c r="O343" s="69" t="s">
        <v>32</v>
      </c>
      <c r="P343" s="69" t="s">
        <v>343</v>
      </c>
      <c r="R343" s="117"/>
      <c r="S343" s="117"/>
      <c r="T343" s="70" t="s">
        <v>6850</v>
      </c>
      <c r="V343" s="117"/>
      <c r="Y343" s="69" t="s">
        <v>6850</v>
      </c>
      <c r="Z343" s="70" t="s">
        <v>6850</v>
      </c>
      <c r="AA343" s="70" t="s">
        <v>6850</v>
      </c>
    </row>
    <row r="344">
      <c r="A344" s="115">
        <v>45707.0</v>
      </c>
      <c r="B344" s="116">
        <v>50.0</v>
      </c>
      <c r="C344" s="69" t="s">
        <v>22</v>
      </c>
      <c r="D344" s="69" t="s">
        <v>109</v>
      </c>
      <c r="E344" s="69" t="s">
        <v>1599</v>
      </c>
      <c r="F344" s="69" t="s">
        <v>25</v>
      </c>
      <c r="G344" s="69" t="s">
        <v>1600</v>
      </c>
      <c r="H344" s="69" t="s">
        <v>59</v>
      </c>
      <c r="I344" s="69" t="s">
        <v>104</v>
      </c>
      <c r="J344" s="69" t="s">
        <v>104</v>
      </c>
      <c r="K344" s="69" t="s">
        <v>104</v>
      </c>
      <c r="L344" s="69" t="s">
        <v>29</v>
      </c>
      <c r="M344" s="69" t="s">
        <v>7524</v>
      </c>
      <c r="N344" s="69" t="s">
        <v>7525</v>
      </c>
      <c r="O344" s="69" t="s">
        <v>32</v>
      </c>
      <c r="P344" s="69" t="s">
        <v>33</v>
      </c>
      <c r="Q344" s="69" t="s">
        <v>228</v>
      </c>
      <c r="R344" s="117"/>
      <c r="S344" s="117">
        <v>45934.0</v>
      </c>
      <c r="T344" s="71">
        <v>45757.0</v>
      </c>
      <c r="V344" s="115">
        <v>45934.0</v>
      </c>
      <c r="W344" s="69">
        <v>4500.0</v>
      </c>
      <c r="X344" s="69" t="s">
        <v>44</v>
      </c>
      <c r="Y344" s="69" t="s">
        <v>6836</v>
      </c>
      <c r="Z344" s="70" t="s">
        <v>6837</v>
      </c>
      <c r="AA344" s="71">
        <v>45748.0</v>
      </c>
    </row>
    <row r="345">
      <c r="A345" s="115">
        <v>45707.0</v>
      </c>
      <c r="B345" s="116">
        <v>17.0</v>
      </c>
      <c r="C345" s="69" t="s">
        <v>22</v>
      </c>
      <c r="D345" s="69" t="s">
        <v>109</v>
      </c>
      <c r="E345" s="69" t="s">
        <v>1604</v>
      </c>
      <c r="F345" s="69" t="s">
        <v>25</v>
      </c>
      <c r="G345" s="69" t="s">
        <v>1605</v>
      </c>
      <c r="H345" s="69" t="s">
        <v>39</v>
      </c>
      <c r="I345" s="69" t="s">
        <v>104</v>
      </c>
      <c r="J345" s="69" t="s">
        <v>459</v>
      </c>
      <c r="K345" s="69" t="s">
        <v>459</v>
      </c>
      <c r="L345" s="69" t="s">
        <v>29</v>
      </c>
      <c r="M345" s="69" t="s">
        <v>7526</v>
      </c>
      <c r="N345" s="69" t="s">
        <v>7527</v>
      </c>
      <c r="O345" s="69" t="s">
        <v>32</v>
      </c>
      <c r="P345" s="69" t="s">
        <v>33</v>
      </c>
      <c r="R345" s="117"/>
      <c r="S345" s="117">
        <v>45872.0</v>
      </c>
      <c r="T345" s="71">
        <v>45724.0</v>
      </c>
      <c r="V345" s="115">
        <v>45872.0</v>
      </c>
      <c r="W345" s="69">
        <v>4500.0</v>
      </c>
      <c r="X345" s="69" t="s">
        <v>1603</v>
      </c>
      <c r="Y345" s="69" t="s">
        <v>6862</v>
      </c>
      <c r="Z345" s="70" t="s">
        <v>6863</v>
      </c>
      <c r="AA345" s="71">
        <v>45717.0</v>
      </c>
    </row>
    <row r="346">
      <c r="A346" s="115">
        <v>45707.0</v>
      </c>
      <c r="B346" s="116">
        <v>87.0</v>
      </c>
      <c r="C346" s="69" t="s">
        <v>22</v>
      </c>
      <c r="D346" s="69" t="s">
        <v>109</v>
      </c>
      <c r="E346" s="69" t="s">
        <v>1608</v>
      </c>
      <c r="F346" s="69" t="s">
        <v>25</v>
      </c>
      <c r="G346" s="69" t="s">
        <v>1609</v>
      </c>
      <c r="H346" s="69" t="s">
        <v>59</v>
      </c>
      <c r="I346" s="69" t="s">
        <v>435</v>
      </c>
      <c r="J346" s="69" t="s">
        <v>435</v>
      </c>
      <c r="K346" s="69" t="s">
        <v>1610</v>
      </c>
      <c r="L346" s="69" t="s">
        <v>29</v>
      </c>
      <c r="M346" s="69" t="s">
        <v>7528</v>
      </c>
      <c r="N346" s="69" t="s">
        <v>7529</v>
      </c>
      <c r="O346" s="69" t="s">
        <v>32</v>
      </c>
      <c r="P346" s="69" t="s">
        <v>33</v>
      </c>
      <c r="Q346" s="69" t="s">
        <v>126</v>
      </c>
      <c r="R346" s="117"/>
      <c r="S346" s="117" t="s">
        <v>4812</v>
      </c>
      <c r="T346" s="71">
        <v>45794.0</v>
      </c>
      <c r="V346" s="69" t="s">
        <v>4812</v>
      </c>
      <c r="Y346" s="69" t="s">
        <v>6866</v>
      </c>
      <c r="Z346" s="70" t="s">
        <v>6867</v>
      </c>
      <c r="AA346" s="71">
        <v>45778.0</v>
      </c>
    </row>
    <row r="347">
      <c r="A347" s="115">
        <v>45707.0</v>
      </c>
      <c r="B347" s="116">
        <v>101.0</v>
      </c>
      <c r="C347" s="69" t="s">
        <v>72</v>
      </c>
      <c r="D347" s="69" t="s">
        <v>247</v>
      </c>
      <c r="E347" s="69" t="s">
        <v>1613</v>
      </c>
      <c r="F347" s="69" t="s">
        <v>249</v>
      </c>
      <c r="G347" s="69" t="s">
        <v>1614</v>
      </c>
      <c r="H347" s="69" t="s">
        <v>77</v>
      </c>
      <c r="I347" s="69" t="s">
        <v>78</v>
      </c>
      <c r="J347" s="69" t="s">
        <v>47</v>
      </c>
      <c r="K347" s="69" t="s">
        <v>47</v>
      </c>
      <c r="L347" s="69" t="s">
        <v>29</v>
      </c>
      <c r="M347" s="69" t="s">
        <v>7530</v>
      </c>
      <c r="N347" s="69" t="s">
        <v>7531</v>
      </c>
      <c r="O347" s="69" t="s">
        <v>32</v>
      </c>
      <c r="P347" s="69" t="s">
        <v>33</v>
      </c>
      <c r="R347" s="117"/>
      <c r="S347" s="117" t="s">
        <v>4751</v>
      </c>
      <c r="T347" s="71">
        <v>45808.0</v>
      </c>
      <c r="V347" s="69" t="s">
        <v>4751</v>
      </c>
      <c r="W347" s="69">
        <v>2250.0</v>
      </c>
      <c r="X347" s="69" t="s">
        <v>1617</v>
      </c>
      <c r="Y347" s="69" t="s">
        <v>6866</v>
      </c>
      <c r="Z347" s="70" t="s">
        <v>6867</v>
      </c>
      <c r="AA347" s="71">
        <v>45778.0</v>
      </c>
    </row>
    <row r="348">
      <c r="A348" s="115">
        <v>45707.0</v>
      </c>
      <c r="B348" s="116">
        <v>66.0</v>
      </c>
      <c r="C348" s="69" t="s">
        <v>64</v>
      </c>
      <c r="D348" s="69" t="s">
        <v>432</v>
      </c>
      <c r="E348" s="69" t="s">
        <v>1618</v>
      </c>
      <c r="F348" s="69" t="s">
        <v>25</v>
      </c>
      <c r="G348" s="69" t="s">
        <v>1619</v>
      </c>
      <c r="H348" s="69" t="s">
        <v>59</v>
      </c>
      <c r="I348" s="69" t="s">
        <v>459</v>
      </c>
      <c r="J348" s="69" t="s">
        <v>459</v>
      </c>
      <c r="K348" s="69" t="s">
        <v>256</v>
      </c>
      <c r="L348" s="69" t="s">
        <v>29</v>
      </c>
      <c r="M348" s="69" t="s">
        <v>7532</v>
      </c>
      <c r="N348" s="69" t="s">
        <v>7533</v>
      </c>
      <c r="O348" s="69" t="s">
        <v>32</v>
      </c>
      <c r="P348" s="69" t="s">
        <v>33</v>
      </c>
      <c r="Q348" s="69" t="s">
        <v>228</v>
      </c>
      <c r="R348" s="117"/>
      <c r="S348" s="117" t="s">
        <v>4697</v>
      </c>
      <c r="T348" s="71">
        <v>45773.0</v>
      </c>
      <c r="V348" s="69" t="s">
        <v>4697</v>
      </c>
      <c r="W348" s="69">
        <v>5076.0</v>
      </c>
      <c r="X348" s="69" t="s">
        <v>1030</v>
      </c>
      <c r="Y348" s="69" t="s">
        <v>6836</v>
      </c>
      <c r="Z348" s="70" t="s">
        <v>6837</v>
      </c>
      <c r="AA348" s="71">
        <v>45748.0</v>
      </c>
    </row>
    <row r="349">
      <c r="A349" s="115">
        <v>45709.0</v>
      </c>
      <c r="B349" s="116">
        <v>71.0</v>
      </c>
      <c r="C349" s="69" t="s">
        <v>22</v>
      </c>
      <c r="D349" s="69" t="s">
        <v>307</v>
      </c>
      <c r="E349" s="69" t="s">
        <v>1624</v>
      </c>
      <c r="F349" s="69" t="s">
        <v>25</v>
      </c>
      <c r="G349" s="69" t="s">
        <v>1625</v>
      </c>
      <c r="H349" s="69" t="s">
        <v>388</v>
      </c>
      <c r="I349" s="69" t="s">
        <v>78</v>
      </c>
      <c r="J349" s="69" t="s">
        <v>78</v>
      </c>
      <c r="K349" s="69" t="s">
        <v>78</v>
      </c>
      <c r="L349" s="69" t="s">
        <v>29</v>
      </c>
      <c r="M349" s="69" t="s">
        <v>7534</v>
      </c>
      <c r="N349" s="69" t="s">
        <v>7535</v>
      </c>
      <c r="O349" s="69" t="s">
        <v>32</v>
      </c>
      <c r="P349" s="69" t="s">
        <v>33</v>
      </c>
      <c r="Q349" s="69" t="s">
        <v>34</v>
      </c>
      <c r="R349" s="117"/>
      <c r="S349" s="117">
        <v>45721.0</v>
      </c>
      <c r="T349" s="71">
        <v>45780.0</v>
      </c>
      <c r="V349" s="115">
        <v>45721.0</v>
      </c>
      <c r="W349" s="69">
        <v>3520.0</v>
      </c>
      <c r="X349" s="69" t="s">
        <v>691</v>
      </c>
      <c r="Y349" s="69" t="s">
        <v>6866</v>
      </c>
      <c r="Z349" s="70" t="s">
        <v>6867</v>
      </c>
      <c r="AA349" s="71">
        <v>45778.0</v>
      </c>
    </row>
    <row r="350">
      <c r="A350" s="115">
        <v>45709.0</v>
      </c>
      <c r="B350" s="116">
        <v>29.0</v>
      </c>
      <c r="C350" s="69" t="s">
        <v>64</v>
      </c>
      <c r="D350" s="69" t="s">
        <v>65</v>
      </c>
      <c r="E350" s="69" t="s">
        <v>1629</v>
      </c>
      <c r="F350" s="69" t="s">
        <v>8</v>
      </c>
      <c r="G350" s="69" t="s">
        <v>1630</v>
      </c>
      <c r="H350" s="69" t="s">
        <v>77</v>
      </c>
      <c r="I350" s="69" t="s">
        <v>40</v>
      </c>
      <c r="J350" s="69" t="s">
        <v>47</v>
      </c>
      <c r="K350" s="69" t="s">
        <v>47</v>
      </c>
      <c r="L350" s="69" t="s">
        <v>29</v>
      </c>
      <c r="M350" s="69" t="s">
        <v>7536</v>
      </c>
      <c r="N350" s="69" t="s">
        <v>7537</v>
      </c>
      <c r="O350" s="69" t="s">
        <v>32</v>
      </c>
      <c r="P350" s="69" t="s">
        <v>33</v>
      </c>
      <c r="Q350" s="69" t="s">
        <v>228</v>
      </c>
      <c r="R350" s="117"/>
      <c r="S350" s="117" t="s">
        <v>5371</v>
      </c>
      <c r="T350" s="71">
        <v>45738.0</v>
      </c>
      <c r="V350" s="69" t="s">
        <v>5371</v>
      </c>
      <c r="Y350" s="69" t="s">
        <v>6862</v>
      </c>
      <c r="Z350" s="70" t="s">
        <v>6863</v>
      </c>
      <c r="AA350" s="71">
        <v>45717.0</v>
      </c>
    </row>
    <row r="351">
      <c r="A351" s="115">
        <v>45709.0</v>
      </c>
      <c r="B351" s="116">
        <v>193.0</v>
      </c>
      <c r="C351" s="69" t="s">
        <v>64</v>
      </c>
      <c r="D351" s="69" t="s">
        <v>65</v>
      </c>
      <c r="E351" s="69" t="s">
        <v>1635</v>
      </c>
      <c r="F351" s="69" t="s">
        <v>25</v>
      </c>
      <c r="G351" s="69" t="s">
        <v>1636</v>
      </c>
      <c r="H351" s="69" t="s">
        <v>39</v>
      </c>
      <c r="I351" s="69" t="s">
        <v>220</v>
      </c>
      <c r="J351" s="69" t="s">
        <v>220</v>
      </c>
      <c r="K351" s="69" t="s">
        <v>220</v>
      </c>
      <c r="L351" s="69" t="s">
        <v>29</v>
      </c>
      <c r="M351" s="69" t="s">
        <v>7538</v>
      </c>
      <c r="N351" s="69" t="s">
        <v>7539</v>
      </c>
      <c r="O351" s="69" t="s">
        <v>32</v>
      </c>
      <c r="P351" s="69" t="s">
        <v>33</v>
      </c>
      <c r="Q351" s="69" t="s">
        <v>381</v>
      </c>
      <c r="R351" s="117"/>
      <c r="S351" s="117"/>
      <c r="T351" s="70" t="s">
        <v>6850</v>
      </c>
      <c r="V351" s="117"/>
      <c r="Y351" s="69" t="s">
        <v>6850</v>
      </c>
      <c r="Z351" s="70" t="s">
        <v>6850</v>
      </c>
      <c r="AA351" s="70" t="s">
        <v>6850</v>
      </c>
    </row>
    <row r="352">
      <c r="A352" s="115">
        <v>45709.0</v>
      </c>
      <c r="B352" s="116">
        <v>193.0</v>
      </c>
      <c r="C352" s="69" t="s">
        <v>64</v>
      </c>
      <c r="D352" s="69" t="s">
        <v>209</v>
      </c>
      <c r="E352" s="69" t="s">
        <v>1639</v>
      </c>
      <c r="F352" s="69" t="s">
        <v>25</v>
      </c>
      <c r="G352" s="69" t="s">
        <v>1640</v>
      </c>
      <c r="H352" s="69" t="s">
        <v>388</v>
      </c>
      <c r="I352" s="69" t="s">
        <v>40</v>
      </c>
      <c r="J352" s="69" t="s">
        <v>40</v>
      </c>
      <c r="K352" s="69" t="s">
        <v>40</v>
      </c>
      <c r="L352" s="69" t="s">
        <v>29</v>
      </c>
      <c r="M352" s="69" t="s">
        <v>7540</v>
      </c>
      <c r="N352" s="69" t="s">
        <v>7541</v>
      </c>
      <c r="O352" s="69" t="s">
        <v>32</v>
      </c>
      <c r="P352" s="69" t="s">
        <v>214</v>
      </c>
      <c r="R352" s="117"/>
      <c r="S352" s="117"/>
      <c r="T352" s="70" t="s">
        <v>6850</v>
      </c>
      <c r="V352" s="117"/>
      <c r="Y352" s="69" t="s">
        <v>6850</v>
      </c>
      <c r="Z352" s="70" t="s">
        <v>6850</v>
      </c>
      <c r="AA352" s="70" t="s">
        <v>6850</v>
      </c>
    </row>
    <row r="353">
      <c r="A353" s="115">
        <v>45709.0</v>
      </c>
      <c r="B353" s="116">
        <v>193.0</v>
      </c>
      <c r="C353" s="69" t="s">
        <v>50</v>
      </c>
      <c r="D353" s="69" t="s">
        <v>216</v>
      </c>
      <c r="E353" s="69" t="s">
        <v>1643</v>
      </c>
      <c r="F353" s="69" t="s">
        <v>25</v>
      </c>
      <c r="G353" s="69" t="s">
        <v>1644</v>
      </c>
      <c r="H353" s="69" t="s">
        <v>39</v>
      </c>
      <c r="I353" s="69" t="s">
        <v>435</v>
      </c>
      <c r="J353" s="69" t="s">
        <v>78</v>
      </c>
      <c r="K353" s="69" t="s">
        <v>78</v>
      </c>
      <c r="L353" s="69" t="s">
        <v>29</v>
      </c>
      <c r="M353" s="69" t="s">
        <v>7542</v>
      </c>
      <c r="N353" s="69" t="s">
        <v>7543</v>
      </c>
      <c r="O353" s="69" t="s">
        <v>32</v>
      </c>
      <c r="P353" s="69" t="s">
        <v>214</v>
      </c>
      <c r="R353" s="117"/>
      <c r="S353" s="117"/>
      <c r="T353" s="70" t="s">
        <v>6850</v>
      </c>
      <c r="V353" s="117"/>
      <c r="Y353" s="69" t="s">
        <v>6850</v>
      </c>
      <c r="Z353" s="70" t="s">
        <v>6850</v>
      </c>
      <c r="AA353" s="70" t="s">
        <v>6850</v>
      </c>
    </row>
    <row r="354">
      <c r="A354" s="115">
        <v>45709.0</v>
      </c>
      <c r="B354" s="116">
        <v>118.0</v>
      </c>
      <c r="C354" s="69" t="s">
        <v>64</v>
      </c>
      <c r="D354" s="69" t="s">
        <v>562</v>
      </c>
      <c r="E354" s="69" t="s">
        <v>1647</v>
      </c>
      <c r="F354" s="69" t="s">
        <v>25</v>
      </c>
      <c r="G354" s="69" t="s">
        <v>1648</v>
      </c>
      <c r="H354" s="69" t="s">
        <v>388</v>
      </c>
      <c r="I354" s="69" t="s">
        <v>220</v>
      </c>
      <c r="J354" s="69" t="s">
        <v>220</v>
      </c>
      <c r="K354" s="69" t="s">
        <v>220</v>
      </c>
      <c r="L354" s="69" t="s">
        <v>29</v>
      </c>
      <c r="M354" s="69" t="s">
        <v>7544</v>
      </c>
      <c r="N354" s="69" t="s">
        <v>7545</v>
      </c>
      <c r="O354" s="69" t="s">
        <v>32</v>
      </c>
      <c r="P354" s="69" t="s">
        <v>33</v>
      </c>
      <c r="Q354" s="69" t="s">
        <v>471</v>
      </c>
      <c r="R354" s="69" t="s">
        <v>5380</v>
      </c>
      <c r="S354" s="117" t="s">
        <v>5380</v>
      </c>
      <c r="T354" s="71">
        <v>45827.0</v>
      </c>
      <c r="V354" s="117"/>
      <c r="Y354" s="69" t="s">
        <v>6870</v>
      </c>
      <c r="Z354" s="70" t="s">
        <v>6871</v>
      </c>
      <c r="AA354" s="71">
        <v>45809.0</v>
      </c>
    </row>
    <row r="355">
      <c r="A355" s="115">
        <v>45709.0</v>
      </c>
      <c r="B355" s="116">
        <v>92.0</v>
      </c>
      <c r="C355" s="69" t="s">
        <v>64</v>
      </c>
      <c r="D355" s="69" t="s">
        <v>562</v>
      </c>
      <c r="E355" s="69" t="s">
        <v>1651</v>
      </c>
      <c r="F355" s="69" t="s">
        <v>46</v>
      </c>
      <c r="G355" s="69" t="s">
        <v>1652</v>
      </c>
      <c r="H355" s="69" t="s">
        <v>59</v>
      </c>
      <c r="I355" s="69" t="s">
        <v>435</v>
      </c>
      <c r="J355" s="69" t="s">
        <v>78</v>
      </c>
      <c r="K355" s="69" t="s">
        <v>78</v>
      </c>
      <c r="L355" s="69" t="s">
        <v>29</v>
      </c>
      <c r="M355" s="69" t="s">
        <v>7546</v>
      </c>
      <c r="N355" s="69" t="s">
        <v>7547</v>
      </c>
      <c r="O355" s="69" t="s">
        <v>32</v>
      </c>
      <c r="P355" s="69" t="s">
        <v>33</v>
      </c>
      <c r="Q355" s="69" t="s">
        <v>34</v>
      </c>
      <c r="R355" s="117"/>
      <c r="S355" s="117" t="s">
        <v>4853</v>
      </c>
      <c r="T355" s="71">
        <v>45801.0</v>
      </c>
      <c r="V355" s="69" t="s">
        <v>4853</v>
      </c>
      <c r="W355" s="69">
        <v>4860.0</v>
      </c>
      <c r="X355" s="69" t="s">
        <v>364</v>
      </c>
      <c r="Y355" s="69" t="s">
        <v>6866</v>
      </c>
      <c r="Z355" s="70" t="s">
        <v>6867</v>
      </c>
      <c r="AA355" s="71">
        <v>45778.0</v>
      </c>
    </row>
    <row r="356">
      <c r="A356" s="115">
        <v>45709.0</v>
      </c>
      <c r="B356" s="116">
        <v>78.0</v>
      </c>
      <c r="C356" s="69" t="s">
        <v>64</v>
      </c>
      <c r="D356" s="69" t="s">
        <v>562</v>
      </c>
      <c r="E356" s="69" t="s">
        <v>1655</v>
      </c>
      <c r="F356" s="69" t="s">
        <v>25</v>
      </c>
      <c r="G356" s="69" t="s">
        <v>1656</v>
      </c>
      <c r="H356" s="69" t="s">
        <v>59</v>
      </c>
      <c r="I356" s="69" t="s">
        <v>328</v>
      </c>
      <c r="J356" s="69" t="s">
        <v>328</v>
      </c>
      <c r="K356" s="69" t="s">
        <v>328</v>
      </c>
      <c r="L356" s="69" t="s">
        <v>29</v>
      </c>
      <c r="M356" s="69" t="s">
        <v>7548</v>
      </c>
      <c r="N356" s="69" t="s">
        <v>7549</v>
      </c>
      <c r="O356" s="69" t="s">
        <v>32</v>
      </c>
      <c r="P356" s="69" t="s">
        <v>33</v>
      </c>
      <c r="Q356" s="69" t="s">
        <v>34</v>
      </c>
      <c r="R356" s="117"/>
      <c r="S356" s="117">
        <v>45935.0</v>
      </c>
      <c r="T356" s="71">
        <v>45787.0</v>
      </c>
      <c r="V356" s="115">
        <v>45935.0</v>
      </c>
      <c r="W356" s="69">
        <v>4860.0</v>
      </c>
      <c r="X356" s="69" t="s">
        <v>300</v>
      </c>
      <c r="Y356" s="69" t="s">
        <v>6866</v>
      </c>
      <c r="Z356" s="70" t="s">
        <v>6867</v>
      </c>
      <c r="AA356" s="71">
        <v>45778.0</v>
      </c>
    </row>
    <row r="357">
      <c r="A357" s="115">
        <v>45709.0</v>
      </c>
      <c r="B357" s="116">
        <v>193.0</v>
      </c>
      <c r="C357" s="69" t="s">
        <v>64</v>
      </c>
      <c r="D357" s="69" t="s">
        <v>562</v>
      </c>
      <c r="E357" s="69" t="s">
        <v>1659</v>
      </c>
      <c r="F357" s="69" t="s">
        <v>25</v>
      </c>
      <c r="G357" s="69" t="s">
        <v>1660</v>
      </c>
      <c r="H357" s="69" t="s">
        <v>388</v>
      </c>
      <c r="I357" s="69" t="s">
        <v>122</v>
      </c>
      <c r="J357" s="69" t="s">
        <v>1661</v>
      </c>
      <c r="K357" s="69" t="s">
        <v>1661</v>
      </c>
      <c r="L357" s="69" t="s">
        <v>29</v>
      </c>
      <c r="M357" s="69" t="s">
        <v>7550</v>
      </c>
      <c r="N357" s="69" t="s">
        <v>7551</v>
      </c>
      <c r="O357" s="69" t="s">
        <v>32</v>
      </c>
      <c r="P357" s="69" t="s">
        <v>214</v>
      </c>
      <c r="R357" s="117"/>
      <c r="S357" s="117"/>
      <c r="T357" s="70" t="s">
        <v>6850</v>
      </c>
      <c r="V357" s="117"/>
      <c r="Y357" s="69" t="s">
        <v>6850</v>
      </c>
      <c r="Z357" s="70" t="s">
        <v>6850</v>
      </c>
      <c r="AA357" s="70" t="s">
        <v>6850</v>
      </c>
    </row>
    <row r="358">
      <c r="A358" s="115">
        <v>45709.0</v>
      </c>
      <c r="B358" s="116">
        <v>71.0</v>
      </c>
      <c r="C358" s="69" t="s">
        <v>64</v>
      </c>
      <c r="D358" s="69" t="s">
        <v>562</v>
      </c>
      <c r="E358" s="69" t="s">
        <v>1664</v>
      </c>
      <c r="F358" s="69" t="s">
        <v>25</v>
      </c>
      <c r="G358" s="69" t="s">
        <v>1665</v>
      </c>
      <c r="H358" s="69" t="s">
        <v>388</v>
      </c>
      <c r="I358" s="69" t="s">
        <v>435</v>
      </c>
      <c r="J358" s="69" t="s">
        <v>220</v>
      </c>
      <c r="K358" s="69" t="s">
        <v>220</v>
      </c>
      <c r="L358" s="69" t="s">
        <v>29</v>
      </c>
      <c r="M358" s="69" t="s">
        <v>7552</v>
      </c>
      <c r="N358" s="69" t="s">
        <v>7553</v>
      </c>
      <c r="O358" s="69" t="s">
        <v>32</v>
      </c>
      <c r="P358" s="69" t="s">
        <v>33</v>
      </c>
      <c r="Q358" s="69" t="s">
        <v>228</v>
      </c>
      <c r="R358" s="117"/>
      <c r="S358" s="117">
        <v>45721.0</v>
      </c>
      <c r="T358" s="71">
        <v>45780.0</v>
      </c>
      <c r="V358" s="115">
        <v>45721.0</v>
      </c>
      <c r="W358" s="69">
        <v>4860.0</v>
      </c>
      <c r="X358" s="69" t="s">
        <v>300</v>
      </c>
      <c r="Y358" s="69" t="s">
        <v>6866</v>
      </c>
      <c r="Z358" s="70" t="s">
        <v>6867</v>
      </c>
      <c r="AA358" s="71">
        <v>45778.0</v>
      </c>
    </row>
    <row r="359">
      <c r="A359" s="115">
        <v>45709.0</v>
      </c>
      <c r="B359" s="116">
        <v>29.0</v>
      </c>
      <c r="C359" s="69" t="s">
        <v>64</v>
      </c>
      <c r="D359" s="69" t="s">
        <v>562</v>
      </c>
      <c r="E359" s="69" t="s">
        <v>1668</v>
      </c>
      <c r="F359" s="69" t="s">
        <v>25</v>
      </c>
      <c r="G359" s="69" t="s">
        <v>1669</v>
      </c>
      <c r="H359" s="69" t="s">
        <v>39</v>
      </c>
      <c r="I359" s="69" t="s">
        <v>328</v>
      </c>
      <c r="J359" s="69" t="s">
        <v>328</v>
      </c>
      <c r="K359" s="69" t="s">
        <v>328</v>
      </c>
      <c r="L359" s="69" t="s">
        <v>29</v>
      </c>
      <c r="M359" s="69" t="s">
        <v>7554</v>
      </c>
      <c r="N359" s="69" t="s">
        <v>7555</v>
      </c>
      <c r="O359" s="69" t="s">
        <v>32</v>
      </c>
      <c r="P359" s="69" t="s">
        <v>33</v>
      </c>
      <c r="Q359" s="69" t="s">
        <v>34</v>
      </c>
      <c r="R359" s="117"/>
      <c r="S359" s="117" t="s">
        <v>4688</v>
      </c>
      <c r="T359" s="71">
        <v>45738.0</v>
      </c>
      <c r="V359" s="69" t="s">
        <v>4688</v>
      </c>
      <c r="W359" s="69">
        <v>4860.0</v>
      </c>
      <c r="X359" s="69" t="s">
        <v>364</v>
      </c>
      <c r="Y359" s="69" t="s">
        <v>6862</v>
      </c>
      <c r="Z359" s="70" t="s">
        <v>6863</v>
      </c>
      <c r="AA359" s="71">
        <v>45717.0</v>
      </c>
    </row>
    <row r="360">
      <c r="A360" s="115">
        <v>45709.0</v>
      </c>
      <c r="B360" s="116">
        <v>99.0</v>
      </c>
      <c r="C360" s="69" t="s">
        <v>64</v>
      </c>
      <c r="D360" s="69" t="s">
        <v>562</v>
      </c>
      <c r="E360" s="69" t="s">
        <v>1672</v>
      </c>
      <c r="F360" s="69" t="s">
        <v>25</v>
      </c>
      <c r="G360" s="69" t="s">
        <v>1673</v>
      </c>
      <c r="H360" s="69" t="s">
        <v>59</v>
      </c>
      <c r="I360" s="69" t="s">
        <v>182</v>
      </c>
      <c r="J360" s="69" t="s">
        <v>105</v>
      </c>
      <c r="K360" s="69" t="s">
        <v>105</v>
      </c>
      <c r="L360" s="69" t="s">
        <v>29</v>
      </c>
      <c r="M360" s="69" t="s">
        <v>7556</v>
      </c>
      <c r="N360" s="69" t="s">
        <v>7557</v>
      </c>
      <c r="O360" s="69" t="s">
        <v>32</v>
      </c>
      <c r="P360" s="69" t="s">
        <v>33</v>
      </c>
      <c r="Q360" s="69" t="s">
        <v>34</v>
      </c>
      <c r="R360" s="117"/>
      <c r="S360" s="117" t="s">
        <v>4751</v>
      </c>
      <c r="T360" s="71">
        <v>45808.0</v>
      </c>
      <c r="V360" s="69" t="s">
        <v>4751</v>
      </c>
      <c r="W360" s="69">
        <v>4860.0</v>
      </c>
      <c r="X360" s="69" t="s">
        <v>567</v>
      </c>
      <c r="Y360" s="69" t="s">
        <v>6866</v>
      </c>
      <c r="Z360" s="70" t="s">
        <v>6867</v>
      </c>
      <c r="AA360" s="71">
        <v>45778.0</v>
      </c>
    </row>
    <row r="361">
      <c r="A361" s="115">
        <v>45709.0</v>
      </c>
      <c r="B361" s="116">
        <v>99.0</v>
      </c>
      <c r="C361" s="69" t="s">
        <v>64</v>
      </c>
      <c r="D361" s="69" t="s">
        <v>562</v>
      </c>
      <c r="E361" s="69" t="s">
        <v>1676</v>
      </c>
      <c r="F361" s="69" t="s">
        <v>46</v>
      </c>
      <c r="G361" s="69" t="s">
        <v>1673</v>
      </c>
      <c r="H361" s="69" t="s">
        <v>59</v>
      </c>
      <c r="I361" s="69" t="s">
        <v>182</v>
      </c>
      <c r="J361" s="69" t="s">
        <v>47</v>
      </c>
      <c r="K361" s="69" t="s">
        <v>47</v>
      </c>
      <c r="L361" s="69" t="s">
        <v>29</v>
      </c>
      <c r="M361" s="69" t="s">
        <v>7558</v>
      </c>
      <c r="N361" s="69" t="s">
        <v>7559</v>
      </c>
      <c r="O361" s="69" t="s">
        <v>32</v>
      </c>
      <c r="P361" s="69" t="s">
        <v>33</v>
      </c>
      <c r="Q361" s="69" t="s">
        <v>34</v>
      </c>
      <c r="R361" s="117"/>
      <c r="S361" s="117" t="s">
        <v>4751</v>
      </c>
      <c r="T361" s="71">
        <v>45808.0</v>
      </c>
      <c r="V361" s="69" t="s">
        <v>4751</v>
      </c>
      <c r="W361" s="69">
        <v>1350.0</v>
      </c>
      <c r="X361" s="69" t="s">
        <v>1679</v>
      </c>
      <c r="Y361" s="69" t="s">
        <v>6866</v>
      </c>
      <c r="Z361" s="70" t="s">
        <v>6867</v>
      </c>
      <c r="AA361" s="71">
        <v>45778.0</v>
      </c>
    </row>
    <row r="362">
      <c r="A362" s="115">
        <v>45710.0</v>
      </c>
      <c r="B362" s="116">
        <v>192.0</v>
      </c>
      <c r="C362" s="69" t="s">
        <v>64</v>
      </c>
      <c r="D362" s="69" t="s">
        <v>65</v>
      </c>
      <c r="E362" s="69" t="s">
        <v>1681</v>
      </c>
      <c r="F362" s="69" t="s">
        <v>25</v>
      </c>
      <c r="G362" s="69" t="s">
        <v>1682</v>
      </c>
      <c r="H362" s="69" t="s">
        <v>39</v>
      </c>
      <c r="I362" s="69" t="s">
        <v>256</v>
      </c>
      <c r="J362" s="69" t="s">
        <v>136</v>
      </c>
      <c r="K362" s="69" t="s">
        <v>136</v>
      </c>
      <c r="L362" s="69" t="s">
        <v>29</v>
      </c>
      <c r="M362" s="69" t="s">
        <v>7560</v>
      </c>
      <c r="N362" s="69" t="s">
        <v>7561</v>
      </c>
      <c r="O362" s="69" t="s">
        <v>32</v>
      </c>
      <c r="P362" s="69" t="s">
        <v>214</v>
      </c>
      <c r="R362" s="117"/>
      <c r="S362" s="117"/>
      <c r="T362" s="70" t="s">
        <v>6850</v>
      </c>
      <c r="V362" s="117"/>
      <c r="Y362" s="69" t="s">
        <v>6850</v>
      </c>
      <c r="Z362" s="70" t="s">
        <v>6850</v>
      </c>
      <c r="AA362" s="70" t="s">
        <v>6850</v>
      </c>
    </row>
    <row r="363">
      <c r="A363" s="115">
        <v>45710.0</v>
      </c>
      <c r="B363" s="116">
        <v>42.0</v>
      </c>
      <c r="C363" s="69" t="s">
        <v>64</v>
      </c>
      <c r="D363" s="69" t="s">
        <v>209</v>
      </c>
      <c r="E363" s="69" t="s">
        <v>1685</v>
      </c>
      <c r="F363" s="69" t="s">
        <v>25</v>
      </c>
      <c r="G363" s="69" t="s">
        <v>1686</v>
      </c>
      <c r="H363" s="69" t="s">
        <v>388</v>
      </c>
      <c r="I363" s="69" t="s">
        <v>328</v>
      </c>
      <c r="J363" s="69" t="s">
        <v>328</v>
      </c>
      <c r="K363" s="69" t="s">
        <v>328</v>
      </c>
      <c r="L363" s="69" t="s">
        <v>29</v>
      </c>
      <c r="M363" s="69" t="s">
        <v>7562</v>
      </c>
      <c r="N363" s="69" t="s">
        <v>7563</v>
      </c>
      <c r="O363" s="69" t="s">
        <v>32</v>
      </c>
      <c r="P363" s="69" t="s">
        <v>33</v>
      </c>
      <c r="Q363" s="69" t="s">
        <v>34</v>
      </c>
      <c r="R363" s="117"/>
      <c r="S363" s="117">
        <v>45781.0</v>
      </c>
      <c r="T363" s="71">
        <v>45752.0</v>
      </c>
      <c r="V363" s="115">
        <v>45781.0</v>
      </c>
      <c r="Y363" s="69" t="s">
        <v>6836</v>
      </c>
      <c r="Z363" s="70" t="s">
        <v>6837</v>
      </c>
      <c r="AA363" s="71">
        <v>45748.0</v>
      </c>
    </row>
    <row r="364">
      <c r="A364" s="115">
        <v>45710.0</v>
      </c>
      <c r="B364" s="116">
        <v>56.0</v>
      </c>
      <c r="C364" s="69" t="s">
        <v>22</v>
      </c>
      <c r="D364" s="69" t="s">
        <v>307</v>
      </c>
      <c r="E364" s="69" t="s">
        <v>1689</v>
      </c>
      <c r="F364" s="69" t="s">
        <v>25</v>
      </c>
      <c r="G364" s="69" t="s">
        <v>1690</v>
      </c>
      <c r="H364" s="69" t="s">
        <v>388</v>
      </c>
      <c r="I364" s="69" t="s">
        <v>148</v>
      </c>
      <c r="J364" s="69" t="s">
        <v>148</v>
      </c>
      <c r="K364" s="69" t="s">
        <v>148</v>
      </c>
      <c r="L364" s="69" t="s">
        <v>29</v>
      </c>
      <c r="M364" s="69" t="s">
        <v>7564</v>
      </c>
      <c r="N364" s="69" t="s">
        <v>7565</v>
      </c>
      <c r="O364" s="69" t="s">
        <v>32</v>
      </c>
      <c r="P364" s="69" t="s">
        <v>33</v>
      </c>
      <c r="Q364" s="69" t="s">
        <v>228</v>
      </c>
      <c r="R364" s="117"/>
      <c r="S364" s="117" t="s">
        <v>4729</v>
      </c>
      <c r="T364" s="71">
        <v>45766.0</v>
      </c>
      <c r="V364" s="69" t="s">
        <v>4729</v>
      </c>
      <c r="W364" s="69">
        <v>3960.0</v>
      </c>
      <c r="X364" s="69" t="s">
        <v>706</v>
      </c>
      <c r="Y364" s="69" t="s">
        <v>6836</v>
      </c>
      <c r="Z364" s="70" t="s">
        <v>6837</v>
      </c>
      <c r="AA364" s="71">
        <v>45748.0</v>
      </c>
    </row>
    <row r="365">
      <c r="A365" s="115">
        <v>45712.0</v>
      </c>
      <c r="B365" s="116">
        <v>12.0</v>
      </c>
      <c r="C365" s="69" t="s">
        <v>72</v>
      </c>
      <c r="D365" s="69" t="s">
        <v>247</v>
      </c>
      <c r="E365" s="69" t="s">
        <v>1694</v>
      </c>
      <c r="F365" s="69" t="s">
        <v>274</v>
      </c>
      <c r="G365" s="69" t="s">
        <v>1695</v>
      </c>
      <c r="H365" s="69" t="s">
        <v>77</v>
      </c>
      <c r="I365" s="69" t="s">
        <v>220</v>
      </c>
      <c r="J365" s="69" t="s">
        <v>47</v>
      </c>
      <c r="K365" s="69" t="s">
        <v>47</v>
      </c>
      <c r="L365" s="69" t="s">
        <v>29</v>
      </c>
      <c r="M365" s="69" t="s">
        <v>7566</v>
      </c>
      <c r="N365" s="69" t="s">
        <v>7567</v>
      </c>
      <c r="O365" s="69" t="s">
        <v>32</v>
      </c>
      <c r="P365" s="69" t="s">
        <v>33</v>
      </c>
      <c r="R365" s="117"/>
      <c r="S365" s="117">
        <v>45872.0</v>
      </c>
      <c r="T365" s="71">
        <v>45724.0</v>
      </c>
      <c r="V365" s="115">
        <v>45872.0</v>
      </c>
      <c r="W365" s="69">
        <v>1800.0</v>
      </c>
      <c r="X365" s="69" t="s">
        <v>664</v>
      </c>
      <c r="Y365" s="69" t="s">
        <v>6862</v>
      </c>
      <c r="Z365" s="70" t="s">
        <v>6863</v>
      </c>
      <c r="AA365" s="71">
        <v>45717.0</v>
      </c>
    </row>
    <row r="366">
      <c r="A366" s="115">
        <v>45712.0</v>
      </c>
      <c r="B366" s="116">
        <v>40.0</v>
      </c>
      <c r="C366" s="69" t="s">
        <v>64</v>
      </c>
      <c r="D366" s="69" t="s">
        <v>209</v>
      </c>
      <c r="E366" s="69" t="s">
        <v>1698</v>
      </c>
      <c r="F366" s="69" t="s">
        <v>25</v>
      </c>
      <c r="G366" s="69" t="s">
        <v>1699</v>
      </c>
      <c r="H366" s="69" t="s">
        <v>39</v>
      </c>
      <c r="I366" s="69" t="s">
        <v>40</v>
      </c>
      <c r="J366" s="69" t="s">
        <v>328</v>
      </c>
      <c r="K366" s="69" t="s">
        <v>328</v>
      </c>
      <c r="L366" s="69" t="s">
        <v>29</v>
      </c>
      <c r="M366" s="69" t="s">
        <v>7568</v>
      </c>
      <c r="N366" s="69" t="s">
        <v>7569</v>
      </c>
      <c r="O366" s="69" t="s">
        <v>32</v>
      </c>
      <c r="P366" s="69" t="s">
        <v>33</v>
      </c>
      <c r="Q366" s="69" t="s">
        <v>34</v>
      </c>
      <c r="R366" s="117"/>
      <c r="S366" s="117">
        <v>45781.0</v>
      </c>
      <c r="T366" s="71">
        <v>45752.0</v>
      </c>
      <c r="V366" s="115">
        <v>45781.0</v>
      </c>
      <c r="Y366" s="69" t="s">
        <v>6836</v>
      </c>
      <c r="Z366" s="70" t="s">
        <v>6837</v>
      </c>
      <c r="AA366" s="71">
        <v>45748.0</v>
      </c>
    </row>
    <row r="367">
      <c r="A367" s="115">
        <v>45712.0</v>
      </c>
      <c r="B367" s="116">
        <v>40.0</v>
      </c>
      <c r="C367" s="69" t="s">
        <v>64</v>
      </c>
      <c r="D367" s="69" t="s">
        <v>209</v>
      </c>
      <c r="E367" s="69" t="s">
        <v>1702</v>
      </c>
      <c r="F367" s="69" t="s">
        <v>46</v>
      </c>
      <c r="G367" s="69" t="s">
        <v>1699</v>
      </c>
      <c r="H367" s="69" t="s">
        <v>39</v>
      </c>
      <c r="I367" s="69" t="s">
        <v>40</v>
      </c>
      <c r="J367" s="69" t="s">
        <v>47</v>
      </c>
      <c r="K367" s="69" t="s">
        <v>47</v>
      </c>
      <c r="L367" s="69" t="s">
        <v>29</v>
      </c>
      <c r="M367" s="69" t="s">
        <v>7570</v>
      </c>
      <c r="N367" s="69" t="s">
        <v>7571</v>
      </c>
      <c r="O367" s="69" t="s">
        <v>32</v>
      </c>
      <c r="P367" s="69" t="s">
        <v>33</v>
      </c>
      <c r="Q367" s="69" t="s">
        <v>34</v>
      </c>
      <c r="R367" s="117"/>
      <c r="S367" s="117">
        <v>45781.0</v>
      </c>
      <c r="T367" s="71">
        <v>45752.0</v>
      </c>
      <c r="V367" s="115">
        <v>45781.0</v>
      </c>
      <c r="Y367" s="69" t="s">
        <v>6836</v>
      </c>
      <c r="Z367" s="70" t="s">
        <v>6837</v>
      </c>
      <c r="AA367" s="71">
        <v>45748.0</v>
      </c>
    </row>
    <row r="368">
      <c r="A368" s="115">
        <v>45712.0</v>
      </c>
      <c r="B368" s="116">
        <v>89.0</v>
      </c>
      <c r="C368" s="69" t="s">
        <v>72</v>
      </c>
      <c r="D368" s="69" t="s">
        <v>247</v>
      </c>
      <c r="E368" s="69" t="s">
        <v>1705</v>
      </c>
      <c r="F368" s="69" t="s">
        <v>274</v>
      </c>
      <c r="G368" s="69" t="s">
        <v>1706</v>
      </c>
      <c r="H368" s="69" t="s">
        <v>77</v>
      </c>
      <c r="I368" s="69" t="s">
        <v>78</v>
      </c>
      <c r="J368" s="69" t="s">
        <v>47</v>
      </c>
      <c r="K368" s="69" t="s">
        <v>47</v>
      </c>
      <c r="L368" s="69" t="s">
        <v>29</v>
      </c>
      <c r="M368" s="69" t="s">
        <v>7572</v>
      </c>
      <c r="N368" s="69" t="s">
        <v>7573</v>
      </c>
      <c r="O368" s="69" t="s">
        <v>32</v>
      </c>
      <c r="P368" s="69" t="s">
        <v>33</v>
      </c>
      <c r="Q368" s="69" t="s">
        <v>34</v>
      </c>
      <c r="R368" s="117"/>
      <c r="S368" s="117" t="s">
        <v>4853</v>
      </c>
      <c r="T368" s="71">
        <v>45801.0</v>
      </c>
      <c r="V368" s="69" t="s">
        <v>4853</v>
      </c>
      <c r="W368" s="69">
        <v>1800.0</v>
      </c>
      <c r="X368" s="69" t="s">
        <v>1431</v>
      </c>
      <c r="Y368" s="69" t="s">
        <v>6866</v>
      </c>
      <c r="Z368" s="70" t="s">
        <v>6867</v>
      </c>
      <c r="AA368" s="71">
        <v>45778.0</v>
      </c>
    </row>
    <row r="369">
      <c r="A369" s="115">
        <v>45712.0</v>
      </c>
      <c r="B369" s="116">
        <v>190.0</v>
      </c>
      <c r="C369" s="69" t="s">
        <v>22</v>
      </c>
      <c r="D369" s="69" t="s">
        <v>307</v>
      </c>
      <c r="E369" s="69" t="s">
        <v>1709</v>
      </c>
      <c r="F369" s="69" t="s">
        <v>25</v>
      </c>
      <c r="G369" s="69" t="s">
        <v>1710</v>
      </c>
      <c r="H369" s="69" t="s">
        <v>68</v>
      </c>
      <c r="I369" s="69" t="s">
        <v>40</v>
      </c>
      <c r="J369" s="69" t="s">
        <v>40</v>
      </c>
      <c r="K369" s="69" t="s">
        <v>40</v>
      </c>
      <c r="L369" s="69" t="s">
        <v>29</v>
      </c>
      <c r="M369" s="69" t="s">
        <v>7574</v>
      </c>
      <c r="N369" s="69" t="s">
        <v>7575</v>
      </c>
      <c r="O369" s="69" t="s">
        <v>32</v>
      </c>
      <c r="P369" s="69" t="s">
        <v>214</v>
      </c>
      <c r="R369" s="117"/>
      <c r="S369" s="117"/>
      <c r="T369" s="70" t="s">
        <v>6850</v>
      </c>
      <c r="V369" s="117"/>
      <c r="Y369" s="69" t="s">
        <v>6850</v>
      </c>
      <c r="Z369" s="70" t="s">
        <v>6850</v>
      </c>
      <c r="AA369" s="70" t="s">
        <v>6850</v>
      </c>
    </row>
    <row r="370">
      <c r="A370" s="115">
        <v>45712.0</v>
      </c>
      <c r="B370" s="116">
        <v>33.0</v>
      </c>
      <c r="C370" s="69" t="s">
        <v>22</v>
      </c>
      <c r="D370" s="69" t="s">
        <v>307</v>
      </c>
      <c r="E370" s="69" t="s">
        <v>1714</v>
      </c>
      <c r="F370" s="69" t="s">
        <v>25</v>
      </c>
      <c r="G370" s="69" t="s">
        <v>1715</v>
      </c>
      <c r="H370" s="69" t="s">
        <v>388</v>
      </c>
      <c r="I370" s="69" t="s">
        <v>220</v>
      </c>
      <c r="J370" s="69" t="s">
        <v>220</v>
      </c>
      <c r="K370" s="69" t="s">
        <v>220</v>
      </c>
      <c r="L370" s="69" t="s">
        <v>29</v>
      </c>
      <c r="M370" s="69" t="s">
        <v>7576</v>
      </c>
      <c r="N370" s="69" t="s">
        <v>7577</v>
      </c>
      <c r="O370" s="69" t="s">
        <v>32</v>
      </c>
      <c r="P370" s="69" t="s">
        <v>33</v>
      </c>
      <c r="Q370" s="69" t="s">
        <v>228</v>
      </c>
      <c r="R370" s="117"/>
      <c r="S370" s="117" t="s">
        <v>5085</v>
      </c>
      <c r="T370" s="71">
        <v>45745.0</v>
      </c>
      <c r="V370" s="69" t="s">
        <v>5085</v>
      </c>
      <c r="W370" s="69">
        <v>3420.0</v>
      </c>
      <c r="X370" s="69" t="s">
        <v>207</v>
      </c>
      <c r="Y370" s="69" t="s">
        <v>6862</v>
      </c>
      <c r="Z370" s="70" t="s">
        <v>6863</v>
      </c>
      <c r="AA370" s="71">
        <v>45717.0</v>
      </c>
    </row>
    <row r="371">
      <c r="A371" s="115">
        <v>45712.0</v>
      </c>
      <c r="B371" s="116">
        <v>190.0</v>
      </c>
      <c r="C371" s="69" t="s">
        <v>22</v>
      </c>
      <c r="D371" s="69" t="s">
        <v>307</v>
      </c>
      <c r="E371" s="69" t="s">
        <v>1718</v>
      </c>
      <c r="F371" s="69" t="s">
        <v>25</v>
      </c>
      <c r="G371" s="69" t="s">
        <v>1719</v>
      </c>
      <c r="H371" s="69" t="s">
        <v>59</v>
      </c>
      <c r="I371" s="69" t="s">
        <v>40</v>
      </c>
      <c r="J371" s="69" t="s">
        <v>40</v>
      </c>
      <c r="K371" s="69" t="s">
        <v>40</v>
      </c>
      <c r="L371" s="69" t="s">
        <v>29</v>
      </c>
      <c r="M371" s="69" t="s">
        <v>7578</v>
      </c>
      <c r="N371" s="69" t="s">
        <v>7579</v>
      </c>
      <c r="O371" s="69" t="s">
        <v>32</v>
      </c>
      <c r="P371" s="69" t="s">
        <v>343</v>
      </c>
      <c r="R371" s="117"/>
      <c r="S371" s="117"/>
      <c r="T371" s="70" t="s">
        <v>6850</v>
      </c>
      <c r="V371" s="117"/>
      <c r="Y371" s="69" t="s">
        <v>6850</v>
      </c>
      <c r="Z371" s="70" t="s">
        <v>6850</v>
      </c>
      <c r="AA371" s="70" t="s">
        <v>6850</v>
      </c>
    </row>
    <row r="372">
      <c r="A372" s="115">
        <v>45712.0</v>
      </c>
      <c r="B372" s="116">
        <v>12.0</v>
      </c>
      <c r="C372" s="69" t="s">
        <v>72</v>
      </c>
      <c r="D372" s="69" t="s">
        <v>247</v>
      </c>
      <c r="E372" s="69" t="s">
        <v>1722</v>
      </c>
      <c r="F372" s="69" t="s">
        <v>274</v>
      </c>
      <c r="G372" s="69" t="s">
        <v>1723</v>
      </c>
      <c r="H372" s="69" t="s">
        <v>77</v>
      </c>
      <c r="I372" s="69" t="s">
        <v>1724</v>
      </c>
      <c r="J372" s="69" t="s">
        <v>47</v>
      </c>
      <c r="K372" s="69" t="s">
        <v>47</v>
      </c>
      <c r="L372" s="69" t="s">
        <v>29</v>
      </c>
      <c r="M372" s="69" t="s">
        <v>7580</v>
      </c>
      <c r="N372" s="69" t="s">
        <v>7581</v>
      </c>
      <c r="O372" s="69" t="s">
        <v>32</v>
      </c>
      <c r="P372" s="69" t="s">
        <v>33</v>
      </c>
      <c r="Q372" s="69" t="s">
        <v>34</v>
      </c>
      <c r="R372" s="117"/>
      <c r="S372" s="117">
        <v>45872.0</v>
      </c>
      <c r="T372" s="71">
        <v>45724.0</v>
      </c>
      <c r="V372" s="115">
        <v>45872.0</v>
      </c>
      <c r="W372" s="69">
        <v>1800.0</v>
      </c>
      <c r="X372" s="69" t="s">
        <v>664</v>
      </c>
      <c r="Y372" s="69" t="s">
        <v>6862</v>
      </c>
      <c r="Z372" s="70" t="s">
        <v>6863</v>
      </c>
      <c r="AA372" s="71">
        <v>45717.0</v>
      </c>
    </row>
    <row r="373">
      <c r="A373" s="115">
        <v>45712.0</v>
      </c>
      <c r="B373" s="116">
        <v>40.0</v>
      </c>
      <c r="C373" s="69" t="s">
        <v>64</v>
      </c>
      <c r="D373" s="69" t="s">
        <v>697</v>
      </c>
      <c r="E373" s="69" t="s">
        <v>1727</v>
      </c>
      <c r="F373" s="69" t="s">
        <v>25</v>
      </c>
      <c r="G373" s="69" t="s">
        <v>1728</v>
      </c>
      <c r="H373" s="69" t="s">
        <v>68</v>
      </c>
      <c r="I373" s="69" t="s">
        <v>801</v>
      </c>
      <c r="J373" s="69" t="s">
        <v>791</v>
      </c>
      <c r="K373" s="69" t="s">
        <v>801</v>
      </c>
      <c r="L373" s="69" t="s">
        <v>29</v>
      </c>
      <c r="M373" s="69" t="s">
        <v>7582</v>
      </c>
      <c r="N373" s="69" t="s">
        <v>7583</v>
      </c>
      <c r="O373" s="69" t="s">
        <v>32</v>
      </c>
      <c r="P373" s="69" t="s">
        <v>33</v>
      </c>
      <c r="Q373" s="69" t="s">
        <v>381</v>
      </c>
      <c r="R373" s="117"/>
      <c r="S373" s="117">
        <v>45781.0</v>
      </c>
      <c r="T373" s="71">
        <v>45752.0</v>
      </c>
      <c r="V373" s="115">
        <v>45781.0</v>
      </c>
      <c r="W373" s="69">
        <v>4590.0</v>
      </c>
      <c r="X373" s="69" t="s">
        <v>706</v>
      </c>
      <c r="Y373" s="69" t="s">
        <v>6836</v>
      </c>
      <c r="Z373" s="70" t="s">
        <v>6837</v>
      </c>
      <c r="AA373" s="71">
        <v>45748.0</v>
      </c>
    </row>
    <row r="374">
      <c r="A374" s="115">
        <v>45712.0</v>
      </c>
      <c r="B374" s="116">
        <v>61.0</v>
      </c>
      <c r="C374" s="69" t="s">
        <v>72</v>
      </c>
      <c r="D374" s="69" t="s">
        <v>247</v>
      </c>
      <c r="E374" s="69" t="s">
        <v>1731</v>
      </c>
      <c r="F374" s="69" t="s">
        <v>274</v>
      </c>
      <c r="G374" s="69" t="s">
        <v>1732</v>
      </c>
      <c r="H374" s="69" t="s">
        <v>77</v>
      </c>
      <c r="I374" s="69" t="s">
        <v>435</v>
      </c>
      <c r="J374" s="69" t="s">
        <v>47</v>
      </c>
      <c r="K374" s="69" t="s">
        <v>47</v>
      </c>
      <c r="L374" s="69" t="s">
        <v>29</v>
      </c>
      <c r="M374" s="69" t="s">
        <v>7584</v>
      </c>
      <c r="N374" s="69" t="s">
        <v>7585</v>
      </c>
      <c r="O374" s="69" t="s">
        <v>32</v>
      </c>
      <c r="P374" s="69" t="s">
        <v>33</v>
      </c>
      <c r="Q374" s="69" t="s">
        <v>126</v>
      </c>
      <c r="R374" s="117"/>
      <c r="S374" s="117" t="s">
        <v>4697</v>
      </c>
      <c r="T374" s="71">
        <v>45773.0</v>
      </c>
      <c r="V374" s="69" t="s">
        <v>4697</v>
      </c>
      <c r="W374" s="69">
        <v>1800.0</v>
      </c>
      <c r="X374" s="119">
        <v>45779.0</v>
      </c>
      <c r="Y374" s="69" t="s">
        <v>6836</v>
      </c>
      <c r="Z374" s="70" t="s">
        <v>6837</v>
      </c>
      <c r="AA374" s="71">
        <v>45748.0</v>
      </c>
    </row>
    <row r="375">
      <c r="A375" s="115">
        <v>45712.0</v>
      </c>
      <c r="B375" s="116">
        <v>96.0</v>
      </c>
      <c r="C375" s="69" t="s">
        <v>22</v>
      </c>
      <c r="D375" s="69" t="s">
        <v>307</v>
      </c>
      <c r="E375" s="69" t="s">
        <v>1736</v>
      </c>
      <c r="F375" s="69" t="s">
        <v>25</v>
      </c>
      <c r="G375" s="69" t="s">
        <v>1737</v>
      </c>
      <c r="H375" s="69" t="s">
        <v>1355</v>
      </c>
      <c r="I375" s="69" t="s">
        <v>220</v>
      </c>
      <c r="J375" s="69" t="s">
        <v>220</v>
      </c>
      <c r="K375" s="69" t="s">
        <v>220</v>
      </c>
      <c r="L375" s="69" t="s">
        <v>29</v>
      </c>
      <c r="M375" s="69" t="s">
        <v>7586</v>
      </c>
      <c r="N375" s="69" t="s">
        <v>7587</v>
      </c>
      <c r="O375" s="69" t="s">
        <v>32</v>
      </c>
      <c r="P375" s="69" t="s">
        <v>33</v>
      </c>
      <c r="Q375" s="69" t="s">
        <v>34</v>
      </c>
      <c r="R375" s="117"/>
      <c r="S375" s="117" t="s">
        <v>4751</v>
      </c>
      <c r="T375" s="71">
        <v>45808.0</v>
      </c>
      <c r="V375" s="69" t="s">
        <v>4751</v>
      </c>
      <c r="Y375" s="69" t="s">
        <v>6866</v>
      </c>
      <c r="Z375" s="70" t="s">
        <v>6867</v>
      </c>
      <c r="AA375" s="71">
        <v>45778.0</v>
      </c>
    </row>
    <row r="376">
      <c r="A376" s="115">
        <v>45712.0</v>
      </c>
      <c r="B376" s="116">
        <v>26.0</v>
      </c>
      <c r="C376" s="69" t="s">
        <v>72</v>
      </c>
      <c r="D376" s="69" t="s">
        <v>247</v>
      </c>
      <c r="E376" s="69" t="s">
        <v>1740</v>
      </c>
      <c r="F376" s="69" t="s">
        <v>274</v>
      </c>
      <c r="G376" s="69" t="s">
        <v>1741</v>
      </c>
      <c r="H376" s="69" t="s">
        <v>77</v>
      </c>
      <c r="I376" s="69" t="s">
        <v>54</v>
      </c>
      <c r="J376" s="69" t="s">
        <v>47</v>
      </c>
      <c r="K376" s="69" t="s">
        <v>47</v>
      </c>
      <c r="L376" s="69" t="s">
        <v>29</v>
      </c>
      <c r="M376" s="69" t="s">
        <v>7588</v>
      </c>
      <c r="N376" s="69" t="s">
        <v>7589</v>
      </c>
      <c r="O376" s="69" t="s">
        <v>32</v>
      </c>
      <c r="P376" s="69" t="s">
        <v>33</v>
      </c>
      <c r="Q376" s="69" t="s">
        <v>126</v>
      </c>
      <c r="R376" s="117"/>
      <c r="S376" s="117" t="s">
        <v>4688</v>
      </c>
      <c r="T376" s="71">
        <v>45738.0</v>
      </c>
      <c r="V376" s="69" t="s">
        <v>4688</v>
      </c>
      <c r="W376" s="69">
        <v>1800.0</v>
      </c>
      <c r="X376" s="69" t="s">
        <v>1431</v>
      </c>
      <c r="Y376" s="69" t="s">
        <v>6862</v>
      </c>
      <c r="Z376" s="70" t="s">
        <v>6863</v>
      </c>
      <c r="AA376" s="71">
        <v>45717.0</v>
      </c>
    </row>
    <row r="377">
      <c r="A377" s="115">
        <v>45712.0</v>
      </c>
      <c r="B377" s="116">
        <v>190.0</v>
      </c>
      <c r="C377" s="69" t="s">
        <v>72</v>
      </c>
      <c r="D377" s="69" t="s">
        <v>247</v>
      </c>
      <c r="E377" s="69" t="s">
        <v>1744</v>
      </c>
      <c r="F377" s="69" t="s">
        <v>274</v>
      </c>
      <c r="G377" s="69" t="s">
        <v>1745</v>
      </c>
      <c r="H377" s="69" t="s">
        <v>77</v>
      </c>
      <c r="I377" s="69" t="s">
        <v>78</v>
      </c>
      <c r="J377" s="69" t="s">
        <v>47</v>
      </c>
      <c r="K377" s="69" t="s">
        <v>47</v>
      </c>
      <c r="L377" s="69" t="s">
        <v>29</v>
      </c>
      <c r="M377" s="69" t="s">
        <v>7590</v>
      </c>
      <c r="N377" s="69" t="s">
        <v>7591</v>
      </c>
      <c r="O377" s="69" t="s">
        <v>32</v>
      </c>
      <c r="P377" s="69" t="s">
        <v>33</v>
      </c>
      <c r="Q377" s="69" t="s">
        <v>34</v>
      </c>
      <c r="R377" s="117"/>
      <c r="S377" s="117"/>
      <c r="T377" s="70" t="s">
        <v>6850</v>
      </c>
      <c r="V377" s="117"/>
      <c r="W377" s="69">
        <v>3600.0</v>
      </c>
      <c r="X377" s="69" t="s">
        <v>664</v>
      </c>
      <c r="Y377" s="69" t="s">
        <v>6850</v>
      </c>
      <c r="Z377" s="70" t="s">
        <v>6850</v>
      </c>
      <c r="AA377" s="70" t="s">
        <v>6850</v>
      </c>
    </row>
    <row r="378">
      <c r="A378" s="115">
        <v>45713.0</v>
      </c>
      <c r="B378" s="116">
        <v>25.0</v>
      </c>
      <c r="C378" s="69" t="s">
        <v>64</v>
      </c>
      <c r="D378" s="69" t="s">
        <v>697</v>
      </c>
      <c r="E378" s="69" t="s">
        <v>1749</v>
      </c>
      <c r="F378" s="69" t="s">
        <v>25</v>
      </c>
      <c r="G378" s="69" t="s">
        <v>1750</v>
      </c>
      <c r="H378" s="69" t="s">
        <v>59</v>
      </c>
      <c r="I378" s="69" t="s">
        <v>256</v>
      </c>
      <c r="J378" s="69" t="s">
        <v>256</v>
      </c>
      <c r="K378" s="69" t="s">
        <v>256</v>
      </c>
      <c r="L378" s="69" t="s">
        <v>29</v>
      </c>
      <c r="M378" s="69" t="s">
        <v>7592</v>
      </c>
      <c r="N378" s="69" t="s">
        <v>7593</v>
      </c>
      <c r="O378" s="69" t="s">
        <v>32</v>
      </c>
      <c r="P378" s="69" t="s">
        <v>33</v>
      </c>
      <c r="Q378" s="69" t="s">
        <v>34</v>
      </c>
      <c r="R378" s="117"/>
      <c r="S378" s="117" t="s">
        <v>4688</v>
      </c>
      <c r="T378" s="71">
        <v>45738.0</v>
      </c>
      <c r="V378" s="69" t="s">
        <v>4688</v>
      </c>
      <c r="Y378" s="69" t="s">
        <v>6862</v>
      </c>
      <c r="Z378" s="70" t="s">
        <v>6863</v>
      </c>
      <c r="AA378" s="71">
        <v>45717.0</v>
      </c>
    </row>
    <row r="379">
      <c r="A379" s="115">
        <v>45713.0</v>
      </c>
      <c r="B379" s="116">
        <v>95.0</v>
      </c>
      <c r="C379" s="69" t="s">
        <v>72</v>
      </c>
      <c r="D379" s="69" t="s">
        <v>247</v>
      </c>
      <c r="E379" s="69" t="s">
        <v>1753</v>
      </c>
      <c r="F379" s="69" t="s">
        <v>25</v>
      </c>
      <c r="G379" s="69" t="s">
        <v>1754</v>
      </c>
      <c r="H379" s="69" t="s">
        <v>39</v>
      </c>
      <c r="I379" s="69" t="s">
        <v>54</v>
      </c>
      <c r="J379" s="69" t="s">
        <v>54</v>
      </c>
      <c r="K379" s="69" t="s">
        <v>54</v>
      </c>
      <c r="L379" s="69" t="s">
        <v>29</v>
      </c>
      <c r="M379" s="69" t="s">
        <v>7594</v>
      </c>
      <c r="N379" s="69" t="s">
        <v>7595</v>
      </c>
      <c r="O379" s="69" t="s">
        <v>32</v>
      </c>
      <c r="P379" s="69" t="s">
        <v>33</v>
      </c>
      <c r="Q379" s="69" t="s">
        <v>381</v>
      </c>
      <c r="R379" s="117"/>
      <c r="S379" s="117" t="s">
        <v>4751</v>
      </c>
      <c r="T379" s="71">
        <v>45808.0</v>
      </c>
      <c r="V379" s="69" t="s">
        <v>4751</v>
      </c>
      <c r="W379" s="69">
        <v>4050.0</v>
      </c>
      <c r="X379" s="69" t="s">
        <v>664</v>
      </c>
      <c r="Y379" s="69" t="s">
        <v>6866</v>
      </c>
      <c r="Z379" s="70" t="s">
        <v>6867</v>
      </c>
      <c r="AA379" s="71">
        <v>45778.0</v>
      </c>
    </row>
    <row r="380">
      <c r="A380" s="115">
        <v>45713.0</v>
      </c>
      <c r="B380" s="116">
        <v>189.0</v>
      </c>
      <c r="C380" s="69" t="s">
        <v>72</v>
      </c>
      <c r="D380" s="69" t="s">
        <v>247</v>
      </c>
      <c r="E380" s="69" t="s">
        <v>1757</v>
      </c>
      <c r="F380" s="69" t="s">
        <v>25</v>
      </c>
      <c r="G380" s="69" t="s">
        <v>1758</v>
      </c>
      <c r="H380" s="69" t="s">
        <v>449</v>
      </c>
      <c r="I380" s="69" t="s">
        <v>148</v>
      </c>
      <c r="J380" s="69" t="s">
        <v>142</v>
      </c>
      <c r="K380" s="69" t="s">
        <v>148</v>
      </c>
      <c r="L380" s="69" t="s">
        <v>29</v>
      </c>
      <c r="M380" s="69" t="s">
        <v>7596</v>
      </c>
      <c r="N380" s="69" t="s">
        <v>7597</v>
      </c>
      <c r="O380" s="69" t="s">
        <v>32</v>
      </c>
      <c r="P380" s="69" t="s">
        <v>214</v>
      </c>
      <c r="R380" s="117"/>
      <c r="S380" s="117"/>
      <c r="T380" s="70" t="s">
        <v>6850</v>
      </c>
      <c r="V380" s="117"/>
      <c r="Y380" s="69" t="s">
        <v>6850</v>
      </c>
      <c r="Z380" s="70" t="s">
        <v>6850</v>
      </c>
      <c r="AA380" s="70" t="s">
        <v>6850</v>
      </c>
    </row>
    <row r="381">
      <c r="A381" s="115">
        <v>45713.0</v>
      </c>
      <c r="B381" s="116">
        <v>46.0</v>
      </c>
      <c r="C381" s="69" t="s">
        <v>72</v>
      </c>
      <c r="D381" s="69" t="s">
        <v>73</v>
      </c>
      <c r="E381" s="69" t="s">
        <v>1761</v>
      </c>
      <c r="F381" s="69" t="s">
        <v>25</v>
      </c>
      <c r="G381" s="69" t="s">
        <v>1762</v>
      </c>
      <c r="H381" s="69" t="s">
        <v>39</v>
      </c>
      <c r="I381" s="69" t="s">
        <v>801</v>
      </c>
      <c r="J381" s="69" t="s">
        <v>801</v>
      </c>
      <c r="K381" s="69" t="s">
        <v>801</v>
      </c>
      <c r="L381" s="69" t="s">
        <v>29</v>
      </c>
      <c r="M381" s="69" t="s">
        <v>7598</v>
      </c>
      <c r="N381" s="69" t="s">
        <v>7599</v>
      </c>
      <c r="O381" s="69" t="s">
        <v>32</v>
      </c>
      <c r="P381" s="69" t="s">
        <v>33</v>
      </c>
      <c r="Q381" s="69" t="s">
        <v>381</v>
      </c>
      <c r="R381" s="117"/>
      <c r="S381" s="117">
        <v>45995.0</v>
      </c>
      <c r="T381" s="71">
        <v>45759.0</v>
      </c>
      <c r="V381" s="115">
        <v>45995.0</v>
      </c>
      <c r="W381" s="69">
        <v>4050.0</v>
      </c>
      <c r="X381" s="69" t="s">
        <v>600</v>
      </c>
      <c r="Y381" s="69" t="s">
        <v>6836</v>
      </c>
      <c r="Z381" s="70" t="s">
        <v>6837</v>
      </c>
      <c r="AA381" s="71">
        <v>45748.0</v>
      </c>
    </row>
    <row r="382">
      <c r="A382" s="115">
        <v>45713.0</v>
      </c>
      <c r="B382" s="116">
        <v>189.0</v>
      </c>
      <c r="C382" s="69" t="s">
        <v>72</v>
      </c>
      <c r="D382" s="69" t="s">
        <v>73</v>
      </c>
      <c r="E382" s="69" t="s">
        <v>1765</v>
      </c>
      <c r="F382" s="69" t="s">
        <v>25</v>
      </c>
      <c r="G382" s="69" t="s">
        <v>1766</v>
      </c>
      <c r="H382" s="69" t="s">
        <v>388</v>
      </c>
      <c r="I382" s="69" t="s">
        <v>801</v>
      </c>
      <c r="J382" s="69" t="s">
        <v>801</v>
      </c>
      <c r="K382" s="69" t="s">
        <v>801</v>
      </c>
      <c r="L382" s="69" t="s">
        <v>29</v>
      </c>
      <c r="M382" s="69" t="s">
        <v>7600</v>
      </c>
      <c r="N382" s="69" t="s">
        <v>7601</v>
      </c>
      <c r="O382" s="69" t="s">
        <v>32</v>
      </c>
      <c r="P382" s="69" t="s">
        <v>214</v>
      </c>
      <c r="R382" s="117"/>
      <c r="S382" s="117"/>
      <c r="T382" s="70" t="s">
        <v>6850</v>
      </c>
      <c r="V382" s="117"/>
      <c r="Y382" s="69" t="s">
        <v>6850</v>
      </c>
      <c r="Z382" s="70" t="s">
        <v>6850</v>
      </c>
      <c r="AA382" s="70" t="s">
        <v>6850</v>
      </c>
    </row>
    <row r="383">
      <c r="A383" s="115">
        <v>45713.0</v>
      </c>
      <c r="B383" s="116">
        <v>11.0</v>
      </c>
      <c r="C383" s="69" t="s">
        <v>72</v>
      </c>
      <c r="D383" s="69" t="s">
        <v>73</v>
      </c>
      <c r="E383" s="69" t="s">
        <v>1769</v>
      </c>
      <c r="F383" s="69" t="s">
        <v>25</v>
      </c>
      <c r="G383" s="69" t="s">
        <v>1770</v>
      </c>
      <c r="H383" s="69" t="s">
        <v>39</v>
      </c>
      <c r="I383" s="69" t="s">
        <v>801</v>
      </c>
      <c r="J383" s="69" t="s">
        <v>801</v>
      </c>
      <c r="K383" s="69" t="s">
        <v>172</v>
      </c>
      <c r="L383" s="69" t="s">
        <v>29</v>
      </c>
      <c r="M383" s="69" t="s">
        <v>7602</v>
      </c>
      <c r="N383" s="69" t="s">
        <v>7603</v>
      </c>
      <c r="O383" s="69" t="s">
        <v>32</v>
      </c>
      <c r="P383" s="69" t="s">
        <v>33</v>
      </c>
      <c r="Q383" s="69" t="s">
        <v>381</v>
      </c>
      <c r="R383" s="117"/>
      <c r="S383" s="117">
        <v>45872.0</v>
      </c>
      <c r="T383" s="71">
        <v>45724.0</v>
      </c>
      <c r="V383" s="115">
        <v>45872.0</v>
      </c>
      <c r="W383" s="69">
        <v>4050.0</v>
      </c>
      <c r="X383" s="69" t="s">
        <v>371</v>
      </c>
      <c r="Y383" s="69" t="s">
        <v>6862</v>
      </c>
      <c r="Z383" s="70" t="s">
        <v>6863</v>
      </c>
      <c r="AA383" s="71">
        <v>45717.0</v>
      </c>
    </row>
    <row r="384">
      <c r="A384" s="115">
        <v>45714.0</v>
      </c>
      <c r="B384" s="116">
        <v>188.0</v>
      </c>
      <c r="C384" s="69" t="s">
        <v>72</v>
      </c>
      <c r="D384" s="69" t="s">
        <v>247</v>
      </c>
      <c r="E384" s="69" t="s">
        <v>1774</v>
      </c>
      <c r="F384" s="69" t="s">
        <v>25</v>
      </c>
      <c r="G384" s="69" t="s">
        <v>1775</v>
      </c>
      <c r="H384" s="69" t="s">
        <v>59</v>
      </c>
      <c r="I384" s="69" t="s">
        <v>220</v>
      </c>
      <c r="J384" s="69" t="s">
        <v>104</v>
      </c>
      <c r="K384" s="69" t="s">
        <v>104</v>
      </c>
      <c r="L384" s="69" t="s">
        <v>29</v>
      </c>
      <c r="M384" s="69" t="s">
        <v>7604</v>
      </c>
      <c r="N384" s="69" t="s">
        <v>7605</v>
      </c>
      <c r="O384" s="69" t="s">
        <v>32</v>
      </c>
      <c r="P384" s="69" t="s">
        <v>214</v>
      </c>
      <c r="R384" s="117"/>
      <c r="S384" s="117"/>
      <c r="T384" s="70" t="s">
        <v>6850</v>
      </c>
      <c r="V384" s="117"/>
      <c r="Y384" s="69" t="s">
        <v>6850</v>
      </c>
      <c r="Z384" s="70" t="s">
        <v>6850</v>
      </c>
      <c r="AA384" s="70" t="s">
        <v>6850</v>
      </c>
    </row>
    <row r="385">
      <c r="A385" s="115">
        <v>45714.0</v>
      </c>
      <c r="B385" s="116">
        <v>87.0</v>
      </c>
      <c r="C385" s="69" t="s">
        <v>72</v>
      </c>
      <c r="D385" s="69" t="s">
        <v>247</v>
      </c>
      <c r="E385" s="69" t="s">
        <v>1778</v>
      </c>
      <c r="F385" s="69" t="s">
        <v>274</v>
      </c>
      <c r="G385" s="69" t="s">
        <v>1779</v>
      </c>
      <c r="H385" s="69" t="s">
        <v>77</v>
      </c>
      <c r="I385" s="69" t="s">
        <v>40</v>
      </c>
      <c r="J385" s="69" t="s">
        <v>47</v>
      </c>
      <c r="K385" s="69" t="s">
        <v>47</v>
      </c>
      <c r="L385" s="69" t="s">
        <v>29</v>
      </c>
      <c r="M385" s="69" t="s">
        <v>7606</v>
      </c>
      <c r="N385" s="69" t="s">
        <v>7607</v>
      </c>
      <c r="O385" s="69" t="s">
        <v>32</v>
      </c>
      <c r="P385" s="69" t="s">
        <v>33</v>
      </c>
      <c r="Q385" s="69" t="s">
        <v>34</v>
      </c>
      <c r="R385" s="117"/>
      <c r="S385" s="117" t="s">
        <v>4853</v>
      </c>
      <c r="T385" s="71">
        <v>45801.0</v>
      </c>
      <c r="V385" s="69" t="s">
        <v>4853</v>
      </c>
      <c r="W385" s="69">
        <v>1800.0</v>
      </c>
      <c r="X385" s="69" t="s">
        <v>794</v>
      </c>
      <c r="Y385" s="69" t="s">
        <v>6866</v>
      </c>
      <c r="Z385" s="70" t="s">
        <v>6867</v>
      </c>
      <c r="AA385" s="71">
        <v>45778.0</v>
      </c>
    </row>
    <row r="386">
      <c r="A386" s="115">
        <v>45714.0</v>
      </c>
      <c r="B386" s="116">
        <v>188.0</v>
      </c>
      <c r="C386" s="69" t="s">
        <v>64</v>
      </c>
      <c r="D386" s="69" t="s">
        <v>65</v>
      </c>
      <c r="E386" s="69" t="s">
        <v>1782</v>
      </c>
      <c r="F386" s="69" t="s">
        <v>8</v>
      </c>
      <c r="G386" s="69" t="s">
        <v>1783</v>
      </c>
      <c r="H386" s="69" t="s">
        <v>39</v>
      </c>
      <c r="I386" s="69" t="s">
        <v>220</v>
      </c>
      <c r="J386" s="69" t="s">
        <v>47</v>
      </c>
      <c r="K386" s="69" t="s">
        <v>47</v>
      </c>
      <c r="L386" s="69" t="s">
        <v>29</v>
      </c>
      <c r="M386" s="69" t="s">
        <v>7608</v>
      </c>
      <c r="N386" s="69" t="s">
        <v>7609</v>
      </c>
      <c r="O386" s="69" t="s">
        <v>32</v>
      </c>
      <c r="P386" s="69" t="s">
        <v>343</v>
      </c>
      <c r="R386" s="117"/>
      <c r="S386" s="117"/>
      <c r="T386" s="70" t="s">
        <v>6850</v>
      </c>
      <c r="V386" s="117"/>
      <c r="Y386" s="69" t="s">
        <v>6850</v>
      </c>
      <c r="Z386" s="70" t="s">
        <v>6850</v>
      </c>
      <c r="AA386" s="70" t="s">
        <v>6850</v>
      </c>
    </row>
    <row r="387">
      <c r="A387" s="115">
        <v>45714.0</v>
      </c>
      <c r="B387" s="116">
        <v>24.0</v>
      </c>
      <c r="C387" s="69" t="s">
        <v>72</v>
      </c>
      <c r="D387" s="69" t="s">
        <v>247</v>
      </c>
      <c r="E387" s="69" t="s">
        <v>1786</v>
      </c>
      <c r="F387" s="69" t="s">
        <v>274</v>
      </c>
      <c r="G387" s="69" t="s">
        <v>1787</v>
      </c>
      <c r="H387" s="69" t="s">
        <v>77</v>
      </c>
      <c r="I387" s="69" t="s">
        <v>148</v>
      </c>
      <c r="J387" s="69" t="s">
        <v>47</v>
      </c>
      <c r="K387" s="69" t="s">
        <v>47</v>
      </c>
      <c r="L387" s="69" t="s">
        <v>29</v>
      </c>
      <c r="M387" s="69" t="s">
        <v>7610</v>
      </c>
      <c r="N387" s="69" t="s">
        <v>7611</v>
      </c>
      <c r="O387" s="69" t="s">
        <v>32</v>
      </c>
      <c r="P387" s="69" t="s">
        <v>33</v>
      </c>
      <c r="Q387" s="69" t="s">
        <v>126</v>
      </c>
      <c r="R387" s="117"/>
      <c r="S387" s="117" t="s">
        <v>4688</v>
      </c>
      <c r="T387" s="71">
        <v>45738.0</v>
      </c>
      <c r="V387" s="69" t="s">
        <v>4688</v>
      </c>
      <c r="W387" s="69">
        <v>1800.0</v>
      </c>
      <c r="X387" s="69" t="s">
        <v>794</v>
      </c>
      <c r="Y387" s="69" t="s">
        <v>6862</v>
      </c>
      <c r="Z387" s="70" t="s">
        <v>6863</v>
      </c>
      <c r="AA387" s="71">
        <v>45717.0</v>
      </c>
    </row>
    <row r="388">
      <c r="A388" s="115">
        <v>45714.0</v>
      </c>
      <c r="B388" s="116">
        <v>188.0</v>
      </c>
      <c r="C388" s="69" t="s">
        <v>64</v>
      </c>
      <c r="D388" s="69" t="s">
        <v>209</v>
      </c>
      <c r="E388" s="69" t="s">
        <v>1790</v>
      </c>
      <c r="F388" s="69" t="s">
        <v>46</v>
      </c>
      <c r="G388" s="69" t="s">
        <v>1791</v>
      </c>
      <c r="H388" s="69" t="s">
        <v>39</v>
      </c>
      <c r="I388" s="69" t="s">
        <v>1792</v>
      </c>
      <c r="J388" s="69" t="s">
        <v>47</v>
      </c>
      <c r="K388" s="69" t="s">
        <v>47</v>
      </c>
      <c r="L388" s="69" t="s">
        <v>29</v>
      </c>
      <c r="M388" s="69" t="s">
        <v>7612</v>
      </c>
      <c r="N388" s="69" t="s">
        <v>7613</v>
      </c>
      <c r="O388" s="69" t="s">
        <v>32</v>
      </c>
      <c r="P388" s="69" t="s">
        <v>214</v>
      </c>
      <c r="R388" s="117"/>
      <c r="S388" s="117"/>
      <c r="T388" s="70" t="s">
        <v>6850</v>
      </c>
      <c r="V388" s="117"/>
      <c r="Y388" s="69" t="s">
        <v>6850</v>
      </c>
      <c r="Z388" s="70" t="s">
        <v>6850</v>
      </c>
      <c r="AA388" s="70" t="s">
        <v>6850</v>
      </c>
    </row>
    <row r="389">
      <c r="A389" s="115">
        <v>45714.0</v>
      </c>
      <c r="B389" s="116">
        <v>188.0</v>
      </c>
      <c r="C389" s="69" t="s">
        <v>64</v>
      </c>
      <c r="D389" s="69" t="s">
        <v>209</v>
      </c>
      <c r="E389" s="69" t="s">
        <v>1795</v>
      </c>
      <c r="F389" s="69" t="s">
        <v>46</v>
      </c>
      <c r="G389" s="69" t="s">
        <v>1791</v>
      </c>
      <c r="H389" s="69" t="s">
        <v>39</v>
      </c>
      <c r="I389" s="69" t="s">
        <v>1792</v>
      </c>
      <c r="J389" s="69" t="s">
        <v>47</v>
      </c>
      <c r="K389" s="69" t="s">
        <v>47</v>
      </c>
      <c r="L389" s="69" t="s">
        <v>29</v>
      </c>
      <c r="M389" s="69" t="s">
        <v>7614</v>
      </c>
      <c r="N389" s="69" t="s">
        <v>7615</v>
      </c>
      <c r="O389" s="69" t="s">
        <v>32</v>
      </c>
      <c r="P389" s="69" t="s">
        <v>214</v>
      </c>
      <c r="R389" s="117"/>
      <c r="S389" s="117"/>
      <c r="T389" s="70" t="s">
        <v>6850</v>
      </c>
      <c r="V389" s="117"/>
      <c r="Y389" s="69" t="s">
        <v>6850</v>
      </c>
      <c r="Z389" s="70" t="s">
        <v>6850</v>
      </c>
      <c r="AA389" s="70" t="s">
        <v>6850</v>
      </c>
    </row>
    <row r="390">
      <c r="A390" s="115">
        <v>45714.0</v>
      </c>
      <c r="B390" s="116">
        <v>188.0</v>
      </c>
      <c r="C390" s="69" t="s">
        <v>64</v>
      </c>
      <c r="D390" s="69" t="s">
        <v>65</v>
      </c>
      <c r="E390" s="69" t="s">
        <v>1798</v>
      </c>
      <c r="F390" s="69" t="s">
        <v>25</v>
      </c>
      <c r="G390" s="69" t="s">
        <v>1799</v>
      </c>
      <c r="H390" s="69" t="s">
        <v>39</v>
      </c>
      <c r="I390" s="69" t="s">
        <v>220</v>
      </c>
      <c r="J390" s="69" t="s">
        <v>220</v>
      </c>
      <c r="K390" s="69" t="s">
        <v>220</v>
      </c>
      <c r="L390" s="69" t="s">
        <v>29</v>
      </c>
      <c r="M390" s="69" t="s">
        <v>7616</v>
      </c>
      <c r="N390" s="69" t="s">
        <v>7617</v>
      </c>
      <c r="O390" s="69" t="s">
        <v>32</v>
      </c>
      <c r="P390" s="69" t="s">
        <v>343</v>
      </c>
      <c r="Q390" s="69" t="s">
        <v>381</v>
      </c>
      <c r="R390" s="117"/>
      <c r="S390" s="117"/>
      <c r="T390" s="70" t="s">
        <v>6850</v>
      </c>
      <c r="V390" s="117"/>
      <c r="Y390" s="69" t="s">
        <v>6850</v>
      </c>
      <c r="Z390" s="70" t="s">
        <v>6850</v>
      </c>
      <c r="AA390" s="70" t="s">
        <v>6850</v>
      </c>
    </row>
    <row r="391">
      <c r="A391" s="115">
        <v>45714.0</v>
      </c>
      <c r="B391" s="116">
        <v>52.0</v>
      </c>
      <c r="C391" s="69" t="s">
        <v>50</v>
      </c>
      <c r="D391" s="69" t="s">
        <v>216</v>
      </c>
      <c r="E391" s="69" t="s">
        <v>1803</v>
      </c>
      <c r="F391" s="69" t="s">
        <v>25</v>
      </c>
      <c r="G391" s="69" t="s">
        <v>1804</v>
      </c>
      <c r="H391" s="69" t="s">
        <v>39</v>
      </c>
      <c r="I391" s="69" t="s">
        <v>220</v>
      </c>
      <c r="J391" s="69" t="s">
        <v>1805</v>
      </c>
      <c r="K391" s="69" t="s">
        <v>1805</v>
      </c>
      <c r="L391" s="69" t="s">
        <v>29</v>
      </c>
      <c r="M391" s="69" t="s">
        <v>7618</v>
      </c>
      <c r="N391" s="69" t="s">
        <v>7619</v>
      </c>
      <c r="O391" s="69" t="s">
        <v>32</v>
      </c>
      <c r="P391" s="69" t="s">
        <v>33</v>
      </c>
      <c r="Q391" s="69" t="s">
        <v>381</v>
      </c>
      <c r="R391" s="117"/>
      <c r="S391" s="117" t="s">
        <v>4729</v>
      </c>
      <c r="T391" s="71">
        <v>45766.0</v>
      </c>
      <c r="V391" s="69" t="s">
        <v>4729</v>
      </c>
      <c r="W391" s="69">
        <v>2970.0</v>
      </c>
      <c r="X391" s="69" t="s">
        <v>482</v>
      </c>
      <c r="Y391" s="69" t="s">
        <v>6836</v>
      </c>
      <c r="Z391" s="70" t="s">
        <v>6837</v>
      </c>
      <c r="AA391" s="71">
        <v>45748.0</v>
      </c>
    </row>
    <row r="392">
      <c r="A392" s="115">
        <v>45714.0</v>
      </c>
      <c r="B392" s="116">
        <v>31.0</v>
      </c>
      <c r="C392" s="69" t="s">
        <v>72</v>
      </c>
      <c r="D392" s="69" t="s">
        <v>73</v>
      </c>
      <c r="E392" s="69" t="s">
        <v>1808</v>
      </c>
      <c r="F392" s="69" t="s">
        <v>25</v>
      </c>
      <c r="G392" s="69" t="s">
        <v>1809</v>
      </c>
      <c r="H392" s="69" t="s">
        <v>68</v>
      </c>
      <c r="I392" s="69" t="s">
        <v>28</v>
      </c>
      <c r="J392" s="69" t="s">
        <v>28</v>
      </c>
      <c r="K392" s="69" t="s">
        <v>28</v>
      </c>
      <c r="L392" s="69" t="s">
        <v>29</v>
      </c>
      <c r="M392" s="69" t="s">
        <v>7620</v>
      </c>
      <c r="N392" s="69" t="s">
        <v>7621</v>
      </c>
      <c r="O392" s="69" t="s">
        <v>32</v>
      </c>
      <c r="P392" s="69" t="s">
        <v>33</v>
      </c>
      <c r="Q392" s="69" t="s">
        <v>34</v>
      </c>
      <c r="R392" s="117"/>
      <c r="S392" s="117" t="s">
        <v>5085</v>
      </c>
      <c r="T392" s="71">
        <v>45745.0</v>
      </c>
      <c r="V392" s="69" t="s">
        <v>5085</v>
      </c>
      <c r="W392" s="69">
        <v>3600.0</v>
      </c>
      <c r="X392" s="69" t="s">
        <v>263</v>
      </c>
      <c r="Y392" s="69" t="s">
        <v>6862</v>
      </c>
      <c r="Z392" s="70" t="s">
        <v>6863</v>
      </c>
      <c r="AA392" s="71">
        <v>45717.0</v>
      </c>
    </row>
    <row r="393">
      <c r="A393" s="115">
        <v>45714.0</v>
      </c>
      <c r="B393" s="116">
        <v>52.0</v>
      </c>
      <c r="C393" s="69" t="s">
        <v>64</v>
      </c>
      <c r="D393" s="69" t="s">
        <v>562</v>
      </c>
      <c r="E393" s="69" t="s">
        <v>1812</v>
      </c>
      <c r="F393" s="69" t="s">
        <v>638</v>
      </c>
      <c r="G393" s="69" t="s">
        <v>1813</v>
      </c>
      <c r="H393" s="69" t="s">
        <v>77</v>
      </c>
      <c r="I393" s="69" t="s">
        <v>328</v>
      </c>
      <c r="J393" s="69" t="s">
        <v>47</v>
      </c>
      <c r="K393" s="69" t="s">
        <v>47</v>
      </c>
      <c r="L393" s="69" t="s">
        <v>29</v>
      </c>
      <c r="M393" s="69" t="s">
        <v>7622</v>
      </c>
      <c r="N393" s="69" t="s">
        <v>7623</v>
      </c>
      <c r="O393" s="69" t="s">
        <v>32</v>
      </c>
      <c r="P393" s="69" t="s">
        <v>33</v>
      </c>
      <c r="R393" s="117"/>
      <c r="S393" s="117" t="s">
        <v>4729</v>
      </c>
      <c r="T393" s="71">
        <v>45766.0</v>
      </c>
      <c r="V393" s="69" t="s">
        <v>4729</v>
      </c>
      <c r="W393" s="69">
        <v>810.0</v>
      </c>
      <c r="X393" s="69" t="s">
        <v>151</v>
      </c>
      <c r="Y393" s="69" t="s">
        <v>6836</v>
      </c>
      <c r="Z393" s="70" t="s">
        <v>6837</v>
      </c>
      <c r="AA393" s="71">
        <v>45748.0</v>
      </c>
    </row>
    <row r="394">
      <c r="A394" s="115">
        <v>45714.0</v>
      </c>
      <c r="B394" s="116">
        <v>188.0</v>
      </c>
      <c r="C394" s="69" t="s">
        <v>50</v>
      </c>
      <c r="D394" s="69" t="s">
        <v>51</v>
      </c>
      <c r="E394" s="69" t="s">
        <v>1816</v>
      </c>
      <c r="F394" s="69" t="s">
        <v>25</v>
      </c>
      <c r="G394" s="69" t="s">
        <v>1817</v>
      </c>
      <c r="H394" s="69" t="s">
        <v>39</v>
      </c>
      <c r="I394" s="69" t="s">
        <v>220</v>
      </c>
      <c r="J394" s="69" t="s">
        <v>220</v>
      </c>
      <c r="K394" s="69" t="s">
        <v>220</v>
      </c>
      <c r="L394" s="69" t="s">
        <v>29</v>
      </c>
      <c r="M394" s="69" t="s">
        <v>7624</v>
      </c>
      <c r="N394" s="69" t="s">
        <v>7625</v>
      </c>
      <c r="O394" s="69" t="s">
        <v>32</v>
      </c>
      <c r="P394" s="69" t="s">
        <v>33</v>
      </c>
      <c r="Q394" s="69" t="s">
        <v>228</v>
      </c>
      <c r="R394" s="115"/>
      <c r="S394" s="117"/>
      <c r="T394" s="70" t="s">
        <v>6850</v>
      </c>
      <c r="V394" s="117"/>
      <c r="Y394" s="69" t="s">
        <v>6850</v>
      </c>
      <c r="Z394" s="70" t="s">
        <v>6850</v>
      </c>
      <c r="AA394" s="70" t="s">
        <v>6850</v>
      </c>
    </row>
    <row r="395">
      <c r="A395" s="115">
        <v>45714.0</v>
      </c>
      <c r="B395" s="116">
        <v>188.0</v>
      </c>
      <c r="C395" s="69" t="s">
        <v>22</v>
      </c>
      <c r="D395" s="69" t="s">
        <v>307</v>
      </c>
      <c r="E395" s="69" t="s">
        <v>1821</v>
      </c>
      <c r="F395" s="69" t="s">
        <v>25</v>
      </c>
      <c r="G395" s="69" t="s">
        <v>1822</v>
      </c>
      <c r="H395" s="69" t="s">
        <v>68</v>
      </c>
      <c r="I395" s="69" t="s">
        <v>54</v>
      </c>
      <c r="J395" s="69" t="s">
        <v>220</v>
      </c>
      <c r="K395" s="69" t="s">
        <v>104</v>
      </c>
      <c r="L395" s="69" t="s">
        <v>29</v>
      </c>
      <c r="M395" s="69" t="s">
        <v>7626</v>
      </c>
      <c r="N395" s="69" t="s">
        <v>7627</v>
      </c>
      <c r="O395" s="69" t="s">
        <v>32</v>
      </c>
      <c r="P395" s="69" t="s">
        <v>343</v>
      </c>
      <c r="R395" s="117"/>
      <c r="S395" s="117"/>
      <c r="T395" s="70" t="s">
        <v>6850</v>
      </c>
      <c r="V395" s="117"/>
      <c r="Y395" s="69" t="s">
        <v>6850</v>
      </c>
      <c r="Z395" s="70" t="s">
        <v>6850</v>
      </c>
      <c r="AA395" s="70" t="s">
        <v>6850</v>
      </c>
    </row>
    <row r="396">
      <c r="A396" s="115">
        <v>45714.0</v>
      </c>
      <c r="B396" s="116">
        <v>45.0</v>
      </c>
      <c r="C396" s="69" t="s">
        <v>22</v>
      </c>
      <c r="D396" s="69" t="s">
        <v>307</v>
      </c>
      <c r="E396" s="69" t="s">
        <v>1825</v>
      </c>
      <c r="F396" s="69" t="s">
        <v>25</v>
      </c>
      <c r="G396" s="69" t="s">
        <v>1826</v>
      </c>
      <c r="H396" s="69" t="s">
        <v>59</v>
      </c>
      <c r="I396" s="69" t="s">
        <v>78</v>
      </c>
      <c r="J396" s="69" t="s">
        <v>220</v>
      </c>
      <c r="K396" s="69" t="s">
        <v>148</v>
      </c>
      <c r="L396" s="69" t="s">
        <v>29</v>
      </c>
      <c r="M396" s="69" t="s">
        <v>7628</v>
      </c>
      <c r="N396" s="69" t="s">
        <v>7629</v>
      </c>
      <c r="O396" s="69" t="s">
        <v>32</v>
      </c>
      <c r="P396" s="69" t="s">
        <v>33</v>
      </c>
      <c r="Q396" s="69" t="s">
        <v>228</v>
      </c>
      <c r="R396" s="117"/>
      <c r="S396" s="117">
        <v>45995.0</v>
      </c>
      <c r="T396" s="71">
        <v>45759.0</v>
      </c>
      <c r="V396" s="115">
        <v>45995.0</v>
      </c>
      <c r="Y396" s="69" t="s">
        <v>6836</v>
      </c>
      <c r="Z396" s="70" t="s">
        <v>6837</v>
      </c>
      <c r="AA396" s="71">
        <v>45748.0</v>
      </c>
    </row>
    <row r="397">
      <c r="A397" s="115">
        <v>45715.0</v>
      </c>
      <c r="B397" s="116">
        <v>187.0</v>
      </c>
      <c r="C397" s="69" t="s">
        <v>64</v>
      </c>
      <c r="D397" s="69" t="s">
        <v>95</v>
      </c>
      <c r="E397" s="69" t="s">
        <v>1830</v>
      </c>
      <c r="F397" s="69" t="s">
        <v>1831</v>
      </c>
      <c r="G397" s="69" t="s">
        <v>1832</v>
      </c>
      <c r="H397" s="69" t="s">
        <v>77</v>
      </c>
      <c r="I397" s="69" t="s">
        <v>1833</v>
      </c>
      <c r="J397" s="69" t="s">
        <v>78</v>
      </c>
      <c r="K397" s="69" t="s">
        <v>78</v>
      </c>
      <c r="L397" s="69" t="s">
        <v>29</v>
      </c>
      <c r="M397" s="69" t="s">
        <v>7630</v>
      </c>
      <c r="N397" s="69" t="s">
        <v>7631</v>
      </c>
      <c r="O397" s="69" t="s">
        <v>32</v>
      </c>
      <c r="P397" s="69" t="s">
        <v>214</v>
      </c>
      <c r="R397" s="117"/>
      <c r="S397" s="117"/>
      <c r="T397" s="70" t="s">
        <v>6850</v>
      </c>
      <c r="V397" s="117"/>
      <c r="Y397" s="69" t="s">
        <v>6850</v>
      </c>
      <c r="Z397" s="70" t="s">
        <v>6850</v>
      </c>
      <c r="AA397" s="70" t="s">
        <v>6850</v>
      </c>
    </row>
    <row r="398">
      <c r="A398" s="115">
        <v>45715.0</v>
      </c>
      <c r="B398" s="116">
        <v>37.0</v>
      </c>
      <c r="C398" s="69" t="s">
        <v>22</v>
      </c>
      <c r="D398" s="69" t="s">
        <v>109</v>
      </c>
      <c r="E398" s="69" t="s">
        <v>1836</v>
      </c>
      <c r="F398" s="69" t="s">
        <v>25</v>
      </c>
      <c r="G398" s="69" t="s">
        <v>1837</v>
      </c>
      <c r="H398" s="69" t="s">
        <v>39</v>
      </c>
      <c r="I398" s="69" t="s">
        <v>435</v>
      </c>
      <c r="J398" s="69" t="s">
        <v>148</v>
      </c>
      <c r="K398" s="69" t="s">
        <v>148</v>
      </c>
      <c r="L398" s="69" t="s">
        <v>29</v>
      </c>
      <c r="M398" s="69" t="s">
        <v>7632</v>
      </c>
      <c r="N398" s="69" t="s">
        <v>7633</v>
      </c>
      <c r="O398" s="69" t="s">
        <v>32</v>
      </c>
      <c r="P398" s="69" t="s">
        <v>33</v>
      </c>
      <c r="Q398" s="69" t="s">
        <v>228</v>
      </c>
      <c r="R398" s="117"/>
      <c r="S398" s="117">
        <v>45781.0</v>
      </c>
      <c r="T398" s="71">
        <v>45752.0</v>
      </c>
      <c r="V398" s="115">
        <v>45781.0</v>
      </c>
      <c r="W398" s="69">
        <v>4500.0</v>
      </c>
      <c r="Y398" s="69" t="s">
        <v>6836</v>
      </c>
      <c r="Z398" s="70" t="s">
        <v>6837</v>
      </c>
      <c r="AA398" s="71">
        <v>45748.0</v>
      </c>
    </row>
    <row r="399">
      <c r="A399" s="115">
        <v>45715.0</v>
      </c>
      <c r="B399" s="116">
        <v>187.0</v>
      </c>
      <c r="C399" s="69" t="s">
        <v>72</v>
      </c>
      <c r="D399" s="69" t="s">
        <v>73</v>
      </c>
      <c r="E399" s="69" t="s">
        <v>1840</v>
      </c>
      <c r="F399" s="69" t="s">
        <v>25</v>
      </c>
      <c r="G399" s="69" t="s">
        <v>1841</v>
      </c>
      <c r="H399" s="69" t="s">
        <v>1205</v>
      </c>
      <c r="I399" s="69" t="s">
        <v>148</v>
      </c>
      <c r="J399" s="69" t="s">
        <v>148</v>
      </c>
      <c r="K399" s="69" t="s">
        <v>220</v>
      </c>
      <c r="L399" s="69" t="s">
        <v>29</v>
      </c>
      <c r="M399" s="69" t="s">
        <v>7634</v>
      </c>
      <c r="N399" s="69" t="s">
        <v>7635</v>
      </c>
      <c r="O399" s="69" t="s">
        <v>32</v>
      </c>
      <c r="P399" s="69" t="s">
        <v>214</v>
      </c>
      <c r="R399" s="117"/>
      <c r="S399" s="117"/>
      <c r="T399" s="70" t="s">
        <v>6850</v>
      </c>
      <c r="V399" s="117"/>
      <c r="Y399" s="69" t="s">
        <v>6850</v>
      </c>
      <c r="Z399" s="70" t="s">
        <v>6850</v>
      </c>
      <c r="AA399" s="70" t="s">
        <v>6850</v>
      </c>
    </row>
    <row r="400">
      <c r="A400" s="115">
        <v>45715.0</v>
      </c>
      <c r="B400" s="116">
        <v>187.0</v>
      </c>
      <c r="C400" s="69" t="s">
        <v>72</v>
      </c>
      <c r="D400" s="69" t="s">
        <v>73</v>
      </c>
      <c r="E400" s="69" t="s">
        <v>1844</v>
      </c>
      <c r="F400" s="69" t="s">
        <v>25</v>
      </c>
      <c r="G400" s="69" t="s">
        <v>1845</v>
      </c>
      <c r="H400" s="69" t="s">
        <v>68</v>
      </c>
      <c r="I400" s="69" t="s">
        <v>28</v>
      </c>
      <c r="J400" s="69" t="s">
        <v>28</v>
      </c>
      <c r="K400" s="69" t="s">
        <v>28</v>
      </c>
      <c r="L400" s="69" t="s">
        <v>29</v>
      </c>
      <c r="M400" s="69" t="s">
        <v>7636</v>
      </c>
      <c r="N400" s="69" t="s">
        <v>7637</v>
      </c>
      <c r="O400" s="69" t="s">
        <v>32</v>
      </c>
      <c r="P400" s="69" t="s">
        <v>214</v>
      </c>
      <c r="R400" s="117"/>
      <c r="S400" s="117"/>
      <c r="T400" s="70" t="s">
        <v>6850</v>
      </c>
      <c r="V400" s="117"/>
      <c r="Y400" s="69" t="s">
        <v>6850</v>
      </c>
      <c r="Z400" s="70" t="s">
        <v>6850</v>
      </c>
      <c r="AA400" s="70" t="s">
        <v>6850</v>
      </c>
    </row>
    <row r="401">
      <c r="A401" s="115">
        <v>45715.0</v>
      </c>
      <c r="B401" s="116">
        <v>187.0</v>
      </c>
      <c r="C401" s="69" t="s">
        <v>72</v>
      </c>
      <c r="D401" s="69" t="s">
        <v>73</v>
      </c>
      <c r="E401" s="69" t="s">
        <v>1848</v>
      </c>
      <c r="F401" s="69" t="s">
        <v>25</v>
      </c>
      <c r="G401" s="69" t="s">
        <v>1849</v>
      </c>
      <c r="H401" s="69" t="s">
        <v>68</v>
      </c>
      <c r="I401" s="69" t="s">
        <v>28</v>
      </c>
      <c r="J401" s="69" t="s">
        <v>28</v>
      </c>
      <c r="K401" s="69" t="s">
        <v>28</v>
      </c>
      <c r="L401" s="69" t="s">
        <v>29</v>
      </c>
      <c r="M401" s="69" t="s">
        <v>7638</v>
      </c>
      <c r="N401" s="69" t="s">
        <v>7639</v>
      </c>
      <c r="O401" s="69" t="s">
        <v>32</v>
      </c>
      <c r="P401" s="69" t="s">
        <v>214</v>
      </c>
      <c r="R401" s="117"/>
      <c r="S401" s="117"/>
      <c r="T401" s="70" t="s">
        <v>6850</v>
      </c>
      <c r="V401" s="117"/>
      <c r="Y401" s="69" t="s">
        <v>6850</v>
      </c>
      <c r="Z401" s="70" t="s">
        <v>6850</v>
      </c>
      <c r="AA401" s="70" t="s">
        <v>6850</v>
      </c>
    </row>
    <row r="402">
      <c r="A402" s="115">
        <v>45715.0</v>
      </c>
      <c r="B402" s="116">
        <v>72.0</v>
      </c>
      <c r="C402" s="69" t="s">
        <v>72</v>
      </c>
      <c r="D402" s="69" t="s">
        <v>73</v>
      </c>
      <c r="E402" s="69" t="s">
        <v>1852</v>
      </c>
      <c r="F402" s="69" t="s">
        <v>25</v>
      </c>
      <c r="G402" s="69" t="s">
        <v>1853</v>
      </c>
      <c r="H402" s="69" t="s">
        <v>39</v>
      </c>
      <c r="I402" s="69" t="s">
        <v>801</v>
      </c>
      <c r="J402" s="69" t="s">
        <v>801</v>
      </c>
      <c r="K402" s="69" t="s">
        <v>801</v>
      </c>
      <c r="L402" s="69" t="s">
        <v>29</v>
      </c>
      <c r="M402" s="69" t="s">
        <v>7640</v>
      </c>
      <c r="N402" s="69" t="s">
        <v>7641</v>
      </c>
      <c r="O402" s="69" t="s">
        <v>32</v>
      </c>
      <c r="P402" s="69" t="s">
        <v>33</v>
      </c>
      <c r="R402" s="117"/>
      <c r="S402" s="117">
        <v>45935.0</v>
      </c>
      <c r="T402" s="71">
        <v>45787.0</v>
      </c>
      <c r="V402" s="115">
        <v>45935.0</v>
      </c>
      <c r="W402" s="69">
        <v>4050.0</v>
      </c>
      <c r="X402" s="69" t="s">
        <v>371</v>
      </c>
      <c r="Y402" s="69" t="s">
        <v>6866</v>
      </c>
      <c r="Z402" s="70" t="s">
        <v>6867</v>
      </c>
      <c r="AA402" s="71">
        <v>45778.0</v>
      </c>
    </row>
    <row r="403">
      <c r="A403" s="115">
        <v>45715.0</v>
      </c>
      <c r="B403" s="116">
        <v>30.0</v>
      </c>
      <c r="C403" s="69" t="s">
        <v>72</v>
      </c>
      <c r="D403" s="69" t="s">
        <v>73</v>
      </c>
      <c r="E403" s="69" t="s">
        <v>1856</v>
      </c>
      <c r="F403" s="69" t="s">
        <v>46</v>
      </c>
      <c r="G403" s="69" t="s">
        <v>1809</v>
      </c>
      <c r="H403" s="69" t="s">
        <v>68</v>
      </c>
      <c r="I403" s="69" t="s">
        <v>28</v>
      </c>
      <c r="J403" s="69" t="s">
        <v>47</v>
      </c>
      <c r="K403" s="69" t="s">
        <v>47</v>
      </c>
      <c r="L403" s="69" t="s">
        <v>29</v>
      </c>
      <c r="M403" s="69" t="s">
        <v>7642</v>
      </c>
      <c r="N403" s="69" t="s">
        <v>7643</v>
      </c>
      <c r="O403" s="69" t="s">
        <v>32</v>
      </c>
      <c r="P403" s="69" t="s">
        <v>33</v>
      </c>
      <c r="Q403" s="69" t="s">
        <v>34</v>
      </c>
      <c r="R403" s="117"/>
      <c r="S403" s="117" t="s">
        <v>5085</v>
      </c>
      <c r="T403" s="71">
        <v>45745.0</v>
      </c>
      <c r="V403" s="69" t="s">
        <v>5085</v>
      </c>
      <c r="W403" s="69">
        <v>1350.0</v>
      </c>
      <c r="X403" s="69" t="s">
        <v>263</v>
      </c>
      <c r="Y403" s="69" t="s">
        <v>6862</v>
      </c>
      <c r="Z403" s="70" t="s">
        <v>6863</v>
      </c>
      <c r="AA403" s="71">
        <v>45717.0</v>
      </c>
    </row>
    <row r="404">
      <c r="A404" s="115">
        <v>45715.0</v>
      </c>
      <c r="B404" s="116">
        <v>23.0</v>
      </c>
      <c r="C404" s="69" t="s">
        <v>64</v>
      </c>
      <c r="D404" s="69" t="s">
        <v>562</v>
      </c>
      <c r="E404" s="69" t="s">
        <v>1859</v>
      </c>
      <c r="F404" s="69" t="s">
        <v>25</v>
      </c>
      <c r="G404" s="69" t="s">
        <v>1860</v>
      </c>
      <c r="H404" s="69" t="s">
        <v>39</v>
      </c>
      <c r="I404" s="69" t="s">
        <v>435</v>
      </c>
      <c r="J404" s="69" t="s">
        <v>435</v>
      </c>
      <c r="K404" s="69" t="s">
        <v>435</v>
      </c>
      <c r="L404" s="69" t="s">
        <v>29</v>
      </c>
      <c r="M404" s="69" t="s">
        <v>7644</v>
      </c>
      <c r="N404" s="69" t="s">
        <v>7645</v>
      </c>
      <c r="O404" s="69" t="s">
        <v>32</v>
      </c>
      <c r="P404" s="69" t="s">
        <v>33</v>
      </c>
      <c r="Q404" s="69" t="s">
        <v>381</v>
      </c>
      <c r="R404" s="117"/>
      <c r="S404" s="117" t="s">
        <v>4688</v>
      </c>
      <c r="T404" s="71">
        <v>45738.0</v>
      </c>
      <c r="V404" s="69" t="s">
        <v>4688</v>
      </c>
      <c r="W404" s="69">
        <v>4860.0</v>
      </c>
      <c r="X404" s="69" t="s">
        <v>364</v>
      </c>
      <c r="Y404" s="69" t="s">
        <v>6862</v>
      </c>
      <c r="Z404" s="70" t="s">
        <v>6863</v>
      </c>
      <c r="AA404" s="71">
        <v>45717.0</v>
      </c>
    </row>
    <row r="405">
      <c r="A405" s="115">
        <v>45715.0</v>
      </c>
      <c r="B405" s="116">
        <v>187.0</v>
      </c>
      <c r="C405" s="69" t="s">
        <v>64</v>
      </c>
      <c r="D405" s="69" t="s">
        <v>562</v>
      </c>
      <c r="E405" s="69" t="s">
        <v>1863</v>
      </c>
      <c r="F405" s="69" t="s">
        <v>25</v>
      </c>
      <c r="G405" s="69" t="s">
        <v>1864</v>
      </c>
      <c r="H405" s="69" t="s">
        <v>68</v>
      </c>
      <c r="I405" s="69" t="s">
        <v>54</v>
      </c>
      <c r="J405" s="69" t="s">
        <v>78</v>
      </c>
      <c r="K405" s="69" t="s">
        <v>468</v>
      </c>
      <c r="L405" s="69" t="s">
        <v>29</v>
      </c>
      <c r="M405" s="69" t="s">
        <v>7646</v>
      </c>
      <c r="N405" s="69" t="s">
        <v>7647</v>
      </c>
      <c r="O405" s="69" t="s">
        <v>32</v>
      </c>
      <c r="P405" s="69" t="s">
        <v>214</v>
      </c>
      <c r="R405" s="117"/>
      <c r="S405" s="117"/>
      <c r="T405" s="70" t="s">
        <v>6850</v>
      </c>
      <c r="V405" s="117"/>
      <c r="Y405" s="69" t="s">
        <v>6850</v>
      </c>
      <c r="Z405" s="70" t="s">
        <v>6850</v>
      </c>
      <c r="AA405" s="70" t="s">
        <v>6850</v>
      </c>
    </row>
    <row r="406">
      <c r="A406" s="115">
        <v>45715.0</v>
      </c>
      <c r="B406" s="116">
        <v>6.0</v>
      </c>
      <c r="C406" s="69" t="s">
        <v>64</v>
      </c>
      <c r="D406" s="69" t="s">
        <v>290</v>
      </c>
      <c r="E406" s="69" t="s">
        <v>1867</v>
      </c>
      <c r="F406" s="69" t="s">
        <v>8</v>
      </c>
      <c r="G406" s="69" t="s">
        <v>1868</v>
      </c>
      <c r="H406" s="69" t="s">
        <v>1869</v>
      </c>
      <c r="I406" s="69" t="s">
        <v>459</v>
      </c>
      <c r="J406" s="69" t="s">
        <v>47</v>
      </c>
      <c r="K406" s="69" t="s">
        <v>47</v>
      </c>
      <c r="L406" s="69" t="s">
        <v>29</v>
      </c>
      <c r="M406" s="69" t="s">
        <v>7648</v>
      </c>
      <c r="N406" s="69" t="s">
        <v>7649</v>
      </c>
      <c r="O406" s="69" t="s">
        <v>32</v>
      </c>
      <c r="P406" s="69" t="s">
        <v>33</v>
      </c>
      <c r="Q406" s="69" t="s">
        <v>126</v>
      </c>
      <c r="R406" s="117"/>
      <c r="S406" s="117">
        <v>45780.0</v>
      </c>
      <c r="T406" s="71">
        <v>45721.0</v>
      </c>
      <c r="V406" s="115">
        <v>45780.0</v>
      </c>
      <c r="Y406" s="69" t="s">
        <v>6862</v>
      </c>
      <c r="Z406" s="70" t="s">
        <v>6863</v>
      </c>
      <c r="AA406" s="71">
        <v>45717.0</v>
      </c>
    </row>
    <row r="407">
      <c r="A407" s="115">
        <v>45715.0</v>
      </c>
      <c r="B407" s="116">
        <v>58.0</v>
      </c>
      <c r="C407" s="69" t="s">
        <v>64</v>
      </c>
      <c r="D407" s="69" t="s">
        <v>290</v>
      </c>
      <c r="E407" s="69" t="s">
        <v>1872</v>
      </c>
      <c r="F407" s="69" t="s">
        <v>1873</v>
      </c>
      <c r="G407" s="69" t="s">
        <v>1874</v>
      </c>
      <c r="H407" s="69" t="s">
        <v>77</v>
      </c>
      <c r="I407" s="69" t="s">
        <v>104</v>
      </c>
      <c r="J407" s="69" t="s">
        <v>47</v>
      </c>
      <c r="K407" s="69" t="s">
        <v>47</v>
      </c>
      <c r="L407" s="69" t="s">
        <v>29</v>
      </c>
      <c r="M407" s="69" t="s">
        <v>7650</v>
      </c>
      <c r="N407" s="69" t="s">
        <v>7651</v>
      </c>
      <c r="O407" s="69" t="s">
        <v>32</v>
      </c>
      <c r="P407" s="69" t="s">
        <v>33</v>
      </c>
      <c r="Q407" s="69" t="s">
        <v>34</v>
      </c>
      <c r="R407" s="117"/>
      <c r="S407" s="117" t="s">
        <v>4697</v>
      </c>
      <c r="T407" s="71">
        <v>45773.0</v>
      </c>
      <c r="V407" s="69" t="s">
        <v>4697</v>
      </c>
      <c r="W407" s="69">
        <v>3150.0</v>
      </c>
      <c r="X407" s="69" t="s">
        <v>305</v>
      </c>
      <c r="Y407" s="69" t="s">
        <v>6836</v>
      </c>
      <c r="Z407" s="70" t="s">
        <v>6837</v>
      </c>
      <c r="AA407" s="71">
        <v>45748.0</v>
      </c>
    </row>
    <row r="408">
      <c r="A408" s="115">
        <v>45716.0</v>
      </c>
      <c r="B408" s="116">
        <v>8.0</v>
      </c>
      <c r="C408" s="69" t="s">
        <v>64</v>
      </c>
      <c r="D408" s="69" t="s">
        <v>562</v>
      </c>
      <c r="E408" s="69" t="s">
        <v>1878</v>
      </c>
      <c r="F408" s="69" t="s">
        <v>25</v>
      </c>
      <c r="G408" s="69" t="s">
        <v>1879</v>
      </c>
      <c r="H408" s="69" t="s">
        <v>39</v>
      </c>
      <c r="I408" s="69" t="s">
        <v>220</v>
      </c>
      <c r="J408" s="69" t="s">
        <v>220</v>
      </c>
      <c r="K408" s="69" t="s">
        <v>220</v>
      </c>
      <c r="L408" s="69" t="s">
        <v>29</v>
      </c>
      <c r="M408" s="69" t="s">
        <v>7652</v>
      </c>
      <c r="N408" s="69" t="s">
        <v>7653</v>
      </c>
      <c r="O408" s="69" t="s">
        <v>32</v>
      </c>
      <c r="P408" s="69" t="s">
        <v>33</v>
      </c>
      <c r="Q408" s="69" t="s">
        <v>228</v>
      </c>
      <c r="R408" s="117"/>
      <c r="S408" s="117">
        <v>45872.0</v>
      </c>
      <c r="T408" s="71">
        <v>45724.0</v>
      </c>
      <c r="V408" s="115">
        <v>45872.0</v>
      </c>
      <c r="W408" s="69">
        <v>4860.0</v>
      </c>
      <c r="X408" s="69" t="s">
        <v>364</v>
      </c>
      <c r="Y408" s="69" t="s">
        <v>6862</v>
      </c>
      <c r="Z408" s="70" t="s">
        <v>6863</v>
      </c>
      <c r="AA408" s="71">
        <v>45717.0</v>
      </c>
    </row>
    <row r="409">
      <c r="A409" s="115">
        <v>45716.0</v>
      </c>
      <c r="B409" s="116">
        <v>22.0</v>
      </c>
      <c r="C409" s="69" t="s">
        <v>64</v>
      </c>
      <c r="D409" s="69" t="s">
        <v>697</v>
      </c>
      <c r="E409" s="69" t="s">
        <v>1882</v>
      </c>
      <c r="F409" s="69" t="s">
        <v>274</v>
      </c>
      <c r="G409" s="69" t="s">
        <v>1883</v>
      </c>
      <c r="H409" s="69" t="s">
        <v>77</v>
      </c>
      <c r="I409" s="69" t="s">
        <v>468</v>
      </c>
      <c r="J409" s="69" t="s">
        <v>47</v>
      </c>
      <c r="K409" s="69" t="s">
        <v>47</v>
      </c>
      <c r="L409" s="69" t="s">
        <v>29</v>
      </c>
      <c r="M409" s="69" t="s">
        <v>7654</v>
      </c>
      <c r="N409" s="69" t="s">
        <v>7655</v>
      </c>
      <c r="O409" s="69" t="s">
        <v>32</v>
      </c>
      <c r="P409" s="69" t="s">
        <v>33</v>
      </c>
      <c r="Q409" s="69" t="s">
        <v>34</v>
      </c>
      <c r="R409" s="117"/>
      <c r="S409" s="117" t="s">
        <v>4688</v>
      </c>
      <c r="T409" s="71">
        <v>45738.0</v>
      </c>
      <c r="V409" s="69" t="s">
        <v>4688</v>
      </c>
      <c r="Y409" s="69" t="s">
        <v>6862</v>
      </c>
      <c r="Z409" s="70" t="s">
        <v>6863</v>
      </c>
      <c r="AA409" s="71">
        <v>45717.0</v>
      </c>
    </row>
    <row r="410">
      <c r="A410" s="115">
        <v>45716.0</v>
      </c>
      <c r="B410" s="116">
        <v>186.0</v>
      </c>
      <c r="C410" s="69" t="s">
        <v>50</v>
      </c>
      <c r="D410" s="69" t="s">
        <v>216</v>
      </c>
      <c r="E410" s="69" t="s">
        <v>1886</v>
      </c>
      <c r="F410" s="69" t="s">
        <v>25</v>
      </c>
      <c r="G410" s="69" t="s">
        <v>1887</v>
      </c>
      <c r="H410" s="69" t="s">
        <v>68</v>
      </c>
      <c r="I410" s="69" t="s">
        <v>40</v>
      </c>
      <c r="J410" s="69" t="s">
        <v>328</v>
      </c>
      <c r="K410" s="69" t="s">
        <v>328</v>
      </c>
      <c r="L410" s="69" t="s">
        <v>29</v>
      </c>
      <c r="M410" s="69" t="s">
        <v>7656</v>
      </c>
      <c r="N410" s="69" t="s">
        <v>7657</v>
      </c>
      <c r="O410" s="69" t="s">
        <v>32</v>
      </c>
      <c r="P410" s="69" t="s">
        <v>33</v>
      </c>
      <c r="R410" s="117"/>
      <c r="S410" s="117"/>
      <c r="T410" s="70" t="s">
        <v>6850</v>
      </c>
      <c r="V410" s="117"/>
      <c r="Y410" s="69" t="s">
        <v>6850</v>
      </c>
      <c r="Z410" s="70" t="s">
        <v>6850</v>
      </c>
      <c r="AA410" s="70" t="s">
        <v>6850</v>
      </c>
    </row>
    <row r="411">
      <c r="A411" s="115">
        <v>45716.0</v>
      </c>
      <c r="B411" s="116">
        <v>22.0</v>
      </c>
      <c r="C411" s="69" t="s">
        <v>64</v>
      </c>
      <c r="D411" s="69" t="s">
        <v>95</v>
      </c>
      <c r="E411" s="69" t="s">
        <v>1890</v>
      </c>
      <c r="F411" s="69" t="s">
        <v>25</v>
      </c>
      <c r="G411" s="69" t="s">
        <v>1891</v>
      </c>
      <c r="H411" s="69" t="s">
        <v>388</v>
      </c>
      <c r="I411" s="69" t="s">
        <v>122</v>
      </c>
      <c r="J411" s="69" t="s">
        <v>122</v>
      </c>
      <c r="K411" s="69" t="s">
        <v>122</v>
      </c>
      <c r="L411" s="69" t="s">
        <v>29</v>
      </c>
      <c r="M411" s="69" t="s">
        <v>7658</v>
      </c>
      <c r="N411" s="69" t="s">
        <v>7659</v>
      </c>
      <c r="O411" s="69" t="s">
        <v>32</v>
      </c>
      <c r="P411" s="69" t="s">
        <v>33</v>
      </c>
      <c r="Q411" s="69" t="s">
        <v>126</v>
      </c>
      <c r="R411" s="117"/>
      <c r="S411" s="117" t="s">
        <v>4688</v>
      </c>
      <c r="T411" s="71">
        <v>45738.0</v>
      </c>
      <c r="V411" s="69" t="s">
        <v>4688</v>
      </c>
      <c r="Y411" s="69" t="s">
        <v>6862</v>
      </c>
      <c r="Z411" s="70" t="s">
        <v>6863</v>
      </c>
      <c r="AA411" s="71">
        <v>45717.0</v>
      </c>
    </row>
    <row r="412">
      <c r="A412" s="115">
        <v>45716.0</v>
      </c>
      <c r="B412" s="116">
        <v>186.0</v>
      </c>
      <c r="C412" s="69" t="s">
        <v>64</v>
      </c>
      <c r="D412" s="69" t="s">
        <v>209</v>
      </c>
      <c r="E412" s="69" t="s">
        <v>1894</v>
      </c>
      <c r="F412" s="69" t="s">
        <v>25</v>
      </c>
      <c r="G412" s="69" t="s">
        <v>1895</v>
      </c>
      <c r="H412" s="69" t="s">
        <v>68</v>
      </c>
      <c r="I412" s="69" t="s">
        <v>172</v>
      </c>
      <c r="J412" s="69" t="s">
        <v>244</v>
      </c>
      <c r="K412" s="69" t="s">
        <v>244</v>
      </c>
      <c r="L412" s="69" t="s">
        <v>29</v>
      </c>
      <c r="M412" s="69" t="s">
        <v>7660</v>
      </c>
      <c r="N412" s="69" t="s">
        <v>7661</v>
      </c>
      <c r="O412" s="69" t="s">
        <v>32</v>
      </c>
      <c r="P412" s="69" t="s">
        <v>214</v>
      </c>
      <c r="R412" s="117"/>
      <c r="S412" s="117"/>
      <c r="T412" s="70" t="s">
        <v>6850</v>
      </c>
      <c r="V412" s="117"/>
      <c r="Y412" s="69" t="s">
        <v>6850</v>
      </c>
      <c r="Z412" s="70" t="s">
        <v>6850</v>
      </c>
      <c r="AA412" s="70" t="s">
        <v>6850</v>
      </c>
    </row>
    <row r="413">
      <c r="A413" s="115">
        <v>45716.0</v>
      </c>
      <c r="B413" s="116">
        <v>71.0</v>
      </c>
      <c r="C413" s="69" t="s">
        <v>64</v>
      </c>
      <c r="D413" s="69" t="s">
        <v>529</v>
      </c>
      <c r="E413" s="69" t="s">
        <v>1898</v>
      </c>
      <c r="F413" s="69" t="s">
        <v>274</v>
      </c>
      <c r="G413" s="69" t="s">
        <v>1899</v>
      </c>
      <c r="H413" s="69" t="s">
        <v>77</v>
      </c>
      <c r="I413" s="69" t="s">
        <v>148</v>
      </c>
      <c r="J413" s="69" t="s">
        <v>47</v>
      </c>
      <c r="K413" s="69" t="s">
        <v>47</v>
      </c>
      <c r="L413" s="69" t="s">
        <v>29</v>
      </c>
      <c r="M413" s="69" t="s">
        <v>7662</v>
      </c>
      <c r="N413" s="69" t="s">
        <v>7663</v>
      </c>
      <c r="O413" s="69" t="s">
        <v>32</v>
      </c>
      <c r="P413" s="69" t="s">
        <v>33</v>
      </c>
      <c r="Q413" s="69" t="s">
        <v>34</v>
      </c>
      <c r="R413" s="117"/>
      <c r="S413" s="117">
        <v>45935.0</v>
      </c>
      <c r="T413" s="71">
        <v>45787.0</v>
      </c>
      <c r="V413" s="115">
        <v>45935.0</v>
      </c>
      <c r="W413" s="69">
        <v>4720.0</v>
      </c>
      <c r="X413" s="69" t="s">
        <v>408</v>
      </c>
      <c r="Y413" s="69" t="s">
        <v>6866</v>
      </c>
      <c r="Z413" s="70" t="s">
        <v>6867</v>
      </c>
      <c r="AA413" s="71">
        <v>45778.0</v>
      </c>
    </row>
    <row r="414">
      <c r="A414" s="115">
        <v>45717.0</v>
      </c>
      <c r="B414" s="116">
        <v>77.0</v>
      </c>
      <c r="C414" s="69" t="s">
        <v>22</v>
      </c>
      <c r="D414" s="69" t="s">
        <v>307</v>
      </c>
      <c r="E414" s="69" t="s">
        <v>1902</v>
      </c>
      <c r="F414" s="69" t="s">
        <v>25</v>
      </c>
      <c r="G414" s="69" t="s">
        <v>1903</v>
      </c>
      <c r="H414" s="69" t="s">
        <v>59</v>
      </c>
      <c r="I414" s="69" t="s">
        <v>328</v>
      </c>
      <c r="J414" s="69" t="s">
        <v>328</v>
      </c>
      <c r="K414" s="69" t="s">
        <v>328</v>
      </c>
      <c r="L414" s="69" t="s">
        <v>29</v>
      </c>
      <c r="M414" s="69" t="s">
        <v>7664</v>
      </c>
      <c r="N414" s="69" t="s">
        <v>7665</v>
      </c>
      <c r="O414" s="69" t="s">
        <v>32</v>
      </c>
      <c r="P414" s="69" t="s">
        <v>33</v>
      </c>
      <c r="Q414" s="69" t="s">
        <v>126</v>
      </c>
      <c r="R414" s="117"/>
      <c r="S414" s="117" t="s">
        <v>4812</v>
      </c>
      <c r="T414" s="71">
        <v>45794.0</v>
      </c>
      <c r="V414" s="69" t="s">
        <v>4812</v>
      </c>
      <c r="Y414" s="69" t="s">
        <v>6866</v>
      </c>
      <c r="Z414" s="70" t="s">
        <v>6867</v>
      </c>
      <c r="AA414" s="71">
        <v>45778.0</v>
      </c>
    </row>
    <row r="415">
      <c r="A415" s="115">
        <v>45717.0</v>
      </c>
      <c r="B415" s="116">
        <v>84.0</v>
      </c>
      <c r="C415" s="69" t="s">
        <v>72</v>
      </c>
      <c r="D415" s="69" t="s">
        <v>247</v>
      </c>
      <c r="E415" s="69" t="s">
        <v>1906</v>
      </c>
      <c r="F415" s="69" t="s">
        <v>274</v>
      </c>
      <c r="G415" s="69" t="s">
        <v>1907</v>
      </c>
      <c r="H415" s="69" t="s">
        <v>77</v>
      </c>
      <c r="I415" s="69" t="s">
        <v>104</v>
      </c>
      <c r="J415" s="69" t="s">
        <v>47</v>
      </c>
      <c r="K415" s="69" t="s">
        <v>47</v>
      </c>
      <c r="L415" s="69" t="s">
        <v>29</v>
      </c>
      <c r="M415" s="69" t="s">
        <v>7666</v>
      </c>
      <c r="N415" s="69" t="s">
        <v>7667</v>
      </c>
      <c r="O415" s="69" t="s">
        <v>32</v>
      </c>
      <c r="P415" s="69" t="s">
        <v>33</v>
      </c>
      <c r="Q415" s="69" t="s">
        <v>34</v>
      </c>
      <c r="R415" s="117"/>
      <c r="S415" s="117" t="s">
        <v>4853</v>
      </c>
      <c r="T415" s="71">
        <v>45801.0</v>
      </c>
      <c r="V415" s="69" t="s">
        <v>4853</v>
      </c>
      <c r="W415" s="69">
        <v>1800.0</v>
      </c>
      <c r="X415" s="69" t="s">
        <v>794</v>
      </c>
      <c r="Y415" s="69" t="s">
        <v>6866</v>
      </c>
      <c r="Z415" s="70" t="s">
        <v>6867</v>
      </c>
      <c r="AA415" s="71">
        <v>45778.0</v>
      </c>
    </row>
    <row r="416">
      <c r="A416" s="115">
        <v>45717.0</v>
      </c>
      <c r="B416" s="116">
        <v>185.0</v>
      </c>
      <c r="C416" s="69" t="s">
        <v>22</v>
      </c>
      <c r="D416" s="69" t="s">
        <v>109</v>
      </c>
      <c r="E416" s="69" t="s">
        <v>1910</v>
      </c>
      <c r="F416" s="69" t="s">
        <v>25</v>
      </c>
      <c r="G416" s="69" t="s">
        <v>1911</v>
      </c>
      <c r="H416" s="69" t="s">
        <v>39</v>
      </c>
      <c r="I416" s="69" t="s">
        <v>104</v>
      </c>
      <c r="J416" s="69" t="s">
        <v>104</v>
      </c>
      <c r="K416" s="69" t="s">
        <v>104</v>
      </c>
      <c r="L416" s="69" t="s">
        <v>29</v>
      </c>
      <c r="M416" s="69" t="s">
        <v>7668</v>
      </c>
      <c r="N416" s="69" t="s">
        <v>7669</v>
      </c>
      <c r="O416" s="69" t="s">
        <v>32</v>
      </c>
      <c r="P416" s="69" t="s">
        <v>33</v>
      </c>
      <c r="Q416" s="69" t="s">
        <v>228</v>
      </c>
      <c r="R416" s="117"/>
      <c r="S416" s="117"/>
      <c r="T416" s="70" t="s">
        <v>6850</v>
      </c>
      <c r="V416" s="117"/>
      <c r="Y416" s="69" t="s">
        <v>6850</v>
      </c>
      <c r="Z416" s="70" t="s">
        <v>6850</v>
      </c>
      <c r="AA416" s="70" t="s">
        <v>6850</v>
      </c>
    </row>
    <row r="417">
      <c r="A417" s="115">
        <v>45717.0</v>
      </c>
      <c r="B417" s="116">
        <v>49.0</v>
      </c>
      <c r="C417" s="69" t="s">
        <v>64</v>
      </c>
      <c r="D417" s="69" t="s">
        <v>562</v>
      </c>
      <c r="E417" s="69" t="s">
        <v>1914</v>
      </c>
      <c r="F417" s="69" t="s">
        <v>638</v>
      </c>
      <c r="G417" s="69" t="s">
        <v>1915</v>
      </c>
      <c r="H417" s="69" t="s">
        <v>77</v>
      </c>
      <c r="I417" s="69" t="s">
        <v>328</v>
      </c>
      <c r="J417" s="69" t="s">
        <v>47</v>
      </c>
      <c r="K417" s="69" t="s">
        <v>47</v>
      </c>
      <c r="L417" s="69" t="s">
        <v>29</v>
      </c>
      <c r="M417" s="69" t="s">
        <v>7670</v>
      </c>
      <c r="N417" s="69" t="s">
        <v>7671</v>
      </c>
      <c r="O417" s="69" t="s">
        <v>32</v>
      </c>
      <c r="P417" s="69" t="s">
        <v>33</v>
      </c>
      <c r="R417" s="117"/>
      <c r="S417" s="117" t="s">
        <v>4729</v>
      </c>
      <c r="T417" s="71">
        <v>45766.0</v>
      </c>
      <c r="V417" s="69" t="s">
        <v>4729</v>
      </c>
      <c r="W417" s="69">
        <v>810.0</v>
      </c>
      <c r="X417" s="69" t="s">
        <v>151</v>
      </c>
      <c r="Y417" s="69" t="s">
        <v>6836</v>
      </c>
      <c r="Z417" s="70" t="s">
        <v>6837</v>
      </c>
      <c r="AA417" s="71">
        <v>45748.0</v>
      </c>
    </row>
    <row r="418">
      <c r="A418" s="115">
        <v>45720.0</v>
      </c>
      <c r="B418" s="116">
        <v>18.0</v>
      </c>
      <c r="C418" s="69" t="s">
        <v>72</v>
      </c>
      <c r="D418" s="69" t="s">
        <v>247</v>
      </c>
      <c r="E418" s="69" t="s">
        <v>1918</v>
      </c>
      <c r="F418" s="69" t="s">
        <v>274</v>
      </c>
      <c r="G418" s="69" t="s">
        <v>1919</v>
      </c>
      <c r="H418" s="69" t="s">
        <v>77</v>
      </c>
      <c r="I418" s="69" t="s">
        <v>435</v>
      </c>
      <c r="J418" s="69" t="s">
        <v>47</v>
      </c>
      <c r="K418" s="69" t="s">
        <v>47</v>
      </c>
      <c r="L418" s="69" t="s">
        <v>29</v>
      </c>
      <c r="M418" s="69" t="s">
        <v>7672</v>
      </c>
      <c r="N418" s="69" t="s">
        <v>7673</v>
      </c>
      <c r="O418" s="69" t="s">
        <v>32</v>
      </c>
      <c r="P418" s="69" t="s">
        <v>33</v>
      </c>
      <c r="Q418" s="69" t="s">
        <v>34</v>
      </c>
      <c r="R418" s="117"/>
      <c r="S418" s="117" t="s">
        <v>4688</v>
      </c>
      <c r="T418" s="71">
        <v>45738.0</v>
      </c>
      <c r="V418" s="69" t="s">
        <v>4688</v>
      </c>
      <c r="W418" s="69">
        <v>1800.0</v>
      </c>
      <c r="X418" s="69" t="s">
        <v>664</v>
      </c>
      <c r="Y418" s="69" t="s">
        <v>6862</v>
      </c>
      <c r="Z418" s="70" t="s">
        <v>6863</v>
      </c>
      <c r="AA418" s="71">
        <v>45717.0</v>
      </c>
    </row>
    <row r="419">
      <c r="A419" s="115">
        <v>45720.0</v>
      </c>
      <c r="B419" s="116">
        <v>32.0</v>
      </c>
      <c r="C419" s="69" t="s">
        <v>72</v>
      </c>
      <c r="D419" s="69" t="s">
        <v>247</v>
      </c>
      <c r="E419" s="69" t="s">
        <v>1922</v>
      </c>
      <c r="F419" s="69" t="s">
        <v>274</v>
      </c>
      <c r="G419" s="69" t="s">
        <v>1923</v>
      </c>
      <c r="H419" s="69" t="s">
        <v>77</v>
      </c>
      <c r="I419" s="69" t="s">
        <v>148</v>
      </c>
      <c r="J419" s="69" t="s">
        <v>47</v>
      </c>
      <c r="K419" s="69" t="s">
        <v>47</v>
      </c>
      <c r="L419" s="69" t="s">
        <v>29</v>
      </c>
      <c r="M419" s="69" t="s">
        <v>7674</v>
      </c>
      <c r="N419" s="69" t="s">
        <v>7675</v>
      </c>
      <c r="O419" s="69" t="s">
        <v>32</v>
      </c>
      <c r="P419" s="69" t="s">
        <v>33</v>
      </c>
      <c r="Q419" s="69" t="s">
        <v>34</v>
      </c>
      <c r="R419" s="117"/>
      <c r="S419" s="117">
        <v>45781.0</v>
      </c>
      <c r="T419" s="71">
        <v>45752.0</v>
      </c>
      <c r="V419" s="115">
        <v>45781.0</v>
      </c>
      <c r="W419" s="69">
        <v>1800.0</v>
      </c>
      <c r="X419" s="69" t="s">
        <v>664</v>
      </c>
      <c r="Y419" s="69" t="s">
        <v>6836</v>
      </c>
      <c r="Z419" s="70" t="s">
        <v>6837</v>
      </c>
      <c r="AA419" s="71">
        <v>45748.0</v>
      </c>
    </row>
    <row r="420">
      <c r="A420" s="115">
        <v>45720.0</v>
      </c>
      <c r="B420" s="116">
        <v>46.0</v>
      </c>
      <c r="C420" s="69" t="s">
        <v>64</v>
      </c>
      <c r="D420" s="69" t="s">
        <v>562</v>
      </c>
      <c r="E420" s="69" t="s">
        <v>1812</v>
      </c>
      <c r="F420" s="69" t="s">
        <v>638</v>
      </c>
      <c r="G420" s="69" t="s">
        <v>1926</v>
      </c>
      <c r="H420" s="69" t="s">
        <v>77</v>
      </c>
      <c r="I420" s="69" t="s">
        <v>328</v>
      </c>
      <c r="J420" s="69" t="s">
        <v>47</v>
      </c>
      <c r="K420" s="69" t="s">
        <v>47</v>
      </c>
      <c r="L420" s="69" t="s">
        <v>29</v>
      </c>
      <c r="M420" s="69" t="s">
        <v>7622</v>
      </c>
      <c r="N420" s="69" t="s">
        <v>7676</v>
      </c>
      <c r="O420" s="69" t="s">
        <v>32</v>
      </c>
      <c r="P420" s="69" t="s">
        <v>33</v>
      </c>
      <c r="R420" s="117"/>
      <c r="S420" s="117" t="s">
        <v>4729</v>
      </c>
      <c r="T420" s="71">
        <v>45766.0</v>
      </c>
      <c r="U420" s="69" t="s">
        <v>1929</v>
      </c>
      <c r="V420" s="69" t="s">
        <v>4729</v>
      </c>
      <c r="Y420" s="69" t="s">
        <v>6836</v>
      </c>
      <c r="Z420" s="70" t="s">
        <v>6837</v>
      </c>
      <c r="AA420" s="71">
        <v>45748.0</v>
      </c>
    </row>
    <row r="421">
      <c r="A421" s="115">
        <v>45720.0</v>
      </c>
      <c r="B421" s="116">
        <v>46.0</v>
      </c>
      <c r="C421" s="69" t="s">
        <v>64</v>
      </c>
      <c r="D421" s="69" t="s">
        <v>562</v>
      </c>
      <c r="E421" s="69" t="s">
        <v>1930</v>
      </c>
      <c r="F421" s="69" t="s">
        <v>638</v>
      </c>
      <c r="G421" s="69" t="s">
        <v>1931</v>
      </c>
      <c r="H421" s="69" t="s">
        <v>77</v>
      </c>
      <c r="I421" s="69" t="s">
        <v>459</v>
      </c>
      <c r="J421" s="69" t="s">
        <v>47</v>
      </c>
      <c r="K421" s="69" t="s">
        <v>47</v>
      </c>
      <c r="L421" s="69" t="s">
        <v>29</v>
      </c>
      <c r="M421" s="69" t="s">
        <v>7677</v>
      </c>
      <c r="N421" s="69" t="s">
        <v>7678</v>
      </c>
      <c r="O421" s="69" t="s">
        <v>32</v>
      </c>
      <c r="P421" s="69" t="s">
        <v>33</v>
      </c>
      <c r="Q421" s="69" t="s">
        <v>126</v>
      </c>
      <c r="R421" s="117"/>
      <c r="S421" s="117" t="s">
        <v>4729</v>
      </c>
      <c r="T421" s="71">
        <v>45766.0</v>
      </c>
      <c r="V421" s="69" t="s">
        <v>4729</v>
      </c>
      <c r="W421" s="69">
        <v>3240.0</v>
      </c>
      <c r="X421" s="69" t="s">
        <v>151</v>
      </c>
      <c r="Y421" s="69" t="s">
        <v>6836</v>
      </c>
      <c r="Z421" s="70" t="s">
        <v>6837</v>
      </c>
      <c r="AA421" s="71">
        <v>45748.0</v>
      </c>
    </row>
    <row r="422">
      <c r="A422" s="115">
        <v>45720.0</v>
      </c>
      <c r="B422" s="116">
        <v>18.0</v>
      </c>
      <c r="C422" s="69" t="s">
        <v>22</v>
      </c>
      <c r="D422" s="69" t="s">
        <v>307</v>
      </c>
      <c r="E422" s="69" t="s">
        <v>1934</v>
      </c>
      <c r="F422" s="69" t="s">
        <v>25</v>
      </c>
      <c r="G422" s="69" t="s">
        <v>1935</v>
      </c>
      <c r="H422" s="69" t="s">
        <v>388</v>
      </c>
      <c r="I422" s="69" t="s">
        <v>220</v>
      </c>
      <c r="J422" s="69" t="s">
        <v>220</v>
      </c>
      <c r="K422" s="69" t="s">
        <v>220</v>
      </c>
      <c r="L422" s="69" t="s">
        <v>29</v>
      </c>
      <c r="M422" s="69" t="s">
        <v>7679</v>
      </c>
      <c r="N422" s="69" t="s">
        <v>7680</v>
      </c>
      <c r="O422" s="69" t="s">
        <v>32</v>
      </c>
      <c r="P422" s="69" t="s">
        <v>33</v>
      </c>
      <c r="Q422" s="69" t="s">
        <v>228</v>
      </c>
      <c r="R422" s="117"/>
      <c r="S422" s="117" t="s">
        <v>4688</v>
      </c>
      <c r="T422" s="71">
        <v>45738.0</v>
      </c>
      <c r="V422" s="69" t="s">
        <v>4688</v>
      </c>
      <c r="W422" s="69">
        <v>3960.0</v>
      </c>
      <c r="X422" s="69" t="s">
        <v>706</v>
      </c>
      <c r="Y422" s="69" t="s">
        <v>6862</v>
      </c>
      <c r="Z422" s="70" t="s">
        <v>6863</v>
      </c>
      <c r="AA422" s="71">
        <v>45717.0</v>
      </c>
    </row>
    <row r="423">
      <c r="A423" s="115">
        <v>45720.0</v>
      </c>
      <c r="B423" s="116">
        <v>53.0</v>
      </c>
      <c r="C423" s="69" t="s">
        <v>64</v>
      </c>
      <c r="D423" s="69" t="s">
        <v>95</v>
      </c>
      <c r="E423" s="69" t="s">
        <v>1938</v>
      </c>
      <c r="F423" s="69" t="s">
        <v>25</v>
      </c>
      <c r="G423" s="69" t="s">
        <v>1939</v>
      </c>
      <c r="H423" s="69" t="s">
        <v>1205</v>
      </c>
      <c r="I423" s="69" t="s">
        <v>1940</v>
      </c>
      <c r="J423" s="69" t="s">
        <v>328</v>
      </c>
      <c r="K423" s="69" t="s">
        <v>328</v>
      </c>
      <c r="L423" s="69" t="s">
        <v>29</v>
      </c>
      <c r="M423" s="69" t="s">
        <v>7681</v>
      </c>
      <c r="N423" s="69" t="s">
        <v>7682</v>
      </c>
      <c r="O423" s="69" t="s">
        <v>32</v>
      </c>
      <c r="P423" s="69" t="s">
        <v>33</v>
      </c>
      <c r="Q423" s="69" t="s">
        <v>34</v>
      </c>
      <c r="R423" s="117"/>
      <c r="S423" s="117" t="s">
        <v>4697</v>
      </c>
      <c r="T423" s="71">
        <v>45773.0</v>
      </c>
      <c r="V423" s="69" t="s">
        <v>4697</v>
      </c>
      <c r="Y423" s="69" t="s">
        <v>6836</v>
      </c>
      <c r="Z423" s="70" t="s">
        <v>6837</v>
      </c>
      <c r="AA423" s="71">
        <v>45748.0</v>
      </c>
    </row>
    <row r="424">
      <c r="A424" s="115">
        <v>45720.0</v>
      </c>
      <c r="B424" s="116">
        <v>32.0</v>
      </c>
      <c r="C424" s="69" t="s">
        <v>64</v>
      </c>
      <c r="D424" s="69" t="s">
        <v>209</v>
      </c>
      <c r="E424" s="69" t="s">
        <v>1943</v>
      </c>
      <c r="F424" s="69" t="s">
        <v>25</v>
      </c>
      <c r="G424" s="69" t="s">
        <v>1944</v>
      </c>
      <c r="H424" s="69" t="s">
        <v>59</v>
      </c>
      <c r="I424" s="69" t="s">
        <v>54</v>
      </c>
      <c r="J424" s="69" t="s">
        <v>54</v>
      </c>
      <c r="K424" s="69" t="s">
        <v>54</v>
      </c>
      <c r="L424" s="69" t="s">
        <v>29</v>
      </c>
      <c r="M424" s="69" t="s">
        <v>7683</v>
      </c>
      <c r="N424" s="69" t="s">
        <v>7684</v>
      </c>
      <c r="O424" s="69" t="s">
        <v>32</v>
      </c>
      <c r="P424" s="69" t="s">
        <v>33</v>
      </c>
      <c r="R424" s="117"/>
      <c r="S424" s="117">
        <v>45781.0</v>
      </c>
      <c r="T424" s="71">
        <v>45752.0</v>
      </c>
      <c r="V424" s="115">
        <v>45781.0</v>
      </c>
      <c r="Y424" s="69" t="s">
        <v>6836</v>
      </c>
      <c r="Z424" s="70" t="s">
        <v>6837</v>
      </c>
      <c r="AA424" s="71">
        <v>45748.0</v>
      </c>
    </row>
    <row r="425">
      <c r="A425" s="115">
        <v>45720.0</v>
      </c>
      <c r="B425" s="116">
        <v>182.0</v>
      </c>
      <c r="C425" s="69" t="s">
        <v>64</v>
      </c>
      <c r="D425" s="69" t="s">
        <v>209</v>
      </c>
      <c r="E425" s="69" t="s">
        <v>1947</v>
      </c>
      <c r="F425" s="69" t="s">
        <v>25</v>
      </c>
      <c r="G425" s="69" t="s">
        <v>1948</v>
      </c>
      <c r="H425" s="69" t="s">
        <v>68</v>
      </c>
      <c r="I425" s="69" t="s">
        <v>468</v>
      </c>
      <c r="J425" s="69" t="s">
        <v>468</v>
      </c>
      <c r="K425" s="69" t="s">
        <v>468</v>
      </c>
      <c r="L425" s="69" t="s">
        <v>29</v>
      </c>
      <c r="M425" s="69" t="s">
        <v>7685</v>
      </c>
      <c r="N425" s="69" t="s">
        <v>7686</v>
      </c>
      <c r="O425" s="69" t="s">
        <v>32</v>
      </c>
      <c r="P425" s="69" t="s">
        <v>214</v>
      </c>
      <c r="R425" s="117"/>
      <c r="S425" s="117"/>
      <c r="T425" s="70" t="s">
        <v>6850</v>
      </c>
      <c r="V425" s="117"/>
      <c r="Y425" s="69" t="s">
        <v>6850</v>
      </c>
      <c r="Z425" s="70" t="s">
        <v>6850</v>
      </c>
      <c r="AA425" s="70" t="s">
        <v>6850</v>
      </c>
    </row>
    <row r="426">
      <c r="A426" s="115">
        <v>45720.0</v>
      </c>
      <c r="B426" s="116">
        <v>182.0</v>
      </c>
      <c r="C426" s="69" t="s">
        <v>50</v>
      </c>
      <c r="D426" s="69" t="s">
        <v>216</v>
      </c>
      <c r="E426" s="69" t="s">
        <v>1951</v>
      </c>
      <c r="F426" s="69" t="s">
        <v>25</v>
      </c>
      <c r="G426" s="69" t="s">
        <v>1952</v>
      </c>
      <c r="H426" s="69" t="s">
        <v>68</v>
      </c>
      <c r="I426" s="69" t="s">
        <v>435</v>
      </c>
      <c r="J426" s="69" t="s">
        <v>78</v>
      </c>
      <c r="K426" s="69" t="s">
        <v>78</v>
      </c>
      <c r="L426" s="69" t="s">
        <v>29</v>
      </c>
      <c r="M426" s="69" t="s">
        <v>7687</v>
      </c>
      <c r="N426" s="69" t="s">
        <v>7688</v>
      </c>
      <c r="O426" s="69" t="s">
        <v>32</v>
      </c>
      <c r="P426" s="69" t="s">
        <v>214</v>
      </c>
      <c r="R426" s="117"/>
      <c r="S426" s="117"/>
      <c r="T426" s="70" t="s">
        <v>6850</v>
      </c>
      <c r="V426" s="117"/>
      <c r="Y426" s="69" t="s">
        <v>6850</v>
      </c>
      <c r="Z426" s="70" t="s">
        <v>6850</v>
      </c>
      <c r="AA426" s="70" t="s">
        <v>6850</v>
      </c>
    </row>
    <row r="427">
      <c r="A427" s="115">
        <v>45720.0</v>
      </c>
      <c r="B427" s="116">
        <v>18.0</v>
      </c>
      <c r="C427" s="69" t="s">
        <v>72</v>
      </c>
      <c r="D427" s="69" t="s">
        <v>247</v>
      </c>
      <c r="E427" s="69" t="s">
        <v>1353</v>
      </c>
      <c r="F427" s="69" t="s">
        <v>25</v>
      </c>
      <c r="G427" s="69" t="s">
        <v>1955</v>
      </c>
      <c r="H427" s="69" t="s">
        <v>39</v>
      </c>
      <c r="I427" s="69" t="s">
        <v>122</v>
      </c>
      <c r="J427" s="69" t="s">
        <v>122</v>
      </c>
      <c r="K427" s="69" t="s">
        <v>122</v>
      </c>
      <c r="L427" s="69" t="s">
        <v>29</v>
      </c>
      <c r="M427" s="69" t="s">
        <v>7689</v>
      </c>
      <c r="N427" s="69" t="s">
        <v>7690</v>
      </c>
      <c r="O427" s="69" t="s">
        <v>32</v>
      </c>
      <c r="P427" s="69" t="s">
        <v>33</v>
      </c>
      <c r="Q427" s="69" t="s">
        <v>34</v>
      </c>
      <c r="R427" s="117"/>
      <c r="S427" s="117" t="s">
        <v>4688</v>
      </c>
      <c r="T427" s="71">
        <v>45738.0</v>
      </c>
      <c r="V427" s="69" t="s">
        <v>4688</v>
      </c>
      <c r="Y427" s="69" t="s">
        <v>6862</v>
      </c>
      <c r="Z427" s="70" t="s">
        <v>6863</v>
      </c>
      <c r="AA427" s="71">
        <v>45717.0</v>
      </c>
    </row>
    <row r="428">
      <c r="A428" s="115">
        <v>45720.0</v>
      </c>
      <c r="B428" s="116">
        <v>53.0</v>
      </c>
      <c r="C428" s="69" t="s">
        <v>64</v>
      </c>
      <c r="D428" s="69" t="s">
        <v>964</v>
      </c>
      <c r="E428" s="69" t="s">
        <v>1958</v>
      </c>
      <c r="F428" s="69" t="s">
        <v>25</v>
      </c>
      <c r="G428" s="69" t="s">
        <v>1959</v>
      </c>
      <c r="H428" s="69" t="s">
        <v>388</v>
      </c>
      <c r="I428" s="69" t="s">
        <v>78</v>
      </c>
      <c r="J428" s="69" t="s">
        <v>468</v>
      </c>
      <c r="K428" s="69" t="s">
        <v>468</v>
      </c>
      <c r="L428" s="69" t="s">
        <v>29</v>
      </c>
      <c r="M428" s="69" t="s">
        <v>7691</v>
      </c>
      <c r="N428" s="69" t="s">
        <v>7692</v>
      </c>
      <c r="O428" s="69" t="s">
        <v>32</v>
      </c>
      <c r="P428" s="69" t="s">
        <v>33</v>
      </c>
      <c r="Q428" s="69" t="s">
        <v>126</v>
      </c>
      <c r="R428" s="117"/>
      <c r="S428" s="117" t="s">
        <v>4697</v>
      </c>
      <c r="T428" s="71">
        <v>45773.0</v>
      </c>
      <c r="U428" s="69" t="s">
        <v>1963</v>
      </c>
      <c r="V428" s="69" t="s">
        <v>4697</v>
      </c>
      <c r="Y428" s="69" t="s">
        <v>6836</v>
      </c>
      <c r="Z428" s="70" t="s">
        <v>6837</v>
      </c>
      <c r="AA428" s="71">
        <v>45748.0</v>
      </c>
    </row>
    <row r="429">
      <c r="A429" s="115">
        <v>45720.0</v>
      </c>
      <c r="B429" s="116">
        <v>182.0</v>
      </c>
      <c r="C429" s="69" t="s">
        <v>64</v>
      </c>
      <c r="D429" s="69" t="s">
        <v>964</v>
      </c>
      <c r="E429" s="69" t="s">
        <v>1964</v>
      </c>
      <c r="F429" s="69" t="s">
        <v>25</v>
      </c>
      <c r="G429" s="69" t="s">
        <v>1965</v>
      </c>
      <c r="H429" s="69" t="s">
        <v>1355</v>
      </c>
      <c r="I429" s="69" t="s">
        <v>104</v>
      </c>
      <c r="J429" s="69" t="s">
        <v>104</v>
      </c>
      <c r="K429" s="69" t="s">
        <v>104</v>
      </c>
      <c r="L429" s="69" t="s">
        <v>29</v>
      </c>
      <c r="M429" s="69" t="s">
        <v>7693</v>
      </c>
      <c r="N429" s="69" t="s">
        <v>7694</v>
      </c>
      <c r="O429" s="69" t="s">
        <v>32</v>
      </c>
      <c r="P429" s="69" t="s">
        <v>33</v>
      </c>
      <c r="R429" s="117"/>
      <c r="S429" s="117"/>
      <c r="T429" s="70" t="s">
        <v>6850</v>
      </c>
      <c r="V429" s="117"/>
      <c r="Y429" s="69" t="s">
        <v>6850</v>
      </c>
      <c r="Z429" s="70" t="s">
        <v>6850</v>
      </c>
      <c r="AA429" s="70" t="s">
        <v>6850</v>
      </c>
    </row>
    <row r="430">
      <c r="A430" s="115">
        <v>45720.0</v>
      </c>
      <c r="B430" s="116">
        <v>53.0</v>
      </c>
      <c r="C430" s="69" t="s">
        <v>64</v>
      </c>
      <c r="D430" s="69" t="s">
        <v>964</v>
      </c>
      <c r="E430" s="69" t="s">
        <v>1968</v>
      </c>
      <c r="F430" s="69" t="s">
        <v>46</v>
      </c>
      <c r="G430" s="69" t="s">
        <v>1959</v>
      </c>
      <c r="H430" s="69" t="s">
        <v>388</v>
      </c>
      <c r="I430" s="69" t="s">
        <v>78</v>
      </c>
      <c r="J430" s="69" t="s">
        <v>47</v>
      </c>
      <c r="K430" s="69" t="s">
        <v>47</v>
      </c>
      <c r="L430" s="69" t="s">
        <v>29</v>
      </c>
      <c r="M430" s="69" t="s">
        <v>7695</v>
      </c>
      <c r="N430" s="69" t="s">
        <v>7696</v>
      </c>
      <c r="O430" s="69" t="s">
        <v>32</v>
      </c>
      <c r="P430" s="69" t="s">
        <v>33</v>
      </c>
      <c r="Q430" s="69" t="s">
        <v>126</v>
      </c>
      <c r="R430" s="117"/>
      <c r="S430" s="117" t="s">
        <v>4697</v>
      </c>
      <c r="T430" s="71">
        <v>45773.0</v>
      </c>
      <c r="V430" s="69" t="s">
        <v>4697</v>
      </c>
      <c r="W430" s="69">
        <v>6250.0</v>
      </c>
      <c r="X430" s="69" t="s">
        <v>609</v>
      </c>
      <c r="Y430" s="69" t="s">
        <v>6836</v>
      </c>
      <c r="Z430" s="70" t="s">
        <v>6837</v>
      </c>
      <c r="AA430" s="71">
        <v>45748.0</v>
      </c>
    </row>
    <row r="431">
      <c r="A431" s="115">
        <v>45720.0</v>
      </c>
      <c r="B431" s="116">
        <v>18.0</v>
      </c>
      <c r="C431" s="69" t="s">
        <v>50</v>
      </c>
      <c r="D431" s="69" t="s">
        <v>216</v>
      </c>
      <c r="E431" s="69" t="s">
        <v>1971</v>
      </c>
      <c r="F431" s="69" t="s">
        <v>25</v>
      </c>
      <c r="G431" s="69" t="s">
        <v>1972</v>
      </c>
      <c r="H431" s="69" t="s">
        <v>39</v>
      </c>
      <c r="I431" s="69" t="s">
        <v>220</v>
      </c>
      <c r="J431" s="69" t="s">
        <v>220</v>
      </c>
      <c r="K431" s="69" t="s">
        <v>220</v>
      </c>
      <c r="L431" s="69" t="s">
        <v>29</v>
      </c>
      <c r="M431" s="69" t="s">
        <v>7697</v>
      </c>
      <c r="N431" s="69" t="s">
        <v>7698</v>
      </c>
      <c r="O431" s="69" t="s">
        <v>32</v>
      </c>
      <c r="P431" s="69" t="s">
        <v>33</v>
      </c>
      <c r="Q431" s="69" t="s">
        <v>228</v>
      </c>
      <c r="R431" s="117"/>
      <c r="S431" s="117" t="s">
        <v>4688</v>
      </c>
      <c r="T431" s="71">
        <v>45738.0</v>
      </c>
      <c r="V431" s="69" t="s">
        <v>4688</v>
      </c>
      <c r="W431" s="69">
        <v>3150.0</v>
      </c>
      <c r="X431" s="69" t="s">
        <v>600</v>
      </c>
      <c r="Y431" s="69" t="s">
        <v>6862</v>
      </c>
      <c r="Z431" s="70" t="s">
        <v>6863</v>
      </c>
      <c r="AA431" s="71">
        <v>45717.0</v>
      </c>
    </row>
    <row r="432">
      <c r="A432" s="115">
        <v>45721.0</v>
      </c>
      <c r="B432" s="116">
        <v>181.0</v>
      </c>
      <c r="C432" s="69" t="s">
        <v>72</v>
      </c>
      <c r="D432" s="69" t="s">
        <v>247</v>
      </c>
      <c r="E432" s="69" t="s">
        <v>1975</v>
      </c>
      <c r="F432" s="69" t="s">
        <v>25</v>
      </c>
      <c r="G432" s="69" t="s">
        <v>1976</v>
      </c>
      <c r="H432" s="69" t="s">
        <v>59</v>
      </c>
      <c r="I432" s="69" t="s">
        <v>78</v>
      </c>
      <c r="J432" s="69" t="s">
        <v>78</v>
      </c>
      <c r="K432" s="69" t="s">
        <v>78</v>
      </c>
      <c r="L432" s="69" t="s">
        <v>29</v>
      </c>
      <c r="M432" s="69" t="s">
        <v>7699</v>
      </c>
      <c r="N432" s="69" t="s">
        <v>7700</v>
      </c>
      <c r="O432" s="69" t="s">
        <v>32</v>
      </c>
      <c r="P432" s="69" t="s">
        <v>33</v>
      </c>
      <c r="Q432" s="69" t="s">
        <v>381</v>
      </c>
      <c r="R432" s="117"/>
      <c r="S432" s="117"/>
      <c r="T432" s="70" t="s">
        <v>6850</v>
      </c>
      <c r="V432" s="117"/>
      <c r="W432" s="69">
        <v>3600.0</v>
      </c>
      <c r="X432" s="69" t="s">
        <v>263</v>
      </c>
      <c r="Y432" s="69" t="s">
        <v>6850</v>
      </c>
      <c r="Z432" s="70" t="s">
        <v>6850</v>
      </c>
      <c r="AA432" s="70" t="s">
        <v>6850</v>
      </c>
    </row>
    <row r="433">
      <c r="A433" s="115">
        <v>45721.0</v>
      </c>
      <c r="B433" s="116">
        <v>181.0</v>
      </c>
      <c r="C433" s="69" t="s">
        <v>50</v>
      </c>
      <c r="D433" s="69" t="s">
        <v>216</v>
      </c>
      <c r="E433" s="69" t="s">
        <v>1979</v>
      </c>
      <c r="F433" s="69" t="s">
        <v>25</v>
      </c>
      <c r="G433" s="69" t="s">
        <v>1980</v>
      </c>
      <c r="H433" s="69" t="s">
        <v>59</v>
      </c>
      <c r="I433" s="69" t="s">
        <v>78</v>
      </c>
      <c r="J433" s="69" t="s">
        <v>104</v>
      </c>
      <c r="K433" s="69" t="s">
        <v>220</v>
      </c>
      <c r="L433" s="69" t="s">
        <v>29</v>
      </c>
      <c r="M433" s="69" t="s">
        <v>7701</v>
      </c>
      <c r="N433" s="69" t="s">
        <v>7702</v>
      </c>
      <c r="O433" s="69" t="s">
        <v>32</v>
      </c>
      <c r="P433" s="69" t="s">
        <v>214</v>
      </c>
      <c r="R433" s="117"/>
      <c r="S433" s="117"/>
      <c r="T433" s="70" t="s">
        <v>6850</v>
      </c>
      <c r="V433" s="117"/>
      <c r="Y433" s="69" t="s">
        <v>6850</v>
      </c>
      <c r="Z433" s="70" t="s">
        <v>6850</v>
      </c>
      <c r="AA433" s="70" t="s">
        <v>6850</v>
      </c>
    </row>
    <row r="434">
      <c r="A434" s="115">
        <v>45721.0</v>
      </c>
      <c r="B434" s="116">
        <v>45.0</v>
      </c>
      <c r="C434" s="69" t="s">
        <v>22</v>
      </c>
      <c r="D434" s="69" t="s">
        <v>109</v>
      </c>
      <c r="E434" s="69" t="s">
        <v>1983</v>
      </c>
      <c r="F434" s="69" t="s">
        <v>638</v>
      </c>
      <c r="G434" s="69" t="s">
        <v>1984</v>
      </c>
      <c r="H434" s="69" t="s">
        <v>77</v>
      </c>
      <c r="I434" s="69" t="s">
        <v>104</v>
      </c>
      <c r="J434" s="69" t="s">
        <v>47</v>
      </c>
      <c r="K434" s="69" t="s">
        <v>47</v>
      </c>
      <c r="L434" s="69" t="s">
        <v>29</v>
      </c>
      <c r="M434" s="69" t="s">
        <v>7703</v>
      </c>
      <c r="N434" s="69" t="s">
        <v>7704</v>
      </c>
      <c r="O434" s="69" t="s">
        <v>32</v>
      </c>
      <c r="P434" s="69" t="s">
        <v>33</v>
      </c>
      <c r="R434" s="117"/>
      <c r="S434" s="117" t="s">
        <v>4729</v>
      </c>
      <c r="T434" s="71">
        <v>45766.0</v>
      </c>
      <c r="V434" s="69" t="s">
        <v>4729</v>
      </c>
      <c r="W434" s="69">
        <v>1350.0</v>
      </c>
      <c r="X434" s="69" t="s">
        <v>1030</v>
      </c>
      <c r="Y434" s="69" t="s">
        <v>6836</v>
      </c>
      <c r="Z434" s="70" t="s">
        <v>6837</v>
      </c>
      <c r="AA434" s="71">
        <v>45748.0</v>
      </c>
    </row>
    <row r="435">
      <c r="A435" s="115">
        <v>45721.0</v>
      </c>
      <c r="B435" s="116">
        <v>3.0</v>
      </c>
      <c r="C435" s="69" t="s">
        <v>64</v>
      </c>
      <c r="D435" s="69" t="s">
        <v>562</v>
      </c>
      <c r="E435" s="69" t="s">
        <v>1987</v>
      </c>
      <c r="F435" s="69" t="s">
        <v>638</v>
      </c>
      <c r="G435" s="69" t="s">
        <v>1988</v>
      </c>
      <c r="H435" s="69" t="s">
        <v>77</v>
      </c>
      <c r="I435" s="69" t="s">
        <v>468</v>
      </c>
      <c r="J435" s="69" t="s">
        <v>47</v>
      </c>
      <c r="K435" s="69" t="s">
        <v>47</v>
      </c>
      <c r="L435" s="69" t="s">
        <v>29</v>
      </c>
      <c r="M435" s="69" t="s">
        <v>7705</v>
      </c>
      <c r="N435" s="69" t="s">
        <v>7706</v>
      </c>
      <c r="O435" s="69" t="s">
        <v>32</v>
      </c>
      <c r="P435" s="69" t="s">
        <v>33</v>
      </c>
      <c r="R435" s="117"/>
      <c r="S435" s="117">
        <v>45872.0</v>
      </c>
      <c r="T435" s="71">
        <v>45724.0</v>
      </c>
      <c r="V435" s="115">
        <v>45872.0</v>
      </c>
      <c r="Y435" s="69" t="s">
        <v>6862</v>
      </c>
      <c r="Z435" s="70" t="s">
        <v>6863</v>
      </c>
      <c r="AA435" s="71">
        <v>45717.0</v>
      </c>
    </row>
    <row r="436">
      <c r="A436" s="115">
        <v>45721.0</v>
      </c>
      <c r="B436" s="116">
        <v>181.0</v>
      </c>
      <c r="C436" s="69" t="s">
        <v>50</v>
      </c>
      <c r="D436" s="69" t="s">
        <v>216</v>
      </c>
      <c r="E436" s="69" t="s">
        <v>1991</v>
      </c>
      <c r="F436" s="69" t="s">
        <v>46</v>
      </c>
      <c r="G436" s="69" t="s">
        <v>1980</v>
      </c>
      <c r="H436" s="69" t="s">
        <v>59</v>
      </c>
      <c r="I436" s="69" t="s">
        <v>78</v>
      </c>
      <c r="J436" s="69" t="s">
        <v>47</v>
      </c>
      <c r="K436" s="69" t="s">
        <v>47</v>
      </c>
      <c r="L436" s="69" t="s">
        <v>29</v>
      </c>
      <c r="M436" s="69" t="s">
        <v>7707</v>
      </c>
      <c r="N436" s="69" t="s">
        <v>7708</v>
      </c>
      <c r="O436" s="69" t="s">
        <v>32</v>
      </c>
      <c r="P436" s="69" t="s">
        <v>214</v>
      </c>
      <c r="R436" s="117"/>
      <c r="S436" s="117"/>
      <c r="T436" s="70" t="s">
        <v>6850</v>
      </c>
      <c r="V436" s="117"/>
      <c r="Y436" s="69" t="s">
        <v>6850</v>
      </c>
      <c r="Z436" s="70" t="s">
        <v>6850</v>
      </c>
      <c r="AA436" s="70" t="s">
        <v>6850</v>
      </c>
    </row>
    <row r="437">
      <c r="A437" s="115">
        <v>45721.0</v>
      </c>
      <c r="B437" s="116">
        <v>181.0</v>
      </c>
      <c r="C437" s="69" t="s">
        <v>50</v>
      </c>
      <c r="D437" s="69" t="s">
        <v>216</v>
      </c>
      <c r="E437" s="69" t="s">
        <v>1994</v>
      </c>
      <c r="F437" s="69" t="s">
        <v>46</v>
      </c>
      <c r="G437" s="69" t="s">
        <v>1980</v>
      </c>
      <c r="H437" s="69" t="s">
        <v>59</v>
      </c>
      <c r="I437" s="69" t="s">
        <v>78</v>
      </c>
      <c r="J437" s="69" t="s">
        <v>47</v>
      </c>
      <c r="K437" s="69" t="s">
        <v>47</v>
      </c>
      <c r="L437" s="69" t="s">
        <v>29</v>
      </c>
      <c r="M437" s="69" t="s">
        <v>7709</v>
      </c>
      <c r="N437" s="69" t="s">
        <v>7710</v>
      </c>
      <c r="O437" s="69" t="s">
        <v>32</v>
      </c>
      <c r="P437" s="69" t="s">
        <v>214</v>
      </c>
      <c r="R437" s="117"/>
      <c r="S437" s="117"/>
      <c r="T437" s="70" t="s">
        <v>6850</v>
      </c>
      <c r="V437" s="117"/>
      <c r="Y437" s="69" t="s">
        <v>6850</v>
      </c>
      <c r="Z437" s="70" t="s">
        <v>6850</v>
      </c>
      <c r="AA437" s="70" t="s">
        <v>6850</v>
      </c>
    </row>
    <row r="438">
      <c r="A438" s="115">
        <v>45721.0</v>
      </c>
      <c r="B438" s="116">
        <v>181.0</v>
      </c>
      <c r="C438" s="69" t="s">
        <v>50</v>
      </c>
      <c r="D438" s="69" t="s">
        <v>216</v>
      </c>
      <c r="E438" s="69" t="s">
        <v>1997</v>
      </c>
      <c r="F438" s="69" t="s">
        <v>46</v>
      </c>
      <c r="G438" s="69" t="s">
        <v>1980</v>
      </c>
      <c r="H438" s="69" t="s">
        <v>59</v>
      </c>
      <c r="I438" s="69" t="s">
        <v>244</v>
      </c>
      <c r="J438" s="69" t="s">
        <v>47</v>
      </c>
      <c r="K438" s="69" t="s">
        <v>47</v>
      </c>
      <c r="L438" s="69" t="s">
        <v>29</v>
      </c>
      <c r="M438" s="69" t="s">
        <v>7711</v>
      </c>
      <c r="N438" s="69" t="s">
        <v>7712</v>
      </c>
      <c r="O438" s="69" t="s">
        <v>32</v>
      </c>
      <c r="P438" s="69" t="s">
        <v>214</v>
      </c>
      <c r="R438" s="117"/>
      <c r="S438" s="117"/>
      <c r="T438" s="70" t="s">
        <v>6850</v>
      </c>
      <c r="V438" s="117"/>
      <c r="Y438" s="69" t="s">
        <v>6850</v>
      </c>
      <c r="Z438" s="70" t="s">
        <v>6850</v>
      </c>
      <c r="AA438" s="70" t="s">
        <v>6850</v>
      </c>
    </row>
    <row r="439">
      <c r="A439" s="115">
        <v>45721.0</v>
      </c>
      <c r="B439" s="116">
        <v>94.0</v>
      </c>
      <c r="C439" s="69" t="s">
        <v>72</v>
      </c>
      <c r="D439" s="69" t="s">
        <v>247</v>
      </c>
      <c r="E439" s="69" t="s">
        <v>2000</v>
      </c>
      <c r="F439" s="69" t="s">
        <v>427</v>
      </c>
      <c r="G439" s="69" t="s">
        <v>2001</v>
      </c>
      <c r="H439" s="69" t="s">
        <v>68</v>
      </c>
      <c r="I439" s="69" t="s">
        <v>435</v>
      </c>
      <c r="J439" s="69" t="s">
        <v>40</v>
      </c>
      <c r="K439" s="69" t="s">
        <v>47</v>
      </c>
      <c r="L439" s="69" t="s">
        <v>29</v>
      </c>
      <c r="M439" s="69" t="s">
        <v>7713</v>
      </c>
      <c r="N439" s="69" t="s">
        <v>7714</v>
      </c>
      <c r="O439" s="69" t="s">
        <v>32</v>
      </c>
      <c r="P439" s="69" t="s">
        <v>33</v>
      </c>
      <c r="Q439" s="69" t="s">
        <v>381</v>
      </c>
      <c r="R439" s="117"/>
      <c r="S439" s="117">
        <v>45844.0</v>
      </c>
      <c r="T439" s="71">
        <v>45815.0</v>
      </c>
      <c r="V439" s="115">
        <v>45844.0</v>
      </c>
      <c r="Y439" s="69" t="s">
        <v>6870</v>
      </c>
      <c r="Z439" s="70" t="s">
        <v>6871</v>
      </c>
      <c r="AA439" s="71">
        <v>45809.0</v>
      </c>
    </row>
    <row r="440">
      <c r="A440" s="115">
        <v>45721.0</v>
      </c>
      <c r="B440" s="116">
        <v>17.0</v>
      </c>
      <c r="C440" s="69" t="s">
        <v>64</v>
      </c>
      <c r="D440" s="69" t="s">
        <v>562</v>
      </c>
      <c r="E440" s="69" t="s">
        <v>2004</v>
      </c>
      <c r="F440" s="69" t="s">
        <v>25</v>
      </c>
      <c r="G440" s="69" t="s">
        <v>2005</v>
      </c>
      <c r="H440" s="69" t="s">
        <v>59</v>
      </c>
      <c r="I440" s="69" t="s">
        <v>459</v>
      </c>
      <c r="J440" s="69" t="s">
        <v>459</v>
      </c>
      <c r="K440" s="69" t="s">
        <v>459</v>
      </c>
      <c r="L440" s="69" t="s">
        <v>29</v>
      </c>
      <c r="M440" s="69" t="s">
        <v>7715</v>
      </c>
      <c r="N440" s="69" t="s">
        <v>7716</v>
      </c>
      <c r="O440" s="69" t="s">
        <v>32</v>
      </c>
      <c r="P440" s="69" t="s">
        <v>33</v>
      </c>
      <c r="Q440" s="69" t="s">
        <v>34</v>
      </c>
      <c r="R440" s="117"/>
      <c r="S440" s="117" t="s">
        <v>4688</v>
      </c>
      <c r="T440" s="71">
        <v>45738.0</v>
      </c>
      <c r="V440" s="69" t="s">
        <v>4688</v>
      </c>
      <c r="W440" s="69">
        <v>4050.0</v>
      </c>
      <c r="X440" s="69" t="s">
        <v>364</v>
      </c>
      <c r="Y440" s="69" t="s">
        <v>6862</v>
      </c>
      <c r="Z440" s="70" t="s">
        <v>6863</v>
      </c>
      <c r="AA440" s="71">
        <v>45717.0</v>
      </c>
    </row>
    <row r="441">
      <c r="A441" s="115">
        <v>45721.0</v>
      </c>
      <c r="B441" s="116">
        <v>17.0</v>
      </c>
      <c r="C441" s="69" t="s">
        <v>64</v>
      </c>
      <c r="D441" s="69" t="s">
        <v>562</v>
      </c>
      <c r="E441" s="69" t="s">
        <v>2008</v>
      </c>
      <c r="F441" s="69" t="s">
        <v>638</v>
      </c>
      <c r="G441" s="69" t="s">
        <v>2009</v>
      </c>
      <c r="H441" s="69" t="s">
        <v>77</v>
      </c>
      <c r="I441" s="69" t="s">
        <v>1265</v>
      </c>
      <c r="J441" s="69" t="s">
        <v>47</v>
      </c>
      <c r="K441" s="69" t="s">
        <v>47</v>
      </c>
      <c r="L441" s="69" t="s">
        <v>29</v>
      </c>
      <c r="M441" s="69" t="s">
        <v>7717</v>
      </c>
      <c r="N441" s="69" t="s">
        <v>7718</v>
      </c>
      <c r="O441" s="69" t="s">
        <v>32</v>
      </c>
      <c r="P441" s="69" t="s">
        <v>33</v>
      </c>
      <c r="R441" s="117"/>
      <c r="S441" s="117" t="s">
        <v>4688</v>
      </c>
      <c r="T441" s="71">
        <v>45738.0</v>
      </c>
      <c r="V441" s="69" t="s">
        <v>4688</v>
      </c>
      <c r="W441" s="69">
        <v>810.0</v>
      </c>
      <c r="X441" s="69" t="s">
        <v>151</v>
      </c>
      <c r="Y441" s="69" t="s">
        <v>6862</v>
      </c>
      <c r="Z441" s="70" t="s">
        <v>6863</v>
      </c>
      <c r="AA441" s="71">
        <v>45717.0</v>
      </c>
    </row>
    <row r="442">
      <c r="A442" s="115">
        <v>45721.0</v>
      </c>
      <c r="B442" s="116">
        <v>45.0</v>
      </c>
      <c r="C442" s="69" t="s">
        <v>64</v>
      </c>
      <c r="D442" s="69" t="s">
        <v>562</v>
      </c>
      <c r="E442" s="69" t="s">
        <v>2012</v>
      </c>
      <c r="F442" s="69" t="s">
        <v>25</v>
      </c>
      <c r="G442" s="69" t="s">
        <v>2013</v>
      </c>
      <c r="H442" s="69" t="s">
        <v>59</v>
      </c>
      <c r="I442" s="69" t="s">
        <v>328</v>
      </c>
      <c r="J442" s="69" t="s">
        <v>328</v>
      </c>
      <c r="K442" s="69" t="s">
        <v>328</v>
      </c>
      <c r="L442" s="69" t="s">
        <v>29</v>
      </c>
      <c r="M442" s="69" t="s">
        <v>7719</v>
      </c>
      <c r="N442" s="69" t="s">
        <v>7720</v>
      </c>
      <c r="O442" s="69" t="s">
        <v>32</v>
      </c>
      <c r="P442" s="69" t="s">
        <v>33</v>
      </c>
      <c r="Q442" s="69" t="s">
        <v>228</v>
      </c>
      <c r="R442" s="117"/>
      <c r="S442" s="117" t="s">
        <v>4729</v>
      </c>
      <c r="T442" s="71">
        <v>45766.0</v>
      </c>
      <c r="V442" s="69" t="s">
        <v>4729</v>
      </c>
      <c r="Y442" s="69" t="s">
        <v>6836</v>
      </c>
      <c r="Z442" s="70" t="s">
        <v>6837</v>
      </c>
      <c r="AA442" s="71">
        <v>45748.0</v>
      </c>
    </row>
    <row r="443">
      <c r="A443" s="115">
        <v>45721.0</v>
      </c>
      <c r="B443" s="116">
        <v>45.0</v>
      </c>
      <c r="C443" s="69" t="s">
        <v>64</v>
      </c>
      <c r="D443" s="69" t="s">
        <v>562</v>
      </c>
      <c r="E443" s="69" t="s">
        <v>2016</v>
      </c>
      <c r="F443" s="69" t="s">
        <v>46</v>
      </c>
      <c r="G443" s="69" t="s">
        <v>2013</v>
      </c>
      <c r="H443" s="69" t="s">
        <v>59</v>
      </c>
      <c r="I443" s="69" t="s">
        <v>328</v>
      </c>
      <c r="J443" s="69" t="s">
        <v>47</v>
      </c>
      <c r="K443" s="69" t="s">
        <v>47</v>
      </c>
      <c r="L443" s="69" t="s">
        <v>29</v>
      </c>
      <c r="M443" s="69" t="s">
        <v>7721</v>
      </c>
      <c r="N443" s="69" t="s">
        <v>7722</v>
      </c>
      <c r="O443" s="69" t="s">
        <v>32</v>
      </c>
      <c r="P443" s="69" t="s">
        <v>33</v>
      </c>
      <c r="Q443" s="69" t="s">
        <v>228</v>
      </c>
      <c r="R443" s="117"/>
      <c r="S443" s="117" t="s">
        <v>4729</v>
      </c>
      <c r="T443" s="71">
        <v>45766.0</v>
      </c>
      <c r="V443" s="69" t="s">
        <v>4729</v>
      </c>
      <c r="Y443" s="69" t="s">
        <v>6836</v>
      </c>
      <c r="Z443" s="70" t="s">
        <v>6837</v>
      </c>
      <c r="AA443" s="71">
        <v>45748.0</v>
      </c>
    </row>
    <row r="444">
      <c r="A444" s="115">
        <v>45721.0</v>
      </c>
      <c r="B444" s="116">
        <v>17.0</v>
      </c>
      <c r="C444" s="69" t="s">
        <v>64</v>
      </c>
      <c r="D444" s="69" t="s">
        <v>697</v>
      </c>
      <c r="E444" s="69" t="s">
        <v>2019</v>
      </c>
      <c r="F444" s="69" t="s">
        <v>274</v>
      </c>
      <c r="G444" s="69" t="s">
        <v>2020</v>
      </c>
      <c r="H444" s="69" t="s">
        <v>77</v>
      </c>
      <c r="I444" s="69" t="s">
        <v>104</v>
      </c>
      <c r="J444" s="69" t="s">
        <v>47</v>
      </c>
      <c r="K444" s="69" t="s">
        <v>47</v>
      </c>
      <c r="L444" s="69" t="s">
        <v>29</v>
      </c>
      <c r="M444" s="69" t="s">
        <v>7723</v>
      </c>
      <c r="N444" s="69" t="s">
        <v>7724</v>
      </c>
      <c r="O444" s="69" t="s">
        <v>32</v>
      </c>
      <c r="P444" s="69" t="s">
        <v>33</v>
      </c>
      <c r="Q444" s="69" t="s">
        <v>126</v>
      </c>
      <c r="R444" s="117"/>
      <c r="S444" s="117" t="s">
        <v>4688</v>
      </c>
      <c r="T444" s="71">
        <v>45738.0</v>
      </c>
      <c r="V444" s="69" t="s">
        <v>4688</v>
      </c>
      <c r="W444" s="69">
        <v>3780.0</v>
      </c>
      <c r="X444" s="69" t="s">
        <v>2023</v>
      </c>
      <c r="Y444" s="69" t="s">
        <v>6862</v>
      </c>
      <c r="Z444" s="70" t="s">
        <v>6863</v>
      </c>
      <c r="AA444" s="71">
        <v>45717.0</v>
      </c>
    </row>
    <row r="445">
      <c r="A445" s="115">
        <v>45722.0</v>
      </c>
      <c r="B445" s="116">
        <v>44.0</v>
      </c>
      <c r="C445" s="69" t="s">
        <v>64</v>
      </c>
      <c r="D445" s="69" t="s">
        <v>562</v>
      </c>
      <c r="E445" s="69" t="s">
        <v>2024</v>
      </c>
      <c r="F445" s="69" t="s">
        <v>638</v>
      </c>
      <c r="G445" s="69" t="s">
        <v>2025</v>
      </c>
      <c r="H445" s="69" t="s">
        <v>77</v>
      </c>
      <c r="I445" s="69" t="s">
        <v>328</v>
      </c>
      <c r="J445" s="69" t="s">
        <v>47</v>
      </c>
      <c r="K445" s="69" t="s">
        <v>47</v>
      </c>
      <c r="L445" s="69" t="s">
        <v>29</v>
      </c>
      <c r="M445" s="69" t="s">
        <v>7725</v>
      </c>
      <c r="N445" s="69" t="s">
        <v>7726</v>
      </c>
      <c r="O445" s="69" t="s">
        <v>32</v>
      </c>
      <c r="P445" s="69" t="s">
        <v>33</v>
      </c>
      <c r="R445" s="117"/>
      <c r="S445" s="117" t="s">
        <v>4729</v>
      </c>
      <c r="T445" s="71">
        <v>45766.0</v>
      </c>
      <c r="V445" s="69" t="s">
        <v>4729</v>
      </c>
      <c r="Y445" s="69" t="s">
        <v>6836</v>
      </c>
      <c r="Z445" s="70" t="s">
        <v>6837</v>
      </c>
      <c r="AA445" s="71">
        <v>45748.0</v>
      </c>
    </row>
    <row r="446">
      <c r="A446" s="115">
        <v>45722.0</v>
      </c>
      <c r="B446" s="116">
        <v>180.0</v>
      </c>
      <c r="C446" s="69" t="s">
        <v>64</v>
      </c>
      <c r="D446" s="69" t="s">
        <v>290</v>
      </c>
      <c r="E446" s="69" t="s">
        <v>2028</v>
      </c>
      <c r="F446" s="69" t="s">
        <v>25</v>
      </c>
      <c r="G446" s="69" t="s">
        <v>2029</v>
      </c>
      <c r="H446" s="69" t="s">
        <v>388</v>
      </c>
      <c r="I446" s="69" t="s">
        <v>78</v>
      </c>
      <c r="J446" s="69" t="s">
        <v>105</v>
      </c>
      <c r="K446" s="69" t="s">
        <v>148</v>
      </c>
      <c r="L446" s="69" t="s">
        <v>29</v>
      </c>
      <c r="M446" s="69" t="s">
        <v>7727</v>
      </c>
      <c r="N446" s="69" t="s">
        <v>7728</v>
      </c>
      <c r="O446" s="69" t="s">
        <v>32</v>
      </c>
      <c r="P446" s="69" t="s">
        <v>33</v>
      </c>
      <c r="R446" s="117"/>
      <c r="S446" s="117"/>
      <c r="T446" s="70" t="s">
        <v>6850</v>
      </c>
      <c r="V446" s="117"/>
      <c r="W446" s="69">
        <v>2700.0</v>
      </c>
      <c r="X446" s="69" t="s">
        <v>263</v>
      </c>
      <c r="Y446" s="69" t="s">
        <v>6850</v>
      </c>
      <c r="Z446" s="70" t="s">
        <v>6850</v>
      </c>
      <c r="AA446" s="70" t="s">
        <v>6850</v>
      </c>
    </row>
    <row r="447">
      <c r="A447" s="115">
        <v>45722.0</v>
      </c>
      <c r="B447" s="116">
        <v>2.0</v>
      </c>
      <c r="C447" s="69" t="s">
        <v>64</v>
      </c>
      <c r="D447" s="69" t="s">
        <v>562</v>
      </c>
      <c r="E447" s="69" t="s">
        <v>2032</v>
      </c>
      <c r="F447" s="69" t="s">
        <v>638</v>
      </c>
      <c r="G447" s="69" t="s">
        <v>2033</v>
      </c>
      <c r="H447" s="69" t="s">
        <v>77</v>
      </c>
      <c r="I447" s="69" t="s">
        <v>78</v>
      </c>
      <c r="J447" s="69" t="s">
        <v>47</v>
      </c>
      <c r="K447" s="69" t="s">
        <v>47</v>
      </c>
      <c r="L447" s="69" t="s">
        <v>29</v>
      </c>
      <c r="M447" s="69" t="s">
        <v>7729</v>
      </c>
      <c r="N447" s="69" t="s">
        <v>7730</v>
      </c>
      <c r="O447" s="69" t="s">
        <v>32</v>
      </c>
      <c r="P447" s="69" t="s">
        <v>33</v>
      </c>
      <c r="R447" s="117"/>
      <c r="S447" s="117">
        <v>45872.0</v>
      </c>
      <c r="T447" s="71">
        <v>45724.0</v>
      </c>
      <c r="V447" s="115">
        <v>45872.0</v>
      </c>
      <c r="W447" s="69">
        <v>810.0</v>
      </c>
      <c r="X447" s="69" t="s">
        <v>100</v>
      </c>
      <c r="Y447" s="69" t="s">
        <v>6862</v>
      </c>
      <c r="Z447" s="70" t="s">
        <v>6863</v>
      </c>
      <c r="AA447" s="71">
        <v>45717.0</v>
      </c>
    </row>
    <row r="448">
      <c r="A448" s="115">
        <v>45722.0</v>
      </c>
      <c r="B448" s="116">
        <v>51.0</v>
      </c>
      <c r="C448" s="69" t="s">
        <v>64</v>
      </c>
      <c r="D448" s="69" t="s">
        <v>964</v>
      </c>
      <c r="E448" s="69" t="s">
        <v>2036</v>
      </c>
      <c r="F448" s="69" t="s">
        <v>25</v>
      </c>
      <c r="G448" s="69" t="s">
        <v>2037</v>
      </c>
      <c r="H448" s="69" t="s">
        <v>39</v>
      </c>
      <c r="I448" s="69" t="s">
        <v>2038</v>
      </c>
      <c r="J448" s="69" t="s">
        <v>78</v>
      </c>
      <c r="K448" s="69" t="s">
        <v>78</v>
      </c>
      <c r="L448" s="69" t="s">
        <v>29</v>
      </c>
      <c r="M448" s="69" t="s">
        <v>7731</v>
      </c>
      <c r="N448" s="69" t="s">
        <v>7732</v>
      </c>
      <c r="O448" s="69" t="s">
        <v>32</v>
      </c>
      <c r="P448" s="69" t="s">
        <v>33</v>
      </c>
      <c r="Q448" s="69" t="s">
        <v>126</v>
      </c>
      <c r="R448" s="117"/>
      <c r="S448" s="117" t="s">
        <v>4697</v>
      </c>
      <c r="T448" s="71">
        <v>45773.0</v>
      </c>
      <c r="V448" s="69" t="s">
        <v>4697</v>
      </c>
      <c r="Y448" s="69" t="s">
        <v>6836</v>
      </c>
      <c r="Z448" s="70" t="s">
        <v>6837</v>
      </c>
      <c r="AA448" s="71">
        <v>45748.0</v>
      </c>
    </row>
    <row r="449">
      <c r="A449" s="115">
        <v>45722.0</v>
      </c>
      <c r="B449" s="116">
        <v>44.0</v>
      </c>
      <c r="C449" s="69" t="s">
        <v>22</v>
      </c>
      <c r="D449" s="69" t="s">
        <v>109</v>
      </c>
      <c r="E449" s="69" t="s">
        <v>2041</v>
      </c>
      <c r="F449" s="69" t="s">
        <v>25</v>
      </c>
      <c r="G449" s="69" t="s">
        <v>2042</v>
      </c>
      <c r="H449" s="69" t="s">
        <v>388</v>
      </c>
      <c r="I449" s="69" t="s">
        <v>78</v>
      </c>
      <c r="J449" s="69" t="s">
        <v>40</v>
      </c>
      <c r="K449" s="69" t="s">
        <v>459</v>
      </c>
      <c r="L449" s="69" t="s">
        <v>29</v>
      </c>
      <c r="M449" s="69" t="s">
        <v>7733</v>
      </c>
      <c r="N449" s="69" t="s">
        <v>7734</v>
      </c>
      <c r="O449" s="69" t="s">
        <v>32</v>
      </c>
      <c r="P449" s="69" t="s">
        <v>33</v>
      </c>
      <c r="Q449" s="69" t="s">
        <v>228</v>
      </c>
      <c r="R449" s="117"/>
      <c r="S449" s="117" t="s">
        <v>4729</v>
      </c>
      <c r="T449" s="71">
        <v>45766.0</v>
      </c>
      <c r="V449" s="69" t="s">
        <v>4729</v>
      </c>
      <c r="Y449" s="69" t="s">
        <v>6836</v>
      </c>
      <c r="Z449" s="70" t="s">
        <v>6837</v>
      </c>
      <c r="AA449" s="71">
        <v>45748.0</v>
      </c>
    </row>
    <row r="450">
      <c r="A450" s="115">
        <v>45722.0</v>
      </c>
      <c r="B450" s="116">
        <v>180.0</v>
      </c>
      <c r="C450" s="69" t="s">
        <v>64</v>
      </c>
      <c r="D450" s="69" t="s">
        <v>697</v>
      </c>
      <c r="E450" s="69" t="s">
        <v>2045</v>
      </c>
      <c r="F450" s="69" t="s">
        <v>274</v>
      </c>
      <c r="G450" s="69" t="s">
        <v>2046</v>
      </c>
      <c r="H450" s="69" t="s">
        <v>77</v>
      </c>
      <c r="I450" s="69" t="s">
        <v>122</v>
      </c>
      <c r="J450" s="69" t="s">
        <v>47</v>
      </c>
      <c r="K450" s="69" t="s">
        <v>47</v>
      </c>
      <c r="L450" s="69" t="s">
        <v>29</v>
      </c>
      <c r="M450" s="69" t="s">
        <v>7735</v>
      </c>
      <c r="N450" s="69" t="s">
        <v>7736</v>
      </c>
      <c r="O450" s="69" t="s">
        <v>32</v>
      </c>
      <c r="P450" s="69" t="s">
        <v>71</v>
      </c>
      <c r="R450" s="117"/>
      <c r="S450" s="117"/>
      <c r="T450" s="70" t="s">
        <v>6850</v>
      </c>
      <c r="V450" s="117"/>
      <c r="Y450" s="69" t="s">
        <v>6850</v>
      </c>
      <c r="Z450" s="70" t="s">
        <v>6850</v>
      </c>
      <c r="AA450" s="70" t="s">
        <v>6850</v>
      </c>
    </row>
    <row r="451">
      <c r="A451" s="115">
        <v>45722.0</v>
      </c>
      <c r="B451" s="116">
        <v>2.0</v>
      </c>
      <c r="C451" s="69" t="s">
        <v>64</v>
      </c>
      <c r="D451" s="69" t="s">
        <v>562</v>
      </c>
      <c r="E451" s="69" t="s">
        <v>2049</v>
      </c>
      <c r="F451" s="69" t="s">
        <v>638</v>
      </c>
      <c r="G451" s="69" t="s">
        <v>2050</v>
      </c>
      <c r="H451" s="69" t="s">
        <v>77</v>
      </c>
      <c r="I451" s="69" t="s">
        <v>78</v>
      </c>
      <c r="J451" s="69" t="s">
        <v>47</v>
      </c>
      <c r="K451" s="69" t="s">
        <v>47</v>
      </c>
      <c r="L451" s="69" t="s">
        <v>29</v>
      </c>
      <c r="M451" s="69" t="s">
        <v>7737</v>
      </c>
      <c r="N451" s="69" t="s">
        <v>7738</v>
      </c>
      <c r="O451" s="69" t="s">
        <v>32</v>
      </c>
      <c r="P451" s="69" t="s">
        <v>33</v>
      </c>
      <c r="R451" s="117"/>
      <c r="S451" s="117">
        <v>45872.0</v>
      </c>
      <c r="T451" s="71">
        <v>45724.0</v>
      </c>
      <c r="V451" s="115">
        <v>45872.0</v>
      </c>
      <c r="Y451" s="69" t="s">
        <v>6862</v>
      </c>
      <c r="Z451" s="70" t="s">
        <v>6863</v>
      </c>
      <c r="AA451" s="71">
        <v>45717.0</v>
      </c>
    </row>
    <row r="452">
      <c r="A452" s="115">
        <v>45722.0</v>
      </c>
      <c r="B452" s="116">
        <v>30.0</v>
      </c>
      <c r="C452" s="69" t="s">
        <v>72</v>
      </c>
      <c r="D452" s="69" t="s">
        <v>247</v>
      </c>
      <c r="E452" s="69" t="s">
        <v>2053</v>
      </c>
      <c r="F452" s="69" t="s">
        <v>274</v>
      </c>
      <c r="G452" s="69" t="s">
        <v>2054</v>
      </c>
      <c r="H452" s="69" t="s">
        <v>77</v>
      </c>
      <c r="I452" s="69" t="s">
        <v>54</v>
      </c>
      <c r="J452" s="69" t="s">
        <v>47</v>
      </c>
      <c r="K452" s="69" t="s">
        <v>47</v>
      </c>
      <c r="L452" s="69" t="s">
        <v>29</v>
      </c>
      <c r="M452" s="69" t="s">
        <v>7739</v>
      </c>
      <c r="N452" s="69" t="s">
        <v>7740</v>
      </c>
      <c r="O452" s="69" t="s">
        <v>32</v>
      </c>
      <c r="P452" s="69" t="s">
        <v>33</v>
      </c>
      <c r="Q452" s="69" t="s">
        <v>34</v>
      </c>
      <c r="R452" s="117"/>
      <c r="S452" s="117">
        <v>45781.0</v>
      </c>
      <c r="T452" s="71">
        <v>45752.0</v>
      </c>
      <c r="V452" s="115">
        <v>45781.0</v>
      </c>
      <c r="W452" s="69">
        <v>1800.0</v>
      </c>
      <c r="Y452" s="69" t="s">
        <v>6836</v>
      </c>
      <c r="Z452" s="70" t="s">
        <v>6837</v>
      </c>
      <c r="AA452" s="71">
        <v>45748.0</v>
      </c>
    </row>
    <row r="453">
      <c r="A453" s="115">
        <v>45723.0</v>
      </c>
      <c r="B453" s="116">
        <v>179.0</v>
      </c>
      <c r="C453" s="69" t="s">
        <v>22</v>
      </c>
      <c r="D453" s="69" t="s">
        <v>109</v>
      </c>
      <c r="E453" s="69" t="s">
        <v>2057</v>
      </c>
      <c r="F453" s="69" t="s">
        <v>638</v>
      </c>
      <c r="G453" s="69" t="s">
        <v>2058</v>
      </c>
      <c r="H453" s="69" t="s">
        <v>77</v>
      </c>
      <c r="I453" s="69" t="s">
        <v>78</v>
      </c>
      <c r="J453" s="69" t="s">
        <v>47</v>
      </c>
      <c r="K453" s="69" t="s">
        <v>47</v>
      </c>
      <c r="L453" s="69" t="s">
        <v>29</v>
      </c>
      <c r="M453" s="69" t="s">
        <v>7741</v>
      </c>
      <c r="N453" s="69" t="s">
        <v>7742</v>
      </c>
      <c r="O453" s="69" t="s">
        <v>32</v>
      </c>
      <c r="P453" s="69" t="s">
        <v>33</v>
      </c>
      <c r="R453" s="117"/>
      <c r="S453" s="117"/>
      <c r="T453" s="70" t="s">
        <v>6850</v>
      </c>
      <c r="V453" s="117"/>
      <c r="Y453" s="69" t="s">
        <v>6850</v>
      </c>
      <c r="Z453" s="70" t="s">
        <v>6850</v>
      </c>
      <c r="AA453" s="70" t="s">
        <v>6850</v>
      </c>
    </row>
    <row r="454">
      <c r="A454" s="115">
        <v>45723.0</v>
      </c>
      <c r="B454" s="116">
        <v>179.0</v>
      </c>
      <c r="C454" s="69" t="s">
        <v>50</v>
      </c>
      <c r="D454" s="69" t="s">
        <v>216</v>
      </c>
      <c r="E454" s="69" t="s">
        <v>2061</v>
      </c>
      <c r="F454" s="69" t="s">
        <v>25</v>
      </c>
      <c r="G454" s="69" t="s">
        <v>2062</v>
      </c>
      <c r="H454" s="69" t="s">
        <v>59</v>
      </c>
      <c r="I454" s="69" t="s">
        <v>435</v>
      </c>
      <c r="J454" s="69" t="s">
        <v>435</v>
      </c>
      <c r="K454" s="69" t="s">
        <v>220</v>
      </c>
      <c r="L454" s="69" t="s">
        <v>29</v>
      </c>
      <c r="M454" s="69" t="s">
        <v>7743</v>
      </c>
      <c r="N454" s="69" t="s">
        <v>7744</v>
      </c>
      <c r="O454" s="69" t="s">
        <v>32</v>
      </c>
      <c r="P454" s="69" t="s">
        <v>214</v>
      </c>
      <c r="R454" s="117"/>
      <c r="S454" s="117"/>
      <c r="T454" s="70" t="s">
        <v>6850</v>
      </c>
      <c r="V454" s="117"/>
      <c r="Y454" s="69" t="s">
        <v>6850</v>
      </c>
      <c r="Z454" s="70" t="s">
        <v>6850</v>
      </c>
      <c r="AA454" s="70" t="s">
        <v>6850</v>
      </c>
    </row>
    <row r="455">
      <c r="A455" s="115">
        <v>45723.0</v>
      </c>
      <c r="B455" s="116">
        <v>29.0</v>
      </c>
      <c r="C455" s="69" t="s">
        <v>64</v>
      </c>
      <c r="D455" s="69" t="s">
        <v>209</v>
      </c>
      <c r="E455" s="69" t="s">
        <v>2065</v>
      </c>
      <c r="F455" s="69" t="s">
        <v>25</v>
      </c>
      <c r="G455" s="69" t="s">
        <v>2066</v>
      </c>
      <c r="H455" s="69" t="s">
        <v>388</v>
      </c>
      <c r="I455" s="69" t="s">
        <v>328</v>
      </c>
      <c r="J455" s="69" t="s">
        <v>328</v>
      </c>
      <c r="K455" s="69" t="s">
        <v>328</v>
      </c>
      <c r="L455" s="69" t="s">
        <v>29</v>
      </c>
      <c r="M455" s="69" t="s">
        <v>7745</v>
      </c>
      <c r="N455" s="69" t="s">
        <v>7746</v>
      </c>
      <c r="O455" s="69" t="s">
        <v>32</v>
      </c>
      <c r="P455" s="69" t="s">
        <v>33</v>
      </c>
      <c r="Q455" s="69" t="s">
        <v>228</v>
      </c>
      <c r="R455" s="117"/>
      <c r="S455" s="117">
        <v>45781.0</v>
      </c>
      <c r="T455" s="71">
        <v>45752.0</v>
      </c>
      <c r="V455" s="115">
        <v>45781.0</v>
      </c>
      <c r="Y455" s="69" t="s">
        <v>6836</v>
      </c>
      <c r="Z455" s="70" t="s">
        <v>6837</v>
      </c>
      <c r="AA455" s="71">
        <v>45748.0</v>
      </c>
    </row>
    <row r="456">
      <c r="A456" s="115">
        <v>45723.0</v>
      </c>
      <c r="B456" s="116">
        <v>29.0</v>
      </c>
      <c r="C456" s="69" t="s">
        <v>64</v>
      </c>
      <c r="D456" s="69" t="s">
        <v>209</v>
      </c>
      <c r="E456" s="69" t="s">
        <v>2069</v>
      </c>
      <c r="F456" s="69" t="s">
        <v>25</v>
      </c>
      <c r="G456" s="69" t="s">
        <v>2070</v>
      </c>
      <c r="H456" s="69" t="s">
        <v>388</v>
      </c>
      <c r="I456" s="69" t="s">
        <v>801</v>
      </c>
      <c r="J456" s="69" t="s">
        <v>172</v>
      </c>
      <c r="K456" s="69" t="s">
        <v>172</v>
      </c>
      <c r="L456" s="69" t="s">
        <v>29</v>
      </c>
      <c r="M456" s="69" t="s">
        <v>7747</v>
      </c>
      <c r="N456" s="69" t="s">
        <v>7748</v>
      </c>
      <c r="O456" s="69" t="s">
        <v>32</v>
      </c>
      <c r="P456" s="69" t="s">
        <v>33</v>
      </c>
      <c r="Q456" s="69" t="s">
        <v>34</v>
      </c>
      <c r="R456" s="117"/>
      <c r="S456" s="117">
        <v>45781.0</v>
      </c>
      <c r="T456" s="71">
        <v>45752.0</v>
      </c>
      <c r="V456" s="115">
        <v>45781.0</v>
      </c>
      <c r="Y456" s="69" t="s">
        <v>6836</v>
      </c>
      <c r="Z456" s="70" t="s">
        <v>6837</v>
      </c>
      <c r="AA456" s="71">
        <v>45748.0</v>
      </c>
    </row>
    <row r="457">
      <c r="A457" s="115">
        <v>45724.0</v>
      </c>
      <c r="B457" s="116">
        <v>178.0</v>
      </c>
      <c r="C457" s="69" t="s">
        <v>64</v>
      </c>
      <c r="D457" s="69" t="s">
        <v>65</v>
      </c>
      <c r="E457" s="69" t="s">
        <v>2073</v>
      </c>
      <c r="F457" s="69" t="s">
        <v>25</v>
      </c>
      <c r="G457" s="69" t="s">
        <v>2074</v>
      </c>
      <c r="H457" s="69" t="s">
        <v>1205</v>
      </c>
      <c r="I457" s="69" t="s">
        <v>256</v>
      </c>
      <c r="J457" s="69" t="s">
        <v>40</v>
      </c>
      <c r="K457" s="69" t="s">
        <v>40</v>
      </c>
      <c r="L457" s="69" t="s">
        <v>29</v>
      </c>
      <c r="M457" s="69" t="s">
        <v>7749</v>
      </c>
      <c r="N457" s="69" t="s">
        <v>7750</v>
      </c>
      <c r="O457" s="69" t="s">
        <v>32</v>
      </c>
      <c r="P457" s="69" t="s">
        <v>343</v>
      </c>
      <c r="Q457" s="69" t="s">
        <v>381</v>
      </c>
      <c r="R457" s="117"/>
      <c r="S457" s="117"/>
      <c r="T457" s="70" t="s">
        <v>6850</v>
      </c>
      <c r="V457" s="117"/>
      <c r="Y457" s="69" t="s">
        <v>6850</v>
      </c>
      <c r="Z457" s="70" t="s">
        <v>6850</v>
      </c>
      <c r="AA457" s="70" t="s">
        <v>6850</v>
      </c>
    </row>
    <row r="458">
      <c r="A458" s="115">
        <v>45730.0</v>
      </c>
      <c r="B458" s="116">
        <v>15.0</v>
      </c>
      <c r="C458" s="69" t="s">
        <v>64</v>
      </c>
      <c r="D458" s="69" t="s">
        <v>65</v>
      </c>
      <c r="E458" s="69" t="s">
        <v>2079</v>
      </c>
      <c r="F458" s="69" t="s">
        <v>25</v>
      </c>
      <c r="G458" s="69" t="s">
        <v>2080</v>
      </c>
      <c r="H458" s="69" t="s">
        <v>39</v>
      </c>
      <c r="I458" s="69" t="s">
        <v>54</v>
      </c>
      <c r="J458" s="69" t="s">
        <v>122</v>
      </c>
      <c r="K458" s="69" t="s">
        <v>122</v>
      </c>
      <c r="L458" s="69" t="s">
        <v>29</v>
      </c>
      <c r="M458" s="69" t="s">
        <v>7751</v>
      </c>
      <c r="N458" s="69" t="s">
        <v>7752</v>
      </c>
      <c r="O458" s="69" t="s">
        <v>32</v>
      </c>
      <c r="P458" s="69" t="s">
        <v>33</v>
      </c>
      <c r="Q458" s="69" t="s">
        <v>381</v>
      </c>
      <c r="R458" s="117"/>
      <c r="S458" s="117" t="s">
        <v>5085</v>
      </c>
      <c r="T458" s="71">
        <v>45745.0</v>
      </c>
      <c r="V458" s="69" t="s">
        <v>5085</v>
      </c>
      <c r="Y458" s="69" t="s">
        <v>6862</v>
      </c>
      <c r="Z458" s="70" t="s">
        <v>6863</v>
      </c>
      <c r="AA458" s="71">
        <v>45717.0</v>
      </c>
    </row>
    <row r="459">
      <c r="A459" s="115">
        <v>45730.0</v>
      </c>
      <c r="B459" s="116">
        <v>22.0</v>
      </c>
      <c r="C459" s="69" t="s">
        <v>64</v>
      </c>
      <c r="D459" s="69" t="s">
        <v>65</v>
      </c>
      <c r="E459" s="69" t="s">
        <v>2083</v>
      </c>
      <c r="F459" s="69" t="s">
        <v>8</v>
      </c>
      <c r="G459" s="69" t="s">
        <v>2084</v>
      </c>
      <c r="H459" s="69" t="s">
        <v>388</v>
      </c>
      <c r="I459" s="69" t="s">
        <v>40</v>
      </c>
      <c r="J459" s="69" t="s">
        <v>47</v>
      </c>
      <c r="K459" s="69" t="s">
        <v>47</v>
      </c>
      <c r="L459" s="69" t="s">
        <v>29</v>
      </c>
      <c r="M459" s="69" t="s">
        <v>7753</v>
      </c>
      <c r="N459" s="69" t="s">
        <v>7754</v>
      </c>
      <c r="O459" s="69" t="s">
        <v>32</v>
      </c>
      <c r="P459" s="69" t="s">
        <v>33</v>
      </c>
      <c r="Q459" s="69" t="s">
        <v>126</v>
      </c>
      <c r="R459" s="117"/>
      <c r="S459" s="117">
        <v>45781.0</v>
      </c>
      <c r="T459" s="71">
        <v>45752.0</v>
      </c>
      <c r="V459" s="115">
        <v>45781.0</v>
      </c>
      <c r="Y459" s="69" t="s">
        <v>6836</v>
      </c>
      <c r="Z459" s="70" t="s">
        <v>6837</v>
      </c>
      <c r="AA459" s="71">
        <v>45748.0</v>
      </c>
    </row>
    <row r="460">
      <c r="A460" s="115">
        <v>45730.0</v>
      </c>
      <c r="B460" s="116">
        <v>29.0</v>
      </c>
      <c r="C460" s="69" t="s">
        <v>64</v>
      </c>
      <c r="D460" s="69" t="s">
        <v>65</v>
      </c>
      <c r="E460" s="69" t="s">
        <v>2087</v>
      </c>
      <c r="F460" s="69" t="s">
        <v>25</v>
      </c>
      <c r="G460" s="69" t="s">
        <v>2088</v>
      </c>
      <c r="H460" s="69" t="s">
        <v>388</v>
      </c>
      <c r="I460" s="69" t="s">
        <v>40</v>
      </c>
      <c r="J460" s="69" t="s">
        <v>459</v>
      </c>
      <c r="K460" s="69" t="s">
        <v>459</v>
      </c>
      <c r="L460" s="69" t="s">
        <v>29</v>
      </c>
      <c r="M460" s="69" t="s">
        <v>7755</v>
      </c>
      <c r="N460" s="69" t="s">
        <v>7756</v>
      </c>
      <c r="O460" s="69" t="s">
        <v>32</v>
      </c>
      <c r="P460" s="69" t="s">
        <v>33</v>
      </c>
      <c r="Q460" s="69" t="s">
        <v>381</v>
      </c>
      <c r="R460" s="117"/>
      <c r="S460" s="117">
        <v>45995.0</v>
      </c>
      <c r="T460" s="71">
        <v>45759.0</v>
      </c>
      <c r="V460" s="115">
        <v>45995.0</v>
      </c>
      <c r="W460" s="69">
        <v>5220.0</v>
      </c>
      <c r="X460" s="69" t="s">
        <v>609</v>
      </c>
      <c r="Y460" s="69" t="s">
        <v>6836</v>
      </c>
      <c r="Z460" s="70" t="s">
        <v>6837</v>
      </c>
      <c r="AA460" s="71">
        <v>45748.0</v>
      </c>
    </row>
    <row r="461">
      <c r="A461" s="115">
        <v>45730.0</v>
      </c>
      <c r="B461" s="116">
        <v>22.0</v>
      </c>
      <c r="C461" s="69" t="s">
        <v>64</v>
      </c>
      <c r="D461" s="69" t="s">
        <v>65</v>
      </c>
      <c r="E461" s="69" t="s">
        <v>2091</v>
      </c>
      <c r="F461" s="69" t="s">
        <v>25</v>
      </c>
      <c r="G461" s="69" t="s">
        <v>2092</v>
      </c>
      <c r="H461" s="69" t="s">
        <v>68</v>
      </c>
      <c r="I461" s="69" t="s">
        <v>220</v>
      </c>
      <c r="J461" s="69" t="s">
        <v>220</v>
      </c>
      <c r="K461" s="69" t="s">
        <v>220</v>
      </c>
      <c r="L461" s="69" t="s">
        <v>29</v>
      </c>
      <c r="M461" s="69" t="s">
        <v>7757</v>
      </c>
      <c r="N461" s="69" t="s">
        <v>7758</v>
      </c>
      <c r="O461" s="69" t="s">
        <v>32</v>
      </c>
      <c r="P461" s="69" t="s">
        <v>33</v>
      </c>
      <c r="Q461" s="69" t="s">
        <v>228</v>
      </c>
      <c r="R461" s="117"/>
      <c r="S461" s="117">
        <v>45781.0</v>
      </c>
      <c r="T461" s="71">
        <v>45752.0</v>
      </c>
      <c r="V461" s="115">
        <v>45781.0</v>
      </c>
      <c r="Y461" s="69" t="s">
        <v>6836</v>
      </c>
      <c r="Z461" s="70" t="s">
        <v>6837</v>
      </c>
      <c r="AA461" s="71">
        <v>45748.0</v>
      </c>
    </row>
    <row r="462">
      <c r="A462" s="115">
        <v>45730.0</v>
      </c>
      <c r="B462" s="116">
        <v>172.0</v>
      </c>
      <c r="C462" s="69" t="s">
        <v>64</v>
      </c>
      <c r="D462" s="69" t="s">
        <v>65</v>
      </c>
      <c r="E462" s="69" t="s">
        <v>2096</v>
      </c>
      <c r="F462" s="69" t="s">
        <v>25</v>
      </c>
      <c r="G462" s="69" t="s">
        <v>2097</v>
      </c>
      <c r="H462" s="69" t="s">
        <v>68</v>
      </c>
      <c r="I462" s="69" t="s">
        <v>2098</v>
      </c>
      <c r="J462" s="69" t="s">
        <v>873</v>
      </c>
      <c r="K462" s="69" t="s">
        <v>873</v>
      </c>
      <c r="L462" s="69" t="s">
        <v>29</v>
      </c>
      <c r="M462" s="69" t="s">
        <v>7759</v>
      </c>
      <c r="N462" s="69" t="s">
        <v>7760</v>
      </c>
      <c r="O462" s="69" t="s">
        <v>32</v>
      </c>
      <c r="P462" s="69" t="s">
        <v>214</v>
      </c>
      <c r="R462" s="117"/>
      <c r="S462" s="117"/>
      <c r="T462" s="70" t="s">
        <v>6850</v>
      </c>
      <c r="V462" s="117"/>
      <c r="Y462" s="69" t="s">
        <v>6850</v>
      </c>
      <c r="Z462" s="70" t="s">
        <v>6850</v>
      </c>
      <c r="AA462" s="70" t="s">
        <v>6850</v>
      </c>
    </row>
    <row r="463">
      <c r="A463" s="115">
        <v>45730.0</v>
      </c>
      <c r="B463" s="116">
        <v>57.0</v>
      </c>
      <c r="C463" s="69" t="s">
        <v>64</v>
      </c>
      <c r="D463" s="69" t="s">
        <v>209</v>
      </c>
      <c r="E463" s="69" t="s">
        <v>2101</v>
      </c>
      <c r="F463" s="69" t="s">
        <v>25</v>
      </c>
      <c r="G463" s="69" t="s">
        <v>2102</v>
      </c>
      <c r="H463" s="69" t="s">
        <v>39</v>
      </c>
      <c r="I463" s="69" t="s">
        <v>148</v>
      </c>
      <c r="J463" s="69" t="s">
        <v>244</v>
      </c>
      <c r="K463" s="69" t="s">
        <v>244</v>
      </c>
      <c r="L463" s="69" t="s">
        <v>29</v>
      </c>
      <c r="M463" s="69" t="s">
        <v>7761</v>
      </c>
      <c r="N463" s="69" t="s">
        <v>7762</v>
      </c>
      <c r="O463" s="69" t="s">
        <v>32</v>
      </c>
      <c r="P463" s="69" t="s">
        <v>33</v>
      </c>
      <c r="Q463" s="69" t="s">
        <v>381</v>
      </c>
      <c r="R463" s="117"/>
      <c r="S463" s="117">
        <v>45935.0</v>
      </c>
      <c r="T463" s="71">
        <v>45787.0</v>
      </c>
      <c r="V463" s="115">
        <v>45935.0</v>
      </c>
      <c r="Y463" s="69" t="s">
        <v>6866</v>
      </c>
      <c r="Z463" s="70" t="s">
        <v>6867</v>
      </c>
      <c r="AA463" s="71">
        <v>45778.0</v>
      </c>
    </row>
    <row r="464">
      <c r="A464" s="115">
        <v>45730.0</v>
      </c>
      <c r="B464" s="116">
        <v>22.0</v>
      </c>
      <c r="C464" s="69" t="s">
        <v>64</v>
      </c>
      <c r="D464" s="69" t="s">
        <v>209</v>
      </c>
      <c r="E464" s="69" t="s">
        <v>2105</v>
      </c>
      <c r="F464" s="69" t="s">
        <v>25</v>
      </c>
      <c r="G464" s="69" t="s">
        <v>2106</v>
      </c>
      <c r="H464" s="69" t="s">
        <v>59</v>
      </c>
      <c r="I464" s="69" t="s">
        <v>104</v>
      </c>
      <c r="J464" s="69" t="s">
        <v>28</v>
      </c>
      <c r="K464" s="69" t="s">
        <v>104</v>
      </c>
      <c r="L464" s="69" t="s">
        <v>29</v>
      </c>
      <c r="M464" s="69" t="s">
        <v>7763</v>
      </c>
      <c r="N464" s="69" t="s">
        <v>7764</v>
      </c>
      <c r="O464" s="69" t="s">
        <v>32</v>
      </c>
      <c r="P464" s="69" t="s">
        <v>33</v>
      </c>
      <c r="Q464" s="69" t="s">
        <v>228</v>
      </c>
      <c r="R464" s="117"/>
      <c r="S464" s="117">
        <v>45781.0</v>
      </c>
      <c r="T464" s="71">
        <v>45752.0</v>
      </c>
      <c r="V464" s="115">
        <v>45781.0</v>
      </c>
      <c r="Y464" s="69" t="s">
        <v>6836</v>
      </c>
      <c r="Z464" s="70" t="s">
        <v>6837</v>
      </c>
      <c r="AA464" s="71">
        <v>45748.0</v>
      </c>
    </row>
    <row r="465">
      <c r="A465" s="115">
        <v>45730.0</v>
      </c>
      <c r="B465" s="116">
        <v>29.0</v>
      </c>
      <c r="C465" s="69" t="s">
        <v>64</v>
      </c>
      <c r="D465" s="69" t="s">
        <v>697</v>
      </c>
      <c r="E465" s="69" t="s">
        <v>2109</v>
      </c>
      <c r="F465" s="69" t="s">
        <v>274</v>
      </c>
      <c r="G465" s="69" t="s">
        <v>2110</v>
      </c>
      <c r="H465" s="69" t="s">
        <v>77</v>
      </c>
      <c r="I465" s="69" t="s">
        <v>148</v>
      </c>
      <c r="J465" s="69" t="s">
        <v>47</v>
      </c>
      <c r="K465" s="69" t="s">
        <v>47</v>
      </c>
      <c r="L465" s="69" t="s">
        <v>29</v>
      </c>
      <c r="M465" s="69" t="s">
        <v>7765</v>
      </c>
      <c r="N465" s="69" t="s">
        <v>7766</v>
      </c>
      <c r="O465" s="69" t="s">
        <v>32</v>
      </c>
      <c r="P465" s="69" t="s">
        <v>33</v>
      </c>
      <c r="Q465" s="69" t="s">
        <v>34</v>
      </c>
      <c r="R465" s="117"/>
      <c r="S465" s="117">
        <v>45995.0</v>
      </c>
      <c r="T465" s="71">
        <v>45759.0</v>
      </c>
      <c r="U465" s="69" t="s">
        <v>2113</v>
      </c>
      <c r="V465" s="115">
        <v>45995.0</v>
      </c>
      <c r="W465" s="69">
        <v>3780.0</v>
      </c>
      <c r="X465" s="69" t="s">
        <v>2114</v>
      </c>
      <c r="Y465" s="69" t="s">
        <v>6836</v>
      </c>
      <c r="Z465" s="70" t="s">
        <v>6837</v>
      </c>
      <c r="AA465" s="71">
        <v>45748.0</v>
      </c>
    </row>
    <row r="466">
      <c r="A466" s="115">
        <v>45730.0</v>
      </c>
      <c r="B466" s="116">
        <v>22.0</v>
      </c>
      <c r="C466" s="69" t="s">
        <v>72</v>
      </c>
      <c r="D466" s="69" t="s">
        <v>247</v>
      </c>
      <c r="E466" s="69" t="s">
        <v>2115</v>
      </c>
      <c r="F466" s="69" t="s">
        <v>274</v>
      </c>
      <c r="G466" s="69" t="s">
        <v>2116</v>
      </c>
      <c r="H466" s="69" t="s">
        <v>77</v>
      </c>
      <c r="I466" s="69" t="s">
        <v>78</v>
      </c>
      <c r="J466" s="69" t="s">
        <v>47</v>
      </c>
      <c r="K466" s="69" t="s">
        <v>47</v>
      </c>
      <c r="L466" s="69" t="s">
        <v>29</v>
      </c>
      <c r="M466" s="69" t="s">
        <v>7767</v>
      </c>
      <c r="N466" s="69" t="s">
        <v>7768</v>
      </c>
      <c r="O466" s="69" t="s">
        <v>32</v>
      </c>
      <c r="P466" s="69" t="s">
        <v>33</v>
      </c>
      <c r="Q466" s="69" t="s">
        <v>34</v>
      </c>
      <c r="R466" s="117"/>
      <c r="S466" s="117">
        <v>45781.0</v>
      </c>
      <c r="T466" s="71">
        <v>45752.0</v>
      </c>
      <c r="V466" s="115">
        <v>45781.0</v>
      </c>
      <c r="W466" s="69">
        <v>3600.0</v>
      </c>
      <c r="X466" s="69" t="s">
        <v>153</v>
      </c>
      <c r="Y466" s="69" t="s">
        <v>6836</v>
      </c>
      <c r="Z466" s="70" t="s">
        <v>6837</v>
      </c>
      <c r="AA466" s="71">
        <v>45748.0</v>
      </c>
    </row>
    <row r="467">
      <c r="A467" s="115">
        <v>45730.0</v>
      </c>
      <c r="B467" s="116">
        <v>8.0</v>
      </c>
      <c r="C467" s="69" t="s">
        <v>72</v>
      </c>
      <c r="D467" s="69" t="s">
        <v>247</v>
      </c>
      <c r="E467" s="69" t="s">
        <v>2119</v>
      </c>
      <c r="F467" s="69" t="s">
        <v>274</v>
      </c>
      <c r="G467" s="69" t="s">
        <v>2120</v>
      </c>
      <c r="H467" s="69" t="s">
        <v>77</v>
      </c>
      <c r="I467" s="69" t="s">
        <v>104</v>
      </c>
      <c r="J467" s="69" t="s">
        <v>47</v>
      </c>
      <c r="K467" s="69" t="s">
        <v>47</v>
      </c>
      <c r="L467" s="69" t="s">
        <v>29</v>
      </c>
      <c r="M467" s="69" t="s">
        <v>7769</v>
      </c>
      <c r="N467" s="69" t="s">
        <v>7770</v>
      </c>
      <c r="O467" s="69" t="s">
        <v>32</v>
      </c>
      <c r="P467" s="69" t="s">
        <v>33</v>
      </c>
      <c r="Q467" s="69" t="s">
        <v>126</v>
      </c>
      <c r="R467" s="117"/>
      <c r="S467" s="117" t="s">
        <v>4688</v>
      </c>
      <c r="T467" s="71">
        <v>45738.0</v>
      </c>
      <c r="V467" s="69" t="s">
        <v>4688</v>
      </c>
      <c r="W467" s="69">
        <v>1800.0</v>
      </c>
      <c r="X467" s="69" t="s">
        <v>364</v>
      </c>
      <c r="Y467" s="69" t="s">
        <v>6862</v>
      </c>
      <c r="Z467" s="70" t="s">
        <v>6863</v>
      </c>
      <c r="AA467" s="71">
        <v>45717.0</v>
      </c>
    </row>
    <row r="468">
      <c r="A468" s="115">
        <v>45730.0</v>
      </c>
      <c r="B468" s="116">
        <v>172.0</v>
      </c>
      <c r="C468" s="69" t="s">
        <v>22</v>
      </c>
      <c r="D468" s="69" t="s">
        <v>307</v>
      </c>
      <c r="E468" s="69" t="s">
        <v>2123</v>
      </c>
      <c r="F468" s="69" t="s">
        <v>47</v>
      </c>
      <c r="G468" s="69" t="s">
        <v>47</v>
      </c>
      <c r="H468" s="69" t="s">
        <v>47</v>
      </c>
      <c r="I468" s="69" t="s">
        <v>47</v>
      </c>
      <c r="J468" s="69" t="s">
        <v>47</v>
      </c>
      <c r="K468" s="69" t="s">
        <v>47</v>
      </c>
      <c r="M468" s="69" t="s">
        <v>7771</v>
      </c>
      <c r="O468" s="69" t="s">
        <v>32</v>
      </c>
      <c r="P468" s="69" t="s">
        <v>71</v>
      </c>
      <c r="R468" s="117"/>
      <c r="S468" s="117"/>
      <c r="T468" s="70" t="s">
        <v>6850</v>
      </c>
      <c r="V468" s="117"/>
      <c r="Y468" s="69" t="s">
        <v>6850</v>
      </c>
      <c r="Z468" s="70" t="s">
        <v>6850</v>
      </c>
      <c r="AA468" s="70" t="s">
        <v>6850</v>
      </c>
    </row>
    <row r="469">
      <c r="A469" s="115">
        <v>45730.0</v>
      </c>
      <c r="B469" s="116">
        <v>50.0</v>
      </c>
      <c r="C469" s="69" t="s">
        <v>22</v>
      </c>
      <c r="D469" s="69" t="s">
        <v>307</v>
      </c>
      <c r="E469" s="69" t="s">
        <v>2125</v>
      </c>
      <c r="F469" s="69" t="s">
        <v>25</v>
      </c>
      <c r="G469" s="69" t="s">
        <v>2126</v>
      </c>
      <c r="H469" s="69" t="s">
        <v>39</v>
      </c>
      <c r="I469" s="69" t="s">
        <v>256</v>
      </c>
      <c r="J469" s="69" t="s">
        <v>256</v>
      </c>
      <c r="K469" s="69" t="s">
        <v>256</v>
      </c>
      <c r="L469" s="69" t="s">
        <v>29</v>
      </c>
      <c r="M469" s="69" t="s">
        <v>7772</v>
      </c>
      <c r="N469" s="69" t="s">
        <v>7773</v>
      </c>
      <c r="O469" s="69" t="s">
        <v>32</v>
      </c>
      <c r="P469" s="69" t="s">
        <v>33</v>
      </c>
      <c r="Q469" s="69" t="s">
        <v>34</v>
      </c>
      <c r="R469" s="117"/>
      <c r="S469" s="117">
        <v>45721.0</v>
      </c>
      <c r="T469" s="71">
        <v>45780.0</v>
      </c>
      <c r="V469" s="115">
        <v>45721.0</v>
      </c>
      <c r="Y469" s="69" t="s">
        <v>6866</v>
      </c>
      <c r="Z469" s="70" t="s">
        <v>6867</v>
      </c>
      <c r="AA469" s="71">
        <v>45778.0</v>
      </c>
    </row>
    <row r="470">
      <c r="A470" s="115">
        <v>45730.0</v>
      </c>
      <c r="B470" s="116">
        <v>172.0</v>
      </c>
      <c r="C470" s="69" t="s">
        <v>22</v>
      </c>
      <c r="D470" s="69" t="s">
        <v>307</v>
      </c>
      <c r="E470" s="69" t="s">
        <v>2129</v>
      </c>
      <c r="F470" s="69" t="s">
        <v>25</v>
      </c>
      <c r="G470" s="69" t="s">
        <v>2130</v>
      </c>
      <c r="H470" s="69" t="s">
        <v>68</v>
      </c>
      <c r="I470" s="69" t="s">
        <v>148</v>
      </c>
      <c r="J470" s="69" t="s">
        <v>148</v>
      </c>
      <c r="K470" s="69" t="s">
        <v>148</v>
      </c>
      <c r="L470" s="69" t="s">
        <v>29</v>
      </c>
      <c r="M470" s="69" t="s">
        <v>7774</v>
      </c>
      <c r="N470" s="69" t="s">
        <v>7775</v>
      </c>
      <c r="O470" s="69" t="s">
        <v>32</v>
      </c>
      <c r="P470" s="69" t="s">
        <v>343</v>
      </c>
      <c r="R470" s="117"/>
      <c r="S470" s="117"/>
      <c r="T470" s="70" t="s">
        <v>6850</v>
      </c>
      <c r="V470" s="117"/>
      <c r="Y470" s="69" t="s">
        <v>6850</v>
      </c>
      <c r="Z470" s="70" t="s">
        <v>6850</v>
      </c>
      <c r="AA470" s="70" t="s">
        <v>6850</v>
      </c>
    </row>
    <row r="471">
      <c r="A471" s="115">
        <v>45730.0</v>
      </c>
      <c r="B471" s="116">
        <v>29.0</v>
      </c>
      <c r="C471" s="69" t="s">
        <v>64</v>
      </c>
      <c r="D471" s="69" t="s">
        <v>95</v>
      </c>
      <c r="E471" s="69" t="s">
        <v>2133</v>
      </c>
      <c r="F471" s="69" t="s">
        <v>25</v>
      </c>
      <c r="G471" s="69" t="s">
        <v>2134</v>
      </c>
      <c r="H471" s="69" t="s">
        <v>59</v>
      </c>
      <c r="I471" s="69" t="s">
        <v>123</v>
      </c>
      <c r="J471" s="69" t="s">
        <v>328</v>
      </c>
      <c r="K471" s="69" t="s">
        <v>328</v>
      </c>
      <c r="L471" s="69" t="s">
        <v>29</v>
      </c>
      <c r="M471" s="69" t="s">
        <v>7776</v>
      </c>
      <c r="N471" s="69" t="s">
        <v>7777</v>
      </c>
      <c r="O471" s="69" t="s">
        <v>32</v>
      </c>
      <c r="P471" s="69" t="s">
        <v>33</v>
      </c>
      <c r="Q471" s="69" t="s">
        <v>228</v>
      </c>
      <c r="R471" s="117"/>
      <c r="S471" s="117">
        <v>45995.0</v>
      </c>
      <c r="T471" s="71">
        <v>45759.0</v>
      </c>
      <c r="V471" s="115">
        <v>45995.0</v>
      </c>
      <c r="Y471" s="69" t="s">
        <v>6836</v>
      </c>
      <c r="Z471" s="70" t="s">
        <v>6837</v>
      </c>
      <c r="AA471" s="71">
        <v>45748.0</v>
      </c>
    </row>
    <row r="472">
      <c r="A472" s="115">
        <v>45730.0</v>
      </c>
      <c r="B472" s="116">
        <v>172.0</v>
      </c>
      <c r="C472" s="69" t="s">
        <v>64</v>
      </c>
      <c r="D472" s="69" t="s">
        <v>95</v>
      </c>
      <c r="E472" s="69" t="s">
        <v>2138</v>
      </c>
      <c r="F472" s="69" t="s">
        <v>46</v>
      </c>
      <c r="G472" s="69" t="s">
        <v>2134</v>
      </c>
      <c r="H472" s="69" t="s">
        <v>59</v>
      </c>
      <c r="I472" s="69" t="s">
        <v>123</v>
      </c>
      <c r="J472" s="69" t="s">
        <v>47</v>
      </c>
      <c r="K472" s="69" t="s">
        <v>47</v>
      </c>
      <c r="L472" s="69" t="s">
        <v>29</v>
      </c>
      <c r="M472" s="69" t="s">
        <v>7778</v>
      </c>
      <c r="N472" s="69" t="s">
        <v>7779</v>
      </c>
      <c r="O472" s="69" t="s">
        <v>32</v>
      </c>
      <c r="P472" s="69" t="s">
        <v>33</v>
      </c>
      <c r="Q472" s="69" t="s">
        <v>228</v>
      </c>
      <c r="R472" s="117"/>
      <c r="S472" s="117"/>
      <c r="T472" s="70" t="s">
        <v>6850</v>
      </c>
      <c r="V472" s="117"/>
      <c r="Y472" s="69" t="s">
        <v>6850</v>
      </c>
      <c r="Z472" s="70" t="s">
        <v>6850</v>
      </c>
      <c r="AA472" s="70" t="s">
        <v>6850</v>
      </c>
    </row>
    <row r="473">
      <c r="A473" s="115">
        <v>45730.0</v>
      </c>
      <c r="B473" s="116">
        <v>29.0</v>
      </c>
      <c r="C473" s="69" t="s">
        <v>50</v>
      </c>
      <c r="D473" s="69" t="s">
        <v>216</v>
      </c>
      <c r="E473" s="69" t="s">
        <v>2141</v>
      </c>
      <c r="F473" s="69" t="s">
        <v>25</v>
      </c>
      <c r="G473" s="69" t="s">
        <v>2142</v>
      </c>
      <c r="H473" s="69" t="s">
        <v>1355</v>
      </c>
      <c r="I473" s="69" t="s">
        <v>459</v>
      </c>
      <c r="J473" s="69" t="s">
        <v>459</v>
      </c>
      <c r="K473" s="69" t="s">
        <v>459</v>
      </c>
      <c r="L473" s="69" t="s">
        <v>29</v>
      </c>
      <c r="M473" s="69" t="s">
        <v>7780</v>
      </c>
      <c r="N473" s="69" t="s">
        <v>7781</v>
      </c>
      <c r="O473" s="69" t="s">
        <v>32</v>
      </c>
      <c r="P473" s="69" t="s">
        <v>33</v>
      </c>
      <c r="Q473" s="69" t="s">
        <v>381</v>
      </c>
      <c r="R473" s="117"/>
      <c r="S473" s="117">
        <v>45995.0</v>
      </c>
      <c r="T473" s="71">
        <v>45759.0</v>
      </c>
      <c r="V473" s="115">
        <v>45995.0</v>
      </c>
      <c r="W473" s="69">
        <v>3150.0</v>
      </c>
      <c r="X473" s="69" t="s">
        <v>1331</v>
      </c>
      <c r="Y473" s="69" t="s">
        <v>6836</v>
      </c>
      <c r="Z473" s="70" t="s">
        <v>6837</v>
      </c>
      <c r="AA473" s="71">
        <v>45748.0</v>
      </c>
    </row>
    <row r="474">
      <c r="A474" s="115">
        <v>45730.0</v>
      </c>
      <c r="B474" s="116">
        <v>172.0</v>
      </c>
      <c r="C474" s="69" t="s">
        <v>50</v>
      </c>
      <c r="D474" s="69" t="s">
        <v>216</v>
      </c>
      <c r="E474" s="69" t="s">
        <v>2145</v>
      </c>
      <c r="F474" s="69" t="s">
        <v>25</v>
      </c>
      <c r="G474" s="69" t="s">
        <v>2146</v>
      </c>
      <c r="H474" s="69" t="s">
        <v>68</v>
      </c>
      <c r="I474" s="69" t="s">
        <v>435</v>
      </c>
      <c r="J474" s="69" t="s">
        <v>78</v>
      </c>
      <c r="K474" s="69" t="s">
        <v>435</v>
      </c>
      <c r="L474" s="69" t="s">
        <v>29</v>
      </c>
      <c r="M474" s="69" t="s">
        <v>7782</v>
      </c>
      <c r="N474" s="69" t="s">
        <v>7783</v>
      </c>
      <c r="O474" s="69" t="s">
        <v>32</v>
      </c>
      <c r="P474" s="69" t="s">
        <v>214</v>
      </c>
      <c r="R474" s="117"/>
      <c r="S474" s="117"/>
      <c r="T474" s="70" t="s">
        <v>6850</v>
      </c>
      <c r="V474" s="117"/>
      <c r="Y474" s="69" t="s">
        <v>6850</v>
      </c>
      <c r="Z474" s="70" t="s">
        <v>6850</v>
      </c>
      <c r="AA474" s="70" t="s">
        <v>6850</v>
      </c>
    </row>
    <row r="475">
      <c r="A475" s="115">
        <v>45730.0</v>
      </c>
      <c r="B475" s="116">
        <v>15.0</v>
      </c>
      <c r="C475" s="69" t="s">
        <v>50</v>
      </c>
      <c r="D475" s="69" t="s">
        <v>216</v>
      </c>
      <c r="E475" s="69" t="s">
        <v>2149</v>
      </c>
      <c r="F475" s="69" t="s">
        <v>25</v>
      </c>
      <c r="G475" s="69" t="s">
        <v>2150</v>
      </c>
      <c r="H475" s="69" t="s">
        <v>59</v>
      </c>
      <c r="I475" s="69" t="s">
        <v>78</v>
      </c>
      <c r="J475" s="69" t="s">
        <v>78</v>
      </c>
      <c r="K475" s="69" t="s">
        <v>78</v>
      </c>
      <c r="L475" s="69" t="s">
        <v>29</v>
      </c>
      <c r="M475" s="69" t="s">
        <v>7784</v>
      </c>
      <c r="N475" s="69" t="s">
        <v>7785</v>
      </c>
      <c r="O475" s="69" t="s">
        <v>32</v>
      </c>
      <c r="P475" s="69" t="s">
        <v>33</v>
      </c>
      <c r="Q475" s="69" t="s">
        <v>381</v>
      </c>
      <c r="R475" s="117"/>
      <c r="S475" s="117" t="s">
        <v>5085</v>
      </c>
      <c r="T475" s="71">
        <v>45745.0</v>
      </c>
      <c r="V475" s="69" t="s">
        <v>5085</v>
      </c>
      <c r="W475" s="69">
        <v>2880.0</v>
      </c>
      <c r="Y475" s="69" t="s">
        <v>6862</v>
      </c>
      <c r="Z475" s="70" t="s">
        <v>6863</v>
      </c>
      <c r="AA475" s="71">
        <v>45717.0</v>
      </c>
    </row>
    <row r="476">
      <c r="A476" s="115">
        <v>45730.0</v>
      </c>
      <c r="B476" s="116">
        <v>29.0</v>
      </c>
      <c r="C476" s="69" t="s">
        <v>22</v>
      </c>
      <c r="D476" s="69" t="s">
        <v>109</v>
      </c>
      <c r="E476" s="69" t="s">
        <v>2153</v>
      </c>
      <c r="F476" s="69" t="s">
        <v>25</v>
      </c>
      <c r="G476" s="69" t="s">
        <v>2154</v>
      </c>
      <c r="H476" s="69" t="s">
        <v>59</v>
      </c>
      <c r="I476" s="69" t="s">
        <v>435</v>
      </c>
      <c r="J476" s="69" t="s">
        <v>435</v>
      </c>
      <c r="K476" s="69" t="s">
        <v>435</v>
      </c>
      <c r="L476" s="69" t="s">
        <v>29</v>
      </c>
      <c r="M476" s="69" t="s">
        <v>7786</v>
      </c>
      <c r="N476" s="69" t="s">
        <v>7787</v>
      </c>
      <c r="O476" s="69" t="s">
        <v>32</v>
      </c>
      <c r="P476" s="69" t="s">
        <v>33</v>
      </c>
      <c r="Q476" s="69" t="s">
        <v>228</v>
      </c>
      <c r="R476" s="117"/>
      <c r="S476" s="117">
        <v>45995.0</v>
      </c>
      <c r="T476" s="71">
        <v>45759.0</v>
      </c>
      <c r="V476" s="115">
        <v>45995.0</v>
      </c>
      <c r="W476" s="69">
        <v>3600.0</v>
      </c>
      <c r="X476" s="69" t="s">
        <v>300</v>
      </c>
      <c r="Y476" s="69" t="s">
        <v>6836</v>
      </c>
      <c r="Z476" s="70" t="s">
        <v>6837</v>
      </c>
      <c r="AA476" s="71">
        <v>45748.0</v>
      </c>
    </row>
    <row r="477">
      <c r="A477" s="115">
        <v>45730.0</v>
      </c>
      <c r="B477" s="116">
        <v>172.0</v>
      </c>
      <c r="C477" s="69" t="s">
        <v>50</v>
      </c>
      <c r="D477" s="69" t="s">
        <v>216</v>
      </c>
      <c r="E477" s="69" t="s">
        <v>2157</v>
      </c>
      <c r="F477" s="69" t="s">
        <v>274</v>
      </c>
      <c r="G477" s="69" t="s">
        <v>2158</v>
      </c>
      <c r="H477" s="69" t="s">
        <v>77</v>
      </c>
      <c r="I477" s="69" t="s">
        <v>220</v>
      </c>
      <c r="J477" s="69" t="s">
        <v>47</v>
      </c>
      <c r="K477" s="69" t="s">
        <v>47</v>
      </c>
      <c r="L477" s="69" t="s">
        <v>29</v>
      </c>
      <c r="M477" s="69" t="s">
        <v>7788</v>
      </c>
      <c r="N477" s="69" t="s">
        <v>7789</v>
      </c>
      <c r="O477" s="69" t="s">
        <v>32</v>
      </c>
      <c r="P477" s="69" t="s">
        <v>33</v>
      </c>
      <c r="R477" s="117"/>
      <c r="S477" s="117"/>
      <c r="T477" s="70" t="s">
        <v>6850</v>
      </c>
      <c r="V477" s="117"/>
      <c r="W477" s="69">
        <v>3150.0</v>
      </c>
      <c r="X477" s="69" t="s">
        <v>1030</v>
      </c>
      <c r="Y477" s="69" t="s">
        <v>6850</v>
      </c>
      <c r="Z477" s="70" t="s">
        <v>6850</v>
      </c>
      <c r="AA477" s="70" t="s">
        <v>6850</v>
      </c>
    </row>
    <row r="478">
      <c r="A478" s="115">
        <v>45730.0</v>
      </c>
      <c r="B478" s="116">
        <v>64.0</v>
      </c>
      <c r="C478" s="69" t="s">
        <v>72</v>
      </c>
      <c r="D478" s="69" t="s">
        <v>247</v>
      </c>
      <c r="E478" s="69" t="s">
        <v>2161</v>
      </c>
      <c r="F478" s="69" t="s">
        <v>249</v>
      </c>
      <c r="G478" s="69" t="s">
        <v>2162</v>
      </c>
      <c r="H478" s="69" t="s">
        <v>77</v>
      </c>
      <c r="I478" s="69" t="s">
        <v>220</v>
      </c>
      <c r="J478" s="69" t="s">
        <v>47</v>
      </c>
      <c r="K478" s="69" t="s">
        <v>47</v>
      </c>
      <c r="L478" s="69" t="s">
        <v>29</v>
      </c>
      <c r="M478" s="69" t="s">
        <v>7790</v>
      </c>
      <c r="N478" s="69" t="s">
        <v>7791</v>
      </c>
      <c r="O478" s="69" t="s">
        <v>32</v>
      </c>
      <c r="P478" s="69" t="s">
        <v>33</v>
      </c>
      <c r="Q478" s="69" t="s">
        <v>34</v>
      </c>
      <c r="R478" s="117"/>
      <c r="S478" s="117" t="s">
        <v>4812</v>
      </c>
      <c r="T478" s="71">
        <v>45794.0</v>
      </c>
      <c r="V478" s="69" t="s">
        <v>4812</v>
      </c>
      <c r="W478" s="69">
        <v>2250.0</v>
      </c>
      <c r="X478" s="69" t="s">
        <v>614</v>
      </c>
      <c r="Y478" s="69" t="s">
        <v>6866</v>
      </c>
      <c r="Z478" s="70" t="s">
        <v>6867</v>
      </c>
      <c r="AA478" s="71">
        <v>45778.0</v>
      </c>
    </row>
    <row r="479">
      <c r="A479" s="115">
        <v>45731.0</v>
      </c>
      <c r="B479" s="116">
        <v>70.0</v>
      </c>
      <c r="C479" s="69" t="s">
        <v>64</v>
      </c>
      <c r="D479" s="69" t="s">
        <v>65</v>
      </c>
      <c r="E479" s="69" t="s">
        <v>2166</v>
      </c>
      <c r="F479" s="69" t="s">
        <v>25</v>
      </c>
      <c r="G479" s="69" t="s">
        <v>2167</v>
      </c>
      <c r="H479" s="69" t="s">
        <v>77</v>
      </c>
      <c r="I479" s="69" t="s">
        <v>47</v>
      </c>
      <c r="J479" s="69" t="s">
        <v>47</v>
      </c>
      <c r="K479" s="69" t="s">
        <v>47</v>
      </c>
      <c r="L479" s="69" t="s">
        <v>29</v>
      </c>
      <c r="M479" s="69" t="s">
        <v>7792</v>
      </c>
      <c r="N479" s="69" t="s">
        <v>7793</v>
      </c>
      <c r="O479" s="69" t="s">
        <v>32</v>
      </c>
      <c r="P479" s="69" t="s">
        <v>33</v>
      </c>
      <c r="Q479" s="69" t="s">
        <v>126</v>
      </c>
      <c r="R479" s="117"/>
      <c r="S479" s="117" t="s">
        <v>4853</v>
      </c>
      <c r="T479" s="71">
        <v>45801.0</v>
      </c>
      <c r="V479" s="69" t="s">
        <v>4853</v>
      </c>
      <c r="W479" s="69">
        <v>2970.0</v>
      </c>
      <c r="X479" s="69" t="s">
        <v>567</v>
      </c>
      <c r="Y479" s="69" t="s">
        <v>6866</v>
      </c>
      <c r="Z479" s="70" t="s">
        <v>6867</v>
      </c>
      <c r="AA479" s="71">
        <v>45778.0</v>
      </c>
    </row>
    <row r="480">
      <c r="A480" s="115">
        <v>45731.0</v>
      </c>
      <c r="B480" s="116">
        <v>21.0</v>
      </c>
      <c r="C480" s="69" t="s">
        <v>72</v>
      </c>
      <c r="D480" s="69" t="s">
        <v>247</v>
      </c>
      <c r="E480" s="69" t="s">
        <v>2170</v>
      </c>
      <c r="F480" s="69" t="s">
        <v>274</v>
      </c>
      <c r="G480" s="69" t="s">
        <v>2171</v>
      </c>
      <c r="H480" s="69" t="s">
        <v>77</v>
      </c>
      <c r="I480" s="69" t="s">
        <v>104</v>
      </c>
      <c r="J480" s="69" t="s">
        <v>47</v>
      </c>
      <c r="K480" s="69" t="s">
        <v>47</v>
      </c>
      <c r="L480" s="69" t="s">
        <v>29</v>
      </c>
      <c r="M480" s="69" t="s">
        <v>7794</v>
      </c>
      <c r="N480" s="69" t="s">
        <v>7795</v>
      </c>
      <c r="O480" s="69" t="s">
        <v>32</v>
      </c>
      <c r="P480" s="69" t="s">
        <v>33</v>
      </c>
      <c r="Q480" s="69" t="s">
        <v>126</v>
      </c>
      <c r="R480" s="117"/>
      <c r="S480" s="117">
        <v>45781.0</v>
      </c>
      <c r="T480" s="71">
        <v>45752.0</v>
      </c>
      <c r="V480" s="115">
        <v>45781.0</v>
      </c>
      <c r="W480" s="69">
        <v>1800.0</v>
      </c>
      <c r="X480" s="69" t="s">
        <v>481</v>
      </c>
      <c r="Y480" s="69" t="s">
        <v>6836</v>
      </c>
      <c r="Z480" s="70" t="s">
        <v>6837</v>
      </c>
      <c r="AA480" s="71">
        <v>45748.0</v>
      </c>
    </row>
    <row r="481">
      <c r="A481" s="115">
        <v>45731.0</v>
      </c>
      <c r="B481" s="116">
        <v>28.0</v>
      </c>
      <c r="C481" s="69" t="s">
        <v>64</v>
      </c>
      <c r="D481" s="69" t="s">
        <v>95</v>
      </c>
      <c r="E481" s="69" t="s">
        <v>2174</v>
      </c>
      <c r="F481" s="69" t="s">
        <v>25</v>
      </c>
      <c r="G481" s="69" t="s">
        <v>2175</v>
      </c>
      <c r="H481" s="69" t="s">
        <v>39</v>
      </c>
      <c r="I481" s="69" t="s">
        <v>220</v>
      </c>
      <c r="J481" s="69" t="s">
        <v>244</v>
      </c>
      <c r="K481" s="69" t="s">
        <v>220</v>
      </c>
      <c r="L481" s="69" t="s">
        <v>29</v>
      </c>
      <c r="M481" s="69" t="s">
        <v>7796</v>
      </c>
      <c r="N481" s="69" t="s">
        <v>7797</v>
      </c>
      <c r="O481" s="69" t="s">
        <v>32</v>
      </c>
      <c r="P481" s="69" t="s">
        <v>33</v>
      </c>
      <c r="Q481" s="69" t="s">
        <v>34</v>
      </c>
      <c r="R481" s="117"/>
      <c r="S481" s="117">
        <v>45995.0</v>
      </c>
      <c r="T481" s="71">
        <v>45759.0</v>
      </c>
      <c r="V481" s="115">
        <v>45995.0</v>
      </c>
      <c r="Y481" s="69" t="s">
        <v>6836</v>
      </c>
      <c r="Z481" s="70" t="s">
        <v>6837</v>
      </c>
      <c r="AA481" s="71">
        <v>45748.0</v>
      </c>
    </row>
    <row r="482">
      <c r="A482" s="115">
        <v>45731.0</v>
      </c>
      <c r="B482" s="116">
        <v>28.0</v>
      </c>
      <c r="C482" s="69" t="s">
        <v>64</v>
      </c>
      <c r="D482" s="69" t="s">
        <v>95</v>
      </c>
      <c r="E482" s="69" t="s">
        <v>2178</v>
      </c>
      <c r="F482" s="69" t="s">
        <v>46</v>
      </c>
      <c r="G482" s="69" t="s">
        <v>2175</v>
      </c>
      <c r="H482" s="69" t="s">
        <v>39</v>
      </c>
      <c r="I482" s="69" t="s">
        <v>220</v>
      </c>
      <c r="J482" s="69" t="s">
        <v>47</v>
      </c>
      <c r="K482" s="69" t="s">
        <v>47</v>
      </c>
      <c r="L482" s="69" t="s">
        <v>29</v>
      </c>
      <c r="M482" s="69" t="s">
        <v>7798</v>
      </c>
      <c r="N482" s="69" t="s">
        <v>7799</v>
      </c>
      <c r="O482" s="69" t="s">
        <v>32</v>
      </c>
      <c r="P482" s="69" t="s">
        <v>33</v>
      </c>
      <c r="Q482" s="69" t="s">
        <v>34</v>
      </c>
      <c r="R482" s="117"/>
      <c r="S482" s="117">
        <v>45995.0</v>
      </c>
      <c r="T482" s="71">
        <v>45759.0</v>
      </c>
      <c r="V482" s="115">
        <v>45995.0</v>
      </c>
      <c r="Y482" s="69" t="s">
        <v>6836</v>
      </c>
      <c r="Z482" s="70" t="s">
        <v>6837</v>
      </c>
      <c r="AA482" s="71">
        <v>45748.0</v>
      </c>
    </row>
    <row r="483">
      <c r="A483" s="115">
        <v>45731.0</v>
      </c>
      <c r="B483" s="116">
        <v>28.0</v>
      </c>
      <c r="C483" s="69" t="s">
        <v>64</v>
      </c>
      <c r="D483" s="69" t="s">
        <v>95</v>
      </c>
      <c r="E483" s="69" t="s">
        <v>2181</v>
      </c>
      <c r="F483" s="69" t="s">
        <v>46</v>
      </c>
      <c r="G483" s="69" t="s">
        <v>2175</v>
      </c>
      <c r="H483" s="69" t="s">
        <v>39</v>
      </c>
      <c r="I483" s="69" t="s">
        <v>220</v>
      </c>
      <c r="J483" s="69" t="s">
        <v>47</v>
      </c>
      <c r="K483" s="69" t="s">
        <v>47</v>
      </c>
      <c r="L483" s="69" t="s">
        <v>29</v>
      </c>
      <c r="M483" s="69" t="s">
        <v>7800</v>
      </c>
      <c r="N483" s="69" t="s">
        <v>7801</v>
      </c>
      <c r="O483" s="69" t="s">
        <v>32</v>
      </c>
      <c r="P483" s="69" t="s">
        <v>33</v>
      </c>
      <c r="Q483" s="69" t="s">
        <v>34</v>
      </c>
      <c r="R483" s="117"/>
      <c r="S483" s="117">
        <v>45995.0</v>
      </c>
      <c r="T483" s="71">
        <v>45759.0</v>
      </c>
      <c r="V483" s="115">
        <v>45995.0</v>
      </c>
      <c r="Y483" s="69" t="s">
        <v>6836</v>
      </c>
      <c r="Z483" s="70" t="s">
        <v>6837</v>
      </c>
      <c r="AA483" s="71">
        <v>45748.0</v>
      </c>
    </row>
    <row r="484">
      <c r="A484" s="115">
        <v>45731.0</v>
      </c>
      <c r="B484" s="116">
        <v>21.0</v>
      </c>
      <c r="C484" s="69" t="s">
        <v>64</v>
      </c>
      <c r="D484" s="69" t="s">
        <v>95</v>
      </c>
      <c r="E484" s="69" t="s">
        <v>2184</v>
      </c>
      <c r="F484" s="69" t="s">
        <v>25</v>
      </c>
      <c r="G484" s="69" t="s">
        <v>2185</v>
      </c>
      <c r="H484" s="69" t="s">
        <v>39</v>
      </c>
      <c r="I484" s="69" t="s">
        <v>220</v>
      </c>
      <c r="J484" s="69" t="s">
        <v>220</v>
      </c>
      <c r="K484" s="69" t="s">
        <v>220</v>
      </c>
      <c r="L484" s="69" t="s">
        <v>29</v>
      </c>
      <c r="M484" s="69" t="s">
        <v>7802</v>
      </c>
      <c r="N484" s="69" t="s">
        <v>7803</v>
      </c>
      <c r="O484" s="69" t="s">
        <v>32</v>
      </c>
      <c r="P484" s="69" t="s">
        <v>33</v>
      </c>
      <c r="Q484" s="69" t="s">
        <v>34</v>
      </c>
      <c r="R484" s="117"/>
      <c r="S484" s="117">
        <v>45781.0</v>
      </c>
      <c r="T484" s="71">
        <v>45752.0</v>
      </c>
      <c r="V484" s="115">
        <v>45781.0</v>
      </c>
      <c r="Y484" s="69" t="s">
        <v>6836</v>
      </c>
      <c r="Z484" s="70" t="s">
        <v>6837</v>
      </c>
      <c r="AA484" s="71">
        <v>45748.0</v>
      </c>
    </row>
    <row r="485">
      <c r="A485" s="115">
        <v>45733.0</v>
      </c>
      <c r="B485" s="116">
        <v>169.0</v>
      </c>
      <c r="C485" s="69" t="s">
        <v>22</v>
      </c>
      <c r="D485" s="69" t="s">
        <v>307</v>
      </c>
      <c r="E485" s="69" t="s">
        <v>2189</v>
      </c>
      <c r="F485" s="69" t="s">
        <v>25</v>
      </c>
      <c r="G485" s="69" t="s">
        <v>2190</v>
      </c>
      <c r="H485" s="69" t="s">
        <v>388</v>
      </c>
      <c r="I485" s="69" t="s">
        <v>104</v>
      </c>
      <c r="J485" s="69" t="s">
        <v>104</v>
      </c>
      <c r="K485" s="69" t="s">
        <v>104</v>
      </c>
      <c r="L485" s="69" t="s">
        <v>29</v>
      </c>
      <c r="M485" s="69" t="s">
        <v>7804</v>
      </c>
      <c r="N485" s="69" t="s">
        <v>7805</v>
      </c>
      <c r="O485" s="69" t="s">
        <v>32</v>
      </c>
      <c r="P485" s="69" t="s">
        <v>343</v>
      </c>
      <c r="R485" s="117"/>
      <c r="S485" s="117"/>
      <c r="T485" s="70" t="s">
        <v>6850</v>
      </c>
      <c r="V485" s="117"/>
      <c r="Y485" s="69" t="s">
        <v>6850</v>
      </c>
      <c r="Z485" s="70" t="s">
        <v>6850</v>
      </c>
      <c r="AA485" s="70" t="s">
        <v>6850</v>
      </c>
    </row>
    <row r="486">
      <c r="A486" s="115">
        <v>45733.0</v>
      </c>
      <c r="B486" s="116">
        <v>19.0</v>
      </c>
      <c r="C486" s="69" t="s">
        <v>72</v>
      </c>
      <c r="D486" s="69" t="s">
        <v>247</v>
      </c>
      <c r="E486" s="69" t="s">
        <v>2193</v>
      </c>
      <c r="F486" s="69" t="s">
        <v>274</v>
      </c>
      <c r="G486" s="69" t="s">
        <v>2194</v>
      </c>
      <c r="H486" s="69" t="s">
        <v>77</v>
      </c>
      <c r="I486" s="69" t="s">
        <v>54</v>
      </c>
      <c r="J486" s="69" t="s">
        <v>47</v>
      </c>
      <c r="K486" s="69" t="s">
        <v>47</v>
      </c>
      <c r="L486" s="69" t="s">
        <v>29</v>
      </c>
      <c r="M486" s="69" t="s">
        <v>7806</v>
      </c>
      <c r="N486" s="69" t="s">
        <v>7807</v>
      </c>
      <c r="O486" s="69" t="s">
        <v>32</v>
      </c>
      <c r="P486" s="69" t="s">
        <v>33</v>
      </c>
      <c r="Q486" s="69" t="s">
        <v>34</v>
      </c>
      <c r="R486" s="117"/>
      <c r="S486" s="117">
        <v>45781.0</v>
      </c>
      <c r="T486" s="71">
        <v>45752.0</v>
      </c>
      <c r="V486" s="115">
        <v>45781.0</v>
      </c>
      <c r="W486" s="69">
        <v>3600.0</v>
      </c>
      <c r="X486" s="69" t="s">
        <v>151</v>
      </c>
      <c r="Y486" s="69" t="s">
        <v>6836</v>
      </c>
      <c r="Z486" s="70" t="s">
        <v>6837</v>
      </c>
      <c r="AA486" s="71">
        <v>45748.0</v>
      </c>
    </row>
    <row r="487">
      <c r="A487" s="115">
        <v>45733.0</v>
      </c>
      <c r="B487" s="116">
        <v>19.0</v>
      </c>
      <c r="C487" s="69" t="s">
        <v>72</v>
      </c>
      <c r="D487" s="69" t="s">
        <v>247</v>
      </c>
      <c r="E487" s="69" t="s">
        <v>2197</v>
      </c>
      <c r="F487" s="69" t="s">
        <v>274</v>
      </c>
      <c r="G487" s="69" t="s">
        <v>2198</v>
      </c>
      <c r="H487" s="69" t="s">
        <v>77</v>
      </c>
      <c r="I487" s="69" t="s">
        <v>435</v>
      </c>
      <c r="J487" s="69" t="s">
        <v>47</v>
      </c>
      <c r="K487" s="69" t="s">
        <v>47</v>
      </c>
      <c r="L487" s="69" t="s">
        <v>29</v>
      </c>
      <c r="M487" s="69" t="s">
        <v>7808</v>
      </c>
      <c r="N487" s="69" t="s">
        <v>7809</v>
      </c>
      <c r="O487" s="69" t="s">
        <v>32</v>
      </c>
      <c r="P487" s="69" t="s">
        <v>33</v>
      </c>
      <c r="Q487" s="69" t="s">
        <v>126</v>
      </c>
      <c r="R487" s="117"/>
      <c r="S487" s="117">
        <v>45781.0</v>
      </c>
      <c r="T487" s="71">
        <v>45752.0</v>
      </c>
      <c r="V487" s="115">
        <v>45781.0</v>
      </c>
      <c r="W487" s="69">
        <v>1800.0</v>
      </c>
      <c r="X487" s="69" t="s">
        <v>263</v>
      </c>
      <c r="Y487" s="69" t="s">
        <v>6836</v>
      </c>
      <c r="Z487" s="70" t="s">
        <v>6837</v>
      </c>
      <c r="AA487" s="71">
        <v>45748.0</v>
      </c>
    </row>
    <row r="488">
      <c r="A488" s="115">
        <v>45734.0</v>
      </c>
      <c r="B488" s="116">
        <v>74.0</v>
      </c>
      <c r="C488" s="69" t="s">
        <v>64</v>
      </c>
      <c r="D488" s="69" t="s">
        <v>290</v>
      </c>
      <c r="E488" s="69" t="s">
        <v>2203</v>
      </c>
      <c r="F488" s="69" t="s">
        <v>1873</v>
      </c>
      <c r="G488" s="69" t="s">
        <v>2204</v>
      </c>
      <c r="H488" s="69" t="s">
        <v>77</v>
      </c>
      <c r="I488" s="69" t="s">
        <v>468</v>
      </c>
      <c r="J488" s="69" t="s">
        <v>47</v>
      </c>
      <c r="K488" s="69" t="s">
        <v>47</v>
      </c>
      <c r="L488" s="69" t="s">
        <v>29</v>
      </c>
      <c r="M488" s="69" t="s">
        <v>7810</v>
      </c>
      <c r="N488" s="69" t="s">
        <v>7811</v>
      </c>
      <c r="O488" s="69" t="s">
        <v>32</v>
      </c>
      <c r="P488" s="69" t="s">
        <v>33</v>
      </c>
      <c r="Q488" s="69" t="s">
        <v>126</v>
      </c>
      <c r="R488" s="117"/>
      <c r="S488" s="117" t="s">
        <v>4751</v>
      </c>
      <c r="T488" s="71">
        <v>45808.0</v>
      </c>
      <c r="V488" s="69" t="s">
        <v>4751</v>
      </c>
      <c r="W488" s="69">
        <v>4500.0</v>
      </c>
      <c r="X488" s="69" t="s">
        <v>2207</v>
      </c>
      <c r="Y488" s="69" t="s">
        <v>6866</v>
      </c>
      <c r="Z488" s="70" t="s">
        <v>6867</v>
      </c>
      <c r="AA488" s="71">
        <v>45778.0</v>
      </c>
    </row>
    <row r="489">
      <c r="A489" s="115">
        <v>45734.0</v>
      </c>
      <c r="B489" s="116">
        <v>53.0</v>
      </c>
      <c r="C489" s="69" t="s">
        <v>64</v>
      </c>
      <c r="D489" s="69" t="s">
        <v>529</v>
      </c>
      <c r="E489" s="69" t="s">
        <v>2208</v>
      </c>
      <c r="F489" s="69" t="s">
        <v>25</v>
      </c>
      <c r="G489" s="69" t="s">
        <v>2209</v>
      </c>
      <c r="H489" s="69" t="s">
        <v>59</v>
      </c>
      <c r="I489" s="69" t="s">
        <v>328</v>
      </c>
      <c r="J489" s="69" t="s">
        <v>328</v>
      </c>
      <c r="K489" s="69" t="s">
        <v>328</v>
      </c>
      <c r="L489" s="69" t="s">
        <v>29</v>
      </c>
      <c r="M489" s="69" t="s">
        <v>7812</v>
      </c>
      <c r="N489" s="69" t="s">
        <v>7813</v>
      </c>
      <c r="O489" s="69" t="s">
        <v>32</v>
      </c>
      <c r="P489" s="69" t="s">
        <v>33</v>
      </c>
      <c r="Q489" s="69" t="s">
        <v>381</v>
      </c>
      <c r="R489" s="117"/>
      <c r="S489" s="117">
        <v>45935.0</v>
      </c>
      <c r="T489" s="71">
        <v>45787.0</v>
      </c>
      <c r="V489" s="115">
        <v>45935.0</v>
      </c>
      <c r="Y489" s="69" t="s">
        <v>6866</v>
      </c>
      <c r="Z489" s="70" t="s">
        <v>6867</v>
      </c>
      <c r="AA489" s="71">
        <v>45778.0</v>
      </c>
    </row>
    <row r="490">
      <c r="A490" s="115">
        <v>45734.0</v>
      </c>
      <c r="B490" s="116">
        <v>32.0</v>
      </c>
      <c r="C490" s="69" t="s">
        <v>64</v>
      </c>
      <c r="D490" s="69" t="s">
        <v>562</v>
      </c>
      <c r="E490" s="69" t="s">
        <v>2212</v>
      </c>
      <c r="F490" s="69" t="s">
        <v>638</v>
      </c>
      <c r="G490" s="69" t="s">
        <v>2213</v>
      </c>
      <c r="H490" s="69" t="s">
        <v>77</v>
      </c>
      <c r="I490" s="69" t="s">
        <v>78</v>
      </c>
      <c r="J490" s="69" t="s">
        <v>47</v>
      </c>
      <c r="K490" s="69" t="s">
        <v>47</v>
      </c>
      <c r="L490" s="69" t="s">
        <v>29</v>
      </c>
      <c r="M490" s="69" t="s">
        <v>7814</v>
      </c>
      <c r="N490" s="69" t="s">
        <v>7815</v>
      </c>
      <c r="O490" s="69" t="s">
        <v>32</v>
      </c>
      <c r="P490" s="69" t="s">
        <v>33</v>
      </c>
      <c r="Q490" s="69" t="s">
        <v>126</v>
      </c>
      <c r="R490" s="117"/>
      <c r="S490" s="117" t="s">
        <v>4729</v>
      </c>
      <c r="T490" s="71">
        <v>45766.0</v>
      </c>
      <c r="V490" s="69" t="s">
        <v>4729</v>
      </c>
      <c r="W490" s="69">
        <v>810.0</v>
      </c>
      <c r="X490" s="69" t="s">
        <v>300</v>
      </c>
      <c r="Y490" s="69" t="s">
        <v>6836</v>
      </c>
      <c r="Z490" s="70" t="s">
        <v>6837</v>
      </c>
      <c r="AA490" s="71">
        <v>45748.0</v>
      </c>
    </row>
    <row r="491">
      <c r="A491" s="115">
        <v>45734.0</v>
      </c>
      <c r="B491" s="116">
        <v>18.0</v>
      </c>
      <c r="C491" s="69" t="s">
        <v>22</v>
      </c>
      <c r="D491" s="69" t="s">
        <v>307</v>
      </c>
      <c r="E491" s="69" t="s">
        <v>2216</v>
      </c>
      <c r="F491" s="69" t="s">
        <v>25</v>
      </c>
      <c r="G491" s="69" t="s">
        <v>2217</v>
      </c>
      <c r="H491" s="69" t="s">
        <v>2218</v>
      </c>
      <c r="I491" s="69" t="s">
        <v>328</v>
      </c>
      <c r="J491" s="69" t="s">
        <v>328</v>
      </c>
      <c r="K491" s="69" t="s">
        <v>328</v>
      </c>
      <c r="L491" s="69" t="s">
        <v>29</v>
      </c>
      <c r="M491" s="69" t="s">
        <v>7816</v>
      </c>
      <c r="N491" s="69" t="s">
        <v>7817</v>
      </c>
      <c r="O491" s="69" t="s">
        <v>32</v>
      </c>
      <c r="P491" s="69" t="s">
        <v>33</v>
      </c>
      <c r="Q491" s="69" t="s">
        <v>228</v>
      </c>
      <c r="R491" s="117"/>
      <c r="S491" s="117">
        <v>45781.0</v>
      </c>
      <c r="T491" s="71">
        <v>45752.0</v>
      </c>
      <c r="V491" s="115">
        <v>45781.0</v>
      </c>
      <c r="Y491" s="69" t="s">
        <v>6836</v>
      </c>
      <c r="Z491" s="70" t="s">
        <v>6837</v>
      </c>
      <c r="AA491" s="71">
        <v>45748.0</v>
      </c>
    </row>
    <row r="492">
      <c r="A492" s="115">
        <v>45734.0</v>
      </c>
      <c r="B492" s="116">
        <v>32.0</v>
      </c>
      <c r="C492" s="69" t="s">
        <v>22</v>
      </c>
      <c r="D492" s="69" t="s">
        <v>307</v>
      </c>
      <c r="E492" s="69" t="s">
        <v>2221</v>
      </c>
      <c r="F492" s="69" t="s">
        <v>25</v>
      </c>
      <c r="G492" s="69" t="s">
        <v>2222</v>
      </c>
      <c r="H492" s="69" t="s">
        <v>388</v>
      </c>
      <c r="I492" s="69" t="s">
        <v>40</v>
      </c>
      <c r="J492" s="69" t="s">
        <v>40</v>
      </c>
      <c r="K492" s="69" t="s">
        <v>40</v>
      </c>
      <c r="L492" s="69" t="s">
        <v>29</v>
      </c>
      <c r="M492" s="69" t="s">
        <v>7818</v>
      </c>
      <c r="N492" s="69" t="s">
        <v>7819</v>
      </c>
      <c r="O492" s="69" t="s">
        <v>32</v>
      </c>
      <c r="P492" s="69" t="s">
        <v>33</v>
      </c>
      <c r="Q492" s="69" t="s">
        <v>34</v>
      </c>
      <c r="R492" s="117"/>
      <c r="S492" s="117" t="s">
        <v>4729</v>
      </c>
      <c r="T492" s="71">
        <v>45766.0</v>
      </c>
      <c r="V492" s="69" t="s">
        <v>4729</v>
      </c>
      <c r="Y492" s="69" t="s">
        <v>6836</v>
      </c>
      <c r="Z492" s="70" t="s">
        <v>6837</v>
      </c>
      <c r="AA492" s="71">
        <v>45748.0</v>
      </c>
    </row>
    <row r="493">
      <c r="A493" s="115">
        <v>45734.0</v>
      </c>
      <c r="B493" s="116">
        <v>168.0</v>
      </c>
      <c r="C493" s="69" t="s">
        <v>22</v>
      </c>
      <c r="D493" s="69" t="s">
        <v>307</v>
      </c>
      <c r="E493" s="69" t="s">
        <v>2225</v>
      </c>
      <c r="F493" s="69" t="s">
        <v>25</v>
      </c>
      <c r="G493" s="69" t="s">
        <v>2226</v>
      </c>
      <c r="H493" s="69" t="s">
        <v>388</v>
      </c>
      <c r="I493" s="69" t="s">
        <v>328</v>
      </c>
      <c r="J493" s="69" t="s">
        <v>328</v>
      </c>
      <c r="K493" s="69" t="s">
        <v>328</v>
      </c>
      <c r="L493" s="69" t="s">
        <v>29</v>
      </c>
      <c r="M493" s="69" t="s">
        <v>7820</v>
      </c>
      <c r="N493" s="69" t="s">
        <v>7821</v>
      </c>
      <c r="O493" s="69" t="s">
        <v>32</v>
      </c>
      <c r="P493" s="69" t="s">
        <v>214</v>
      </c>
      <c r="R493" s="117"/>
      <c r="S493" s="117"/>
      <c r="T493" s="70" t="s">
        <v>6850</v>
      </c>
      <c r="V493" s="117"/>
      <c r="Y493" s="69" t="s">
        <v>6850</v>
      </c>
      <c r="Z493" s="70" t="s">
        <v>6850</v>
      </c>
      <c r="AA493" s="70" t="s">
        <v>6850</v>
      </c>
    </row>
    <row r="494">
      <c r="A494" s="115">
        <v>45734.0</v>
      </c>
      <c r="B494" s="116">
        <v>74.0</v>
      </c>
      <c r="C494" s="69" t="s">
        <v>64</v>
      </c>
      <c r="D494" s="69" t="s">
        <v>209</v>
      </c>
      <c r="E494" s="69" t="s">
        <v>2230</v>
      </c>
      <c r="F494" s="69" t="s">
        <v>46</v>
      </c>
      <c r="G494" s="69" t="s">
        <v>2231</v>
      </c>
      <c r="H494" s="69" t="s">
        <v>59</v>
      </c>
      <c r="I494" s="69" t="s">
        <v>104</v>
      </c>
      <c r="J494" s="69" t="s">
        <v>47</v>
      </c>
      <c r="K494" s="69" t="s">
        <v>47</v>
      </c>
      <c r="L494" s="69" t="s">
        <v>29</v>
      </c>
      <c r="M494" s="69" t="s">
        <v>7822</v>
      </c>
      <c r="N494" s="69" t="s">
        <v>7823</v>
      </c>
      <c r="O494" s="69" t="s">
        <v>32</v>
      </c>
      <c r="P494" s="69" t="s">
        <v>33</v>
      </c>
      <c r="Q494" s="69" t="s">
        <v>34</v>
      </c>
      <c r="R494" s="117"/>
      <c r="S494" s="117" t="s">
        <v>4751</v>
      </c>
      <c r="T494" s="71">
        <v>45808.0</v>
      </c>
      <c r="V494" s="69" t="s">
        <v>4751</v>
      </c>
      <c r="Y494" s="69" t="s">
        <v>6866</v>
      </c>
      <c r="Z494" s="70" t="s">
        <v>6867</v>
      </c>
      <c r="AA494" s="71">
        <v>45778.0</v>
      </c>
    </row>
    <row r="495">
      <c r="A495" s="115">
        <v>45734.0</v>
      </c>
      <c r="B495" s="116">
        <v>53.0</v>
      </c>
      <c r="C495" s="69" t="s">
        <v>64</v>
      </c>
      <c r="D495" s="69" t="s">
        <v>209</v>
      </c>
      <c r="E495" s="69" t="s">
        <v>2234</v>
      </c>
      <c r="F495" s="69" t="s">
        <v>25</v>
      </c>
      <c r="G495" s="69" t="s">
        <v>2235</v>
      </c>
      <c r="H495" s="69" t="s">
        <v>39</v>
      </c>
      <c r="I495" s="69" t="s">
        <v>78</v>
      </c>
      <c r="J495" s="69" t="s">
        <v>256</v>
      </c>
      <c r="K495" s="69" t="s">
        <v>256</v>
      </c>
      <c r="L495" s="69" t="s">
        <v>29</v>
      </c>
      <c r="M495" s="69" t="s">
        <v>7824</v>
      </c>
      <c r="N495" s="69" t="s">
        <v>7825</v>
      </c>
      <c r="O495" s="69" t="s">
        <v>32</v>
      </c>
      <c r="P495" s="69" t="s">
        <v>33</v>
      </c>
      <c r="Q495" s="69" t="s">
        <v>228</v>
      </c>
      <c r="R495" s="117"/>
      <c r="S495" s="117">
        <v>45935.0</v>
      </c>
      <c r="T495" s="71">
        <v>45787.0</v>
      </c>
      <c r="V495" s="115">
        <v>45935.0</v>
      </c>
      <c r="Y495" s="69" t="s">
        <v>6866</v>
      </c>
      <c r="Z495" s="70" t="s">
        <v>6867</v>
      </c>
      <c r="AA495" s="71">
        <v>45778.0</v>
      </c>
    </row>
    <row r="496">
      <c r="A496" s="115">
        <v>45734.0</v>
      </c>
      <c r="B496" s="116">
        <v>168.0</v>
      </c>
      <c r="C496" s="69" t="s">
        <v>50</v>
      </c>
      <c r="D496" s="69" t="s">
        <v>216</v>
      </c>
      <c r="E496" s="69" t="s">
        <v>2238</v>
      </c>
      <c r="F496" s="69" t="s">
        <v>25</v>
      </c>
      <c r="G496" s="69" t="s">
        <v>2239</v>
      </c>
      <c r="H496" s="69" t="s">
        <v>68</v>
      </c>
      <c r="I496" s="69" t="s">
        <v>435</v>
      </c>
      <c r="J496" s="69" t="s">
        <v>78</v>
      </c>
      <c r="K496" s="69" t="s">
        <v>78</v>
      </c>
      <c r="L496" s="69" t="s">
        <v>29</v>
      </c>
      <c r="M496" s="69" t="s">
        <v>7826</v>
      </c>
      <c r="N496" s="69" t="s">
        <v>7827</v>
      </c>
      <c r="O496" s="69" t="s">
        <v>32</v>
      </c>
      <c r="P496" s="69" t="s">
        <v>214</v>
      </c>
      <c r="R496" s="117"/>
      <c r="S496" s="117"/>
      <c r="T496" s="70" t="s">
        <v>6850</v>
      </c>
      <c r="V496" s="117"/>
      <c r="Y496" s="69" t="s">
        <v>6850</v>
      </c>
      <c r="Z496" s="70" t="s">
        <v>6850</v>
      </c>
      <c r="AA496" s="70" t="s">
        <v>6850</v>
      </c>
    </row>
    <row r="497">
      <c r="A497" s="115">
        <v>45734.0</v>
      </c>
      <c r="B497" s="116">
        <v>25.0</v>
      </c>
      <c r="C497" s="69" t="s">
        <v>22</v>
      </c>
      <c r="D497" s="69" t="s">
        <v>109</v>
      </c>
      <c r="E497" s="69" t="s">
        <v>2242</v>
      </c>
      <c r="F497" s="69" t="s">
        <v>25</v>
      </c>
      <c r="G497" s="69" t="s">
        <v>2243</v>
      </c>
      <c r="H497" s="69" t="s">
        <v>39</v>
      </c>
      <c r="I497" s="69" t="s">
        <v>435</v>
      </c>
      <c r="J497" s="69" t="s">
        <v>435</v>
      </c>
      <c r="K497" s="69" t="s">
        <v>435</v>
      </c>
      <c r="L497" s="69" t="s">
        <v>29</v>
      </c>
      <c r="M497" s="69" t="s">
        <v>7828</v>
      </c>
      <c r="N497" s="69" t="s">
        <v>7829</v>
      </c>
      <c r="O497" s="69" t="s">
        <v>32</v>
      </c>
      <c r="P497" s="69" t="s">
        <v>33</v>
      </c>
      <c r="Q497" s="69" t="s">
        <v>34</v>
      </c>
      <c r="R497" s="117"/>
      <c r="S497" s="117">
        <v>45995.0</v>
      </c>
      <c r="T497" s="71">
        <v>45759.0</v>
      </c>
      <c r="V497" s="115">
        <v>45995.0</v>
      </c>
      <c r="W497" s="69">
        <v>4500.0</v>
      </c>
      <c r="Y497" s="69" t="s">
        <v>6836</v>
      </c>
      <c r="Z497" s="70" t="s">
        <v>6837</v>
      </c>
      <c r="AA497" s="71">
        <v>45748.0</v>
      </c>
    </row>
    <row r="498">
      <c r="A498" s="115">
        <v>45734.0</v>
      </c>
      <c r="B498" s="116">
        <v>81.0</v>
      </c>
      <c r="C498" s="69" t="s">
        <v>64</v>
      </c>
      <c r="D498" s="69" t="s">
        <v>432</v>
      </c>
      <c r="E498" s="69" t="s">
        <v>2246</v>
      </c>
      <c r="F498" s="69" t="s">
        <v>25</v>
      </c>
      <c r="G498" s="69" t="s">
        <v>2247</v>
      </c>
      <c r="H498" s="69" t="s">
        <v>39</v>
      </c>
      <c r="I498" s="69" t="s">
        <v>40</v>
      </c>
      <c r="J498" s="69" t="s">
        <v>78</v>
      </c>
      <c r="K498" s="69" t="s">
        <v>78</v>
      </c>
      <c r="L498" s="69" t="s">
        <v>29</v>
      </c>
      <c r="M498" s="69" t="s">
        <v>7830</v>
      </c>
      <c r="N498" s="69" t="s">
        <v>7831</v>
      </c>
      <c r="O498" s="69" t="s">
        <v>32</v>
      </c>
      <c r="P498" s="69" t="s">
        <v>33</v>
      </c>
      <c r="Q498" s="69" t="s">
        <v>34</v>
      </c>
      <c r="R498" s="117"/>
      <c r="S498" s="117">
        <v>45844.0</v>
      </c>
      <c r="T498" s="71">
        <v>45815.0</v>
      </c>
      <c r="V498" s="115">
        <v>45844.0</v>
      </c>
      <c r="W498" s="69">
        <v>5076.0</v>
      </c>
      <c r="X498" s="69" t="s">
        <v>609</v>
      </c>
      <c r="Y498" s="69" t="s">
        <v>6870</v>
      </c>
      <c r="Z498" s="70" t="s">
        <v>6871</v>
      </c>
      <c r="AA498" s="71">
        <v>45809.0</v>
      </c>
    </row>
    <row r="499">
      <c r="A499" s="115">
        <v>45735.0</v>
      </c>
      <c r="B499" s="116">
        <v>167.0</v>
      </c>
      <c r="C499" s="69" t="s">
        <v>50</v>
      </c>
      <c r="D499" s="69" t="s">
        <v>216</v>
      </c>
      <c r="E499" s="69" t="s">
        <v>2251</v>
      </c>
      <c r="F499" s="69" t="s">
        <v>46</v>
      </c>
      <c r="G499" s="69" t="s">
        <v>2252</v>
      </c>
      <c r="H499" s="69" t="s">
        <v>388</v>
      </c>
      <c r="I499" s="69" t="s">
        <v>2253</v>
      </c>
      <c r="J499" s="69" t="s">
        <v>47</v>
      </c>
      <c r="K499" s="69" t="s">
        <v>47</v>
      </c>
      <c r="L499" s="69" t="s">
        <v>29</v>
      </c>
      <c r="M499" s="69" t="s">
        <v>7832</v>
      </c>
      <c r="N499" s="69" t="s">
        <v>7833</v>
      </c>
      <c r="O499" s="69" t="s">
        <v>32</v>
      </c>
      <c r="P499" s="69" t="s">
        <v>214</v>
      </c>
      <c r="R499" s="117"/>
      <c r="S499" s="117"/>
      <c r="T499" s="70" t="s">
        <v>6850</v>
      </c>
      <c r="V499" s="117"/>
      <c r="Y499" s="69" t="s">
        <v>6850</v>
      </c>
      <c r="Z499" s="70" t="s">
        <v>6850</v>
      </c>
      <c r="AA499" s="70" t="s">
        <v>6850</v>
      </c>
    </row>
    <row r="500">
      <c r="A500" s="115">
        <v>45735.0</v>
      </c>
      <c r="B500" s="116">
        <v>167.0</v>
      </c>
      <c r="C500" s="69" t="s">
        <v>22</v>
      </c>
      <c r="D500" s="69" t="s">
        <v>109</v>
      </c>
      <c r="E500" s="69" t="s">
        <v>2256</v>
      </c>
      <c r="F500" s="69" t="s">
        <v>25</v>
      </c>
      <c r="G500" s="69" t="s">
        <v>2257</v>
      </c>
      <c r="H500" s="69" t="s">
        <v>2218</v>
      </c>
      <c r="I500" s="69" t="s">
        <v>104</v>
      </c>
      <c r="J500" s="69" t="s">
        <v>104</v>
      </c>
      <c r="K500" s="69" t="s">
        <v>104</v>
      </c>
      <c r="L500" s="69" t="s">
        <v>29</v>
      </c>
      <c r="M500" s="69" t="s">
        <v>7834</v>
      </c>
      <c r="N500" s="69" t="s">
        <v>7835</v>
      </c>
      <c r="O500" s="69" t="s">
        <v>32</v>
      </c>
      <c r="P500" s="69" t="s">
        <v>214</v>
      </c>
      <c r="R500" s="117"/>
      <c r="S500" s="117"/>
      <c r="T500" s="70" t="s">
        <v>6850</v>
      </c>
      <c r="V500" s="117"/>
      <c r="Y500" s="69" t="s">
        <v>6850</v>
      </c>
      <c r="Z500" s="70" t="s">
        <v>6850</v>
      </c>
      <c r="AA500" s="70" t="s">
        <v>6850</v>
      </c>
    </row>
    <row r="501">
      <c r="A501" s="115">
        <v>45735.0</v>
      </c>
      <c r="B501" s="116">
        <v>24.0</v>
      </c>
      <c r="C501" s="69" t="s">
        <v>72</v>
      </c>
      <c r="D501" s="69" t="s">
        <v>247</v>
      </c>
      <c r="E501" s="69" t="s">
        <v>2260</v>
      </c>
      <c r="F501" s="69" t="s">
        <v>274</v>
      </c>
      <c r="G501" s="69" t="s">
        <v>2261</v>
      </c>
      <c r="H501" s="69" t="s">
        <v>77</v>
      </c>
      <c r="I501" s="69" t="s">
        <v>54</v>
      </c>
      <c r="J501" s="69" t="s">
        <v>47</v>
      </c>
      <c r="K501" s="69" t="s">
        <v>47</v>
      </c>
      <c r="L501" s="69" t="s">
        <v>29</v>
      </c>
      <c r="M501" s="69" t="s">
        <v>7836</v>
      </c>
      <c r="N501" s="69" t="s">
        <v>7837</v>
      </c>
      <c r="O501" s="69" t="s">
        <v>32</v>
      </c>
      <c r="P501" s="69" t="s">
        <v>33</v>
      </c>
      <c r="Q501" s="69" t="s">
        <v>34</v>
      </c>
      <c r="R501" s="117"/>
      <c r="S501" s="117">
        <v>45995.0</v>
      </c>
      <c r="T501" s="71">
        <v>45759.0</v>
      </c>
      <c r="V501" s="115">
        <v>45995.0</v>
      </c>
      <c r="W501" s="69">
        <v>800.0</v>
      </c>
      <c r="X501" s="69" t="s">
        <v>2201</v>
      </c>
      <c r="Y501" s="69" t="s">
        <v>6836</v>
      </c>
      <c r="Z501" s="70" t="s">
        <v>6837</v>
      </c>
      <c r="AA501" s="71">
        <v>45748.0</v>
      </c>
    </row>
    <row r="502">
      <c r="A502" s="115">
        <v>45735.0</v>
      </c>
      <c r="B502" s="116">
        <v>31.0</v>
      </c>
      <c r="C502" s="69" t="s">
        <v>72</v>
      </c>
      <c r="D502" s="69" t="s">
        <v>247</v>
      </c>
      <c r="E502" s="69" t="s">
        <v>2264</v>
      </c>
      <c r="F502" s="69" t="s">
        <v>274</v>
      </c>
      <c r="G502" s="69" t="s">
        <v>2265</v>
      </c>
      <c r="H502" s="69" t="s">
        <v>77</v>
      </c>
      <c r="I502" s="69" t="s">
        <v>40</v>
      </c>
      <c r="J502" s="69" t="s">
        <v>47</v>
      </c>
      <c r="K502" s="69" t="s">
        <v>47</v>
      </c>
      <c r="L502" s="69" t="s">
        <v>29</v>
      </c>
      <c r="M502" s="69" t="s">
        <v>7838</v>
      </c>
      <c r="N502" s="69" t="s">
        <v>7839</v>
      </c>
      <c r="O502" s="69" t="s">
        <v>32</v>
      </c>
      <c r="P502" s="69" t="s">
        <v>33</v>
      </c>
      <c r="Q502" s="69" t="s">
        <v>126</v>
      </c>
      <c r="R502" s="117"/>
      <c r="S502" s="117" t="s">
        <v>4729</v>
      </c>
      <c r="T502" s="71">
        <v>45766.0</v>
      </c>
      <c r="V502" s="69" t="s">
        <v>4729</v>
      </c>
      <c r="W502" s="69">
        <v>1800.0</v>
      </c>
      <c r="X502" s="69" t="s">
        <v>481</v>
      </c>
      <c r="Y502" s="69" t="s">
        <v>6836</v>
      </c>
      <c r="Z502" s="70" t="s">
        <v>6837</v>
      </c>
      <c r="AA502" s="71">
        <v>45748.0</v>
      </c>
    </row>
    <row r="503">
      <c r="A503" s="115">
        <v>45735.0</v>
      </c>
      <c r="B503" s="116">
        <v>167.0</v>
      </c>
      <c r="C503" s="69" t="s">
        <v>64</v>
      </c>
      <c r="D503" s="69" t="s">
        <v>209</v>
      </c>
      <c r="E503" s="69" t="s">
        <v>2268</v>
      </c>
      <c r="F503" s="69" t="s">
        <v>25</v>
      </c>
      <c r="G503" s="69" t="s">
        <v>2269</v>
      </c>
      <c r="H503" s="69" t="s">
        <v>39</v>
      </c>
      <c r="I503" s="69" t="s">
        <v>122</v>
      </c>
      <c r="J503" s="69" t="s">
        <v>2270</v>
      </c>
      <c r="K503" s="69" t="s">
        <v>78</v>
      </c>
      <c r="L503" s="69" t="s">
        <v>29</v>
      </c>
      <c r="M503" s="69" t="s">
        <v>7840</v>
      </c>
      <c r="N503" s="69" t="s">
        <v>7841</v>
      </c>
      <c r="O503" s="69" t="s">
        <v>32</v>
      </c>
      <c r="P503" s="69" t="s">
        <v>214</v>
      </c>
      <c r="R503" s="117"/>
      <c r="S503" s="117"/>
      <c r="T503" s="70" t="s">
        <v>6850</v>
      </c>
      <c r="V503" s="117"/>
      <c r="Y503" s="69" t="s">
        <v>6850</v>
      </c>
      <c r="Z503" s="70" t="s">
        <v>6850</v>
      </c>
      <c r="AA503" s="70" t="s">
        <v>6850</v>
      </c>
    </row>
    <row r="504">
      <c r="A504" s="115">
        <v>45736.0</v>
      </c>
      <c r="B504" s="116">
        <v>37.0</v>
      </c>
      <c r="C504" s="69" t="s">
        <v>64</v>
      </c>
      <c r="D504" s="69" t="s">
        <v>964</v>
      </c>
      <c r="E504" s="69" t="s">
        <v>2274</v>
      </c>
      <c r="F504" s="69" t="s">
        <v>25</v>
      </c>
      <c r="G504" s="69" t="s">
        <v>2275</v>
      </c>
      <c r="H504" s="69" t="s">
        <v>39</v>
      </c>
      <c r="I504" s="69" t="s">
        <v>220</v>
      </c>
      <c r="J504" s="69" t="s">
        <v>220</v>
      </c>
      <c r="K504" s="69" t="s">
        <v>435</v>
      </c>
      <c r="L504" s="69" t="s">
        <v>29</v>
      </c>
      <c r="M504" s="69" t="s">
        <v>7842</v>
      </c>
      <c r="N504" s="69" t="s">
        <v>7843</v>
      </c>
      <c r="O504" s="69" t="s">
        <v>32</v>
      </c>
      <c r="P504" s="69" t="s">
        <v>33</v>
      </c>
      <c r="Q504" s="69" t="s">
        <v>381</v>
      </c>
      <c r="R504" s="117"/>
      <c r="S504" s="117" t="s">
        <v>4697</v>
      </c>
      <c r="T504" s="71">
        <v>45773.0</v>
      </c>
      <c r="V504" s="69" t="s">
        <v>4697</v>
      </c>
      <c r="Y504" s="69" t="s">
        <v>6836</v>
      </c>
      <c r="Z504" s="70" t="s">
        <v>6837</v>
      </c>
      <c r="AA504" s="71">
        <v>45748.0</v>
      </c>
    </row>
    <row r="505">
      <c r="A505" s="115">
        <v>45737.0</v>
      </c>
      <c r="B505" s="116">
        <v>165.0</v>
      </c>
      <c r="C505" s="69" t="s">
        <v>22</v>
      </c>
      <c r="D505" s="69" t="s">
        <v>307</v>
      </c>
      <c r="E505" s="69" t="s">
        <v>2280</v>
      </c>
      <c r="F505" s="69" t="s">
        <v>25</v>
      </c>
      <c r="G505" s="69" t="s">
        <v>2281</v>
      </c>
      <c r="H505" s="69" t="s">
        <v>39</v>
      </c>
      <c r="I505" s="69" t="s">
        <v>220</v>
      </c>
      <c r="J505" s="69" t="s">
        <v>220</v>
      </c>
      <c r="K505" s="69" t="s">
        <v>220</v>
      </c>
      <c r="L505" s="69" t="s">
        <v>29</v>
      </c>
      <c r="M505" s="69" t="s">
        <v>7844</v>
      </c>
      <c r="N505" s="69" t="s">
        <v>7845</v>
      </c>
      <c r="O505" s="69" t="s">
        <v>32</v>
      </c>
      <c r="P505" s="69" t="s">
        <v>214</v>
      </c>
      <c r="R505" s="117"/>
      <c r="S505" s="117"/>
      <c r="T505" s="70" t="s">
        <v>6850</v>
      </c>
      <c r="V505" s="117"/>
      <c r="Y505" s="69" t="s">
        <v>6850</v>
      </c>
      <c r="Z505" s="70" t="s">
        <v>6850</v>
      </c>
      <c r="AA505" s="70" t="s">
        <v>6850</v>
      </c>
    </row>
    <row r="506">
      <c r="A506" s="115">
        <v>45737.0</v>
      </c>
      <c r="B506" s="116">
        <v>57.0</v>
      </c>
      <c r="C506" s="69" t="s">
        <v>22</v>
      </c>
      <c r="D506" s="69" t="s">
        <v>307</v>
      </c>
      <c r="E506" s="69" t="s">
        <v>2284</v>
      </c>
      <c r="F506" s="69" t="s">
        <v>25</v>
      </c>
      <c r="G506" s="69" t="s">
        <v>2285</v>
      </c>
      <c r="H506" s="69" t="s">
        <v>2286</v>
      </c>
      <c r="I506" s="69" t="s">
        <v>328</v>
      </c>
      <c r="J506" s="69" t="s">
        <v>328</v>
      </c>
      <c r="K506" s="69" t="s">
        <v>328</v>
      </c>
      <c r="L506" s="69" t="s">
        <v>29</v>
      </c>
      <c r="M506" s="69" t="s">
        <v>7846</v>
      </c>
      <c r="N506" s="69" t="s">
        <v>7847</v>
      </c>
      <c r="O506" s="69" t="s">
        <v>32</v>
      </c>
      <c r="P506" s="69" t="s">
        <v>33</v>
      </c>
      <c r="Q506" s="69" t="s">
        <v>34</v>
      </c>
      <c r="R506" s="117"/>
      <c r="S506" s="117" t="s">
        <v>4812</v>
      </c>
      <c r="T506" s="71">
        <v>45794.0</v>
      </c>
      <c r="V506" s="69" t="s">
        <v>4812</v>
      </c>
      <c r="Y506" s="69" t="s">
        <v>6866</v>
      </c>
      <c r="Z506" s="70" t="s">
        <v>6867</v>
      </c>
      <c r="AA506" s="71">
        <v>45778.0</v>
      </c>
    </row>
    <row r="507">
      <c r="A507" s="115">
        <v>45737.0</v>
      </c>
      <c r="B507" s="116">
        <v>22.0</v>
      </c>
      <c r="C507" s="69" t="s">
        <v>72</v>
      </c>
      <c r="D507" s="69" t="s">
        <v>247</v>
      </c>
      <c r="E507" s="69" t="s">
        <v>2289</v>
      </c>
      <c r="F507" s="69" t="s">
        <v>274</v>
      </c>
      <c r="G507" s="69" t="s">
        <v>2290</v>
      </c>
      <c r="H507" s="69" t="s">
        <v>77</v>
      </c>
      <c r="I507" s="69" t="s">
        <v>104</v>
      </c>
      <c r="J507" s="69" t="s">
        <v>47</v>
      </c>
      <c r="K507" s="69" t="s">
        <v>47</v>
      </c>
      <c r="L507" s="69" t="s">
        <v>29</v>
      </c>
      <c r="M507" s="69" t="s">
        <v>7848</v>
      </c>
      <c r="N507" s="69" t="s">
        <v>7849</v>
      </c>
      <c r="O507" s="69" t="s">
        <v>32</v>
      </c>
      <c r="P507" s="69" t="s">
        <v>33</v>
      </c>
      <c r="Q507" s="69" t="s">
        <v>34</v>
      </c>
      <c r="R507" s="117"/>
      <c r="S507" s="117">
        <v>45995.0</v>
      </c>
      <c r="T507" s="71">
        <v>45759.0</v>
      </c>
      <c r="V507" s="115">
        <v>45995.0</v>
      </c>
      <c r="W507" s="69">
        <v>1800.0</v>
      </c>
      <c r="X507" s="69" t="s">
        <v>1030</v>
      </c>
      <c r="Y507" s="69" t="s">
        <v>6836</v>
      </c>
      <c r="Z507" s="70" t="s">
        <v>6837</v>
      </c>
      <c r="AA507" s="71">
        <v>45748.0</v>
      </c>
    </row>
    <row r="508">
      <c r="A508" s="115">
        <v>45737.0</v>
      </c>
      <c r="B508" s="116">
        <v>71.0</v>
      </c>
      <c r="C508" s="69" t="s">
        <v>64</v>
      </c>
      <c r="D508" s="69" t="s">
        <v>65</v>
      </c>
      <c r="E508" s="69" t="s">
        <v>2293</v>
      </c>
      <c r="F508" s="69" t="s">
        <v>25</v>
      </c>
      <c r="G508" s="69" t="s">
        <v>2294</v>
      </c>
      <c r="H508" s="69" t="s">
        <v>68</v>
      </c>
      <c r="I508" s="69" t="s">
        <v>148</v>
      </c>
      <c r="J508" s="69" t="s">
        <v>220</v>
      </c>
      <c r="K508" s="69" t="s">
        <v>220</v>
      </c>
      <c r="L508" s="69" t="s">
        <v>29</v>
      </c>
      <c r="M508" s="69" t="s">
        <v>7850</v>
      </c>
      <c r="N508" s="69" t="s">
        <v>7851</v>
      </c>
      <c r="O508" s="69" t="s">
        <v>32</v>
      </c>
      <c r="P508" s="69" t="s">
        <v>33</v>
      </c>
      <c r="Q508" s="69" t="s">
        <v>471</v>
      </c>
      <c r="R508" s="117"/>
      <c r="S508" s="117" t="s">
        <v>4751</v>
      </c>
      <c r="T508" s="71">
        <v>45808.0</v>
      </c>
      <c r="V508" s="69" t="s">
        <v>4751</v>
      </c>
      <c r="Y508" s="69" t="s">
        <v>6866</v>
      </c>
      <c r="Z508" s="70" t="s">
        <v>6867</v>
      </c>
      <c r="AA508" s="71">
        <v>45778.0</v>
      </c>
    </row>
    <row r="509">
      <c r="A509" s="115">
        <v>45737.0</v>
      </c>
      <c r="B509" s="116">
        <v>165.0</v>
      </c>
      <c r="C509" s="69" t="s">
        <v>22</v>
      </c>
      <c r="D509" s="69" t="s">
        <v>307</v>
      </c>
      <c r="E509" s="69" t="s">
        <v>2298</v>
      </c>
      <c r="F509" s="69" t="s">
        <v>25</v>
      </c>
      <c r="G509" s="69" t="s">
        <v>2299</v>
      </c>
      <c r="H509" s="69" t="s">
        <v>388</v>
      </c>
      <c r="I509" s="69" t="s">
        <v>40</v>
      </c>
      <c r="J509" s="69" t="s">
        <v>40</v>
      </c>
      <c r="K509" s="69" t="s">
        <v>40</v>
      </c>
      <c r="L509" s="69" t="s">
        <v>29</v>
      </c>
      <c r="M509" s="69" t="s">
        <v>7852</v>
      </c>
      <c r="N509" s="69" t="s">
        <v>7853</v>
      </c>
      <c r="O509" s="69" t="s">
        <v>32</v>
      </c>
      <c r="P509" s="69" t="s">
        <v>33</v>
      </c>
      <c r="R509" s="117"/>
      <c r="S509" s="117"/>
      <c r="T509" s="70" t="s">
        <v>6850</v>
      </c>
      <c r="V509" s="117"/>
      <c r="W509" s="69">
        <v>3960.0</v>
      </c>
      <c r="X509" s="69" t="s">
        <v>706</v>
      </c>
      <c r="Y509" s="69" t="s">
        <v>6850</v>
      </c>
      <c r="Z509" s="70" t="s">
        <v>6850</v>
      </c>
      <c r="AA509" s="70" t="s">
        <v>6850</v>
      </c>
    </row>
    <row r="510">
      <c r="A510" s="115">
        <v>45729.0</v>
      </c>
      <c r="B510" s="116">
        <v>23.0</v>
      </c>
      <c r="C510" s="69" t="s">
        <v>72</v>
      </c>
      <c r="D510" s="69" t="s">
        <v>247</v>
      </c>
      <c r="E510" s="69" t="s">
        <v>2303</v>
      </c>
      <c r="F510" s="69" t="s">
        <v>274</v>
      </c>
      <c r="G510" s="69" t="s">
        <v>2304</v>
      </c>
      <c r="H510" s="69" t="s">
        <v>77</v>
      </c>
      <c r="I510" s="69" t="s">
        <v>104</v>
      </c>
      <c r="J510" s="69" t="s">
        <v>47</v>
      </c>
      <c r="K510" s="69" t="s">
        <v>47</v>
      </c>
      <c r="L510" s="69" t="s">
        <v>29</v>
      </c>
      <c r="M510" s="69" t="s">
        <v>7854</v>
      </c>
      <c r="N510" s="69" t="s">
        <v>7855</v>
      </c>
      <c r="O510" s="69" t="s">
        <v>32</v>
      </c>
      <c r="P510" s="69" t="s">
        <v>33</v>
      </c>
      <c r="Q510" s="69" t="s">
        <v>126</v>
      </c>
      <c r="R510" s="117"/>
      <c r="S510" s="117">
        <v>45781.0</v>
      </c>
      <c r="T510" s="71">
        <v>45752.0</v>
      </c>
      <c r="V510" s="115">
        <v>45781.0</v>
      </c>
      <c r="W510" s="69">
        <v>1800.0</v>
      </c>
      <c r="X510" s="69" t="s">
        <v>364</v>
      </c>
      <c r="Y510" s="69" t="s">
        <v>6836</v>
      </c>
      <c r="Z510" s="70" t="s">
        <v>6837</v>
      </c>
      <c r="AA510" s="71">
        <v>45748.0</v>
      </c>
    </row>
    <row r="511">
      <c r="A511" s="115">
        <v>45738.0</v>
      </c>
      <c r="B511" s="116">
        <v>21.0</v>
      </c>
      <c r="C511" s="69" t="s">
        <v>64</v>
      </c>
      <c r="D511" s="69" t="s">
        <v>65</v>
      </c>
      <c r="E511" s="69" t="s">
        <v>2308</v>
      </c>
      <c r="F511" s="69" t="s">
        <v>25</v>
      </c>
      <c r="G511" s="69" t="s">
        <v>2309</v>
      </c>
      <c r="H511" s="69" t="s">
        <v>39</v>
      </c>
      <c r="I511" s="69" t="s">
        <v>54</v>
      </c>
      <c r="J511" s="69" t="s">
        <v>54</v>
      </c>
      <c r="K511" s="69" t="s">
        <v>54</v>
      </c>
      <c r="L511" s="69" t="s">
        <v>29</v>
      </c>
      <c r="M511" s="69" t="s">
        <v>7856</v>
      </c>
      <c r="N511" s="69" t="s">
        <v>7857</v>
      </c>
      <c r="O511" s="69" t="s">
        <v>32</v>
      </c>
      <c r="P511" s="69" t="s">
        <v>33</v>
      </c>
      <c r="Q511" s="69" t="s">
        <v>228</v>
      </c>
      <c r="R511" s="117"/>
      <c r="S511" s="117">
        <v>45995.0</v>
      </c>
      <c r="T511" s="71">
        <v>45759.0</v>
      </c>
      <c r="V511" s="115">
        <v>45995.0</v>
      </c>
      <c r="W511" s="69">
        <v>5220.0</v>
      </c>
      <c r="X511" s="69" t="s">
        <v>609</v>
      </c>
      <c r="Y511" s="69" t="s">
        <v>6836</v>
      </c>
      <c r="Z511" s="70" t="s">
        <v>6837</v>
      </c>
      <c r="AA511" s="71">
        <v>45748.0</v>
      </c>
    </row>
    <row r="512">
      <c r="A512" s="115">
        <v>45740.0</v>
      </c>
      <c r="B512" s="116">
        <v>26.0</v>
      </c>
      <c r="C512" s="69" t="s">
        <v>64</v>
      </c>
      <c r="D512" s="69" t="s">
        <v>95</v>
      </c>
      <c r="E512" s="69" t="s">
        <v>2313</v>
      </c>
      <c r="F512" s="69" t="s">
        <v>46</v>
      </c>
      <c r="G512" s="69" t="s">
        <v>2185</v>
      </c>
      <c r="H512" s="69" t="s">
        <v>39</v>
      </c>
      <c r="I512" s="69" t="s">
        <v>220</v>
      </c>
      <c r="J512" s="69" t="s">
        <v>47</v>
      </c>
      <c r="K512" s="69" t="s">
        <v>47</v>
      </c>
      <c r="L512" s="69" t="s">
        <v>29</v>
      </c>
      <c r="M512" s="69" t="s">
        <v>7858</v>
      </c>
      <c r="N512" s="69" t="s">
        <v>7859</v>
      </c>
      <c r="O512" s="69" t="s">
        <v>32</v>
      </c>
      <c r="P512" s="69" t="s">
        <v>33</v>
      </c>
      <c r="Q512" s="69" t="s">
        <v>34</v>
      </c>
      <c r="R512" s="117"/>
      <c r="S512" s="117" t="s">
        <v>4729</v>
      </c>
      <c r="T512" s="71">
        <v>45766.0</v>
      </c>
      <c r="V512" s="69" t="s">
        <v>4729</v>
      </c>
      <c r="Y512" s="69" t="s">
        <v>6836</v>
      </c>
      <c r="Z512" s="70" t="s">
        <v>6837</v>
      </c>
      <c r="AA512" s="71">
        <v>45748.0</v>
      </c>
    </row>
    <row r="513">
      <c r="A513" s="115">
        <v>45740.0</v>
      </c>
      <c r="B513" s="116">
        <v>162.0</v>
      </c>
      <c r="C513" s="69" t="s">
        <v>64</v>
      </c>
      <c r="D513" s="69" t="s">
        <v>209</v>
      </c>
      <c r="E513" s="69" t="s">
        <v>2316</v>
      </c>
      <c r="F513" s="69" t="s">
        <v>25</v>
      </c>
      <c r="G513" s="69" t="s">
        <v>2317</v>
      </c>
      <c r="H513" s="69" t="s">
        <v>68</v>
      </c>
      <c r="I513" s="69" t="s">
        <v>78</v>
      </c>
      <c r="J513" s="69" t="s">
        <v>468</v>
      </c>
      <c r="K513" s="69" t="s">
        <v>2318</v>
      </c>
      <c r="L513" s="69" t="s">
        <v>29</v>
      </c>
      <c r="M513" s="69" t="s">
        <v>7860</v>
      </c>
      <c r="N513" s="69" t="s">
        <v>7861</v>
      </c>
      <c r="O513" s="69" t="s">
        <v>32</v>
      </c>
      <c r="P513" s="69" t="s">
        <v>214</v>
      </c>
      <c r="R513" s="117"/>
      <c r="S513" s="117"/>
      <c r="T513" s="70" t="s">
        <v>6850</v>
      </c>
      <c r="V513" s="117"/>
      <c r="Y513" s="69" t="s">
        <v>6850</v>
      </c>
      <c r="Z513" s="70" t="s">
        <v>6850</v>
      </c>
      <c r="AA513" s="70" t="s">
        <v>6850</v>
      </c>
    </row>
    <row r="514">
      <c r="A514" s="115">
        <v>45741.0</v>
      </c>
      <c r="B514" s="116">
        <v>18.0</v>
      </c>
      <c r="C514" s="69" t="s">
        <v>72</v>
      </c>
      <c r="D514" s="69" t="s">
        <v>247</v>
      </c>
      <c r="E514" s="69" t="s">
        <v>2322</v>
      </c>
      <c r="F514" s="69" t="s">
        <v>274</v>
      </c>
      <c r="G514" s="69" t="s">
        <v>2323</v>
      </c>
      <c r="H514" s="69" t="s">
        <v>77</v>
      </c>
      <c r="I514" s="69" t="s">
        <v>148</v>
      </c>
      <c r="J514" s="69" t="s">
        <v>47</v>
      </c>
      <c r="K514" s="69" t="s">
        <v>47</v>
      </c>
      <c r="L514" s="69" t="s">
        <v>29</v>
      </c>
      <c r="M514" s="69" t="s">
        <v>7862</v>
      </c>
      <c r="N514" s="69" t="s">
        <v>7863</v>
      </c>
      <c r="O514" s="69" t="s">
        <v>32</v>
      </c>
      <c r="P514" s="69" t="s">
        <v>33</v>
      </c>
      <c r="Q514" s="69" t="s">
        <v>34</v>
      </c>
      <c r="R514" s="117"/>
      <c r="S514" s="117">
        <v>45995.0</v>
      </c>
      <c r="T514" s="71">
        <v>45759.0</v>
      </c>
      <c r="V514" s="115">
        <v>45995.0</v>
      </c>
      <c r="W514" s="69">
        <v>1800.0</v>
      </c>
      <c r="X514" s="69" t="s">
        <v>1603</v>
      </c>
      <c r="Y514" s="69" t="s">
        <v>6836</v>
      </c>
      <c r="Z514" s="70" t="s">
        <v>6837</v>
      </c>
      <c r="AA514" s="71">
        <v>45748.0</v>
      </c>
    </row>
    <row r="515">
      <c r="A515" s="115">
        <v>45741.0</v>
      </c>
      <c r="B515" s="116">
        <v>39.0</v>
      </c>
      <c r="C515" s="69" t="s">
        <v>22</v>
      </c>
      <c r="D515" s="69" t="s">
        <v>109</v>
      </c>
      <c r="E515" s="69" t="s">
        <v>2326</v>
      </c>
      <c r="F515" s="69" t="s">
        <v>46</v>
      </c>
      <c r="G515" s="69" t="s">
        <v>2327</v>
      </c>
      <c r="H515" s="69" t="s">
        <v>39</v>
      </c>
      <c r="I515" s="69" t="s">
        <v>220</v>
      </c>
      <c r="J515" s="69" t="s">
        <v>47</v>
      </c>
      <c r="K515" s="69" t="s">
        <v>47</v>
      </c>
      <c r="L515" s="69" t="s">
        <v>29</v>
      </c>
      <c r="M515" s="69" t="s">
        <v>7864</v>
      </c>
      <c r="N515" s="69" t="s">
        <v>7865</v>
      </c>
      <c r="O515" s="69" t="s">
        <v>32</v>
      </c>
      <c r="P515" s="69" t="s">
        <v>33</v>
      </c>
      <c r="Q515" s="69" t="s">
        <v>34</v>
      </c>
      <c r="R515" s="117"/>
      <c r="S515" s="117">
        <v>45721.0</v>
      </c>
      <c r="T515" s="71">
        <v>45780.0</v>
      </c>
      <c r="V515" s="115">
        <v>45721.0</v>
      </c>
      <c r="Y515" s="69" t="s">
        <v>6866</v>
      </c>
      <c r="Z515" s="70" t="s">
        <v>6867</v>
      </c>
      <c r="AA515" s="71">
        <v>45778.0</v>
      </c>
    </row>
    <row r="516">
      <c r="A516" s="115">
        <v>45742.0</v>
      </c>
      <c r="B516" s="116">
        <v>160.0</v>
      </c>
      <c r="C516" s="69" t="s">
        <v>22</v>
      </c>
      <c r="D516" s="69" t="s">
        <v>307</v>
      </c>
      <c r="E516" s="69" t="s">
        <v>2331</v>
      </c>
      <c r="F516" s="69" t="s">
        <v>25</v>
      </c>
      <c r="G516" s="69" t="s">
        <v>2332</v>
      </c>
      <c r="H516" s="69" t="s">
        <v>39</v>
      </c>
      <c r="I516" s="69" t="s">
        <v>40</v>
      </c>
      <c r="J516" s="69" t="s">
        <v>40</v>
      </c>
      <c r="K516" s="69" t="s">
        <v>40</v>
      </c>
      <c r="L516" s="69" t="s">
        <v>29</v>
      </c>
      <c r="M516" s="69" t="s">
        <v>7866</v>
      </c>
      <c r="N516" s="69" t="s">
        <v>7867</v>
      </c>
      <c r="O516" s="69" t="s">
        <v>32</v>
      </c>
      <c r="P516" s="69" t="s">
        <v>343</v>
      </c>
      <c r="Q516" s="69" t="s">
        <v>228</v>
      </c>
      <c r="R516" s="117"/>
      <c r="S516" s="117"/>
      <c r="T516" s="70" t="s">
        <v>6850</v>
      </c>
      <c r="V516" s="117"/>
      <c r="Y516" s="69" t="s">
        <v>6850</v>
      </c>
      <c r="Z516" s="70" t="s">
        <v>6850</v>
      </c>
      <c r="AA516" s="70" t="s">
        <v>6850</v>
      </c>
    </row>
    <row r="517">
      <c r="A517" s="115">
        <v>45742.0</v>
      </c>
      <c r="B517" s="116">
        <v>160.0</v>
      </c>
      <c r="C517" s="69" t="s">
        <v>22</v>
      </c>
      <c r="D517" s="69" t="s">
        <v>307</v>
      </c>
      <c r="E517" s="69" t="s">
        <v>2335</v>
      </c>
      <c r="F517" s="69" t="s">
        <v>25</v>
      </c>
      <c r="G517" s="69" t="s">
        <v>2336</v>
      </c>
      <c r="H517" s="69" t="s">
        <v>68</v>
      </c>
      <c r="I517" s="69" t="s">
        <v>220</v>
      </c>
      <c r="J517" s="69" t="s">
        <v>220</v>
      </c>
      <c r="K517" s="69" t="s">
        <v>435</v>
      </c>
      <c r="L517" s="69" t="s">
        <v>29</v>
      </c>
      <c r="M517" s="69" t="s">
        <v>7868</v>
      </c>
      <c r="N517" s="69" t="s">
        <v>7869</v>
      </c>
      <c r="O517" s="69" t="s">
        <v>32</v>
      </c>
      <c r="P517" s="69" t="s">
        <v>214</v>
      </c>
      <c r="R517" s="117"/>
      <c r="S517" s="117"/>
      <c r="T517" s="70" t="s">
        <v>6850</v>
      </c>
      <c r="V517" s="117"/>
      <c r="Y517" s="69" t="s">
        <v>6850</v>
      </c>
      <c r="Z517" s="70" t="s">
        <v>6850</v>
      </c>
      <c r="AA517" s="70" t="s">
        <v>6850</v>
      </c>
    </row>
    <row r="518">
      <c r="A518" s="115">
        <v>45742.0</v>
      </c>
      <c r="B518" s="116">
        <v>160.0</v>
      </c>
      <c r="C518" s="69" t="s">
        <v>64</v>
      </c>
      <c r="D518" s="69" t="s">
        <v>562</v>
      </c>
      <c r="E518" s="69" t="s">
        <v>2339</v>
      </c>
      <c r="F518" s="69" t="s">
        <v>25</v>
      </c>
      <c r="G518" s="69" t="s">
        <v>2340</v>
      </c>
      <c r="H518" s="69" t="s">
        <v>68</v>
      </c>
      <c r="I518" s="69" t="s">
        <v>148</v>
      </c>
      <c r="J518" s="69" t="s">
        <v>40</v>
      </c>
      <c r="K518" s="69" t="s">
        <v>40</v>
      </c>
      <c r="L518" s="69" t="s">
        <v>29</v>
      </c>
      <c r="M518" s="69" t="s">
        <v>7870</v>
      </c>
      <c r="N518" s="69" t="s">
        <v>7871</v>
      </c>
      <c r="O518" s="69" t="s">
        <v>32</v>
      </c>
      <c r="P518" s="69" t="s">
        <v>214</v>
      </c>
      <c r="R518" s="117"/>
      <c r="S518" s="117"/>
      <c r="T518" s="70" t="s">
        <v>6850</v>
      </c>
      <c r="V518" s="117"/>
      <c r="Y518" s="69" t="s">
        <v>6850</v>
      </c>
      <c r="Z518" s="70" t="s">
        <v>6850</v>
      </c>
      <c r="AA518" s="70" t="s">
        <v>6850</v>
      </c>
    </row>
    <row r="519">
      <c r="A519" s="115">
        <v>45742.0</v>
      </c>
      <c r="B519" s="116">
        <v>160.0</v>
      </c>
      <c r="C519" s="69" t="s">
        <v>64</v>
      </c>
      <c r="D519" s="69" t="s">
        <v>562</v>
      </c>
      <c r="E519" s="69" t="s">
        <v>2343</v>
      </c>
      <c r="F519" s="69" t="s">
        <v>25</v>
      </c>
      <c r="G519" s="69" t="s">
        <v>2344</v>
      </c>
      <c r="H519" s="69" t="s">
        <v>68</v>
      </c>
      <c r="I519" s="69" t="s">
        <v>54</v>
      </c>
      <c r="J519" s="69" t="s">
        <v>78</v>
      </c>
      <c r="K519" s="69" t="s">
        <v>78</v>
      </c>
      <c r="L519" s="69" t="s">
        <v>29</v>
      </c>
      <c r="M519" s="69" t="s">
        <v>7872</v>
      </c>
      <c r="N519" s="69" t="s">
        <v>7873</v>
      </c>
      <c r="O519" s="69" t="s">
        <v>32</v>
      </c>
      <c r="P519" s="69" t="s">
        <v>343</v>
      </c>
      <c r="R519" s="117"/>
      <c r="S519" s="117"/>
      <c r="T519" s="70" t="s">
        <v>6850</v>
      </c>
      <c r="V519" s="117"/>
      <c r="Y519" s="69" t="s">
        <v>6850</v>
      </c>
      <c r="Z519" s="70" t="s">
        <v>6850</v>
      </c>
      <c r="AA519" s="70" t="s">
        <v>6850</v>
      </c>
    </row>
    <row r="520">
      <c r="A520" s="115">
        <v>45742.0</v>
      </c>
      <c r="B520" s="116">
        <v>160.0</v>
      </c>
      <c r="C520" s="69" t="s">
        <v>64</v>
      </c>
      <c r="D520" s="69" t="s">
        <v>562</v>
      </c>
      <c r="E520" s="69" t="s">
        <v>2348</v>
      </c>
      <c r="F520" s="69" t="s">
        <v>25</v>
      </c>
      <c r="G520" s="69" t="s">
        <v>2349</v>
      </c>
      <c r="H520" s="69" t="s">
        <v>68</v>
      </c>
      <c r="I520" s="69" t="s">
        <v>435</v>
      </c>
      <c r="J520" s="69" t="s">
        <v>78</v>
      </c>
      <c r="K520" s="69" t="s">
        <v>78</v>
      </c>
      <c r="L520" s="69" t="s">
        <v>29</v>
      </c>
      <c r="M520" s="69" t="s">
        <v>7874</v>
      </c>
      <c r="N520" s="69" t="s">
        <v>7875</v>
      </c>
      <c r="O520" s="69" t="s">
        <v>32</v>
      </c>
      <c r="P520" s="69" t="s">
        <v>214</v>
      </c>
      <c r="R520" s="117"/>
      <c r="S520" s="117"/>
      <c r="T520" s="70" t="s">
        <v>6850</v>
      </c>
      <c r="V520" s="117"/>
      <c r="Y520" s="69" t="s">
        <v>6850</v>
      </c>
      <c r="Z520" s="70" t="s">
        <v>6850</v>
      </c>
      <c r="AA520" s="70" t="s">
        <v>6850</v>
      </c>
    </row>
    <row r="521">
      <c r="A521" s="115">
        <v>45742.0</v>
      </c>
      <c r="B521" s="116">
        <v>45.0</v>
      </c>
      <c r="C521" s="69" t="s">
        <v>64</v>
      </c>
      <c r="D521" s="69" t="s">
        <v>562</v>
      </c>
      <c r="E521" s="69" t="s">
        <v>2352</v>
      </c>
      <c r="F521" s="69" t="s">
        <v>25</v>
      </c>
      <c r="G521" s="69" t="s">
        <v>2353</v>
      </c>
      <c r="H521" s="69" t="s">
        <v>39</v>
      </c>
      <c r="I521" s="69" t="s">
        <v>435</v>
      </c>
      <c r="J521" s="69" t="s">
        <v>435</v>
      </c>
      <c r="K521" s="69" t="s">
        <v>435</v>
      </c>
      <c r="L521" s="69" t="s">
        <v>29</v>
      </c>
      <c r="M521" s="69" t="s">
        <v>7876</v>
      </c>
      <c r="N521" s="69" t="s">
        <v>7877</v>
      </c>
      <c r="O521" s="69" t="s">
        <v>32</v>
      </c>
      <c r="P521" s="69" t="s">
        <v>33</v>
      </c>
      <c r="Q521" s="69" t="s">
        <v>381</v>
      </c>
      <c r="R521" s="117"/>
      <c r="S521" s="117">
        <v>45935.0</v>
      </c>
      <c r="T521" s="71">
        <v>45787.0</v>
      </c>
      <c r="V521" s="115">
        <v>45935.0</v>
      </c>
      <c r="W521" s="69">
        <v>4860.0</v>
      </c>
      <c r="X521" s="69" t="s">
        <v>408</v>
      </c>
      <c r="Y521" s="69" t="s">
        <v>6866</v>
      </c>
      <c r="Z521" s="70" t="s">
        <v>6867</v>
      </c>
      <c r="AA521" s="71">
        <v>45778.0</v>
      </c>
    </row>
    <row r="522">
      <c r="A522" s="115">
        <v>45742.0</v>
      </c>
      <c r="B522" s="116">
        <v>52.0</v>
      </c>
      <c r="C522" s="69" t="s">
        <v>64</v>
      </c>
      <c r="D522" s="69" t="s">
        <v>65</v>
      </c>
      <c r="E522" s="69" t="s">
        <v>2356</v>
      </c>
      <c r="F522" s="69" t="s">
        <v>25</v>
      </c>
      <c r="G522" s="69" t="s">
        <v>2357</v>
      </c>
      <c r="H522" s="69" t="s">
        <v>59</v>
      </c>
      <c r="I522" s="69" t="s">
        <v>328</v>
      </c>
      <c r="J522" s="69" t="s">
        <v>40</v>
      </c>
      <c r="K522" s="69" t="s">
        <v>328</v>
      </c>
      <c r="L522" s="69" t="s">
        <v>29</v>
      </c>
      <c r="M522" s="69" t="s">
        <v>7878</v>
      </c>
      <c r="N522" s="69" t="s">
        <v>7879</v>
      </c>
      <c r="O522" s="69" t="s">
        <v>32</v>
      </c>
      <c r="P522" s="69" t="s">
        <v>33</v>
      </c>
      <c r="Q522" s="69" t="s">
        <v>381</v>
      </c>
      <c r="R522" s="117"/>
      <c r="S522" s="117" t="s">
        <v>4812</v>
      </c>
      <c r="T522" s="71">
        <v>45794.0</v>
      </c>
      <c r="V522" s="69" t="s">
        <v>4812</v>
      </c>
      <c r="Y522" s="69" t="s">
        <v>6866</v>
      </c>
      <c r="Z522" s="70" t="s">
        <v>6867</v>
      </c>
      <c r="AA522" s="71">
        <v>45778.0</v>
      </c>
    </row>
    <row r="523">
      <c r="A523" s="115">
        <v>45743.0</v>
      </c>
      <c r="B523" s="116">
        <v>159.0</v>
      </c>
      <c r="C523" s="69" t="s">
        <v>50</v>
      </c>
      <c r="D523" s="69" t="s">
        <v>216</v>
      </c>
      <c r="E523" s="69" t="s">
        <v>2361</v>
      </c>
      <c r="F523" s="69" t="s">
        <v>25</v>
      </c>
      <c r="G523" s="69" t="s">
        <v>2362</v>
      </c>
      <c r="H523" s="69" t="s">
        <v>59</v>
      </c>
      <c r="I523" s="69" t="s">
        <v>78</v>
      </c>
      <c r="J523" s="69" t="s">
        <v>78</v>
      </c>
      <c r="K523" s="69" t="s">
        <v>78</v>
      </c>
      <c r="L523" s="69" t="s">
        <v>29</v>
      </c>
      <c r="M523" s="69" t="s">
        <v>7880</v>
      </c>
      <c r="N523" s="69" t="s">
        <v>7881</v>
      </c>
      <c r="O523" s="69" t="s">
        <v>32</v>
      </c>
      <c r="P523" s="69" t="s">
        <v>214</v>
      </c>
      <c r="R523" s="117"/>
      <c r="S523" s="117"/>
      <c r="T523" s="70" t="s">
        <v>6850</v>
      </c>
      <c r="V523" s="117"/>
      <c r="Y523" s="69" t="s">
        <v>6850</v>
      </c>
      <c r="Z523" s="70" t="s">
        <v>6850</v>
      </c>
      <c r="AA523" s="70" t="s">
        <v>6850</v>
      </c>
    </row>
    <row r="524">
      <c r="A524" s="115">
        <v>45743.0</v>
      </c>
      <c r="B524" s="116">
        <v>23.0</v>
      </c>
      <c r="C524" s="69" t="s">
        <v>50</v>
      </c>
      <c r="D524" s="69" t="s">
        <v>216</v>
      </c>
      <c r="E524" s="69" t="s">
        <v>2365</v>
      </c>
      <c r="F524" s="69" t="s">
        <v>25</v>
      </c>
      <c r="G524" s="69" t="s">
        <v>2366</v>
      </c>
      <c r="H524" s="69" t="s">
        <v>39</v>
      </c>
      <c r="I524" s="69" t="s">
        <v>435</v>
      </c>
      <c r="J524" s="69" t="s">
        <v>435</v>
      </c>
      <c r="K524" s="69" t="s">
        <v>435</v>
      </c>
      <c r="L524" s="69" t="s">
        <v>29</v>
      </c>
      <c r="M524" s="69" t="s">
        <v>7882</v>
      </c>
      <c r="N524" s="69" t="s">
        <v>7883</v>
      </c>
      <c r="O524" s="69" t="s">
        <v>32</v>
      </c>
      <c r="P524" s="69" t="s">
        <v>33</v>
      </c>
      <c r="Q524" s="69" t="s">
        <v>228</v>
      </c>
      <c r="R524" s="117"/>
      <c r="S524" s="117" t="s">
        <v>4729</v>
      </c>
      <c r="T524" s="71">
        <v>45766.0</v>
      </c>
      <c r="V524" s="69" t="s">
        <v>4729</v>
      </c>
      <c r="Y524" s="69" t="s">
        <v>6836</v>
      </c>
      <c r="Z524" s="70" t="s">
        <v>6837</v>
      </c>
      <c r="AA524" s="71">
        <v>45748.0</v>
      </c>
    </row>
    <row r="525">
      <c r="A525" s="115">
        <v>45743.0</v>
      </c>
      <c r="B525" s="116">
        <v>86.0</v>
      </c>
      <c r="C525" s="69" t="s">
        <v>72</v>
      </c>
      <c r="D525" s="69" t="s">
        <v>73</v>
      </c>
      <c r="E525" s="69" t="s">
        <v>2369</v>
      </c>
      <c r="F525" s="69" t="s">
        <v>46</v>
      </c>
      <c r="G525" s="69" t="s">
        <v>194</v>
      </c>
      <c r="H525" s="69" t="s">
        <v>68</v>
      </c>
      <c r="I525" s="69" t="s">
        <v>54</v>
      </c>
      <c r="J525" s="69" t="s">
        <v>47</v>
      </c>
      <c r="K525" s="69" t="s">
        <v>47</v>
      </c>
      <c r="L525" s="69" t="s">
        <v>29</v>
      </c>
      <c r="M525" s="69" t="s">
        <v>7884</v>
      </c>
      <c r="N525" s="69" t="s">
        <v>7885</v>
      </c>
      <c r="O525" s="69" t="s">
        <v>32</v>
      </c>
      <c r="P525" s="69" t="s">
        <v>33</v>
      </c>
      <c r="Q525" s="69" t="s">
        <v>471</v>
      </c>
      <c r="R525" s="117"/>
      <c r="S525" s="117" t="s">
        <v>5722</v>
      </c>
      <c r="T525" s="71">
        <v>45829.0</v>
      </c>
      <c r="V525" s="69" t="s">
        <v>5722</v>
      </c>
      <c r="Y525" s="69" t="s">
        <v>6870</v>
      </c>
      <c r="Z525" s="70" t="s">
        <v>6871</v>
      </c>
      <c r="AA525" s="71">
        <v>45809.0</v>
      </c>
    </row>
    <row r="526">
      <c r="A526" s="115">
        <v>45743.0</v>
      </c>
      <c r="B526" s="116">
        <v>16.0</v>
      </c>
      <c r="C526" s="69" t="s">
        <v>72</v>
      </c>
      <c r="D526" s="69" t="s">
        <v>247</v>
      </c>
      <c r="E526" s="69" t="s">
        <v>2373</v>
      </c>
      <c r="F526" s="69" t="s">
        <v>25</v>
      </c>
      <c r="G526" s="69" t="s">
        <v>2374</v>
      </c>
      <c r="H526" s="69" t="s">
        <v>39</v>
      </c>
      <c r="I526" s="69" t="s">
        <v>78</v>
      </c>
      <c r="J526" s="69" t="s">
        <v>78</v>
      </c>
      <c r="K526" s="69" t="s">
        <v>78</v>
      </c>
      <c r="L526" s="69" t="s">
        <v>29</v>
      </c>
      <c r="M526" s="69" t="s">
        <v>7886</v>
      </c>
      <c r="N526" s="69" t="s">
        <v>7887</v>
      </c>
      <c r="O526" s="69" t="s">
        <v>32</v>
      </c>
      <c r="P526" s="69" t="s">
        <v>33</v>
      </c>
      <c r="Q526" s="69" t="s">
        <v>228</v>
      </c>
      <c r="R526" s="117"/>
      <c r="S526" s="117">
        <v>45995.0</v>
      </c>
      <c r="T526" s="71">
        <v>45759.0</v>
      </c>
      <c r="V526" s="115">
        <v>45995.0</v>
      </c>
      <c r="W526" s="69">
        <v>4950.0</v>
      </c>
      <c r="X526" s="69" t="s">
        <v>600</v>
      </c>
      <c r="Y526" s="69" t="s">
        <v>6836</v>
      </c>
      <c r="Z526" s="70" t="s">
        <v>6837</v>
      </c>
      <c r="AA526" s="71">
        <v>45748.0</v>
      </c>
    </row>
    <row r="527">
      <c r="A527" s="115">
        <v>45743.0</v>
      </c>
      <c r="B527" s="116">
        <v>159.0</v>
      </c>
      <c r="C527" s="69" t="s">
        <v>72</v>
      </c>
      <c r="D527" s="69" t="s">
        <v>73</v>
      </c>
      <c r="E527" s="69" t="s">
        <v>2377</v>
      </c>
      <c r="F527" s="69" t="s">
        <v>25</v>
      </c>
      <c r="G527" s="69" t="s">
        <v>2378</v>
      </c>
      <c r="H527" s="69" t="s">
        <v>39</v>
      </c>
      <c r="I527" s="69" t="s">
        <v>28</v>
      </c>
      <c r="J527" s="69" t="s">
        <v>28</v>
      </c>
      <c r="K527" s="69" t="s">
        <v>28</v>
      </c>
      <c r="L527" s="69" t="s">
        <v>29</v>
      </c>
      <c r="M527" s="69" t="s">
        <v>7888</v>
      </c>
      <c r="N527" s="69" t="s">
        <v>7889</v>
      </c>
      <c r="O527" s="69" t="s">
        <v>32</v>
      </c>
      <c r="P527" s="69" t="s">
        <v>214</v>
      </c>
      <c r="R527" s="117"/>
      <c r="S527" s="117"/>
      <c r="T527" s="70" t="s">
        <v>6850</v>
      </c>
      <c r="V527" s="117"/>
      <c r="Y527" s="69" t="s">
        <v>6850</v>
      </c>
      <c r="Z527" s="70" t="s">
        <v>6850</v>
      </c>
      <c r="AA527" s="70" t="s">
        <v>6850</v>
      </c>
    </row>
    <row r="528">
      <c r="A528" s="115">
        <v>45743.0</v>
      </c>
      <c r="B528" s="116">
        <v>23.0</v>
      </c>
      <c r="C528" s="69" t="s">
        <v>72</v>
      </c>
      <c r="D528" s="69" t="s">
        <v>73</v>
      </c>
      <c r="E528" s="69" t="s">
        <v>2381</v>
      </c>
      <c r="F528" s="69" t="s">
        <v>25</v>
      </c>
      <c r="G528" s="69" t="s">
        <v>2382</v>
      </c>
      <c r="H528" s="69" t="s">
        <v>388</v>
      </c>
      <c r="I528" s="69" t="s">
        <v>28</v>
      </c>
      <c r="J528" s="69" t="s">
        <v>104</v>
      </c>
      <c r="K528" s="69" t="s">
        <v>104</v>
      </c>
      <c r="L528" s="69" t="s">
        <v>29</v>
      </c>
      <c r="M528" s="69" t="s">
        <v>7890</v>
      </c>
      <c r="N528" s="69" t="s">
        <v>7891</v>
      </c>
      <c r="O528" s="69" t="s">
        <v>32</v>
      </c>
      <c r="P528" s="69" t="s">
        <v>33</v>
      </c>
      <c r="Q528" s="69" t="s">
        <v>228</v>
      </c>
      <c r="R528" s="117"/>
      <c r="S528" s="117" t="s">
        <v>4729</v>
      </c>
      <c r="T528" s="71">
        <v>45766.0</v>
      </c>
      <c r="V528" s="69" t="s">
        <v>4729</v>
      </c>
      <c r="W528" s="69">
        <v>4950.0</v>
      </c>
      <c r="X528" s="69" t="s">
        <v>600</v>
      </c>
      <c r="Y528" s="69" t="s">
        <v>6836</v>
      </c>
      <c r="Z528" s="70" t="s">
        <v>6837</v>
      </c>
      <c r="AA528" s="71">
        <v>45748.0</v>
      </c>
    </row>
    <row r="529">
      <c r="A529" s="115">
        <v>45743.0</v>
      </c>
      <c r="B529" s="116">
        <v>23.0</v>
      </c>
      <c r="C529" s="69" t="s">
        <v>72</v>
      </c>
      <c r="D529" s="69" t="s">
        <v>73</v>
      </c>
      <c r="E529" s="69" t="s">
        <v>2385</v>
      </c>
      <c r="F529" s="69" t="s">
        <v>25</v>
      </c>
      <c r="G529" s="69" t="s">
        <v>2386</v>
      </c>
      <c r="H529" s="69" t="s">
        <v>59</v>
      </c>
      <c r="I529" s="69" t="s">
        <v>28</v>
      </c>
      <c r="J529" s="69" t="s">
        <v>28</v>
      </c>
      <c r="K529" s="69" t="s">
        <v>28</v>
      </c>
      <c r="L529" s="69" t="s">
        <v>29</v>
      </c>
      <c r="M529" s="69" t="s">
        <v>7892</v>
      </c>
      <c r="N529" s="69" t="s">
        <v>7893</v>
      </c>
      <c r="O529" s="69" t="s">
        <v>32</v>
      </c>
      <c r="P529" s="69" t="s">
        <v>33</v>
      </c>
      <c r="Q529" s="69" t="s">
        <v>381</v>
      </c>
      <c r="R529" s="117"/>
      <c r="S529" s="117" t="s">
        <v>4729</v>
      </c>
      <c r="T529" s="71">
        <v>45766.0</v>
      </c>
      <c r="V529" s="69" t="s">
        <v>4729</v>
      </c>
      <c r="W529" s="69">
        <v>4950.0</v>
      </c>
      <c r="X529" s="69" t="s">
        <v>600</v>
      </c>
      <c r="Y529" s="69" t="s">
        <v>6836</v>
      </c>
      <c r="Z529" s="70" t="s">
        <v>6837</v>
      </c>
      <c r="AA529" s="71">
        <v>45748.0</v>
      </c>
    </row>
    <row r="530">
      <c r="A530" s="115">
        <v>45743.0</v>
      </c>
      <c r="B530" s="116">
        <v>159.0</v>
      </c>
      <c r="C530" s="69" t="s">
        <v>72</v>
      </c>
      <c r="D530" s="69" t="s">
        <v>73</v>
      </c>
      <c r="E530" s="69" t="s">
        <v>2389</v>
      </c>
      <c r="F530" s="69" t="s">
        <v>25</v>
      </c>
      <c r="G530" s="69" t="s">
        <v>2390</v>
      </c>
      <c r="H530" s="69" t="s">
        <v>39</v>
      </c>
      <c r="I530" s="69" t="s">
        <v>2391</v>
      </c>
      <c r="J530" s="69" t="s">
        <v>2391</v>
      </c>
      <c r="K530" s="69" t="s">
        <v>2391</v>
      </c>
      <c r="L530" s="69" t="s">
        <v>29</v>
      </c>
      <c r="M530" s="69" t="s">
        <v>7894</v>
      </c>
      <c r="N530" s="69" t="s">
        <v>7895</v>
      </c>
      <c r="O530" s="69" t="s">
        <v>32</v>
      </c>
      <c r="P530" s="69" t="s">
        <v>214</v>
      </c>
      <c r="R530" s="117"/>
      <c r="S530" s="117"/>
      <c r="T530" s="70" t="s">
        <v>6850</v>
      </c>
      <c r="V530" s="117"/>
      <c r="Y530" s="69" t="s">
        <v>6850</v>
      </c>
      <c r="Z530" s="70" t="s">
        <v>6850</v>
      </c>
      <c r="AA530" s="70" t="s">
        <v>6850</v>
      </c>
    </row>
    <row r="531">
      <c r="A531" s="115">
        <v>45743.0</v>
      </c>
      <c r="B531" s="116">
        <v>159.0</v>
      </c>
      <c r="C531" s="69" t="s">
        <v>72</v>
      </c>
      <c r="D531" s="69" t="s">
        <v>73</v>
      </c>
      <c r="E531" s="69" t="s">
        <v>2394</v>
      </c>
      <c r="F531" s="69" t="s">
        <v>25</v>
      </c>
      <c r="G531" s="69" t="s">
        <v>2395</v>
      </c>
      <c r="H531" s="69" t="s">
        <v>68</v>
      </c>
      <c r="I531" s="69" t="s">
        <v>28</v>
      </c>
      <c r="J531" s="69" t="s">
        <v>28</v>
      </c>
      <c r="K531" s="69" t="s">
        <v>28</v>
      </c>
      <c r="L531" s="69" t="s">
        <v>29</v>
      </c>
      <c r="M531" s="69" t="s">
        <v>7896</v>
      </c>
      <c r="N531" s="69" t="s">
        <v>7897</v>
      </c>
      <c r="O531" s="69" t="s">
        <v>32</v>
      </c>
      <c r="P531" s="69" t="s">
        <v>214</v>
      </c>
      <c r="R531" s="117"/>
      <c r="S531" s="117"/>
      <c r="T531" s="70" t="s">
        <v>6850</v>
      </c>
      <c r="V531" s="117"/>
      <c r="Y531" s="69" t="s">
        <v>6850</v>
      </c>
      <c r="Z531" s="70" t="s">
        <v>6850</v>
      </c>
      <c r="AA531" s="70" t="s">
        <v>6850</v>
      </c>
    </row>
    <row r="532">
      <c r="A532" s="115">
        <v>45743.0</v>
      </c>
      <c r="B532" s="116">
        <v>30.0</v>
      </c>
      <c r="C532" s="69" t="s">
        <v>72</v>
      </c>
      <c r="D532" s="69" t="s">
        <v>73</v>
      </c>
      <c r="E532" s="69" t="s">
        <v>2398</v>
      </c>
      <c r="F532" s="69" t="s">
        <v>25</v>
      </c>
      <c r="G532" s="69" t="s">
        <v>2399</v>
      </c>
      <c r="H532" s="69" t="s">
        <v>39</v>
      </c>
      <c r="I532" s="69" t="s">
        <v>28</v>
      </c>
      <c r="J532" s="69" t="s">
        <v>28</v>
      </c>
      <c r="K532" s="69" t="s">
        <v>28</v>
      </c>
      <c r="L532" s="69" t="s">
        <v>29</v>
      </c>
      <c r="M532" s="69" t="s">
        <v>7898</v>
      </c>
      <c r="N532" s="69" t="s">
        <v>7899</v>
      </c>
      <c r="O532" s="69" t="s">
        <v>32</v>
      </c>
      <c r="P532" s="69" t="s">
        <v>33</v>
      </c>
      <c r="Q532" s="69" t="s">
        <v>228</v>
      </c>
      <c r="R532" s="117"/>
      <c r="S532" s="117" t="s">
        <v>4697</v>
      </c>
      <c r="T532" s="71">
        <v>45773.0</v>
      </c>
      <c r="V532" s="69" t="s">
        <v>4697</v>
      </c>
      <c r="W532" s="69">
        <v>4950.0</v>
      </c>
      <c r="X532" s="69" t="s">
        <v>207</v>
      </c>
      <c r="Y532" s="69" t="s">
        <v>6836</v>
      </c>
      <c r="Z532" s="70" t="s">
        <v>6837</v>
      </c>
      <c r="AA532" s="71">
        <v>45748.0</v>
      </c>
    </row>
    <row r="533">
      <c r="A533" s="115">
        <v>45743.0</v>
      </c>
      <c r="B533" s="116">
        <v>16.0</v>
      </c>
      <c r="C533" s="69" t="s">
        <v>72</v>
      </c>
      <c r="D533" s="69" t="s">
        <v>73</v>
      </c>
      <c r="E533" s="69" t="s">
        <v>2403</v>
      </c>
      <c r="F533" s="69" t="s">
        <v>25</v>
      </c>
      <c r="G533" s="69" t="s">
        <v>2404</v>
      </c>
      <c r="H533" s="69" t="s">
        <v>39</v>
      </c>
      <c r="I533" s="69" t="s">
        <v>28</v>
      </c>
      <c r="J533" s="69" t="s">
        <v>28</v>
      </c>
      <c r="K533" s="69" t="s">
        <v>28</v>
      </c>
      <c r="L533" s="69" t="s">
        <v>29</v>
      </c>
      <c r="M533" s="69" t="s">
        <v>7900</v>
      </c>
      <c r="N533" s="69" t="s">
        <v>7901</v>
      </c>
      <c r="O533" s="69" t="s">
        <v>32</v>
      </c>
      <c r="P533" s="69" t="s">
        <v>33</v>
      </c>
      <c r="Q533" s="69" t="s">
        <v>381</v>
      </c>
      <c r="R533" s="117"/>
      <c r="S533" s="117">
        <v>45995.0</v>
      </c>
      <c r="T533" s="71">
        <v>45759.0</v>
      </c>
      <c r="V533" s="115">
        <v>45995.0</v>
      </c>
      <c r="W533" s="69">
        <v>4950.0</v>
      </c>
      <c r="X533" s="69" t="s">
        <v>153</v>
      </c>
      <c r="Y533" s="69" t="s">
        <v>6836</v>
      </c>
      <c r="Z533" s="70" t="s">
        <v>6837</v>
      </c>
      <c r="AA533" s="71">
        <v>45748.0</v>
      </c>
    </row>
    <row r="534">
      <c r="A534" s="115">
        <v>45743.0</v>
      </c>
      <c r="B534" s="116">
        <v>159.0</v>
      </c>
      <c r="C534" s="69" t="s">
        <v>72</v>
      </c>
      <c r="D534" s="69" t="s">
        <v>73</v>
      </c>
      <c r="E534" s="69" t="s">
        <v>2407</v>
      </c>
      <c r="F534" s="69" t="s">
        <v>46</v>
      </c>
      <c r="G534" s="69" t="s">
        <v>2408</v>
      </c>
      <c r="H534" s="69" t="s">
        <v>39</v>
      </c>
      <c r="I534" s="69" t="s">
        <v>28</v>
      </c>
      <c r="J534" s="69" t="s">
        <v>47</v>
      </c>
      <c r="K534" s="69" t="s">
        <v>47</v>
      </c>
      <c r="L534" s="69" t="s">
        <v>29</v>
      </c>
      <c r="M534" s="69" t="s">
        <v>7902</v>
      </c>
      <c r="N534" s="69" t="s">
        <v>7903</v>
      </c>
      <c r="O534" s="69" t="s">
        <v>32</v>
      </c>
      <c r="P534" s="69" t="s">
        <v>214</v>
      </c>
      <c r="R534" s="117"/>
      <c r="S534" s="117"/>
      <c r="T534" s="70" t="s">
        <v>6850</v>
      </c>
      <c r="V534" s="117"/>
      <c r="Y534" s="69" t="s">
        <v>6850</v>
      </c>
      <c r="Z534" s="70" t="s">
        <v>6850</v>
      </c>
      <c r="AA534" s="70" t="s">
        <v>6850</v>
      </c>
    </row>
    <row r="535">
      <c r="A535" s="115">
        <v>45743.0</v>
      </c>
      <c r="B535" s="116">
        <v>65.0</v>
      </c>
      <c r="C535" s="69" t="s">
        <v>72</v>
      </c>
      <c r="D535" s="69" t="s">
        <v>73</v>
      </c>
      <c r="E535" s="69" t="s">
        <v>2411</v>
      </c>
      <c r="F535" s="69" t="s">
        <v>25</v>
      </c>
      <c r="G535" s="69" t="s">
        <v>2412</v>
      </c>
      <c r="H535" s="69" t="s">
        <v>39</v>
      </c>
      <c r="I535" s="69" t="s">
        <v>148</v>
      </c>
      <c r="J535" s="69" t="s">
        <v>148</v>
      </c>
      <c r="K535" s="69" t="s">
        <v>148</v>
      </c>
      <c r="L535" s="69" t="s">
        <v>29</v>
      </c>
      <c r="M535" s="69" t="s">
        <v>7904</v>
      </c>
      <c r="N535" s="69" t="s">
        <v>7905</v>
      </c>
      <c r="O535" s="69" t="s">
        <v>32</v>
      </c>
      <c r="P535" s="69" t="s">
        <v>33</v>
      </c>
      <c r="Q535" s="69" t="s">
        <v>471</v>
      </c>
      <c r="R535" s="117"/>
      <c r="S535" s="117" t="s">
        <v>4751</v>
      </c>
      <c r="T535" s="71">
        <v>45808.0</v>
      </c>
      <c r="V535" s="69" t="s">
        <v>4751</v>
      </c>
      <c r="Y535" s="69" t="s">
        <v>6866</v>
      </c>
      <c r="Z535" s="70" t="s">
        <v>6867</v>
      </c>
      <c r="AA535" s="71">
        <v>45778.0</v>
      </c>
    </row>
    <row r="536">
      <c r="A536" s="115">
        <v>45743.0</v>
      </c>
      <c r="B536" s="116">
        <v>159.0</v>
      </c>
      <c r="C536" s="69" t="s">
        <v>72</v>
      </c>
      <c r="D536" s="69" t="s">
        <v>73</v>
      </c>
      <c r="E536" s="69" t="s">
        <v>2415</v>
      </c>
      <c r="F536" s="69" t="s">
        <v>25</v>
      </c>
      <c r="G536" s="69" t="s">
        <v>2416</v>
      </c>
      <c r="H536" s="69" t="s">
        <v>388</v>
      </c>
      <c r="I536" s="69" t="s">
        <v>28</v>
      </c>
      <c r="J536" s="69" t="s">
        <v>28</v>
      </c>
      <c r="K536" s="69" t="s">
        <v>28</v>
      </c>
      <c r="L536" s="69" t="s">
        <v>29</v>
      </c>
      <c r="M536" s="69" t="s">
        <v>7906</v>
      </c>
      <c r="N536" s="69" t="s">
        <v>7907</v>
      </c>
      <c r="O536" s="69" t="s">
        <v>32</v>
      </c>
      <c r="P536" s="69" t="s">
        <v>214</v>
      </c>
      <c r="R536" s="117"/>
      <c r="S536" s="117"/>
      <c r="T536" s="70" t="s">
        <v>6850</v>
      </c>
      <c r="V536" s="117"/>
      <c r="Y536" s="69" t="s">
        <v>6850</v>
      </c>
      <c r="Z536" s="70" t="s">
        <v>6850</v>
      </c>
      <c r="AA536" s="70" t="s">
        <v>6850</v>
      </c>
    </row>
    <row r="537">
      <c r="A537" s="115">
        <v>45743.0</v>
      </c>
      <c r="B537" s="116">
        <v>159.0</v>
      </c>
      <c r="C537" s="69" t="s">
        <v>72</v>
      </c>
      <c r="D537" s="69" t="s">
        <v>73</v>
      </c>
      <c r="E537" s="69" t="s">
        <v>2419</v>
      </c>
      <c r="F537" s="69" t="s">
        <v>46</v>
      </c>
      <c r="G537" s="69" t="s">
        <v>904</v>
      </c>
      <c r="H537" s="69" t="s">
        <v>68</v>
      </c>
      <c r="I537" s="69" t="s">
        <v>468</v>
      </c>
      <c r="J537" s="69" t="s">
        <v>47</v>
      </c>
      <c r="K537" s="69" t="s">
        <v>47</v>
      </c>
      <c r="L537" s="69" t="s">
        <v>29</v>
      </c>
      <c r="M537" s="69" t="s">
        <v>7908</v>
      </c>
      <c r="N537" s="69" t="s">
        <v>7909</v>
      </c>
      <c r="O537" s="69" t="s">
        <v>32</v>
      </c>
      <c r="P537" s="69" t="s">
        <v>214</v>
      </c>
      <c r="R537" s="117"/>
      <c r="S537" s="117"/>
      <c r="T537" s="70" t="s">
        <v>6850</v>
      </c>
      <c r="V537" s="117"/>
      <c r="Y537" s="69" t="s">
        <v>6850</v>
      </c>
      <c r="Z537" s="70" t="s">
        <v>6850</v>
      </c>
      <c r="AA537" s="70" t="s">
        <v>6850</v>
      </c>
    </row>
    <row r="538">
      <c r="A538" s="115">
        <v>45743.0</v>
      </c>
      <c r="B538" s="116">
        <v>159.0</v>
      </c>
      <c r="C538" s="69" t="s">
        <v>72</v>
      </c>
      <c r="D538" s="69" t="s">
        <v>73</v>
      </c>
      <c r="E538" s="69" t="s">
        <v>2422</v>
      </c>
      <c r="F538" s="69" t="s">
        <v>25</v>
      </c>
      <c r="G538" s="69" t="s">
        <v>2423</v>
      </c>
      <c r="H538" s="69" t="s">
        <v>59</v>
      </c>
      <c r="I538" s="69" t="s">
        <v>28</v>
      </c>
      <c r="J538" s="69" t="s">
        <v>28</v>
      </c>
      <c r="K538" s="69" t="s">
        <v>28</v>
      </c>
      <c r="L538" s="69" t="s">
        <v>29</v>
      </c>
      <c r="M538" s="69" t="s">
        <v>7910</v>
      </c>
      <c r="N538" s="69" t="s">
        <v>7911</v>
      </c>
      <c r="O538" s="69" t="s">
        <v>32</v>
      </c>
      <c r="P538" s="69" t="s">
        <v>214</v>
      </c>
      <c r="R538" s="117"/>
      <c r="S538" s="117"/>
      <c r="T538" s="70" t="s">
        <v>6850</v>
      </c>
      <c r="V538" s="117"/>
      <c r="Y538" s="69" t="s">
        <v>6850</v>
      </c>
      <c r="Z538" s="70" t="s">
        <v>6850</v>
      </c>
      <c r="AA538" s="70" t="s">
        <v>6850</v>
      </c>
    </row>
    <row r="539">
      <c r="A539" s="115">
        <v>45743.0</v>
      </c>
      <c r="B539" s="116">
        <v>159.0</v>
      </c>
      <c r="C539" s="69" t="s">
        <v>72</v>
      </c>
      <c r="D539" s="69" t="s">
        <v>73</v>
      </c>
      <c r="E539" s="69" t="s">
        <v>2426</v>
      </c>
      <c r="F539" s="69" t="s">
        <v>46</v>
      </c>
      <c r="G539" s="69" t="s">
        <v>2423</v>
      </c>
      <c r="H539" s="69" t="s">
        <v>59</v>
      </c>
      <c r="I539" s="69" t="s">
        <v>28</v>
      </c>
      <c r="J539" s="69" t="s">
        <v>47</v>
      </c>
      <c r="K539" s="69" t="s">
        <v>47</v>
      </c>
      <c r="L539" s="69" t="s">
        <v>29</v>
      </c>
      <c r="M539" s="69" t="s">
        <v>7912</v>
      </c>
      <c r="N539" s="69" t="s">
        <v>7913</v>
      </c>
      <c r="O539" s="69" t="s">
        <v>32</v>
      </c>
      <c r="P539" s="69" t="s">
        <v>214</v>
      </c>
      <c r="R539" s="117"/>
      <c r="S539" s="117"/>
      <c r="T539" s="70" t="s">
        <v>6850</v>
      </c>
      <c r="V539" s="117"/>
      <c r="Y539" s="69" t="s">
        <v>6850</v>
      </c>
      <c r="Z539" s="70" t="s">
        <v>6850</v>
      </c>
      <c r="AA539" s="70" t="s">
        <v>6850</v>
      </c>
    </row>
    <row r="540">
      <c r="A540" s="115">
        <v>45743.0</v>
      </c>
      <c r="B540" s="116">
        <v>23.0</v>
      </c>
      <c r="C540" s="69" t="s">
        <v>72</v>
      </c>
      <c r="D540" s="69" t="s">
        <v>73</v>
      </c>
      <c r="E540" s="69" t="s">
        <v>2429</v>
      </c>
      <c r="F540" s="69" t="s">
        <v>25</v>
      </c>
      <c r="G540" s="69" t="s">
        <v>2430</v>
      </c>
      <c r="H540" s="69" t="s">
        <v>39</v>
      </c>
      <c r="I540" s="69" t="s">
        <v>28</v>
      </c>
      <c r="J540" s="69" t="s">
        <v>28</v>
      </c>
      <c r="K540" s="69" t="s">
        <v>28</v>
      </c>
      <c r="L540" s="69" t="s">
        <v>29</v>
      </c>
      <c r="M540" s="69" t="s">
        <v>7914</v>
      </c>
      <c r="N540" s="69" t="s">
        <v>7915</v>
      </c>
      <c r="O540" s="69" t="s">
        <v>32</v>
      </c>
      <c r="P540" s="69" t="s">
        <v>33</v>
      </c>
      <c r="Q540" s="69" t="s">
        <v>381</v>
      </c>
      <c r="R540" s="117"/>
      <c r="S540" s="117" t="s">
        <v>4729</v>
      </c>
      <c r="T540" s="71">
        <v>45766.0</v>
      </c>
      <c r="V540" s="69" t="s">
        <v>4729</v>
      </c>
      <c r="W540" s="69">
        <v>4950.0</v>
      </c>
      <c r="X540" s="69" t="s">
        <v>153</v>
      </c>
      <c r="Y540" s="69" t="s">
        <v>6836</v>
      </c>
      <c r="Z540" s="70" t="s">
        <v>6837</v>
      </c>
      <c r="AA540" s="71">
        <v>45748.0</v>
      </c>
    </row>
    <row r="541">
      <c r="A541" s="115">
        <v>45743.0</v>
      </c>
      <c r="B541" s="116">
        <v>159.0</v>
      </c>
      <c r="C541" s="69" t="s">
        <v>72</v>
      </c>
      <c r="D541" s="69" t="s">
        <v>73</v>
      </c>
      <c r="E541" s="69" t="s">
        <v>2433</v>
      </c>
      <c r="F541" s="69" t="s">
        <v>46</v>
      </c>
      <c r="G541" s="69" t="s">
        <v>2423</v>
      </c>
      <c r="H541" s="69" t="s">
        <v>59</v>
      </c>
      <c r="I541" s="69" t="s">
        <v>28</v>
      </c>
      <c r="J541" s="69" t="s">
        <v>47</v>
      </c>
      <c r="K541" s="69" t="s">
        <v>47</v>
      </c>
      <c r="L541" s="69" t="s">
        <v>29</v>
      </c>
      <c r="M541" s="69" t="s">
        <v>7916</v>
      </c>
      <c r="N541" s="69" t="s">
        <v>7917</v>
      </c>
      <c r="O541" s="69" t="s">
        <v>32</v>
      </c>
      <c r="P541" s="69" t="s">
        <v>214</v>
      </c>
      <c r="R541" s="117"/>
      <c r="S541" s="117"/>
      <c r="T541" s="70" t="s">
        <v>6850</v>
      </c>
      <c r="V541" s="117"/>
      <c r="Y541" s="69" t="s">
        <v>6850</v>
      </c>
      <c r="Z541" s="70" t="s">
        <v>6850</v>
      </c>
      <c r="AA541" s="70" t="s">
        <v>6850</v>
      </c>
    </row>
    <row r="542">
      <c r="A542" s="115">
        <v>45743.0</v>
      </c>
      <c r="B542" s="116">
        <v>44.0</v>
      </c>
      <c r="C542" s="69" t="s">
        <v>72</v>
      </c>
      <c r="D542" s="69" t="s">
        <v>73</v>
      </c>
      <c r="E542" s="69" t="s">
        <v>2436</v>
      </c>
      <c r="F542" s="69" t="s">
        <v>25</v>
      </c>
      <c r="G542" s="69" t="s">
        <v>2437</v>
      </c>
      <c r="H542" s="69" t="s">
        <v>59</v>
      </c>
      <c r="I542" s="69" t="s">
        <v>2391</v>
      </c>
      <c r="J542" s="69" t="s">
        <v>2391</v>
      </c>
      <c r="K542" s="69" t="s">
        <v>801</v>
      </c>
      <c r="L542" s="69" t="s">
        <v>29</v>
      </c>
      <c r="M542" s="69" t="s">
        <v>7918</v>
      </c>
      <c r="N542" s="69" t="s">
        <v>7919</v>
      </c>
      <c r="O542" s="69" t="s">
        <v>32</v>
      </c>
      <c r="P542" s="69" t="s">
        <v>33</v>
      </c>
      <c r="Q542" s="69" t="s">
        <v>34</v>
      </c>
      <c r="R542" s="117"/>
      <c r="S542" s="117">
        <v>45935.0</v>
      </c>
      <c r="T542" s="71">
        <v>45787.0</v>
      </c>
      <c r="V542" s="115">
        <v>45935.0</v>
      </c>
      <c r="W542" s="69">
        <v>4950.0</v>
      </c>
      <c r="X542" s="69" t="s">
        <v>482</v>
      </c>
      <c r="Y542" s="69" t="s">
        <v>6866</v>
      </c>
      <c r="Z542" s="70" t="s">
        <v>6867</v>
      </c>
      <c r="AA542" s="71">
        <v>45778.0</v>
      </c>
    </row>
    <row r="543">
      <c r="A543" s="115">
        <v>45743.0</v>
      </c>
      <c r="B543" s="116">
        <v>23.0</v>
      </c>
      <c r="C543" s="69" t="s">
        <v>72</v>
      </c>
      <c r="D543" s="69" t="s">
        <v>247</v>
      </c>
      <c r="E543" s="69" t="s">
        <v>2441</v>
      </c>
      <c r="F543" s="69" t="s">
        <v>274</v>
      </c>
      <c r="G543" s="69" t="s">
        <v>2442</v>
      </c>
      <c r="H543" s="69" t="s">
        <v>77</v>
      </c>
      <c r="I543" s="69" t="s">
        <v>78</v>
      </c>
      <c r="J543" s="69" t="s">
        <v>47</v>
      </c>
      <c r="K543" s="69" t="s">
        <v>47</v>
      </c>
      <c r="L543" s="69" t="s">
        <v>29</v>
      </c>
      <c r="M543" s="69" t="s">
        <v>7920</v>
      </c>
      <c r="N543" s="69" t="s">
        <v>7921</v>
      </c>
      <c r="O543" s="69" t="s">
        <v>32</v>
      </c>
      <c r="P543" s="69" t="s">
        <v>33</v>
      </c>
      <c r="Q543" s="69" t="s">
        <v>34</v>
      </c>
      <c r="R543" s="117"/>
      <c r="S543" s="117" t="s">
        <v>4729</v>
      </c>
      <c r="T543" s="71">
        <v>45766.0</v>
      </c>
      <c r="V543" s="69" t="s">
        <v>4729</v>
      </c>
      <c r="W543" s="69">
        <v>1800.0</v>
      </c>
      <c r="X543" s="69" t="s">
        <v>1603</v>
      </c>
      <c r="Y543" s="69" t="s">
        <v>6836</v>
      </c>
      <c r="Z543" s="70" t="s">
        <v>6837</v>
      </c>
      <c r="AA543" s="71">
        <v>45748.0</v>
      </c>
    </row>
    <row r="544">
      <c r="A544" s="115">
        <v>45743.0</v>
      </c>
      <c r="B544" s="116">
        <v>159.0</v>
      </c>
      <c r="C544" s="69" t="s">
        <v>64</v>
      </c>
      <c r="D544" s="69" t="s">
        <v>65</v>
      </c>
      <c r="E544" s="69" t="s">
        <v>2445</v>
      </c>
      <c r="F544" s="69" t="s">
        <v>25</v>
      </c>
      <c r="G544" s="69" t="s">
        <v>2446</v>
      </c>
      <c r="H544" s="69" t="s">
        <v>1355</v>
      </c>
      <c r="I544" s="69" t="s">
        <v>256</v>
      </c>
      <c r="J544" s="69" t="s">
        <v>256</v>
      </c>
      <c r="K544" s="69" t="s">
        <v>256</v>
      </c>
      <c r="L544" s="69" t="s">
        <v>29</v>
      </c>
      <c r="M544" s="69" t="s">
        <v>7922</v>
      </c>
      <c r="N544" s="69" t="s">
        <v>7923</v>
      </c>
      <c r="O544" s="69" t="s">
        <v>32</v>
      </c>
      <c r="P544" s="69" t="s">
        <v>214</v>
      </c>
      <c r="R544" s="117"/>
      <c r="S544" s="117"/>
      <c r="T544" s="70" t="s">
        <v>6850</v>
      </c>
      <c r="V544" s="117"/>
      <c r="Y544" s="69" t="s">
        <v>6850</v>
      </c>
      <c r="Z544" s="70" t="s">
        <v>6850</v>
      </c>
      <c r="AA544" s="70" t="s">
        <v>6850</v>
      </c>
    </row>
    <row r="545">
      <c r="A545" s="115">
        <v>45743.0</v>
      </c>
      <c r="B545" s="116">
        <v>159.0</v>
      </c>
      <c r="C545" s="69" t="s">
        <v>64</v>
      </c>
      <c r="D545" s="69" t="s">
        <v>65</v>
      </c>
      <c r="E545" s="69" t="s">
        <v>2449</v>
      </c>
      <c r="F545" s="69" t="s">
        <v>25</v>
      </c>
      <c r="G545" s="69" t="s">
        <v>2450</v>
      </c>
      <c r="H545" s="69" t="s">
        <v>59</v>
      </c>
      <c r="I545" s="69" t="s">
        <v>54</v>
      </c>
      <c r="J545" s="69" t="s">
        <v>78</v>
      </c>
      <c r="K545" s="69" t="s">
        <v>78</v>
      </c>
      <c r="L545" s="69" t="s">
        <v>29</v>
      </c>
      <c r="M545" s="69" t="s">
        <v>7924</v>
      </c>
      <c r="N545" s="69" t="s">
        <v>7925</v>
      </c>
      <c r="O545" s="69" t="s">
        <v>32</v>
      </c>
      <c r="P545" s="69" t="s">
        <v>214</v>
      </c>
      <c r="R545" s="117"/>
      <c r="S545" s="117"/>
      <c r="T545" s="70" t="s">
        <v>6850</v>
      </c>
      <c r="V545" s="117"/>
      <c r="Y545" s="69" t="s">
        <v>6850</v>
      </c>
      <c r="Z545" s="70" t="s">
        <v>6850</v>
      </c>
      <c r="AA545" s="70" t="s">
        <v>6850</v>
      </c>
    </row>
    <row r="546">
      <c r="A546" s="115">
        <v>45743.0</v>
      </c>
      <c r="B546" s="116">
        <v>37.0</v>
      </c>
      <c r="C546" s="69" t="s">
        <v>64</v>
      </c>
      <c r="D546" s="69" t="s">
        <v>65</v>
      </c>
      <c r="E546" s="69" t="s">
        <v>2453</v>
      </c>
      <c r="F546" s="69" t="s">
        <v>25</v>
      </c>
      <c r="G546" s="69" t="s">
        <v>2454</v>
      </c>
      <c r="H546" s="69" t="s">
        <v>59</v>
      </c>
      <c r="I546" s="69" t="s">
        <v>256</v>
      </c>
      <c r="J546" s="69" t="s">
        <v>256</v>
      </c>
      <c r="K546" s="69" t="s">
        <v>256</v>
      </c>
      <c r="L546" s="69" t="s">
        <v>29</v>
      </c>
      <c r="M546" s="69" t="s">
        <v>7926</v>
      </c>
      <c r="N546" s="69" t="s">
        <v>7927</v>
      </c>
      <c r="O546" s="69" t="s">
        <v>32</v>
      </c>
      <c r="P546" s="69" t="s">
        <v>33</v>
      </c>
      <c r="Q546" s="69" t="s">
        <v>381</v>
      </c>
      <c r="R546" s="117"/>
      <c r="S546" s="117">
        <v>45721.0</v>
      </c>
      <c r="T546" s="71">
        <v>45780.0</v>
      </c>
      <c r="V546" s="115">
        <v>45721.0</v>
      </c>
      <c r="Y546" s="69" t="s">
        <v>6866</v>
      </c>
      <c r="Z546" s="70" t="s">
        <v>6867</v>
      </c>
      <c r="AA546" s="71">
        <v>45778.0</v>
      </c>
    </row>
    <row r="547">
      <c r="A547" s="115">
        <v>45743.0</v>
      </c>
      <c r="B547" s="116">
        <v>65.0</v>
      </c>
      <c r="C547" s="69" t="s">
        <v>64</v>
      </c>
      <c r="D547" s="69" t="s">
        <v>697</v>
      </c>
      <c r="E547" s="69" t="s">
        <v>2457</v>
      </c>
      <c r="F547" s="69" t="s">
        <v>25</v>
      </c>
      <c r="G547" s="69" t="s">
        <v>2458</v>
      </c>
      <c r="H547" s="69" t="s">
        <v>39</v>
      </c>
      <c r="I547" s="69" t="s">
        <v>148</v>
      </c>
      <c r="J547" s="69" t="s">
        <v>28</v>
      </c>
      <c r="K547" s="69" t="s">
        <v>28</v>
      </c>
      <c r="L547" s="69" t="s">
        <v>29</v>
      </c>
      <c r="M547" s="69" t="s">
        <v>7928</v>
      </c>
      <c r="N547" s="69" t="s">
        <v>7929</v>
      </c>
      <c r="O547" s="69" t="s">
        <v>32</v>
      </c>
      <c r="P547" s="69" t="s">
        <v>33</v>
      </c>
      <c r="Q547" s="69" t="s">
        <v>519</v>
      </c>
      <c r="R547" s="117"/>
      <c r="S547" s="117" t="s">
        <v>4751</v>
      </c>
      <c r="T547" s="71">
        <v>45808.0</v>
      </c>
      <c r="V547" s="69" t="s">
        <v>4751</v>
      </c>
      <c r="Y547" s="69" t="s">
        <v>6866</v>
      </c>
      <c r="Z547" s="70" t="s">
        <v>6867</v>
      </c>
      <c r="AA547" s="71">
        <v>45778.0</v>
      </c>
    </row>
    <row r="548">
      <c r="A548" s="115">
        <v>45743.0</v>
      </c>
      <c r="B548" s="116">
        <v>44.0</v>
      </c>
      <c r="C548" s="69" t="s">
        <v>64</v>
      </c>
      <c r="D548" s="69" t="s">
        <v>65</v>
      </c>
      <c r="E548" s="69" t="s">
        <v>2461</v>
      </c>
      <c r="F548" s="69" t="s">
        <v>25</v>
      </c>
      <c r="G548" s="69" t="s">
        <v>2462</v>
      </c>
      <c r="H548" s="69" t="s">
        <v>59</v>
      </c>
      <c r="I548" s="69" t="s">
        <v>435</v>
      </c>
      <c r="J548" s="69" t="s">
        <v>435</v>
      </c>
      <c r="K548" s="69" t="s">
        <v>47</v>
      </c>
      <c r="L548" s="69" t="s">
        <v>29</v>
      </c>
      <c r="M548" s="69" t="s">
        <v>7930</v>
      </c>
      <c r="N548" s="69" t="s">
        <v>7931</v>
      </c>
      <c r="O548" s="69" t="s">
        <v>32</v>
      </c>
      <c r="P548" s="69" t="s">
        <v>33</v>
      </c>
      <c r="Q548" s="69" t="s">
        <v>34</v>
      </c>
      <c r="R548" s="117"/>
      <c r="S548" s="117">
        <v>45935.0</v>
      </c>
      <c r="T548" s="71">
        <v>45787.0</v>
      </c>
      <c r="V548" s="115">
        <v>45935.0</v>
      </c>
      <c r="Y548" s="69" t="s">
        <v>6866</v>
      </c>
      <c r="Z548" s="70" t="s">
        <v>6867</v>
      </c>
      <c r="AA548" s="71">
        <v>45778.0</v>
      </c>
    </row>
    <row r="549">
      <c r="A549" s="115">
        <v>45743.0</v>
      </c>
      <c r="B549" s="116">
        <v>159.0</v>
      </c>
      <c r="C549" s="69" t="s">
        <v>50</v>
      </c>
      <c r="D549" s="69" t="s">
        <v>216</v>
      </c>
      <c r="E549" s="69" t="s">
        <v>2466</v>
      </c>
      <c r="F549" s="69" t="s">
        <v>25</v>
      </c>
      <c r="G549" s="69" t="s">
        <v>2467</v>
      </c>
      <c r="H549" s="69" t="s">
        <v>68</v>
      </c>
      <c r="I549" s="69" t="s">
        <v>256</v>
      </c>
      <c r="J549" s="69" t="s">
        <v>435</v>
      </c>
      <c r="K549" s="69" t="s">
        <v>435</v>
      </c>
      <c r="L549" s="69" t="s">
        <v>29</v>
      </c>
      <c r="M549" s="69" t="s">
        <v>7932</v>
      </c>
      <c r="N549" s="69" t="s">
        <v>7933</v>
      </c>
      <c r="O549" s="69" t="s">
        <v>32</v>
      </c>
      <c r="P549" s="69" t="s">
        <v>214</v>
      </c>
      <c r="R549" s="117"/>
      <c r="S549" s="117"/>
      <c r="T549" s="70" t="s">
        <v>6850</v>
      </c>
      <c r="V549" s="117"/>
      <c r="X549" s="69" t="s">
        <v>600</v>
      </c>
      <c r="Y549" s="69" t="s">
        <v>6850</v>
      </c>
      <c r="Z549" s="70" t="s">
        <v>6850</v>
      </c>
      <c r="AA549" s="70" t="s">
        <v>6850</v>
      </c>
    </row>
    <row r="550">
      <c r="A550" s="115">
        <v>45743.0</v>
      </c>
      <c r="B550" s="116">
        <v>30.0</v>
      </c>
      <c r="C550" s="69" t="s">
        <v>22</v>
      </c>
      <c r="D550" s="69" t="s">
        <v>109</v>
      </c>
      <c r="E550" s="69" t="s">
        <v>2470</v>
      </c>
      <c r="F550" s="69" t="s">
        <v>25</v>
      </c>
      <c r="G550" s="69" t="s">
        <v>2471</v>
      </c>
      <c r="H550" s="69" t="s">
        <v>39</v>
      </c>
      <c r="I550" s="69" t="s">
        <v>78</v>
      </c>
      <c r="J550" s="69" t="s">
        <v>256</v>
      </c>
      <c r="K550" s="69" t="s">
        <v>256</v>
      </c>
      <c r="L550" s="69" t="s">
        <v>29</v>
      </c>
      <c r="M550" s="69" t="s">
        <v>7934</v>
      </c>
      <c r="N550" s="69" t="s">
        <v>7935</v>
      </c>
      <c r="O550" s="69" t="s">
        <v>32</v>
      </c>
      <c r="P550" s="69" t="s">
        <v>33</v>
      </c>
      <c r="Q550" s="69" t="s">
        <v>381</v>
      </c>
      <c r="R550" s="117"/>
      <c r="S550" s="117" t="s">
        <v>4697</v>
      </c>
      <c r="T550" s="71">
        <v>45773.0</v>
      </c>
      <c r="V550" s="69" t="s">
        <v>4697</v>
      </c>
      <c r="Y550" s="69" t="s">
        <v>6836</v>
      </c>
      <c r="Z550" s="70" t="s">
        <v>6837</v>
      </c>
      <c r="AA550" s="71">
        <v>45748.0</v>
      </c>
    </row>
    <row r="551">
      <c r="A551" s="115">
        <v>45743.0</v>
      </c>
      <c r="B551" s="116">
        <v>72.0</v>
      </c>
      <c r="C551" s="69" t="s">
        <v>22</v>
      </c>
      <c r="D551" s="69" t="s">
        <v>109</v>
      </c>
      <c r="E551" s="69" t="s">
        <v>2474</v>
      </c>
      <c r="F551" s="69" t="s">
        <v>25</v>
      </c>
      <c r="G551" s="69" t="s">
        <v>2475</v>
      </c>
      <c r="H551" s="69" t="s">
        <v>59</v>
      </c>
      <c r="I551" s="69" t="s">
        <v>78</v>
      </c>
      <c r="J551" s="69" t="s">
        <v>404</v>
      </c>
      <c r="K551" s="69" t="s">
        <v>404</v>
      </c>
      <c r="L551" s="69" t="s">
        <v>29</v>
      </c>
      <c r="M551" s="69" t="s">
        <v>7936</v>
      </c>
      <c r="N551" s="69" t="s">
        <v>7937</v>
      </c>
      <c r="O551" s="69" t="s">
        <v>32</v>
      </c>
      <c r="P551" s="69" t="s">
        <v>33</v>
      </c>
      <c r="Q551" s="69" t="s">
        <v>519</v>
      </c>
      <c r="R551" s="117"/>
      <c r="S551" s="117">
        <v>45844.0</v>
      </c>
      <c r="T551" s="71">
        <v>45815.0</v>
      </c>
      <c r="V551" s="115">
        <v>45844.0</v>
      </c>
      <c r="Y551" s="69" t="s">
        <v>6870</v>
      </c>
      <c r="Z551" s="70" t="s">
        <v>6871</v>
      </c>
      <c r="AA551" s="71">
        <v>45809.0</v>
      </c>
    </row>
    <row r="552">
      <c r="A552" s="115">
        <v>45743.0</v>
      </c>
      <c r="B552" s="116">
        <v>23.0</v>
      </c>
      <c r="C552" s="69" t="s">
        <v>64</v>
      </c>
      <c r="D552" s="69" t="s">
        <v>964</v>
      </c>
      <c r="E552" s="69" t="s">
        <v>2478</v>
      </c>
      <c r="F552" s="69" t="s">
        <v>25</v>
      </c>
      <c r="G552" s="69" t="s">
        <v>2479</v>
      </c>
      <c r="H552" s="69" t="s">
        <v>39</v>
      </c>
      <c r="I552" s="69" t="s">
        <v>435</v>
      </c>
      <c r="J552" s="69" t="s">
        <v>435</v>
      </c>
      <c r="K552" s="69" t="s">
        <v>435</v>
      </c>
      <c r="L552" s="69" t="s">
        <v>29</v>
      </c>
      <c r="M552" s="69" t="s">
        <v>7938</v>
      </c>
      <c r="N552" s="69" t="s">
        <v>7939</v>
      </c>
      <c r="O552" s="69" t="s">
        <v>32</v>
      </c>
      <c r="P552" s="69" t="s">
        <v>33</v>
      </c>
      <c r="Q552" s="69" t="s">
        <v>228</v>
      </c>
      <c r="R552" s="117"/>
      <c r="S552" s="117" t="s">
        <v>4729</v>
      </c>
      <c r="T552" s="71">
        <v>45766.0</v>
      </c>
      <c r="V552" s="69" t="s">
        <v>4729</v>
      </c>
      <c r="Y552" s="69" t="s">
        <v>6836</v>
      </c>
      <c r="Z552" s="70" t="s">
        <v>6837</v>
      </c>
      <c r="AA552" s="71">
        <v>45748.0</v>
      </c>
    </row>
    <row r="553">
      <c r="A553" s="115">
        <v>45744.0</v>
      </c>
      <c r="B553" s="116">
        <v>158.0</v>
      </c>
      <c r="C553" s="69" t="s">
        <v>72</v>
      </c>
      <c r="D553" s="69" t="s">
        <v>73</v>
      </c>
      <c r="E553" s="69" t="s">
        <v>2483</v>
      </c>
      <c r="F553" s="69" t="s">
        <v>46</v>
      </c>
      <c r="G553" s="69" t="s">
        <v>2423</v>
      </c>
      <c r="H553" s="69" t="s">
        <v>59</v>
      </c>
      <c r="I553" s="69" t="s">
        <v>28</v>
      </c>
      <c r="J553" s="69" t="s">
        <v>47</v>
      </c>
      <c r="K553" s="69" t="s">
        <v>47</v>
      </c>
      <c r="L553" s="69" t="s">
        <v>29</v>
      </c>
      <c r="M553" s="69" t="s">
        <v>7940</v>
      </c>
      <c r="N553" s="69" t="s">
        <v>7941</v>
      </c>
      <c r="O553" s="69" t="s">
        <v>32</v>
      </c>
      <c r="P553" s="69" t="s">
        <v>214</v>
      </c>
      <c r="R553" s="117"/>
      <c r="S553" s="117"/>
      <c r="T553" s="70" t="s">
        <v>6850</v>
      </c>
      <c r="V553" s="117"/>
      <c r="Y553" s="69" t="s">
        <v>6850</v>
      </c>
      <c r="Z553" s="70" t="s">
        <v>6850</v>
      </c>
      <c r="AA553" s="70" t="s">
        <v>6850</v>
      </c>
    </row>
    <row r="554">
      <c r="A554" s="115">
        <v>45744.0</v>
      </c>
      <c r="B554" s="116">
        <v>29.0</v>
      </c>
      <c r="C554" s="69" t="s">
        <v>72</v>
      </c>
      <c r="D554" s="69" t="s">
        <v>73</v>
      </c>
      <c r="E554" s="69" t="s">
        <v>2486</v>
      </c>
      <c r="F554" s="69" t="s">
        <v>25</v>
      </c>
      <c r="G554" s="69" t="s">
        <v>2487</v>
      </c>
      <c r="H554" s="69" t="s">
        <v>59</v>
      </c>
      <c r="I554" s="69" t="s">
        <v>148</v>
      </c>
      <c r="J554" s="69" t="s">
        <v>148</v>
      </c>
      <c r="K554" s="69" t="s">
        <v>148</v>
      </c>
      <c r="L554" s="69" t="s">
        <v>29</v>
      </c>
      <c r="M554" s="69" t="s">
        <v>7942</v>
      </c>
      <c r="N554" s="69" t="s">
        <v>7943</v>
      </c>
      <c r="O554" s="69" t="s">
        <v>32</v>
      </c>
      <c r="P554" s="69" t="s">
        <v>33</v>
      </c>
      <c r="Q554" s="69" t="s">
        <v>381</v>
      </c>
      <c r="R554" s="117"/>
      <c r="S554" s="117" t="s">
        <v>4697</v>
      </c>
      <c r="T554" s="71">
        <v>45773.0</v>
      </c>
      <c r="V554" s="69" t="s">
        <v>4697</v>
      </c>
      <c r="W554" s="69">
        <v>4950.0</v>
      </c>
      <c r="X554" s="69" t="s">
        <v>207</v>
      </c>
      <c r="Y554" s="69" t="s">
        <v>6836</v>
      </c>
      <c r="Z554" s="70" t="s">
        <v>6837</v>
      </c>
      <c r="AA554" s="71">
        <v>45748.0</v>
      </c>
    </row>
    <row r="555">
      <c r="A555" s="115">
        <v>45744.0</v>
      </c>
      <c r="B555" s="116">
        <v>36.0</v>
      </c>
      <c r="C555" s="69" t="s">
        <v>72</v>
      </c>
      <c r="D555" s="69" t="s">
        <v>73</v>
      </c>
      <c r="E555" s="69" t="s">
        <v>2490</v>
      </c>
      <c r="F555" s="69" t="s">
        <v>25</v>
      </c>
      <c r="G555" s="69" t="s">
        <v>2491</v>
      </c>
      <c r="H555" s="69" t="s">
        <v>388</v>
      </c>
      <c r="I555" s="69" t="s">
        <v>148</v>
      </c>
      <c r="J555" s="69" t="s">
        <v>148</v>
      </c>
      <c r="K555" s="69" t="s">
        <v>148</v>
      </c>
      <c r="L555" s="69" t="s">
        <v>29</v>
      </c>
      <c r="M555" s="69" t="s">
        <v>7944</v>
      </c>
      <c r="N555" s="69" t="s">
        <v>7945</v>
      </c>
      <c r="O555" s="69" t="s">
        <v>32</v>
      </c>
      <c r="P555" s="69" t="s">
        <v>33</v>
      </c>
      <c r="Q555" s="69" t="s">
        <v>228</v>
      </c>
      <c r="R555" s="117"/>
      <c r="S555" s="117">
        <v>45721.0</v>
      </c>
      <c r="T555" s="71">
        <v>45780.0</v>
      </c>
      <c r="V555" s="115">
        <v>45721.0</v>
      </c>
      <c r="W555" s="69">
        <v>4950.0</v>
      </c>
      <c r="X555" s="69" t="s">
        <v>207</v>
      </c>
      <c r="Y555" s="69" t="s">
        <v>6866</v>
      </c>
      <c r="Z555" s="70" t="s">
        <v>6867</v>
      </c>
      <c r="AA555" s="71">
        <v>45778.0</v>
      </c>
    </row>
    <row r="556">
      <c r="A556" s="115">
        <v>45744.0</v>
      </c>
      <c r="B556" s="116">
        <v>158.0</v>
      </c>
      <c r="C556" s="69" t="s">
        <v>72</v>
      </c>
      <c r="D556" s="69" t="s">
        <v>73</v>
      </c>
      <c r="E556" s="69" t="s">
        <v>2494</v>
      </c>
      <c r="F556" s="69" t="s">
        <v>46</v>
      </c>
      <c r="G556" s="69" t="s">
        <v>2408</v>
      </c>
      <c r="H556" s="69" t="s">
        <v>39</v>
      </c>
      <c r="I556" s="69" t="s">
        <v>28</v>
      </c>
      <c r="J556" s="69" t="s">
        <v>47</v>
      </c>
      <c r="K556" s="69" t="s">
        <v>47</v>
      </c>
      <c r="L556" s="69" t="s">
        <v>29</v>
      </c>
      <c r="M556" s="69" t="s">
        <v>7946</v>
      </c>
      <c r="N556" s="69" t="s">
        <v>7947</v>
      </c>
      <c r="O556" s="69" t="s">
        <v>32</v>
      </c>
      <c r="P556" s="69" t="s">
        <v>214</v>
      </c>
      <c r="R556" s="117"/>
      <c r="S556" s="117"/>
      <c r="T556" s="70" t="s">
        <v>6850</v>
      </c>
      <c r="V556" s="117"/>
      <c r="Y556" s="69" t="s">
        <v>6850</v>
      </c>
      <c r="Z556" s="70" t="s">
        <v>6850</v>
      </c>
      <c r="AA556" s="70" t="s">
        <v>6850</v>
      </c>
    </row>
    <row r="557">
      <c r="A557" s="115">
        <v>45744.0</v>
      </c>
      <c r="B557" s="116">
        <v>22.0</v>
      </c>
      <c r="C557" s="69" t="s">
        <v>72</v>
      </c>
      <c r="D557" s="69" t="s">
        <v>73</v>
      </c>
      <c r="E557" s="69" t="s">
        <v>2497</v>
      </c>
      <c r="F557" s="69" t="s">
        <v>25</v>
      </c>
      <c r="G557" s="69" t="s">
        <v>2498</v>
      </c>
      <c r="H557" s="69" t="s">
        <v>39</v>
      </c>
      <c r="I557" s="69" t="s">
        <v>28</v>
      </c>
      <c r="J557" s="69" t="s">
        <v>28</v>
      </c>
      <c r="K557" s="69" t="s">
        <v>28</v>
      </c>
      <c r="L557" s="69" t="s">
        <v>29</v>
      </c>
      <c r="M557" s="69" t="s">
        <v>7948</v>
      </c>
      <c r="N557" s="69" t="s">
        <v>7949</v>
      </c>
      <c r="O557" s="69" t="s">
        <v>32</v>
      </c>
      <c r="P557" s="69" t="s">
        <v>33</v>
      </c>
      <c r="Q557" s="69" t="s">
        <v>381</v>
      </c>
      <c r="R557" s="117"/>
      <c r="S557" s="117" t="s">
        <v>4729</v>
      </c>
      <c r="T557" s="71">
        <v>45766.0</v>
      </c>
      <c r="V557" s="69" t="s">
        <v>4729</v>
      </c>
      <c r="W557" s="69">
        <v>4950.0</v>
      </c>
      <c r="X557" s="69" t="s">
        <v>600</v>
      </c>
      <c r="Y557" s="69" t="s">
        <v>6836</v>
      </c>
      <c r="Z557" s="70" t="s">
        <v>6837</v>
      </c>
      <c r="AA557" s="71">
        <v>45748.0</v>
      </c>
    </row>
    <row r="558">
      <c r="A558" s="115">
        <v>45744.0</v>
      </c>
      <c r="B558" s="116">
        <v>158.0</v>
      </c>
      <c r="C558" s="69" t="s">
        <v>50</v>
      </c>
      <c r="D558" s="69" t="s">
        <v>216</v>
      </c>
      <c r="E558" s="69" t="s">
        <v>2501</v>
      </c>
      <c r="F558" s="69" t="s">
        <v>25</v>
      </c>
      <c r="G558" s="69" t="s">
        <v>2502</v>
      </c>
      <c r="H558" s="69" t="s">
        <v>59</v>
      </c>
      <c r="I558" s="69" t="s">
        <v>256</v>
      </c>
      <c r="J558" s="69" t="s">
        <v>256</v>
      </c>
      <c r="K558" s="69" t="s">
        <v>256</v>
      </c>
      <c r="L558" s="69" t="s">
        <v>29</v>
      </c>
      <c r="M558" s="69" t="s">
        <v>7950</v>
      </c>
      <c r="N558" s="69" t="s">
        <v>7951</v>
      </c>
      <c r="O558" s="69" t="s">
        <v>32</v>
      </c>
      <c r="P558" s="69" t="s">
        <v>214</v>
      </c>
      <c r="R558" s="117"/>
      <c r="S558" s="117"/>
      <c r="T558" s="70" t="s">
        <v>6850</v>
      </c>
      <c r="V558" s="117"/>
      <c r="Y558" s="69" t="s">
        <v>6850</v>
      </c>
      <c r="Z558" s="70" t="s">
        <v>6850</v>
      </c>
      <c r="AA558" s="70" t="s">
        <v>6850</v>
      </c>
    </row>
    <row r="559">
      <c r="A559" s="115">
        <v>45744.0</v>
      </c>
      <c r="B559" s="116">
        <v>22.0</v>
      </c>
      <c r="C559" s="69" t="s">
        <v>50</v>
      </c>
      <c r="D559" s="69" t="s">
        <v>216</v>
      </c>
      <c r="E559" s="69" t="s">
        <v>2505</v>
      </c>
      <c r="F559" s="69" t="s">
        <v>25</v>
      </c>
      <c r="G559" s="69" t="s">
        <v>2506</v>
      </c>
      <c r="H559" s="69" t="s">
        <v>1355</v>
      </c>
      <c r="I559" s="69" t="s">
        <v>78</v>
      </c>
      <c r="J559" s="69" t="s">
        <v>78</v>
      </c>
      <c r="K559" s="69" t="s">
        <v>78</v>
      </c>
      <c r="L559" s="69" t="s">
        <v>29</v>
      </c>
      <c r="M559" s="69" t="s">
        <v>7952</v>
      </c>
      <c r="N559" s="69" t="s">
        <v>7953</v>
      </c>
      <c r="O559" s="69" t="s">
        <v>32</v>
      </c>
      <c r="P559" s="69" t="s">
        <v>33</v>
      </c>
      <c r="Q559" s="69" t="s">
        <v>381</v>
      </c>
      <c r="R559" s="117"/>
      <c r="S559" s="117" t="s">
        <v>4729</v>
      </c>
      <c r="T559" s="71">
        <v>45766.0</v>
      </c>
      <c r="V559" s="69" t="s">
        <v>4729</v>
      </c>
      <c r="W559" s="69">
        <v>3150.0</v>
      </c>
      <c r="X559" s="69" t="s">
        <v>482</v>
      </c>
      <c r="Y559" s="69" t="s">
        <v>6836</v>
      </c>
      <c r="Z559" s="70" t="s">
        <v>6837</v>
      </c>
      <c r="AA559" s="71">
        <v>45748.0</v>
      </c>
    </row>
    <row r="560">
      <c r="A560" s="115">
        <v>45744.0</v>
      </c>
      <c r="B560" s="116">
        <v>158.0</v>
      </c>
      <c r="C560" s="69" t="s">
        <v>72</v>
      </c>
      <c r="D560" s="69" t="s">
        <v>73</v>
      </c>
      <c r="E560" s="69" t="s">
        <v>2509</v>
      </c>
      <c r="F560" s="69" t="s">
        <v>25</v>
      </c>
      <c r="G560" s="69" t="s">
        <v>2510</v>
      </c>
      <c r="H560" s="69" t="s">
        <v>388</v>
      </c>
      <c r="I560" s="69" t="s">
        <v>122</v>
      </c>
      <c r="J560" s="69" t="s">
        <v>54</v>
      </c>
      <c r="K560" s="69" t="s">
        <v>54</v>
      </c>
      <c r="L560" s="69" t="s">
        <v>29</v>
      </c>
      <c r="M560" s="69" t="s">
        <v>7954</v>
      </c>
      <c r="N560" s="69" t="s">
        <v>7955</v>
      </c>
      <c r="O560" s="69" t="s">
        <v>32</v>
      </c>
      <c r="P560" s="69" t="s">
        <v>343</v>
      </c>
      <c r="R560" s="117"/>
      <c r="S560" s="117"/>
      <c r="T560" s="70" t="s">
        <v>6850</v>
      </c>
      <c r="V560" s="117"/>
      <c r="Y560" s="69" t="s">
        <v>6850</v>
      </c>
      <c r="Z560" s="70" t="s">
        <v>6850</v>
      </c>
      <c r="AA560" s="70" t="s">
        <v>6850</v>
      </c>
    </row>
    <row r="561">
      <c r="A561" s="115">
        <v>45744.0</v>
      </c>
      <c r="B561" s="116">
        <v>22.0</v>
      </c>
      <c r="C561" s="69" t="s">
        <v>64</v>
      </c>
      <c r="D561" s="69" t="s">
        <v>562</v>
      </c>
      <c r="E561" s="69" t="s">
        <v>2514</v>
      </c>
      <c r="F561" s="69" t="s">
        <v>638</v>
      </c>
      <c r="G561" s="69" t="s">
        <v>2515</v>
      </c>
      <c r="H561" s="69" t="s">
        <v>77</v>
      </c>
      <c r="I561" s="69" t="s">
        <v>78</v>
      </c>
      <c r="J561" s="69" t="s">
        <v>47</v>
      </c>
      <c r="K561" s="69" t="s">
        <v>47</v>
      </c>
      <c r="L561" s="69" t="s">
        <v>29</v>
      </c>
      <c r="M561" s="69" t="s">
        <v>7956</v>
      </c>
      <c r="N561" s="69" t="s">
        <v>7957</v>
      </c>
      <c r="O561" s="69" t="s">
        <v>32</v>
      </c>
      <c r="P561" s="69" t="s">
        <v>33</v>
      </c>
      <c r="Q561" s="69" t="s">
        <v>126</v>
      </c>
      <c r="R561" s="117"/>
      <c r="S561" s="117" t="s">
        <v>4729</v>
      </c>
      <c r="T561" s="71">
        <v>45766.0</v>
      </c>
      <c r="V561" s="69" t="s">
        <v>4729</v>
      </c>
      <c r="Y561" s="69" t="s">
        <v>6836</v>
      </c>
      <c r="Z561" s="70" t="s">
        <v>6837</v>
      </c>
      <c r="AA561" s="71">
        <v>45748.0</v>
      </c>
    </row>
    <row r="562">
      <c r="A562" s="115">
        <v>45744.0</v>
      </c>
      <c r="B562" s="116">
        <v>71.0</v>
      </c>
      <c r="C562" s="69" t="s">
        <v>22</v>
      </c>
      <c r="D562" s="69" t="s">
        <v>109</v>
      </c>
      <c r="E562" s="69" t="s">
        <v>2518</v>
      </c>
      <c r="F562" s="69" t="s">
        <v>25</v>
      </c>
      <c r="G562" s="69" t="s">
        <v>2519</v>
      </c>
      <c r="H562" s="69" t="s">
        <v>39</v>
      </c>
      <c r="I562" s="69" t="s">
        <v>78</v>
      </c>
      <c r="J562" s="69" t="s">
        <v>104</v>
      </c>
      <c r="K562" s="69" t="s">
        <v>78</v>
      </c>
      <c r="L562" s="69" t="s">
        <v>29</v>
      </c>
      <c r="M562" s="69" t="s">
        <v>7958</v>
      </c>
      <c r="N562" s="69" t="s">
        <v>7959</v>
      </c>
      <c r="O562" s="69" t="s">
        <v>32</v>
      </c>
      <c r="P562" s="69" t="s">
        <v>33</v>
      </c>
      <c r="R562" s="117"/>
      <c r="S562" s="117">
        <v>45844.0</v>
      </c>
      <c r="T562" s="71">
        <v>45815.0</v>
      </c>
      <c r="V562" s="115">
        <v>45844.0</v>
      </c>
      <c r="W562" s="69">
        <v>3600.0</v>
      </c>
      <c r="X562" s="69" t="s">
        <v>2522</v>
      </c>
      <c r="Y562" s="69" t="s">
        <v>6870</v>
      </c>
      <c r="Z562" s="70" t="s">
        <v>6871</v>
      </c>
      <c r="AA562" s="71">
        <v>45809.0</v>
      </c>
    </row>
    <row r="563">
      <c r="A563" s="115">
        <v>45745.0</v>
      </c>
      <c r="B563" s="116">
        <v>157.0</v>
      </c>
      <c r="C563" s="69" t="s">
        <v>22</v>
      </c>
      <c r="D563" s="69" t="s">
        <v>307</v>
      </c>
      <c r="E563" s="69" t="s">
        <v>2524</v>
      </c>
      <c r="F563" s="69" t="s">
        <v>25</v>
      </c>
      <c r="G563" s="69" t="s">
        <v>2525</v>
      </c>
      <c r="H563" s="69" t="s">
        <v>39</v>
      </c>
      <c r="I563" s="69" t="s">
        <v>220</v>
      </c>
      <c r="J563" s="69" t="s">
        <v>220</v>
      </c>
      <c r="K563" s="69" t="s">
        <v>220</v>
      </c>
      <c r="L563" s="69" t="s">
        <v>29</v>
      </c>
      <c r="M563" s="69" t="s">
        <v>7960</v>
      </c>
      <c r="N563" s="69" t="s">
        <v>7961</v>
      </c>
      <c r="O563" s="69" t="s">
        <v>32</v>
      </c>
      <c r="P563" s="69" t="s">
        <v>71</v>
      </c>
      <c r="R563" s="117"/>
      <c r="S563" s="117"/>
      <c r="T563" s="70" t="s">
        <v>6850</v>
      </c>
      <c r="V563" s="117"/>
      <c r="Y563" s="69" t="s">
        <v>6850</v>
      </c>
      <c r="Z563" s="70" t="s">
        <v>6850</v>
      </c>
      <c r="AA563" s="70" t="s">
        <v>6850</v>
      </c>
    </row>
    <row r="564">
      <c r="A564" s="115">
        <v>45745.0</v>
      </c>
      <c r="B564" s="116">
        <v>35.0</v>
      </c>
      <c r="C564" s="69" t="s">
        <v>72</v>
      </c>
      <c r="D564" s="69" t="s">
        <v>247</v>
      </c>
      <c r="E564" s="69" t="s">
        <v>2528</v>
      </c>
      <c r="F564" s="69" t="s">
        <v>274</v>
      </c>
      <c r="G564" s="69" t="s">
        <v>2529</v>
      </c>
      <c r="H564" s="69" t="s">
        <v>77</v>
      </c>
      <c r="I564" s="69" t="s">
        <v>435</v>
      </c>
      <c r="J564" s="69" t="s">
        <v>47</v>
      </c>
      <c r="K564" s="69" t="s">
        <v>47</v>
      </c>
      <c r="L564" s="69" t="s">
        <v>29</v>
      </c>
      <c r="M564" s="69" t="s">
        <v>7962</v>
      </c>
      <c r="N564" s="69" t="s">
        <v>7963</v>
      </c>
      <c r="O564" s="69" t="s">
        <v>32</v>
      </c>
      <c r="P564" s="69" t="s">
        <v>33</v>
      </c>
      <c r="Q564" s="69" t="s">
        <v>34</v>
      </c>
      <c r="R564" s="117"/>
      <c r="S564" s="117">
        <v>45721.0</v>
      </c>
      <c r="T564" s="71">
        <v>45780.0</v>
      </c>
      <c r="V564" s="115">
        <v>45721.0</v>
      </c>
      <c r="W564" s="69">
        <v>3600.0</v>
      </c>
      <c r="X564" s="69" t="s">
        <v>407</v>
      </c>
      <c r="Y564" s="69" t="s">
        <v>6866</v>
      </c>
      <c r="Z564" s="70" t="s">
        <v>6867</v>
      </c>
      <c r="AA564" s="71">
        <v>45778.0</v>
      </c>
    </row>
    <row r="565">
      <c r="A565" s="115">
        <v>45745.0</v>
      </c>
      <c r="B565" s="116">
        <v>21.0</v>
      </c>
      <c r="C565" s="69" t="s">
        <v>72</v>
      </c>
      <c r="D565" s="69" t="s">
        <v>247</v>
      </c>
      <c r="E565" s="69" t="s">
        <v>2532</v>
      </c>
      <c r="F565" s="69" t="s">
        <v>274</v>
      </c>
      <c r="G565" s="69" t="s">
        <v>2533</v>
      </c>
      <c r="H565" s="69" t="s">
        <v>77</v>
      </c>
      <c r="I565" s="69" t="s">
        <v>104</v>
      </c>
      <c r="J565" s="69" t="s">
        <v>47</v>
      </c>
      <c r="K565" s="69" t="s">
        <v>47</v>
      </c>
      <c r="L565" s="69" t="s">
        <v>29</v>
      </c>
      <c r="M565" s="69" t="s">
        <v>7964</v>
      </c>
      <c r="N565" s="69" t="s">
        <v>7965</v>
      </c>
      <c r="O565" s="69" t="s">
        <v>32</v>
      </c>
      <c r="P565" s="69" t="s">
        <v>33</v>
      </c>
      <c r="Q565" s="69" t="s">
        <v>34</v>
      </c>
      <c r="R565" s="117"/>
      <c r="S565" s="117" t="s">
        <v>4729</v>
      </c>
      <c r="T565" s="71">
        <v>45766.0</v>
      </c>
      <c r="V565" s="69" t="s">
        <v>4729</v>
      </c>
      <c r="W565" s="69">
        <v>1800.0</v>
      </c>
      <c r="X565" s="69" t="s">
        <v>1603</v>
      </c>
      <c r="Y565" s="69" t="s">
        <v>6836</v>
      </c>
      <c r="Z565" s="70" t="s">
        <v>6837</v>
      </c>
      <c r="AA565" s="71">
        <v>45748.0</v>
      </c>
    </row>
    <row r="566">
      <c r="A566" s="115">
        <v>45745.0</v>
      </c>
      <c r="B566" s="116">
        <v>157.0</v>
      </c>
      <c r="C566" s="69" t="s">
        <v>72</v>
      </c>
      <c r="D566" s="69" t="s">
        <v>247</v>
      </c>
      <c r="E566" s="69" t="s">
        <v>2536</v>
      </c>
      <c r="F566" s="69" t="s">
        <v>373</v>
      </c>
      <c r="G566" s="69" t="s">
        <v>2537</v>
      </c>
      <c r="H566" s="69" t="s">
        <v>2286</v>
      </c>
      <c r="I566" s="69" t="s">
        <v>1092</v>
      </c>
      <c r="J566" s="69" t="s">
        <v>40</v>
      </c>
      <c r="K566" s="69" t="s">
        <v>40</v>
      </c>
      <c r="L566" s="69" t="s">
        <v>29</v>
      </c>
      <c r="M566" s="69" t="s">
        <v>7966</v>
      </c>
      <c r="N566" s="69" t="s">
        <v>7967</v>
      </c>
      <c r="O566" s="69" t="s">
        <v>32</v>
      </c>
      <c r="P566" s="69" t="s">
        <v>214</v>
      </c>
      <c r="R566" s="117"/>
      <c r="S566" s="117"/>
      <c r="T566" s="70" t="s">
        <v>6850</v>
      </c>
      <c r="V566" s="117"/>
      <c r="Y566" s="69" t="s">
        <v>6850</v>
      </c>
      <c r="Z566" s="70" t="s">
        <v>6850</v>
      </c>
      <c r="AA566" s="70" t="s">
        <v>6850</v>
      </c>
    </row>
    <row r="567">
      <c r="A567" s="115">
        <v>45747.0</v>
      </c>
      <c r="B567" s="116">
        <v>40.0</v>
      </c>
      <c r="C567" s="69" t="s">
        <v>64</v>
      </c>
      <c r="D567" s="69" t="s">
        <v>95</v>
      </c>
      <c r="E567" s="69" t="s">
        <v>2541</v>
      </c>
      <c r="F567" s="69" t="s">
        <v>25</v>
      </c>
      <c r="G567" s="69" t="s">
        <v>2542</v>
      </c>
      <c r="H567" s="69" t="s">
        <v>388</v>
      </c>
      <c r="I567" s="69" t="s">
        <v>220</v>
      </c>
      <c r="J567" s="69" t="s">
        <v>435</v>
      </c>
      <c r="K567" s="69" t="s">
        <v>220</v>
      </c>
      <c r="L567" s="69" t="s">
        <v>29</v>
      </c>
      <c r="M567" s="69" t="s">
        <v>7968</v>
      </c>
      <c r="N567" s="69" t="s">
        <v>7969</v>
      </c>
      <c r="O567" s="69" t="s">
        <v>32</v>
      </c>
      <c r="P567" s="69" t="s">
        <v>33</v>
      </c>
      <c r="Q567" s="69" t="s">
        <v>228</v>
      </c>
      <c r="R567" s="117"/>
      <c r="S567" s="117">
        <v>45935.0</v>
      </c>
      <c r="T567" s="71">
        <v>45787.0</v>
      </c>
      <c r="V567" s="115">
        <v>45935.0</v>
      </c>
      <c r="Y567" s="69" t="s">
        <v>6866</v>
      </c>
      <c r="Z567" s="70" t="s">
        <v>6867</v>
      </c>
      <c r="AA567" s="71">
        <v>45778.0</v>
      </c>
    </row>
    <row r="568">
      <c r="A568" s="115">
        <v>45747.0</v>
      </c>
      <c r="B568" s="116">
        <v>155.0</v>
      </c>
      <c r="C568" s="69" t="s">
        <v>50</v>
      </c>
      <c r="D568" s="69" t="s">
        <v>216</v>
      </c>
      <c r="E568" s="69" t="s">
        <v>2546</v>
      </c>
      <c r="F568" s="69" t="s">
        <v>25</v>
      </c>
      <c r="G568" s="69" t="s">
        <v>2547</v>
      </c>
      <c r="H568" s="69" t="s">
        <v>68</v>
      </c>
      <c r="I568" s="69" t="s">
        <v>220</v>
      </c>
      <c r="J568" s="69" t="s">
        <v>256</v>
      </c>
      <c r="K568" s="69" t="s">
        <v>256</v>
      </c>
      <c r="L568" s="69" t="s">
        <v>29</v>
      </c>
      <c r="M568" s="69" t="s">
        <v>7970</v>
      </c>
      <c r="N568" s="69" t="s">
        <v>7971</v>
      </c>
      <c r="O568" s="69" t="s">
        <v>32</v>
      </c>
      <c r="P568" s="69" t="s">
        <v>214</v>
      </c>
      <c r="R568" s="117"/>
      <c r="S568" s="117"/>
      <c r="T568" s="70" t="s">
        <v>6850</v>
      </c>
      <c r="V568" s="117"/>
      <c r="Y568" s="69" t="s">
        <v>6850</v>
      </c>
      <c r="Z568" s="70" t="s">
        <v>6850</v>
      </c>
      <c r="AA568" s="70" t="s">
        <v>6850</v>
      </c>
    </row>
    <row r="569">
      <c r="A569" s="115">
        <v>45747.0</v>
      </c>
      <c r="B569" s="116">
        <v>155.0</v>
      </c>
      <c r="C569" s="69" t="s">
        <v>50</v>
      </c>
      <c r="D569" s="69" t="s">
        <v>216</v>
      </c>
      <c r="E569" s="69" t="s">
        <v>2550</v>
      </c>
      <c r="F569" s="69" t="s">
        <v>46</v>
      </c>
      <c r="G569" s="69" t="s">
        <v>2547</v>
      </c>
      <c r="H569" s="69" t="s">
        <v>68</v>
      </c>
      <c r="I569" s="69" t="s">
        <v>220</v>
      </c>
      <c r="J569" s="69" t="s">
        <v>47</v>
      </c>
      <c r="K569" s="69" t="s">
        <v>47</v>
      </c>
      <c r="L569" s="69" t="s">
        <v>29</v>
      </c>
      <c r="M569" s="69" t="s">
        <v>7972</v>
      </c>
      <c r="N569" s="69" t="s">
        <v>7973</v>
      </c>
      <c r="O569" s="69" t="s">
        <v>32</v>
      </c>
      <c r="P569" s="69" t="s">
        <v>214</v>
      </c>
      <c r="R569" s="117"/>
      <c r="S569" s="117"/>
      <c r="T569" s="70" t="s">
        <v>6850</v>
      </c>
      <c r="V569" s="117"/>
      <c r="Y569" s="69" t="s">
        <v>6850</v>
      </c>
      <c r="Z569" s="70" t="s">
        <v>6850</v>
      </c>
      <c r="AA569" s="70" t="s">
        <v>6850</v>
      </c>
    </row>
    <row r="570">
      <c r="A570" s="115">
        <v>45747.0</v>
      </c>
      <c r="B570" s="116">
        <v>155.0</v>
      </c>
      <c r="C570" s="69" t="s">
        <v>50</v>
      </c>
      <c r="D570" s="69" t="s">
        <v>216</v>
      </c>
      <c r="E570" s="69" t="s">
        <v>2553</v>
      </c>
      <c r="F570" s="69" t="s">
        <v>25</v>
      </c>
      <c r="G570" s="69" t="s">
        <v>2554</v>
      </c>
      <c r="H570" s="69" t="s">
        <v>68</v>
      </c>
      <c r="I570" s="69" t="s">
        <v>256</v>
      </c>
      <c r="J570" s="69" t="s">
        <v>256</v>
      </c>
      <c r="K570" s="69" t="s">
        <v>256</v>
      </c>
      <c r="L570" s="69" t="s">
        <v>29</v>
      </c>
      <c r="M570" s="69" t="s">
        <v>7974</v>
      </c>
      <c r="N570" s="69" t="s">
        <v>7975</v>
      </c>
      <c r="O570" s="69" t="s">
        <v>32</v>
      </c>
      <c r="P570" s="69" t="s">
        <v>343</v>
      </c>
      <c r="R570" s="117"/>
      <c r="S570" s="117"/>
      <c r="T570" s="70" t="s">
        <v>6850</v>
      </c>
      <c r="V570" s="117"/>
      <c r="Y570" s="69" t="s">
        <v>6850</v>
      </c>
      <c r="Z570" s="70" t="s">
        <v>6850</v>
      </c>
      <c r="AA570" s="70" t="s">
        <v>6850</v>
      </c>
    </row>
    <row r="571">
      <c r="A571" s="115">
        <v>45747.0</v>
      </c>
      <c r="B571" s="116">
        <v>19.0</v>
      </c>
      <c r="C571" s="69" t="s">
        <v>50</v>
      </c>
      <c r="D571" s="69" t="s">
        <v>216</v>
      </c>
      <c r="E571" s="69" t="s">
        <v>2557</v>
      </c>
      <c r="F571" s="69" t="s">
        <v>25</v>
      </c>
      <c r="G571" s="69" t="s">
        <v>2558</v>
      </c>
      <c r="H571" s="69" t="s">
        <v>388</v>
      </c>
      <c r="I571" s="69" t="s">
        <v>256</v>
      </c>
      <c r="J571" s="69" t="s">
        <v>256</v>
      </c>
      <c r="K571" s="69" t="s">
        <v>256</v>
      </c>
      <c r="L571" s="69" t="s">
        <v>29</v>
      </c>
      <c r="M571" s="69" t="s">
        <v>7976</v>
      </c>
      <c r="N571" s="69" t="s">
        <v>7977</v>
      </c>
      <c r="O571" s="69" t="s">
        <v>32</v>
      </c>
      <c r="P571" s="69" t="s">
        <v>33</v>
      </c>
      <c r="Q571" s="69" t="s">
        <v>34</v>
      </c>
      <c r="R571" s="117"/>
      <c r="S571" s="117" t="s">
        <v>4729</v>
      </c>
      <c r="T571" s="71">
        <v>45766.0</v>
      </c>
      <c r="V571" s="69" t="s">
        <v>4729</v>
      </c>
      <c r="Y571" s="69" t="s">
        <v>6836</v>
      </c>
      <c r="Z571" s="70" t="s">
        <v>6837</v>
      </c>
      <c r="AA571" s="71">
        <v>45748.0</v>
      </c>
    </row>
    <row r="572">
      <c r="A572" s="115">
        <v>45747.0</v>
      </c>
      <c r="B572" s="116">
        <v>155.0</v>
      </c>
      <c r="C572" s="69" t="s">
        <v>64</v>
      </c>
      <c r="D572" s="69" t="s">
        <v>209</v>
      </c>
      <c r="E572" s="69" t="s">
        <v>2561</v>
      </c>
      <c r="F572" s="69" t="s">
        <v>25</v>
      </c>
      <c r="G572" s="69" t="s">
        <v>2562</v>
      </c>
      <c r="H572" s="69" t="s">
        <v>388</v>
      </c>
      <c r="I572" s="69" t="s">
        <v>40</v>
      </c>
      <c r="J572" s="69" t="s">
        <v>40</v>
      </c>
      <c r="K572" s="69" t="s">
        <v>40</v>
      </c>
      <c r="L572" s="69" t="s">
        <v>29</v>
      </c>
      <c r="M572" s="69" t="s">
        <v>7978</v>
      </c>
      <c r="N572" s="69" t="s">
        <v>7979</v>
      </c>
      <c r="O572" s="69" t="s">
        <v>32</v>
      </c>
      <c r="P572" s="69" t="s">
        <v>214</v>
      </c>
      <c r="R572" s="117"/>
      <c r="S572" s="117"/>
      <c r="T572" s="70" t="s">
        <v>6850</v>
      </c>
      <c r="V572" s="117"/>
      <c r="Y572" s="69" t="s">
        <v>6850</v>
      </c>
      <c r="Z572" s="70" t="s">
        <v>6850</v>
      </c>
      <c r="AA572" s="70" t="s">
        <v>6850</v>
      </c>
    </row>
    <row r="573">
      <c r="A573" s="115">
        <v>45747.0</v>
      </c>
      <c r="B573" s="116">
        <v>40.0</v>
      </c>
      <c r="C573" s="69" t="s">
        <v>64</v>
      </c>
      <c r="D573" s="69" t="s">
        <v>209</v>
      </c>
      <c r="E573" s="69" t="s">
        <v>2565</v>
      </c>
      <c r="F573" s="69" t="s">
        <v>25</v>
      </c>
      <c r="G573" s="69" t="s">
        <v>2566</v>
      </c>
      <c r="H573" s="69" t="s">
        <v>68</v>
      </c>
      <c r="I573" s="69" t="s">
        <v>40</v>
      </c>
      <c r="J573" s="69" t="s">
        <v>40</v>
      </c>
      <c r="K573" s="69" t="s">
        <v>40</v>
      </c>
      <c r="L573" s="69" t="s">
        <v>29</v>
      </c>
      <c r="M573" s="69" t="s">
        <v>7980</v>
      </c>
      <c r="N573" s="69" t="s">
        <v>7981</v>
      </c>
      <c r="O573" s="69" t="s">
        <v>32</v>
      </c>
      <c r="P573" s="69" t="s">
        <v>33</v>
      </c>
      <c r="Q573" s="69" t="s">
        <v>34</v>
      </c>
      <c r="R573" s="117"/>
      <c r="S573" s="117">
        <v>45935.0</v>
      </c>
      <c r="T573" s="71">
        <v>45787.0</v>
      </c>
      <c r="V573" s="115">
        <v>45935.0</v>
      </c>
      <c r="Y573" s="69" t="s">
        <v>6866</v>
      </c>
      <c r="Z573" s="70" t="s">
        <v>6867</v>
      </c>
      <c r="AA573" s="71">
        <v>45778.0</v>
      </c>
    </row>
    <row r="574">
      <c r="A574" s="115">
        <v>45747.0</v>
      </c>
      <c r="B574" s="116">
        <v>26.0</v>
      </c>
      <c r="C574" s="69" t="s">
        <v>50</v>
      </c>
      <c r="D574" s="69" t="s">
        <v>51</v>
      </c>
      <c r="E574" s="69" t="s">
        <v>2569</v>
      </c>
      <c r="F574" s="69" t="s">
        <v>25</v>
      </c>
      <c r="G574" s="69" t="s">
        <v>2570</v>
      </c>
      <c r="H574" s="69" t="s">
        <v>39</v>
      </c>
      <c r="I574" s="69" t="s">
        <v>104</v>
      </c>
      <c r="J574" s="69" t="s">
        <v>104</v>
      </c>
      <c r="K574" s="69" t="s">
        <v>104</v>
      </c>
      <c r="L574" s="69" t="s">
        <v>29</v>
      </c>
      <c r="M574" s="69" t="s">
        <v>7982</v>
      </c>
      <c r="N574" s="69" t="s">
        <v>7983</v>
      </c>
      <c r="O574" s="69" t="s">
        <v>32</v>
      </c>
      <c r="P574" s="69" t="s">
        <v>33</v>
      </c>
      <c r="Q574" s="69" t="s">
        <v>381</v>
      </c>
      <c r="R574" s="117"/>
      <c r="S574" s="117" t="s">
        <v>4697</v>
      </c>
      <c r="T574" s="71">
        <v>45773.0</v>
      </c>
      <c r="V574" s="69" t="s">
        <v>4697</v>
      </c>
      <c r="Y574" s="69" t="s">
        <v>6836</v>
      </c>
      <c r="Z574" s="70" t="s">
        <v>6837</v>
      </c>
      <c r="AA574" s="71">
        <v>45748.0</v>
      </c>
    </row>
    <row r="575">
      <c r="A575" s="115">
        <v>45747.0</v>
      </c>
      <c r="B575" s="116">
        <v>155.0</v>
      </c>
      <c r="C575" s="69" t="s">
        <v>50</v>
      </c>
      <c r="D575" s="69" t="s">
        <v>51</v>
      </c>
      <c r="E575" s="69" t="s">
        <v>2574</v>
      </c>
      <c r="F575" s="69" t="s">
        <v>25</v>
      </c>
      <c r="G575" s="69" t="s">
        <v>2575</v>
      </c>
      <c r="H575" s="69" t="s">
        <v>68</v>
      </c>
      <c r="I575" s="69" t="s">
        <v>104</v>
      </c>
      <c r="J575" s="69" t="s">
        <v>104</v>
      </c>
      <c r="K575" s="69" t="s">
        <v>104</v>
      </c>
      <c r="L575" s="69" t="s">
        <v>29</v>
      </c>
      <c r="M575" s="69" t="s">
        <v>7984</v>
      </c>
      <c r="N575" s="69" t="s">
        <v>7985</v>
      </c>
      <c r="O575" s="69" t="s">
        <v>32</v>
      </c>
      <c r="P575" s="69" t="s">
        <v>214</v>
      </c>
      <c r="R575" s="117"/>
      <c r="S575" s="117"/>
      <c r="T575" s="70" t="s">
        <v>6850</v>
      </c>
      <c r="V575" s="117"/>
      <c r="Y575" s="69" t="s">
        <v>6850</v>
      </c>
      <c r="Z575" s="70" t="s">
        <v>6850</v>
      </c>
      <c r="AA575" s="70" t="s">
        <v>6850</v>
      </c>
    </row>
    <row r="576">
      <c r="A576" s="115">
        <v>45747.0</v>
      </c>
      <c r="B576" s="116">
        <v>155.0</v>
      </c>
      <c r="C576" s="69" t="s">
        <v>72</v>
      </c>
      <c r="D576" s="69" t="s">
        <v>73</v>
      </c>
      <c r="E576" s="69" t="s">
        <v>2578</v>
      </c>
      <c r="F576" s="69" t="s">
        <v>25</v>
      </c>
      <c r="G576" s="69" t="s">
        <v>2579</v>
      </c>
      <c r="H576" s="69" t="s">
        <v>388</v>
      </c>
      <c r="I576" s="69" t="s">
        <v>801</v>
      </c>
      <c r="J576" s="69" t="s">
        <v>28</v>
      </c>
      <c r="K576" s="69" t="s">
        <v>28</v>
      </c>
      <c r="L576" s="69" t="s">
        <v>29</v>
      </c>
      <c r="M576" s="69" t="s">
        <v>7986</v>
      </c>
      <c r="N576" s="69" t="s">
        <v>7987</v>
      </c>
      <c r="O576" s="69" t="s">
        <v>32</v>
      </c>
      <c r="P576" s="69" t="s">
        <v>214</v>
      </c>
      <c r="R576" s="117"/>
      <c r="S576" s="117"/>
      <c r="T576" s="70" t="s">
        <v>6850</v>
      </c>
      <c r="V576" s="117"/>
      <c r="Y576" s="69" t="s">
        <v>6850</v>
      </c>
      <c r="Z576" s="70" t="s">
        <v>6850</v>
      </c>
      <c r="AA576" s="70" t="s">
        <v>6850</v>
      </c>
    </row>
    <row r="577">
      <c r="A577" s="115">
        <v>45747.0</v>
      </c>
      <c r="B577" s="116">
        <v>155.0</v>
      </c>
      <c r="C577" s="69" t="s">
        <v>72</v>
      </c>
      <c r="D577" s="69" t="s">
        <v>73</v>
      </c>
      <c r="E577" s="69" t="s">
        <v>2582</v>
      </c>
      <c r="F577" s="69" t="s">
        <v>25</v>
      </c>
      <c r="G577" s="69" t="s">
        <v>2583</v>
      </c>
      <c r="H577" s="69" t="s">
        <v>68</v>
      </c>
      <c r="I577" s="69" t="s">
        <v>2038</v>
      </c>
      <c r="J577" s="69" t="s">
        <v>468</v>
      </c>
      <c r="K577" s="69" t="s">
        <v>2038</v>
      </c>
      <c r="L577" s="69" t="s">
        <v>29</v>
      </c>
      <c r="M577" s="69" t="s">
        <v>7988</v>
      </c>
      <c r="N577" s="69" t="s">
        <v>7989</v>
      </c>
      <c r="O577" s="69" t="s">
        <v>32</v>
      </c>
      <c r="P577" s="69" t="s">
        <v>214</v>
      </c>
      <c r="R577" s="117"/>
      <c r="S577" s="117"/>
      <c r="T577" s="70" t="s">
        <v>6850</v>
      </c>
      <c r="V577" s="117"/>
      <c r="Y577" s="69" t="s">
        <v>6850</v>
      </c>
      <c r="Z577" s="70" t="s">
        <v>6850</v>
      </c>
      <c r="AA577" s="70" t="s">
        <v>6850</v>
      </c>
    </row>
    <row r="578">
      <c r="A578" s="115">
        <v>45747.0</v>
      </c>
      <c r="B578" s="116">
        <v>155.0</v>
      </c>
      <c r="C578" s="69" t="s">
        <v>72</v>
      </c>
      <c r="D578" s="69" t="s">
        <v>73</v>
      </c>
      <c r="E578" s="69" t="s">
        <v>2586</v>
      </c>
      <c r="F578" s="69" t="s">
        <v>46</v>
      </c>
      <c r="G578" s="69" t="s">
        <v>2583</v>
      </c>
      <c r="H578" s="69" t="s">
        <v>68</v>
      </c>
      <c r="I578" s="69" t="s">
        <v>468</v>
      </c>
      <c r="J578" s="69" t="s">
        <v>47</v>
      </c>
      <c r="K578" s="69" t="s">
        <v>47</v>
      </c>
      <c r="L578" s="69" t="s">
        <v>29</v>
      </c>
      <c r="M578" s="69" t="s">
        <v>7990</v>
      </c>
      <c r="N578" s="69" t="s">
        <v>7991</v>
      </c>
      <c r="O578" s="69" t="s">
        <v>32</v>
      </c>
      <c r="P578" s="69" t="s">
        <v>214</v>
      </c>
      <c r="R578" s="117"/>
      <c r="S578" s="117"/>
      <c r="T578" s="70" t="s">
        <v>6850</v>
      </c>
      <c r="V578" s="117"/>
      <c r="Y578" s="69" t="s">
        <v>6850</v>
      </c>
      <c r="Z578" s="70" t="s">
        <v>6850</v>
      </c>
      <c r="AA578" s="70" t="s">
        <v>6850</v>
      </c>
    </row>
    <row r="579">
      <c r="A579" s="115">
        <v>45747.0</v>
      </c>
      <c r="B579" s="116">
        <v>155.0</v>
      </c>
      <c r="C579" s="69" t="s">
        <v>72</v>
      </c>
      <c r="D579" s="69" t="s">
        <v>73</v>
      </c>
      <c r="E579" s="69" t="s">
        <v>2589</v>
      </c>
      <c r="F579" s="69" t="s">
        <v>25</v>
      </c>
      <c r="G579" s="69" t="s">
        <v>2590</v>
      </c>
      <c r="H579" s="69" t="s">
        <v>59</v>
      </c>
      <c r="I579" s="69" t="s">
        <v>2391</v>
      </c>
      <c r="J579" s="69" t="s">
        <v>2270</v>
      </c>
      <c r="K579" s="69" t="s">
        <v>2270</v>
      </c>
      <c r="L579" s="69" t="s">
        <v>29</v>
      </c>
      <c r="M579" s="69" t="s">
        <v>7992</v>
      </c>
      <c r="N579" s="69" t="s">
        <v>7993</v>
      </c>
      <c r="O579" s="69" t="s">
        <v>32</v>
      </c>
      <c r="P579" s="69" t="s">
        <v>214</v>
      </c>
      <c r="R579" s="117"/>
      <c r="S579" s="117"/>
      <c r="T579" s="70" t="s">
        <v>6850</v>
      </c>
      <c r="V579" s="117"/>
      <c r="Y579" s="69" t="s">
        <v>6850</v>
      </c>
      <c r="Z579" s="70" t="s">
        <v>6850</v>
      </c>
      <c r="AA579" s="70" t="s">
        <v>6850</v>
      </c>
    </row>
    <row r="580">
      <c r="A580" s="115">
        <v>45747.0</v>
      </c>
      <c r="B580" s="116">
        <v>155.0</v>
      </c>
      <c r="C580" s="69" t="s">
        <v>72</v>
      </c>
      <c r="D580" s="69" t="s">
        <v>73</v>
      </c>
      <c r="E580" s="69" t="s">
        <v>2593</v>
      </c>
      <c r="F580" s="69" t="s">
        <v>46</v>
      </c>
      <c r="G580" s="69" t="s">
        <v>2579</v>
      </c>
      <c r="H580" s="69" t="s">
        <v>388</v>
      </c>
      <c r="I580" s="69" t="s">
        <v>801</v>
      </c>
      <c r="J580" s="69" t="s">
        <v>47</v>
      </c>
      <c r="K580" s="69" t="s">
        <v>47</v>
      </c>
      <c r="L580" s="69" t="s">
        <v>29</v>
      </c>
      <c r="M580" s="69" t="s">
        <v>7994</v>
      </c>
      <c r="N580" s="69" t="s">
        <v>7995</v>
      </c>
      <c r="O580" s="69" t="s">
        <v>32</v>
      </c>
      <c r="P580" s="69" t="s">
        <v>214</v>
      </c>
      <c r="R580" s="117"/>
      <c r="S580" s="117"/>
      <c r="T580" s="70" t="s">
        <v>6850</v>
      </c>
      <c r="V580" s="117"/>
      <c r="Y580" s="69" t="s">
        <v>6850</v>
      </c>
      <c r="Z580" s="70" t="s">
        <v>6850</v>
      </c>
      <c r="AA580" s="70" t="s">
        <v>6850</v>
      </c>
    </row>
    <row r="581">
      <c r="A581" s="115">
        <v>45747.0</v>
      </c>
      <c r="B581" s="116">
        <v>155.0</v>
      </c>
      <c r="C581" s="69" t="s">
        <v>72</v>
      </c>
      <c r="D581" s="69" t="s">
        <v>73</v>
      </c>
      <c r="E581" s="69" t="s">
        <v>2596</v>
      </c>
      <c r="F581" s="69" t="s">
        <v>46</v>
      </c>
      <c r="G581" s="69" t="s">
        <v>2583</v>
      </c>
      <c r="H581" s="69" t="s">
        <v>68</v>
      </c>
      <c r="I581" s="69" t="s">
        <v>2038</v>
      </c>
      <c r="J581" s="69" t="s">
        <v>47</v>
      </c>
      <c r="K581" s="69" t="s">
        <v>47</v>
      </c>
      <c r="L581" s="69" t="s">
        <v>29</v>
      </c>
      <c r="M581" s="69" t="s">
        <v>7996</v>
      </c>
      <c r="N581" s="69" t="s">
        <v>7997</v>
      </c>
      <c r="O581" s="69" t="s">
        <v>32</v>
      </c>
      <c r="P581" s="69" t="s">
        <v>214</v>
      </c>
      <c r="R581" s="117"/>
      <c r="S581" s="117"/>
      <c r="T581" s="70" t="s">
        <v>6850</v>
      </c>
      <c r="V581" s="117"/>
      <c r="Y581" s="69" t="s">
        <v>6850</v>
      </c>
      <c r="Z581" s="70" t="s">
        <v>6850</v>
      </c>
      <c r="AA581" s="70" t="s">
        <v>6850</v>
      </c>
    </row>
    <row r="582">
      <c r="A582" s="115">
        <v>45747.0</v>
      </c>
      <c r="B582" s="116">
        <v>155.0</v>
      </c>
      <c r="C582" s="69" t="s">
        <v>72</v>
      </c>
      <c r="D582" s="69" t="s">
        <v>73</v>
      </c>
      <c r="E582" s="69" t="s">
        <v>2599</v>
      </c>
      <c r="F582" s="69" t="s">
        <v>46</v>
      </c>
      <c r="G582" s="69" t="s">
        <v>2583</v>
      </c>
      <c r="H582" s="69" t="s">
        <v>68</v>
      </c>
      <c r="I582" s="69" t="s">
        <v>468</v>
      </c>
      <c r="J582" s="69" t="s">
        <v>47</v>
      </c>
      <c r="K582" s="69" t="s">
        <v>47</v>
      </c>
      <c r="L582" s="69" t="s">
        <v>29</v>
      </c>
      <c r="M582" s="69" t="s">
        <v>7998</v>
      </c>
      <c r="N582" s="69" t="s">
        <v>7999</v>
      </c>
      <c r="O582" s="69" t="s">
        <v>32</v>
      </c>
      <c r="P582" s="69" t="s">
        <v>214</v>
      </c>
      <c r="R582" s="117"/>
      <c r="S582" s="117"/>
      <c r="T582" s="70" t="s">
        <v>6850</v>
      </c>
      <c r="V582" s="117"/>
      <c r="Y582" s="69" t="s">
        <v>6850</v>
      </c>
      <c r="Z582" s="70" t="s">
        <v>6850</v>
      </c>
      <c r="AA582" s="70" t="s">
        <v>6850</v>
      </c>
    </row>
    <row r="583">
      <c r="A583" s="115">
        <v>45747.0</v>
      </c>
      <c r="B583" s="116">
        <v>155.0</v>
      </c>
      <c r="C583" s="69" t="s">
        <v>72</v>
      </c>
      <c r="D583" s="69" t="s">
        <v>73</v>
      </c>
      <c r="E583" s="69" t="s">
        <v>2602</v>
      </c>
      <c r="F583" s="69" t="s">
        <v>46</v>
      </c>
      <c r="G583" s="69" t="s">
        <v>2583</v>
      </c>
      <c r="H583" s="69" t="s">
        <v>68</v>
      </c>
      <c r="I583" s="69" t="s">
        <v>2038</v>
      </c>
      <c r="J583" s="69" t="s">
        <v>47</v>
      </c>
      <c r="K583" s="69" t="s">
        <v>47</v>
      </c>
      <c r="L583" s="69" t="s">
        <v>29</v>
      </c>
      <c r="M583" s="69" t="s">
        <v>8000</v>
      </c>
      <c r="N583" s="69" t="s">
        <v>8001</v>
      </c>
      <c r="O583" s="69" t="s">
        <v>32</v>
      </c>
      <c r="P583" s="69" t="s">
        <v>214</v>
      </c>
      <c r="R583" s="117"/>
      <c r="S583" s="117"/>
      <c r="T583" s="70" t="s">
        <v>6850</v>
      </c>
      <c r="V583" s="117"/>
      <c r="Y583" s="69" t="s">
        <v>6850</v>
      </c>
      <c r="Z583" s="70" t="s">
        <v>6850</v>
      </c>
      <c r="AA583" s="70" t="s">
        <v>6850</v>
      </c>
    </row>
    <row r="584">
      <c r="A584" s="115">
        <v>45747.0</v>
      </c>
      <c r="B584" s="116">
        <v>155.0</v>
      </c>
      <c r="C584" s="69" t="s">
        <v>72</v>
      </c>
      <c r="D584" s="69" t="s">
        <v>247</v>
      </c>
      <c r="E584" s="69" t="s">
        <v>2605</v>
      </c>
      <c r="F584" s="69" t="s">
        <v>25</v>
      </c>
      <c r="G584" s="69" t="s">
        <v>2606</v>
      </c>
      <c r="H584" s="69" t="s">
        <v>39</v>
      </c>
      <c r="I584" s="69" t="s">
        <v>244</v>
      </c>
      <c r="J584" s="69" t="s">
        <v>78</v>
      </c>
      <c r="K584" s="69" t="s">
        <v>136</v>
      </c>
      <c r="L584" s="69" t="s">
        <v>29</v>
      </c>
      <c r="M584" s="69" t="s">
        <v>8002</v>
      </c>
      <c r="N584" s="69" t="s">
        <v>8003</v>
      </c>
      <c r="O584" s="69" t="s">
        <v>32</v>
      </c>
      <c r="P584" s="69" t="s">
        <v>214</v>
      </c>
      <c r="R584" s="117"/>
      <c r="S584" s="117"/>
      <c r="T584" s="70" t="s">
        <v>6850</v>
      </c>
      <c r="V584" s="117"/>
      <c r="Y584" s="69" t="s">
        <v>6850</v>
      </c>
      <c r="Z584" s="70" t="s">
        <v>6850</v>
      </c>
      <c r="AA584" s="70" t="s">
        <v>6850</v>
      </c>
    </row>
    <row r="585">
      <c r="A585" s="115">
        <v>45747.0</v>
      </c>
      <c r="B585" s="116">
        <v>61.0</v>
      </c>
      <c r="C585" s="69" t="s">
        <v>72</v>
      </c>
      <c r="D585" s="69" t="s">
        <v>247</v>
      </c>
      <c r="E585" s="69" t="s">
        <v>2609</v>
      </c>
      <c r="F585" s="69" t="s">
        <v>46</v>
      </c>
      <c r="G585" s="69" t="s">
        <v>2610</v>
      </c>
      <c r="H585" s="69" t="s">
        <v>39</v>
      </c>
      <c r="I585" s="69" t="s">
        <v>78</v>
      </c>
      <c r="J585" s="69" t="s">
        <v>78</v>
      </c>
      <c r="K585" s="69" t="s">
        <v>78</v>
      </c>
      <c r="L585" s="69" t="s">
        <v>29</v>
      </c>
      <c r="M585" s="69" t="s">
        <v>8004</v>
      </c>
      <c r="N585" s="69" t="s">
        <v>8005</v>
      </c>
      <c r="O585" s="69" t="s">
        <v>32</v>
      </c>
      <c r="P585" s="69" t="s">
        <v>33</v>
      </c>
      <c r="R585" s="117"/>
      <c r="S585" s="117" t="s">
        <v>4751</v>
      </c>
      <c r="T585" s="71">
        <v>45808.0</v>
      </c>
      <c r="V585" s="69" t="s">
        <v>4751</v>
      </c>
      <c r="W585" s="69">
        <v>1350.0</v>
      </c>
      <c r="X585" s="69" t="s">
        <v>1331</v>
      </c>
      <c r="Y585" s="69" t="s">
        <v>6866</v>
      </c>
      <c r="Z585" s="70" t="s">
        <v>6867</v>
      </c>
      <c r="AA585" s="71">
        <v>45778.0</v>
      </c>
    </row>
    <row r="586">
      <c r="A586" s="115">
        <v>45747.0</v>
      </c>
      <c r="B586" s="116">
        <v>26.0</v>
      </c>
      <c r="C586" s="69" t="s">
        <v>72</v>
      </c>
      <c r="D586" s="69" t="s">
        <v>247</v>
      </c>
      <c r="E586" s="69" t="s">
        <v>2613</v>
      </c>
      <c r="F586" s="69" t="s">
        <v>25</v>
      </c>
      <c r="G586" s="69" t="s">
        <v>2614</v>
      </c>
      <c r="H586" s="69" t="s">
        <v>59</v>
      </c>
      <c r="I586" s="69" t="s">
        <v>435</v>
      </c>
      <c r="J586" s="69" t="s">
        <v>435</v>
      </c>
      <c r="K586" s="69" t="s">
        <v>47</v>
      </c>
      <c r="L586" s="69" t="s">
        <v>29</v>
      </c>
      <c r="M586" s="69" t="s">
        <v>8006</v>
      </c>
      <c r="N586" s="69" t="s">
        <v>8007</v>
      </c>
      <c r="O586" s="69" t="s">
        <v>32</v>
      </c>
      <c r="P586" s="69" t="s">
        <v>33</v>
      </c>
      <c r="Q586" s="69" t="s">
        <v>381</v>
      </c>
      <c r="R586" s="117"/>
      <c r="S586" s="117" t="s">
        <v>4697</v>
      </c>
      <c r="T586" s="71">
        <v>45773.0</v>
      </c>
      <c r="V586" s="69" t="s">
        <v>4697</v>
      </c>
      <c r="W586" s="69">
        <v>4050.0</v>
      </c>
      <c r="X586" s="69" t="s">
        <v>2617</v>
      </c>
      <c r="Y586" s="69" t="s">
        <v>6836</v>
      </c>
      <c r="Z586" s="70" t="s">
        <v>6837</v>
      </c>
      <c r="AA586" s="71">
        <v>45748.0</v>
      </c>
    </row>
    <row r="587">
      <c r="A587" s="115">
        <v>45747.0</v>
      </c>
      <c r="B587" s="116">
        <v>155.0</v>
      </c>
      <c r="C587" s="69" t="s">
        <v>64</v>
      </c>
      <c r="D587" s="69" t="s">
        <v>290</v>
      </c>
      <c r="E587" s="69" t="s">
        <v>2618</v>
      </c>
      <c r="F587" s="69" t="s">
        <v>25</v>
      </c>
      <c r="G587" s="69" t="s">
        <v>2619</v>
      </c>
      <c r="H587" s="69" t="s">
        <v>68</v>
      </c>
      <c r="I587" s="69" t="s">
        <v>256</v>
      </c>
      <c r="J587" s="69" t="s">
        <v>40</v>
      </c>
      <c r="K587" s="69" t="s">
        <v>40</v>
      </c>
      <c r="L587" s="69" t="s">
        <v>29</v>
      </c>
      <c r="M587" s="69" t="s">
        <v>8008</v>
      </c>
      <c r="N587" s="69" t="s">
        <v>8009</v>
      </c>
      <c r="O587" s="69" t="s">
        <v>32</v>
      </c>
      <c r="P587" s="69" t="s">
        <v>214</v>
      </c>
      <c r="R587" s="117"/>
      <c r="S587" s="117"/>
      <c r="T587" s="70" t="s">
        <v>6850</v>
      </c>
      <c r="V587" s="117"/>
      <c r="Y587" s="69" t="s">
        <v>6850</v>
      </c>
      <c r="Z587" s="70" t="s">
        <v>6850</v>
      </c>
      <c r="AA587" s="70" t="s">
        <v>6850</v>
      </c>
    </row>
    <row r="588">
      <c r="A588" s="115">
        <v>45747.0</v>
      </c>
      <c r="B588" s="116">
        <v>155.0</v>
      </c>
      <c r="C588" s="69" t="s">
        <v>64</v>
      </c>
      <c r="D588" s="69" t="s">
        <v>290</v>
      </c>
      <c r="E588" s="69" t="s">
        <v>2622</v>
      </c>
      <c r="F588" s="69" t="s">
        <v>46</v>
      </c>
      <c r="G588" s="69" t="s">
        <v>2619</v>
      </c>
      <c r="H588" s="69" t="s">
        <v>68</v>
      </c>
      <c r="I588" s="69" t="s">
        <v>256</v>
      </c>
      <c r="J588" s="69" t="s">
        <v>47</v>
      </c>
      <c r="K588" s="69" t="s">
        <v>47</v>
      </c>
      <c r="L588" s="69" t="s">
        <v>29</v>
      </c>
      <c r="M588" s="69" t="s">
        <v>8010</v>
      </c>
      <c r="N588" s="69" t="s">
        <v>8011</v>
      </c>
      <c r="O588" s="69" t="s">
        <v>32</v>
      </c>
      <c r="P588" s="69" t="s">
        <v>214</v>
      </c>
      <c r="R588" s="117"/>
      <c r="S588" s="117"/>
      <c r="T588" s="70" t="s">
        <v>6850</v>
      </c>
      <c r="V588" s="117"/>
      <c r="Y588" s="69" t="s">
        <v>6850</v>
      </c>
      <c r="Z588" s="70" t="s">
        <v>6850</v>
      </c>
      <c r="AA588" s="70" t="s">
        <v>6850</v>
      </c>
    </row>
    <row r="589">
      <c r="A589" s="115">
        <v>45747.0</v>
      </c>
      <c r="B589" s="116">
        <v>155.0</v>
      </c>
      <c r="C589" s="69" t="s">
        <v>64</v>
      </c>
      <c r="D589" s="69" t="s">
        <v>290</v>
      </c>
      <c r="E589" s="69" t="s">
        <v>2625</v>
      </c>
      <c r="F589" s="69" t="s">
        <v>46</v>
      </c>
      <c r="G589" s="69" t="s">
        <v>2619</v>
      </c>
      <c r="H589" s="69" t="s">
        <v>68</v>
      </c>
      <c r="I589" s="69" t="s">
        <v>256</v>
      </c>
      <c r="J589" s="69" t="s">
        <v>47</v>
      </c>
      <c r="K589" s="69" t="s">
        <v>47</v>
      </c>
      <c r="L589" s="69" t="s">
        <v>29</v>
      </c>
      <c r="M589" s="69" t="s">
        <v>8012</v>
      </c>
      <c r="N589" s="69" t="s">
        <v>8013</v>
      </c>
      <c r="O589" s="69" t="s">
        <v>32</v>
      </c>
      <c r="P589" s="69" t="s">
        <v>214</v>
      </c>
      <c r="R589" s="117"/>
      <c r="S589" s="117"/>
      <c r="T589" s="70" t="s">
        <v>6850</v>
      </c>
      <c r="V589" s="117"/>
      <c r="Y589" s="69" t="s">
        <v>6850</v>
      </c>
      <c r="Z589" s="70" t="s">
        <v>6850</v>
      </c>
      <c r="AA589" s="70" t="s">
        <v>6850</v>
      </c>
    </row>
    <row r="590">
      <c r="A590" s="115">
        <v>45747.0</v>
      </c>
      <c r="B590" s="116">
        <v>155.0</v>
      </c>
      <c r="C590" s="69" t="s">
        <v>50</v>
      </c>
      <c r="D590" s="69" t="s">
        <v>216</v>
      </c>
      <c r="E590" s="69" t="s">
        <v>2628</v>
      </c>
      <c r="F590" s="69" t="s">
        <v>25</v>
      </c>
      <c r="G590" s="69" t="s">
        <v>2629</v>
      </c>
      <c r="H590" s="69" t="s">
        <v>388</v>
      </c>
      <c r="I590" s="69" t="s">
        <v>40</v>
      </c>
      <c r="J590" s="69" t="s">
        <v>2270</v>
      </c>
      <c r="K590" s="69" t="s">
        <v>105</v>
      </c>
      <c r="L590" s="69" t="s">
        <v>29</v>
      </c>
      <c r="M590" s="69" t="s">
        <v>8014</v>
      </c>
      <c r="N590" s="69" t="s">
        <v>8015</v>
      </c>
      <c r="O590" s="69" t="s">
        <v>32</v>
      </c>
      <c r="P590" s="69" t="s">
        <v>214</v>
      </c>
      <c r="R590" s="117"/>
      <c r="S590" s="117"/>
      <c r="T590" s="70" t="s">
        <v>6850</v>
      </c>
      <c r="V590" s="117"/>
      <c r="Y590" s="69" t="s">
        <v>6850</v>
      </c>
      <c r="Z590" s="70" t="s">
        <v>6850</v>
      </c>
      <c r="AA590" s="70" t="s">
        <v>6850</v>
      </c>
    </row>
    <row r="591">
      <c r="A591" s="115">
        <v>45747.0</v>
      </c>
      <c r="B591" s="116">
        <v>26.0</v>
      </c>
      <c r="C591" s="69" t="s">
        <v>22</v>
      </c>
      <c r="D591" s="69" t="s">
        <v>307</v>
      </c>
      <c r="E591" s="69" t="s">
        <v>2632</v>
      </c>
      <c r="F591" s="69" t="s">
        <v>25</v>
      </c>
      <c r="G591" s="69" t="s">
        <v>2633</v>
      </c>
      <c r="H591" s="69" t="s">
        <v>388</v>
      </c>
      <c r="I591" s="69" t="s">
        <v>256</v>
      </c>
      <c r="J591" s="69" t="s">
        <v>256</v>
      </c>
      <c r="K591" s="69" t="s">
        <v>256</v>
      </c>
      <c r="L591" s="69" t="s">
        <v>29</v>
      </c>
      <c r="M591" s="69" t="s">
        <v>8016</v>
      </c>
      <c r="N591" s="69" t="s">
        <v>8017</v>
      </c>
      <c r="O591" s="69" t="s">
        <v>32</v>
      </c>
      <c r="P591" s="69" t="s">
        <v>33</v>
      </c>
      <c r="Q591" s="69" t="s">
        <v>34</v>
      </c>
      <c r="R591" s="117"/>
      <c r="S591" s="117" t="s">
        <v>4697</v>
      </c>
      <c r="T591" s="71">
        <v>45773.0</v>
      </c>
      <c r="V591" s="69" t="s">
        <v>4697</v>
      </c>
      <c r="Y591" s="69" t="s">
        <v>6836</v>
      </c>
      <c r="Z591" s="70" t="s">
        <v>6837</v>
      </c>
      <c r="AA591" s="71">
        <v>45748.0</v>
      </c>
    </row>
    <row r="592">
      <c r="A592" s="115">
        <v>45747.0</v>
      </c>
      <c r="B592" s="116">
        <v>155.0</v>
      </c>
      <c r="C592" s="69" t="s">
        <v>22</v>
      </c>
      <c r="D592" s="69" t="s">
        <v>307</v>
      </c>
      <c r="E592" s="69" t="s">
        <v>2636</v>
      </c>
      <c r="F592" s="69" t="s">
        <v>46</v>
      </c>
      <c r="G592" s="69" t="s">
        <v>2336</v>
      </c>
      <c r="H592" s="69" t="s">
        <v>68</v>
      </c>
      <c r="I592" s="69" t="s">
        <v>220</v>
      </c>
      <c r="J592" s="69" t="s">
        <v>435</v>
      </c>
      <c r="K592" s="69" t="s">
        <v>47</v>
      </c>
      <c r="L592" s="69" t="s">
        <v>29</v>
      </c>
      <c r="M592" s="69" t="s">
        <v>8018</v>
      </c>
      <c r="N592" s="69" t="s">
        <v>8019</v>
      </c>
      <c r="O592" s="69" t="s">
        <v>32</v>
      </c>
      <c r="P592" s="69" t="s">
        <v>214</v>
      </c>
      <c r="R592" s="117"/>
      <c r="S592" s="117"/>
      <c r="T592" s="70" t="s">
        <v>6850</v>
      </c>
      <c r="V592" s="117"/>
      <c r="Y592" s="69" t="s">
        <v>6850</v>
      </c>
      <c r="Z592" s="70" t="s">
        <v>6850</v>
      </c>
      <c r="AA592" s="70" t="s">
        <v>6850</v>
      </c>
    </row>
    <row r="593">
      <c r="A593" s="115">
        <v>45747.0</v>
      </c>
      <c r="B593" s="116">
        <v>155.0</v>
      </c>
      <c r="C593" s="69" t="s">
        <v>22</v>
      </c>
      <c r="D593" s="69" t="s">
        <v>307</v>
      </c>
      <c r="E593" s="69" t="s">
        <v>2639</v>
      </c>
      <c r="F593" s="69" t="s">
        <v>25</v>
      </c>
      <c r="G593" s="69" t="s">
        <v>2640</v>
      </c>
      <c r="H593" s="69" t="s">
        <v>39</v>
      </c>
      <c r="I593" s="69" t="s">
        <v>220</v>
      </c>
      <c r="J593" s="69" t="s">
        <v>435</v>
      </c>
      <c r="K593" s="69" t="s">
        <v>220</v>
      </c>
      <c r="L593" s="69" t="s">
        <v>29</v>
      </c>
      <c r="M593" s="69" t="s">
        <v>8020</v>
      </c>
      <c r="N593" s="69" t="s">
        <v>8021</v>
      </c>
      <c r="O593" s="69" t="s">
        <v>32</v>
      </c>
      <c r="P593" s="69" t="s">
        <v>343</v>
      </c>
      <c r="R593" s="117"/>
      <c r="S593" s="117"/>
      <c r="T593" s="70" t="s">
        <v>6850</v>
      </c>
      <c r="V593" s="117"/>
      <c r="Y593" s="69" t="s">
        <v>6850</v>
      </c>
      <c r="Z593" s="70" t="s">
        <v>6850</v>
      </c>
      <c r="AA593" s="70" t="s">
        <v>6850</v>
      </c>
    </row>
    <row r="594">
      <c r="A594" s="115">
        <v>45747.0</v>
      </c>
      <c r="B594" s="116">
        <v>19.0</v>
      </c>
      <c r="C594" s="69" t="s">
        <v>22</v>
      </c>
      <c r="D594" s="69" t="s">
        <v>307</v>
      </c>
      <c r="E594" s="69" t="s">
        <v>2643</v>
      </c>
      <c r="F594" s="69" t="s">
        <v>46</v>
      </c>
      <c r="G594" s="69" t="s">
        <v>2525</v>
      </c>
      <c r="H594" s="69" t="s">
        <v>39</v>
      </c>
      <c r="I594" s="69" t="s">
        <v>220</v>
      </c>
      <c r="J594" s="69" t="s">
        <v>47</v>
      </c>
      <c r="K594" s="69" t="s">
        <v>47</v>
      </c>
      <c r="L594" s="69" t="s">
        <v>29</v>
      </c>
      <c r="M594" s="69" t="s">
        <v>8022</v>
      </c>
      <c r="N594" s="69" t="s">
        <v>8023</v>
      </c>
      <c r="O594" s="69" t="s">
        <v>32</v>
      </c>
      <c r="P594" s="69" t="s">
        <v>33</v>
      </c>
      <c r="Q594" s="69" t="s">
        <v>228</v>
      </c>
      <c r="R594" s="117"/>
      <c r="S594" s="117" t="s">
        <v>4729</v>
      </c>
      <c r="T594" s="71">
        <v>45766.0</v>
      </c>
      <c r="V594" s="69" t="s">
        <v>4729</v>
      </c>
      <c r="W594" s="69">
        <v>3960.0</v>
      </c>
      <c r="X594" s="69" t="s">
        <v>706</v>
      </c>
      <c r="Y594" s="69" t="s">
        <v>6836</v>
      </c>
      <c r="Z594" s="70" t="s">
        <v>6837</v>
      </c>
      <c r="AA594" s="71">
        <v>45748.0</v>
      </c>
    </row>
    <row r="595">
      <c r="A595" s="115">
        <v>45747.0</v>
      </c>
      <c r="B595" s="116">
        <v>40.0</v>
      </c>
      <c r="C595" s="69" t="s">
        <v>64</v>
      </c>
      <c r="D595" s="69" t="s">
        <v>697</v>
      </c>
      <c r="E595" s="69" t="s">
        <v>2646</v>
      </c>
      <c r="F595" s="69" t="s">
        <v>274</v>
      </c>
      <c r="G595" s="69" t="s">
        <v>2647</v>
      </c>
      <c r="H595" s="69" t="s">
        <v>77</v>
      </c>
      <c r="I595" s="69" t="s">
        <v>435</v>
      </c>
      <c r="J595" s="69" t="s">
        <v>47</v>
      </c>
      <c r="K595" s="69" t="s">
        <v>47</v>
      </c>
      <c r="L595" s="69" t="s">
        <v>29</v>
      </c>
      <c r="M595" s="69" t="s">
        <v>8024</v>
      </c>
      <c r="N595" s="69" t="s">
        <v>8025</v>
      </c>
      <c r="O595" s="69" t="s">
        <v>32</v>
      </c>
      <c r="P595" s="69" t="s">
        <v>33</v>
      </c>
      <c r="Q595" s="69" t="s">
        <v>34</v>
      </c>
      <c r="R595" s="117"/>
      <c r="S595" s="117">
        <v>45935.0</v>
      </c>
      <c r="T595" s="71">
        <v>45787.0</v>
      </c>
      <c r="V595" s="115">
        <v>45935.0</v>
      </c>
      <c r="W595" s="69">
        <v>1080.0</v>
      </c>
      <c r="X595" s="69" t="s">
        <v>413</v>
      </c>
      <c r="Y595" s="69" t="s">
        <v>6866</v>
      </c>
      <c r="Z595" s="70" t="s">
        <v>6867</v>
      </c>
      <c r="AA595" s="71">
        <v>45778.0</v>
      </c>
    </row>
    <row r="596">
      <c r="A596" s="115">
        <v>45748.0</v>
      </c>
      <c r="B596" s="116">
        <v>32.0</v>
      </c>
      <c r="C596" s="69" t="s">
        <v>22</v>
      </c>
      <c r="D596" s="69" t="s">
        <v>307</v>
      </c>
      <c r="E596" s="69" t="s">
        <v>2650</v>
      </c>
      <c r="F596" s="69" t="s">
        <v>25</v>
      </c>
      <c r="G596" s="69" t="s">
        <v>2651</v>
      </c>
      <c r="H596" s="69" t="s">
        <v>449</v>
      </c>
      <c r="I596" s="69" t="s">
        <v>220</v>
      </c>
      <c r="J596" s="69" t="s">
        <v>220</v>
      </c>
      <c r="K596" s="69" t="s">
        <v>220</v>
      </c>
      <c r="L596" s="69" t="s">
        <v>29</v>
      </c>
      <c r="M596" s="69" t="s">
        <v>8026</v>
      </c>
      <c r="N596" s="69" t="s">
        <v>8027</v>
      </c>
      <c r="O596" s="69" t="s">
        <v>32</v>
      </c>
      <c r="P596" s="69" t="s">
        <v>33</v>
      </c>
      <c r="Q596" s="69" t="s">
        <v>228</v>
      </c>
      <c r="R596" s="117"/>
      <c r="S596" s="117">
        <v>45721.0</v>
      </c>
      <c r="T596" s="71">
        <v>45780.0</v>
      </c>
      <c r="V596" s="115">
        <v>45721.0</v>
      </c>
      <c r="Y596" s="69" t="s">
        <v>6866</v>
      </c>
      <c r="Z596" s="70" t="s">
        <v>6867</v>
      </c>
      <c r="AA596" s="71">
        <v>45778.0</v>
      </c>
    </row>
    <row r="597">
      <c r="A597" s="115">
        <v>45748.0</v>
      </c>
      <c r="B597" s="116">
        <v>25.0</v>
      </c>
      <c r="C597" s="69" t="s">
        <v>22</v>
      </c>
      <c r="D597" s="69" t="s">
        <v>307</v>
      </c>
      <c r="E597" s="69" t="s">
        <v>2654</v>
      </c>
      <c r="F597" s="69" t="s">
        <v>25</v>
      </c>
      <c r="G597" s="69" t="s">
        <v>2655</v>
      </c>
      <c r="H597" s="69" t="s">
        <v>59</v>
      </c>
      <c r="I597" s="69" t="s">
        <v>54</v>
      </c>
      <c r="J597" s="69" t="s">
        <v>104</v>
      </c>
      <c r="K597" s="69" t="s">
        <v>104</v>
      </c>
      <c r="L597" s="69" t="s">
        <v>29</v>
      </c>
      <c r="M597" s="69" t="s">
        <v>8028</v>
      </c>
      <c r="N597" s="69" t="s">
        <v>8029</v>
      </c>
      <c r="O597" s="69" t="s">
        <v>32</v>
      </c>
      <c r="P597" s="69" t="s">
        <v>33</v>
      </c>
      <c r="Q597" s="69" t="s">
        <v>228</v>
      </c>
      <c r="R597" s="117"/>
      <c r="S597" s="117" t="s">
        <v>4697</v>
      </c>
      <c r="T597" s="71">
        <v>45773.0</v>
      </c>
      <c r="V597" s="69" t="s">
        <v>4697</v>
      </c>
      <c r="Y597" s="69" t="s">
        <v>6836</v>
      </c>
      <c r="Z597" s="70" t="s">
        <v>6837</v>
      </c>
      <c r="AA597" s="71">
        <v>45748.0</v>
      </c>
    </row>
    <row r="598">
      <c r="A598" s="115">
        <v>45748.0</v>
      </c>
      <c r="B598" s="116">
        <v>39.0</v>
      </c>
      <c r="C598" s="69" t="s">
        <v>22</v>
      </c>
      <c r="D598" s="69" t="s">
        <v>307</v>
      </c>
      <c r="E598" s="69" t="s">
        <v>2658</v>
      </c>
      <c r="F598" s="69" t="s">
        <v>25</v>
      </c>
      <c r="G598" s="69" t="s">
        <v>2659</v>
      </c>
      <c r="H598" s="69" t="s">
        <v>388</v>
      </c>
      <c r="I598" s="69" t="s">
        <v>78</v>
      </c>
      <c r="J598" s="69" t="s">
        <v>78</v>
      </c>
      <c r="K598" s="69" t="s">
        <v>78</v>
      </c>
      <c r="L598" s="69" t="s">
        <v>29</v>
      </c>
      <c r="M598" s="69" t="s">
        <v>8030</v>
      </c>
      <c r="N598" s="69" t="s">
        <v>8031</v>
      </c>
      <c r="O598" s="69" t="s">
        <v>32</v>
      </c>
      <c r="P598" s="69" t="s">
        <v>33</v>
      </c>
      <c r="Q598" s="69" t="s">
        <v>34</v>
      </c>
      <c r="R598" s="117"/>
      <c r="S598" s="117">
        <v>45935.0</v>
      </c>
      <c r="T598" s="71">
        <v>45787.0</v>
      </c>
      <c r="V598" s="115">
        <v>45935.0</v>
      </c>
      <c r="Y598" s="69" t="s">
        <v>6866</v>
      </c>
      <c r="Z598" s="70" t="s">
        <v>6867</v>
      </c>
      <c r="AA598" s="71">
        <v>45778.0</v>
      </c>
    </row>
    <row r="599">
      <c r="A599" s="115">
        <v>45748.0</v>
      </c>
      <c r="B599" s="116">
        <v>18.0</v>
      </c>
      <c r="C599" s="69" t="s">
        <v>64</v>
      </c>
      <c r="D599" s="69" t="s">
        <v>964</v>
      </c>
      <c r="E599" s="69" t="s">
        <v>2662</v>
      </c>
      <c r="F599" s="69" t="s">
        <v>25</v>
      </c>
      <c r="G599" s="69" t="s">
        <v>2663</v>
      </c>
      <c r="H599" s="69" t="s">
        <v>39</v>
      </c>
      <c r="I599" s="69" t="s">
        <v>122</v>
      </c>
      <c r="J599" s="69" t="s">
        <v>122</v>
      </c>
      <c r="K599" s="69" t="s">
        <v>122</v>
      </c>
      <c r="L599" s="69" t="s">
        <v>29</v>
      </c>
      <c r="M599" s="69" t="s">
        <v>8032</v>
      </c>
      <c r="N599" s="69" t="s">
        <v>8033</v>
      </c>
      <c r="O599" s="69" t="s">
        <v>32</v>
      </c>
      <c r="P599" s="69" t="s">
        <v>33</v>
      </c>
      <c r="Q599" s="69" t="s">
        <v>381</v>
      </c>
      <c r="R599" s="117"/>
      <c r="S599" s="117" t="s">
        <v>4729</v>
      </c>
      <c r="T599" s="71">
        <v>45766.0</v>
      </c>
      <c r="V599" s="69" t="s">
        <v>4729</v>
      </c>
      <c r="W599" s="69">
        <v>4500.0</v>
      </c>
      <c r="X599" s="69" t="s">
        <v>1628</v>
      </c>
      <c r="Y599" s="69" t="s">
        <v>6836</v>
      </c>
      <c r="Z599" s="70" t="s">
        <v>6837</v>
      </c>
      <c r="AA599" s="71">
        <v>45748.0</v>
      </c>
    </row>
    <row r="600">
      <c r="A600" s="115">
        <v>45748.0</v>
      </c>
      <c r="B600" s="116">
        <v>39.0</v>
      </c>
      <c r="C600" s="69" t="s">
        <v>64</v>
      </c>
      <c r="D600" s="69" t="s">
        <v>964</v>
      </c>
      <c r="E600" s="69" t="s">
        <v>2666</v>
      </c>
      <c r="F600" s="69" t="s">
        <v>25</v>
      </c>
      <c r="G600" s="69" t="s">
        <v>2667</v>
      </c>
      <c r="H600" s="69" t="s">
        <v>388</v>
      </c>
      <c r="I600" s="69" t="s">
        <v>435</v>
      </c>
      <c r="J600" s="69" t="s">
        <v>220</v>
      </c>
      <c r="K600" s="69" t="s">
        <v>220</v>
      </c>
      <c r="L600" s="69" t="s">
        <v>29</v>
      </c>
      <c r="M600" s="69" t="s">
        <v>8034</v>
      </c>
      <c r="N600" s="69" t="s">
        <v>8035</v>
      </c>
      <c r="O600" s="69" t="s">
        <v>32</v>
      </c>
      <c r="P600" s="69" t="s">
        <v>33</v>
      </c>
      <c r="Q600" s="69" t="s">
        <v>34</v>
      </c>
      <c r="R600" s="117"/>
      <c r="S600" s="117">
        <v>45935.0</v>
      </c>
      <c r="T600" s="71">
        <v>45787.0</v>
      </c>
      <c r="V600" s="115">
        <v>45935.0</v>
      </c>
      <c r="Y600" s="69" t="s">
        <v>6866</v>
      </c>
      <c r="Z600" s="70" t="s">
        <v>6867</v>
      </c>
      <c r="AA600" s="71">
        <v>45778.0</v>
      </c>
    </row>
    <row r="601">
      <c r="A601" s="115">
        <v>45749.0</v>
      </c>
      <c r="B601" s="116">
        <v>24.0</v>
      </c>
      <c r="C601" s="69" t="s">
        <v>50</v>
      </c>
      <c r="D601" s="69" t="s">
        <v>216</v>
      </c>
      <c r="E601" s="69" t="s">
        <v>2670</v>
      </c>
      <c r="F601" s="69" t="s">
        <v>25</v>
      </c>
      <c r="G601" s="69" t="s">
        <v>2671</v>
      </c>
      <c r="H601" s="69" t="s">
        <v>59</v>
      </c>
      <c r="I601" s="69" t="s">
        <v>220</v>
      </c>
      <c r="J601" s="69" t="s">
        <v>104</v>
      </c>
      <c r="K601" s="69" t="s">
        <v>104</v>
      </c>
      <c r="L601" s="69" t="s">
        <v>29</v>
      </c>
      <c r="M601" s="69" t="s">
        <v>8036</v>
      </c>
      <c r="N601" s="69" t="s">
        <v>8037</v>
      </c>
      <c r="O601" s="69" t="s">
        <v>32</v>
      </c>
      <c r="P601" s="69" t="s">
        <v>33</v>
      </c>
      <c r="Q601" s="69" t="s">
        <v>126</v>
      </c>
      <c r="R601" s="117"/>
      <c r="S601" s="117" t="s">
        <v>4697</v>
      </c>
      <c r="T601" s="71">
        <v>45773.0</v>
      </c>
      <c r="V601" s="69" t="s">
        <v>4697</v>
      </c>
      <c r="W601" s="69">
        <v>3150.0</v>
      </c>
      <c r="X601" s="69" t="s">
        <v>237</v>
      </c>
      <c r="Y601" s="69" t="s">
        <v>6836</v>
      </c>
      <c r="Z601" s="70" t="s">
        <v>6837</v>
      </c>
      <c r="AA601" s="71">
        <v>45748.0</v>
      </c>
    </row>
    <row r="602">
      <c r="A602" s="115">
        <v>45749.0</v>
      </c>
      <c r="B602" s="116">
        <v>24.0</v>
      </c>
      <c r="C602" s="69" t="s">
        <v>64</v>
      </c>
      <c r="D602" s="69" t="s">
        <v>65</v>
      </c>
      <c r="E602" s="69" t="s">
        <v>2675</v>
      </c>
      <c r="F602" s="69" t="s">
        <v>25</v>
      </c>
      <c r="G602" s="69" t="s">
        <v>2676</v>
      </c>
      <c r="H602" s="69" t="s">
        <v>59</v>
      </c>
      <c r="I602" s="69" t="s">
        <v>220</v>
      </c>
      <c r="J602" s="69" t="s">
        <v>220</v>
      </c>
      <c r="K602" s="69" t="s">
        <v>220</v>
      </c>
      <c r="L602" s="69" t="s">
        <v>29</v>
      </c>
      <c r="M602" s="69" t="s">
        <v>8038</v>
      </c>
      <c r="N602" s="69" t="s">
        <v>8039</v>
      </c>
      <c r="O602" s="69" t="s">
        <v>32</v>
      </c>
      <c r="P602" s="69" t="s">
        <v>33</v>
      </c>
      <c r="Q602" s="69" t="s">
        <v>228</v>
      </c>
      <c r="R602" s="117"/>
      <c r="S602" s="117" t="s">
        <v>4697</v>
      </c>
      <c r="T602" s="71">
        <v>45773.0</v>
      </c>
      <c r="V602" s="69" t="s">
        <v>4697</v>
      </c>
      <c r="W602" s="69">
        <v>5220.0</v>
      </c>
      <c r="X602" s="69" t="s">
        <v>609</v>
      </c>
      <c r="Y602" s="69" t="s">
        <v>6836</v>
      </c>
      <c r="Z602" s="70" t="s">
        <v>6837</v>
      </c>
      <c r="AA602" s="71">
        <v>45748.0</v>
      </c>
    </row>
    <row r="603">
      <c r="A603" s="115">
        <v>45750.0</v>
      </c>
      <c r="B603" s="116">
        <v>44.0</v>
      </c>
      <c r="C603" s="69" t="s">
        <v>64</v>
      </c>
      <c r="D603" s="69" t="s">
        <v>697</v>
      </c>
      <c r="E603" s="69" t="s">
        <v>2679</v>
      </c>
      <c r="F603" s="69" t="s">
        <v>2680</v>
      </c>
      <c r="G603" s="69" t="s">
        <v>2681</v>
      </c>
      <c r="H603" s="69" t="s">
        <v>77</v>
      </c>
      <c r="I603" s="69" t="s">
        <v>28</v>
      </c>
      <c r="J603" s="69" t="s">
        <v>47</v>
      </c>
      <c r="K603" s="69" t="s">
        <v>47</v>
      </c>
      <c r="L603" s="69" t="s">
        <v>29</v>
      </c>
      <c r="M603" s="69" t="s">
        <v>8040</v>
      </c>
      <c r="N603" s="69" t="s">
        <v>8041</v>
      </c>
      <c r="O603" s="69" t="s">
        <v>32</v>
      </c>
      <c r="P603" s="69" t="s">
        <v>33</v>
      </c>
      <c r="Q603" s="69" t="s">
        <v>34</v>
      </c>
      <c r="R603" s="117"/>
      <c r="S603" s="117" t="s">
        <v>4812</v>
      </c>
      <c r="T603" s="71">
        <v>45794.0</v>
      </c>
      <c r="V603" s="69" t="s">
        <v>4812</v>
      </c>
      <c r="W603" s="69">
        <v>3780.0</v>
      </c>
      <c r="X603" s="69" t="s">
        <v>2207</v>
      </c>
      <c r="Y603" s="69" t="s">
        <v>6866</v>
      </c>
      <c r="Z603" s="70" t="s">
        <v>6867</v>
      </c>
      <c r="AA603" s="71">
        <v>45778.0</v>
      </c>
    </row>
    <row r="604">
      <c r="A604" s="115">
        <v>45750.0</v>
      </c>
      <c r="B604" s="116">
        <v>37.0</v>
      </c>
      <c r="C604" s="69" t="s">
        <v>72</v>
      </c>
      <c r="D604" s="69" t="s">
        <v>247</v>
      </c>
      <c r="E604" s="69" t="s">
        <v>2684</v>
      </c>
      <c r="F604" s="69" t="s">
        <v>274</v>
      </c>
      <c r="G604" s="69" t="s">
        <v>2685</v>
      </c>
      <c r="H604" s="69" t="s">
        <v>77</v>
      </c>
      <c r="I604" s="69" t="s">
        <v>104</v>
      </c>
      <c r="J604" s="69" t="s">
        <v>47</v>
      </c>
      <c r="K604" s="69" t="s">
        <v>47</v>
      </c>
      <c r="L604" s="69" t="s">
        <v>29</v>
      </c>
      <c r="M604" s="69" t="s">
        <v>8042</v>
      </c>
      <c r="N604" s="69" t="s">
        <v>8043</v>
      </c>
      <c r="O604" s="69" t="s">
        <v>32</v>
      </c>
      <c r="P604" s="69" t="s">
        <v>33</v>
      </c>
      <c r="Q604" s="69" t="s">
        <v>34</v>
      </c>
      <c r="R604" s="117"/>
      <c r="S604" s="117">
        <v>45935.0</v>
      </c>
      <c r="T604" s="71">
        <v>45787.0</v>
      </c>
      <c r="V604" s="115">
        <v>45935.0</v>
      </c>
      <c r="W604" s="69">
        <v>3600.0</v>
      </c>
      <c r="X604" s="69" t="s">
        <v>2545</v>
      </c>
      <c r="Y604" s="69" t="s">
        <v>6866</v>
      </c>
      <c r="Z604" s="70" t="s">
        <v>6867</v>
      </c>
      <c r="AA604" s="71">
        <v>45778.0</v>
      </c>
    </row>
    <row r="605">
      <c r="A605" s="115">
        <v>45750.0</v>
      </c>
      <c r="B605" s="116">
        <v>152.0</v>
      </c>
      <c r="C605" s="69" t="s">
        <v>50</v>
      </c>
      <c r="D605" s="69" t="s">
        <v>51</v>
      </c>
      <c r="E605" s="69" t="s">
        <v>2688</v>
      </c>
      <c r="F605" s="69" t="s">
        <v>2689</v>
      </c>
      <c r="G605" s="69" t="s">
        <v>2690</v>
      </c>
      <c r="H605" s="69" t="s">
        <v>77</v>
      </c>
      <c r="I605" s="69" t="s">
        <v>54</v>
      </c>
      <c r="J605" s="69" t="s">
        <v>47</v>
      </c>
      <c r="K605" s="69" t="s">
        <v>47</v>
      </c>
      <c r="L605" s="69" t="s">
        <v>29</v>
      </c>
      <c r="M605" s="69" t="s">
        <v>8044</v>
      </c>
      <c r="N605" s="69" t="s">
        <v>8045</v>
      </c>
      <c r="O605" s="69" t="s">
        <v>32</v>
      </c>
      <c r="P605" s="69" t="s">
        <v>71</v>
      </c>
      <c r="R605" s="117"/>
      <c r="S605" s="117"/>
      <c r="T605" s="70" t="s">
        <v>6850</v>
      </c>
      <c r="V605" s="117"/>
      <c r="Y605" s="69" t="s">
        <v>6850</v>
      </c>
      <c r="Z605" s="70" t="s">
        <v>6850</v>
      </c>
      <c r="AA605" s="70" t="s">
        <v>6850</v>
      </c>
    </row>
    <row r="606">
      <c r="A606" s="115">
        <v>45750.0</v>
      </c>
      <c r="B606" s="116">
        <v>152.0</v>
      </c>
      <c r="C606" s="69" t="s">
        <v>72</v>
      </c>
      <c r="D606" s="69" t="s">
        <v>73</v>
      </c>
      <c r="E606" s="69" t="s">
        <v>2693</v>
      </c>
      <c r="F606" s="69" t="s">
        <v>25</v>
      </c>
      <c r="G606" s="69" t="s">
        <v>2694</v>
      </c>
      <c r="H606" s="69" t="s">
        <v>39</v>
      </c>
      <c r="I606" s="69" t="s">
        <v>28</v>
      </c>
      <c r="J606" s="69" t="s">
        <v>2695</v>
      </c>
      <c r="K606" s="69" t="s">
        <v>2695</v>
      </c>
      <c r="L606" s="69" t="s">
        <v>29</v>
      </c>
      <c r="M606" s="69" t="s">
        <v>8046</v>
      </c>
      <c r="N606" s="69" t="s">
        <v>8047</v>
      </c>
      <c r="O606" s="69" t="s">
        <v>32</v>
      </c>
      <c r="P606" s="69" t="s">
        <v>214</v>
      </c>
      <c r="R606" s="117"/>
      <c r="S606" s="117"/>
      <c r="T606" s="70" t="s">
        <v>6850</v>
      </c>
      <c r="V606" s="117"/>
      <c r="Y606" s="69" t="s">
        <v>6850</v>
      </c>
      <c r="Z606" s="70" t="s">
        <v>6850</v>
      </c>
      <c r="AA606" s="70" t="s">
        <v>6850</v>
      </c>
    </row>
    <row r="607">
      <c r="A607" s="115">
        <v>45750.0</v>
      </c>
      <c r="B607" s="116">
        <v>152.0</v>
      </c>
      <c r="C607" s="69" t="s">
        <v>72</v>
      </c>
      <c r="D607" s="69" t="s">
        <v>73</v>
      </c>
      <c r="E607" s="69" t="s">
        <v>2698</v>
      </c>
      <c r="F607" s="69" t="s">
        <v>25</v>
      </c>
      <c r="G607" s="69" t="s">
        <v>2699</v>
      </c>
      <c r="H607" s="69" t="s">
        <v>39</v>
      </c>
      <c r="I607" s="69" t="s">
        <v>28</v>
      </c>
      <c r="J607" s="69" t="s">
        <v>28</v>
      </c>
      <c r="K607" s="69" t="s">
        <v>2270</v>
      </c>
      <c r="L607" s="69" t="s">
        <v>29</v>
      </c>
      <c r="M607" s="69" t="s">
        <v>8048</v>
      </c>
      <c r="N607" s="69" t="s">
        <v>8049</v>
      </c>
      <c r="O607" s="69" t="s">
        <v>32</v>
      </c>
      <c r="P607" s="69" t="s">
        <v>343</v>
      </c>
      <c r="R607" s="117"/>
      <c r="S607" s="117"/>
      <c r="T607" s="70" t="s">
        <v>6850</v>
      </c>
      <c r="V607" s="117"/>
      <c r="Y607" s="69" t="s">
        <v>6850</v>
      </c>
      <c r="Z607" s="70" t="s">
        <v>6850</v>
      </c>
      <c r="AA607" s="70" t="s">
        <v>6850</v>
      </c>
    </row>
    <row r="608">
      <c r="A608" s="115">
        <v>45750.0</v>
      </c>
      <c r="B608" s="116">
        <v>30.0</v>
      </c>
      <c r="C608" s="69" t="s">
        <v>64</v>
      </c>
      <c r="D608" s="69" t="s">
        <v>65</v>
      </c>
      <c r="E608" s="69" t="s">
        <v>2703</v>
      </c>
      <c r="F608" s="69" t="s">
        <v>25</v>
      </c>
      <c r="G608" s="69" t="s">
        <v>2704</v>
      </c>
      <c r="H608" s="69" t="s">
        <v>59</v>
      </c>
      <c r="I608" s="69" t="s">
        <v>104</v>
      </c>
      <c r="J608" s="69" t="s">
        <v>104</v>
      </c>
      <c r="K608" s="69" t="s">
        <v>78</v>
      </c>
      <c r="L608" s="69" t="s">
        <v>29</v>
      </c>
      <c r="M608" s="69" t="s">
        <v>8050</v>
      </c>
      <c r="N608" s="69" t="s">
        <v>8051</v>
      </c>
      <c r="O608" s="69" t="s">
        <v>32</v>
      </c>
      <c r="P608" s="69" t="s">
        <v>33</v>
      </c>
      <c r="Q608" s="69" t="s">
        <v>34</v>
      </c>
      <c r="R608" s="117"/>
      <c r="S608" s="117">
        <v>45721.0</v>
      </c>
      <c r="T608" s="71">
        <v>45780.0</v>
      </c>
      <c r="V608" s="115">
        <v>45721.0</v>
      </c>
      <c r="Y608" s="69" t="s">
        <v>6866</v>
      </c>
      <c r="Z608" s="70" t="s">
        <v>6867</v>
      </c>
      <c r="AA608" s="71">
        <v>45778.0</v>
      </c>
    </row>
    <row r="609">
      <c r="A609" s="115">
        <v>45751.0</v>
      </c>
      <c r="B609" s="116">
        <v>64.0</v>
      </c>
      <c r="C609" s="69" t="s">
        <v>72</v>
      </c>
      <c r="D609" s="69" t="s">
        <v>73</v>
      </c>
      <c r="E609" s="69" t="s">
        <v>2707</v>
      </c>
      <c r="F609" s="69" t="s">
        <v>25</v>
      </c>
      <c r="G609" s="69" t="s">
        <v>2708</v>
      </c>
      <c r="H609" s="69" t="s">
        <v>68</v>
      </c>
      <c r="I609" s="69" t="s">
        <v>801</v>
      </c>
      <c r="J609" s="69" t="s">
        <v>801</v>
      </c>
      <c r="K609" s="69" t="s">
        <v>801</v>
      </c>
      <c r="L609" s="69" t="s">
        <v>29</v>
      </c>
      <c r="M609" s="69" t="s">
        <v>8052</v>
      </c>
      <c r="N609" s="69" t="s">
        <v>8053</v>
      </c>
      <c r="O609" s="69" t="s">
        <v>32</v>
      </c>
      <c r="P609" s="69" t="s">
        <v>33</v>
      </c>
      <c r="Q609" s="69" t="s">
        <v>471</v>
      </c>
      <c r="R609" s="117"/>
      <c r="S609" s="117">
        <v>45844.0</v>
      </c>
      <c r="T609" s="71">
        <v>45815.0</v>
      </c>
      <c r="V609" s="115">
        <v>45844.0</v>
      </c>
      <c r="Y609" s="69" t="s">
        <v>6870</v>
      </c>
      <c r="Z609" s="70" t="s">
        <v>6871</v>
      </c>
      <c r="AA609" s="71">
        <v>45809.0</v>
      </c>
    </row>
    <row r="610">
      <c r="A610" s="115">
        <v>45751.0</v>
      </c>
      <c r="B610" s="116">
        <v>22.0</v>
      </c>
      <c r="C610" s="69" t="s">
        <v>72</v>
      </c>
      <c r="D610" s="69" t="s">
        <v>73</v>
      </c>
      <c r="E610" s="69" t="s">
        <v>2711</v>
      </c>
      <c r="F610" s="69" t="s">
        <v>25</v>
      </c>
      <c r="G610" s="69" t="s">
        <v>2712</v>
      </c>
      <c r="H610" s="69" t="s">
        <v>388</v>
      </c>
      <c r="I610" s="69" t="s">
        <v>801</v>
      </c>
      <c r="J610" s="69" t="s">
        <v>2391</v>
      </c>
      <c r="K610" s="69" t="s">
        <v>2713</v>
      </c>
      <c r="L610" s="69" t="s">
        <v>29</v>
      </c>
      <c r="M610" s="69" t="s">
        <v>8054</v>
      </c>
      <c r="N610" s="69" t="s">
        <v>8055</v>
      </c>
      <c r="O610" s="69" t="s">
        <v>32</v>
      </c>
      <c r="P610" s="69" t="s">
        <v>33</v>
      </c>
      <c r="Q610" s="69" t="s">
        <v>228</v>
      </c>
      <c r="R610" s="117"/>
      <c r="S610" s="117" t="s">
        <v>4697</v>
      </c>
      <c r="T610" s="71">
        <v>45773.0</v>
      </c>
      <c r="V610" s="69" t="s">
        <v>4697</v>
      </c>
      <c r="W610" s="69">
        <v>4950.0</v>
      </c>
      <c r="X610" s="69" t="s">
        <v>207</v>
      </c>
      <c r="Y610" s="69" t="s">
        <v>6836</v>
      </c>
      <c r="Z610" s="70" t="s">
        <v>6837</v>
      </c>
      <c r="AA610" s="71">
        <v>45748.0</v>
      </c>
    </row>
    <row r="611">
      <c r="A611" s="115">
        <v>45751.0</v>
      </c>
      <c r="B611" s="116">
        <v>151.0</v>
      </c>
      <c r="C611" s="69" t="s">
        <v>72</v>
      </c>
      <c r="D611" s="69" t="s">
        <v>73</v>
      </c>
      <c r="E611" s="69" t="s">
        <v>2716</v>
      </c>
      <c r="F611" s="69" t="s">
        <v>25</v>
      </c>
      <c r="G611" s="69" t="s">
        <v>2717</v>
      </c>
      <c r="H611" s="69" t="s">
        <v>68</v>
      </c>
      <c r="I611" s="69" t="s">
        <v>54</v>
      </c>
      <c r="J611" s="69" t="s">
        <v>468</v>
      </c>
      <c r="K611" s="69" t="s">
        <v>2718</v>
      </c>
      <c r="L611" s="69" t="s">
        <v>29</v>
      </c>
      <c r="M611" s="69" t="s">
        <v>8056</v>
      </c>
      <c r="N611" s="69" t="s">
        <v>8057</v>
      </c>
      <c r="O611" s="69" t="s">
        <v>32</v>
      </c>
      <c r="P611" s="69" t="s">
        <v>214</v>
      </c>
      <c r="R611" s="117"/>
      <c r="S611" s="117"/>
      <c r="T611" s="70" t="s">
        <v>6850</v>
      </c>
      <c r="V611" s="117"/>
      <c r="Y611" s="69" t="s">
        <v>6850</v>
      </c>
      <c r="Z611" s="70" t="s">
        <v>6850</v>
      </c>
      <c r="AA611" s="70" t="s">
        <v>6850</v>
      </c>
    </row>
    <row r="612">
      <c r="A612" s="115">
        <v>45751.0</v>
      </c>
      <c r="B612" s="116">
        <v>151.0</v>
      </c>
      <c r="C612" s="69" t="s">
        <v>72</v>
      </c>
      <c r="D612" s="69" t="s">
        <v>73</v>
      </c>
      <c r="E612" s="69" t="s">
        <v>2721</v>
      </c>
      <c r="F612" s="69" t="s">
        <v>25</v>
      </c>
      <c r="G612" s="69" t="s">
        <v>2722</v>
      </c>
      <c r="H612" s="69" t="s">
        <v>68</v>
      </c>
      <c r="I612" s="69" t="s">
        <v>2391</v>
      </c>
      <c r="J612" s="69" t="s">
        <v>28</v>
      </c>
      <c r="K612" s="69" t="s">
        <v>28</v>
      </c>
      <c r="L612" s="69" t="s">
        <v>29</v>
      </c>
      <c r="M612" s="69" t="s">
        <v>8058</v>
      </c>
      <c r="N612" s="69" t="s">
        <v>8059</v>
      </c>
      <c r="O612" s="69" t="s">
        <v>32</v>
      </c>
      <c r="P612" s="69" t="s">
        <v>214</v>
      </c>
      <c r="R612" s="117"/>
      <c r="S612" s="117"/>
      <c r="T612" s="70" t="s">
        <v>6850</v>
      </c>
      <c r="V612" s="117"/>
      <c r="Y612" s="69" t="s">
        <v>6850</v>
      </c>
      <c r="Z612" s="70" t="s">
        <v>6850</v>
      </c>
      <c r="AA612" s="70" t="s">
        <v>6850</v>
      </c>
    </row>
    <row r="613">
      <c r="A613" s="115">
        <v>45751.0</v>
      </c>
      <c r="B613" s="116">
        <v>36.0</v>
      </c>
      <c r="C613" s="69" t="s">
        <v>72</v>
      </c>
      <c r="D613" s="69" t="s">
        <v>73</v>
      </c>
      <c r="E613" s="69" t="s">
        <v>2725</v>
      </c>
      <c r="F613" s="69" t="s">
        <v>25</v>
      </c>
      <c r="G613" s="69" t="s">
        <v>2726</v>
      </c>
      <c r="H613" s="69" t="s">
        <v>59</v>
      </c>
      <c r="I613" s="69" t="s">
        <v>801</v>
      </c>
      <c r="J613" s="69" t="s">
        <v>801</v>
      </c>
      <c r="K613" s="69" t="s">
        <v>801</v>
      </c>
      <c r="L613" s="69" t="s">
        <v>29</v>
      </c>
      <c r="M613" s="69" t="s">
        <v>8060</v>
      </c>
      <c r="N613" s="69" t="s">
        <v>8061</v>
      </c>
      <c r="O613" s="69" t="s">
        <v>32</v>
      </c>
      <c r="P613" s="69" t="s">
        <v>33</v>
      </c>
      <c r="Q613" s="69" t="s">
        <v>381</v>
      </c>
      <c r="R613" s="117"/>
      <c r="S613" s="117">
        <v>45935.0</v>
      </c>
      <c r="T613" s="71">
        <v>45787.0</v>
      </c>
      <c r="V613" s="115">
        <v>45935.0</v>
      </c>
      <c r="W613" s="69">
        <v>4950.0</v>
      </c>
      <c r="X613" s="69" t="s">
        <v>482</v>
      </c>
      <c r="Y613" s="69" t="s">
        <v>6866</v>
      </c>
      <c r="Z613" s="70" t="s">
        <v>6867</v>
      </c>
      <c r="AA613" s="71">
        <v>45778.0</v>
      </c>
    </row>
    <row r="614">
      <c r="A614" s="115">
        <v>45751.0</v>
      </c>
      <c r="B614" s="116">
        <v>151.0</v>
      </c>
      <c r="C614" s="69" t="s">
        <v>72</v>
      </c>
      <c r="D614" s="69" t="s">
        <v>73</v>
      </c>
      <c r="E614" s="69" t="s">
        <v>2729</v>
      </c>
      <c r="F614" s="69" t="s">
        <v>25</v>
      </c>
      <c r="G614" s="69" t="s">
        <v>2730</v>
      </c>
      <c r="H614" s="69" t="s">
        <v>2731</v>
      </c>
      <c r="I614" s="69" t="s">
        <v>148</v>
      </c>
      <c r="J614" s="69" t="s">
        <v>148</v>
      </c>
      <c r="K614" s="69" t="s">
        <v>148</v>
      </c>
      <c r="L614" s="69" t="s">
        <v>29</v>
      </c>
      <c r="M614" s="69" t="s">
        <v>8062</v>
      </c>
      <c r="N614" s="69" t="s">
        <v>8063</v>
      </c>
      <c r="O614" s="69" t="s">
        <v>32</v>
      </c>
      <c r="P614" s="69" t="s">
        <v>214</v>
      </c>
      <c r="R614" s="117"/>
      <c r="S614" s="117"/>
      <c r="T614" s="70" t="s">
        <v>6850</v>
      </c>
      <c r="V614" s="117"/>
      <c r="Y614" s="69" t="s">
        <v>6850</v>
      </c>
      <c r="Z614" s="70" t="s">
        <v>6850</v>
      </c>
      <c r="AA614" s="70" t="s">
        <v>6850</v>
      </c>
    </row>
    <row r="615">
      <c r="A615" s="115">
        <v>45751.0</v>
      </c>
      <c r="B615" s="116">
        <v>151.0</v>
      </c>
      <c r="C615" s="69" t="s">
        <v>72</v>
      </c>
      <c r="D615" s="69" t="s">
        <v>73</v>
      </c>
      <c r="E615" s="69" t="s">
        <v>2734</v>
      </c>
      <c r="F615" s="69" t="s">
        <v>25</v>
      </c>
      <c r="G615" s="69" t="s">
        <v>2735</v>
      </c>
      <c r="H615" s="69" t="s">
        <v>39</v>
      </c>
      <c r="I615" s="69" t="s">
        <v>801</v>
      </c>
      <c r="J615" s="69" t="s">
        <v>2736</v>
      </c>
      <c r="K615" s="69" t="s">
        <v>2736</v>
      </c>
      <c r="L615" s="69" t="s">
        <v>29</v>
      </c>
      <c r="M615" s="69" t="s">
        <v>8064</v>
      </c>
      <c r="N615" s="69" t="s">
        <v>8065</v>
      </c>
      <c r="O615" s="69" t="s">
        <v>32</v>
      </c>
      <c r="P615" s="69" t="s">
        <v>214</v>
      </c>
      <c r="R615" s="117"/>
      <c r="S615" s="117"/>
      <c r="T615" s="70" t="s">
        <v>6850</v>
      </c>
      <c r="V615" s="117"/>
      <c r="Y615" s="69" t="s">
        <v>6850</v>
      </c>
      <c r="Z615" s="70" t="s">
        <v>6850</v>
      </c>
      <c r="AA615" s="70" t="s">
        <v>6850</v>
      </c>
    </row>
    <row r="616">
      <c r="A616" s="115">
        <v>45751.0</v>
      </c>
      <c r="B616" s="116">
        <v>151.0</v>
      </c>
      <c r="C616" s="69" t="s">
        <v>50</v>
      </c>
      <c r="D616" s="69" t="s">
        <v>216</v>
      </c>
      <c r="E616" s="69" t="s">
        <v>2739</v>
      </c>
      <c r="F616" s="69" t="s">
        <v>2740</v>
      </c>
      <c r="G616" s="69" t="s">
        <v>2741</v>
      </c>
      <c r="H616" s="69" t="s">
        <v>39</v>
      </c>
      <c r="I616" s="69" t="s">
        <v>78</v>
      </c>
      <c r="J616" s="69" t="s">
        <v>435</v>
      </c>
      <c r="K616" s="69" t="s">
        <v>435</v>
      </c>
      <c r="L616" s="69" t="s">
        <v>29</v>
      </c>
      <c r="M616" s="69" t="s">
        <v>8066</v>
      </c>
      <c r="N616" s="69" t="s">
        <v>8067</v>
      </c>
      <c r="O616" s="69" t="s">
        <v>32</v>
      </c>
      <c r="P616" s="69" t="s">
        <v>214</v>
      </c>
      <c r="R616" s="117"/>
      <c r="S616" s="117"/>
      <c r="T616" s="70" t="s">
        <v>6850</v>
      </c>
      <c r="V616" s="117"/>
      <c r="Y616" s="69" t="s">
        <v>6850</v>
      </c>
      <c r="Z616" s="70" t="s">
        <v>6850</v>
      </c>
      <c r="AA616" s="70" t="s">
        <v>6850</v>
      </c>
    </row>
    <row r="617">
      <c r="A617" s="115">
        <v>45751.0</v>
      </c>
      <c r="B617" s="116">
        <v>29.0</v>
      </c>
      <c r="C617" s="69" t="s">
        <v>64</v>
      </c>
      <c r="D617" s="69" t="s">
        <v>562</v>
      </c>
      <c r="E617" s="69" t="s">
        <v>2744</v>
      </c>
      <c r="F617" s="69" t="s">
        <v>25</v>
      </c>
      <c r="G617" s="69" t="s">
        <v>2745</v>
      </c>
      <c r="H617" s="69" t="s">
        <v>59</v>
      </c>
      <c r="I617" s="69" t="s">
        <v>256</v>
      </c>
      <c r="J617" s="69" t="s">
        <v>256</v>
      </c>
      <c r="K617" s="69" t="s">
        <v>256</v>
      </c>
      <c r="L617" s="69" t="s">
        <v>29</v>
      </c>
      <c r="M617" s="69" t="s">
        <v>8068</v>
      </c>
      <c r="N617" s="69" t="s">
        <v>8069</v>
      </c>
      <c r="O617" s="69" t="s">
        <v>32</v>
      </c>
      <c r="P617" s="69" t="s">
        <v>33</v>
      </c>
      <c r="Q617" s="69" t="s">
        <v>228</v>
      </c>
      <c r="R617" s="117"/>
      <c r="S617" s="117">
        <v>45721.0</v>
      </c>
      <c r="T617" s="71">
        <v>45780.0</v>
      </c>
      <c r="V617" s="115">
        <v>45721.0</v>
      </c>
      <c r="W617" s="69">
        <v>4860.0</v>
      </c>
      <c r="X617" s="69" t="s">
        <v>408</v>
      </c>
      <c r="Y617" s="69" t="s">
        <v>6866</v>
      </c>
      <c r="Z617" s="70" t="s">
        <v>6867</v>
      </c>
      <c r="AA617" s="71">
        <v>45778.0</v>
      </c>
    </row>
    <row r="618">
      <c r="A618" s="115">
        <v>45751.0</v>
      </c>
      <c r="B618" s="116">
        <v>151.0</v>
      </c>
      <c r="C618" s="69" t="s">
        <v>64</v>
      </c>
      <c r="D618" s="69" t="s">
        <v>432</v>
      </c>
      <c r="E618" s="69" t="s">
        <v>2748</v>
      </c>
      <c r="F618" s="69" t="s">
        <v>25</v>
      </c>
      <c r="G618" s="69" t="s">
        <v>2749</v>
      </c>
      <c r="H618" s="69" t="s">
        <v>68</v>
      </c>
      <c r="I618" s="69" t="s">
        <v>40</v>
      </c>
      <c r="J618" s="69" t="s">
        <v>40</v>
      </c>
      <c r="K618" s="69" t="s">
        <v>40</v>
      </c>
      <c r="L618" s="69" t="s">
        <v>29</v>
      </c>
      <c r="M618" s="69" t="s">
        <v>8070</v>
      </c>
      <c r="N618" s="69" t="s">
        <v>8071</v>
      </c>
      <c r="O618" s="69" t="s">
        <v>32</v>
      </c>
      <c r="P618" s="69" t="s">
        <v>33</v>
      </c>
      <c r="Q618" s="69" t="s">
        <v>228</v>
      </c>
      <c r="R618" s="117"/>
      <c r="S618" s="117"/>
      <c r="T618" s="70" t="s">
        <v>6850</v>
      </c>
      <c r="V618" s="117"/>
      <c r="W618" s="69">
        <v>1080.0</v>
      </c>
      <c r="X618" s="69" t="s">
        <v>609</v>
      </c>
      <c r="Y618" s="69" t="s">
        <v>6850</v>
      </c>
      <c r="Z618" s="70" t="s">
        <v>6850</v>
      </c>
      <c r="AA618" s="70" t="s">
        <v>6850</v>
      </c>
    </row>
    <row r="619">
      <c r="A619" s="115">
        <v>45751.0</v>
      </c>
      <c r="B619" s="116">
        <v>151.0</v>
      </c>
      <c r="C619" s="69" t="s">
        <v>64</v>
      </c>
      <c r="D619" s="69" t="s">
        <v>432</v>
      </c>
      <c r="E619" s="69" t="s">
        <v>2752</v>
      </c>
      <c r="F619" s="69" t="s">
        <v>46</v>
      </c>
      <c r="G619" s="69" t="s">
        <v>2749</v>
      </c>
      <c r="H619" s="69" t="s">
        <v>68</v>
      </c>
      <c r="I619" s="69" t="s">
        <v>40</v>
      </c>
      <c r="J619" s="69" t="s">
        <v>47</v>
      </c>
      <c r="K619" s="69" t="s">
        <v>47</v>
      </c>
      <c r="L619" s="69" t="s">
        <v>29</v>
      </c>
      <c r="M619" s="69" t="s">
        <v>8072</v>
      </c>
      <c r="N619" s="69" t="s">
        <v>8073</v>
      </c>
      <c r="O619" s="69" t="s">
        <v>32</v>
      </c>
      <c r="P619" s="69" t="s">
        <v>33</v>
      </c>
      <c r="Q619" s="69" t="s">
        <v>228</v>
      </c>
      <c r="R619" s="117"/>
      <c r="S619" s="117"/>
      <c r="T619" s="70" t="s">
        <v>6850</v>
      </c>
      <c r="V619" s="117"/>
      <c r="W619" s="69">
        <v>4752.0</v>
      </c>
      <c r="X619" s="69" t="s">
        <v>2755</v>
      </c>
      <c r="Y619" s="69" t="s">
        <v>6850</v>
      </c>
      <c r="Z619" s="70" t="s">
        <v>6850</v>
      </c>
      <c r="AA619" s="70" t="s">
        <v>6850</v>
      </c>
    </row>
    <row r="620">
      <c r="A620" s="115">
        <v>45751.0</v>
      </c>
      <c r="B620" s="116">
        <v>151.0</v>
      </c>
      <c r="C620" s="69" t="s">
        <v>50</v>
      </c>
      <c r="D620" s="69" t="s">
        <v>51</v>
      </c>
      <c r="E620" s="69" t="s">
        <v>2756</v>
      </c>
      <c r="F620" s="69" t="s">
        <v>25</v>
      </c>
      <c r="G620" s="69" t="s">
        <v>2757</v>
      </c>
      <c r="H620" s="69" t="s">
        <v>59</v>
      </c>
      <c r="I620" s="69" t="s">
        <v>78</v>
      </c>
      <c r="J620" s="69" t="s">
        <v>54</v>
      </c>
      <c r="K620" s="69" t="s">
        <v>54</v>
      </c>
      <c r="L620" s="69" t="s">
        <v>29</v>
      </c>
      <c r="M620" s="69" t="s">
        <v>8074</v>
      </c>
      <c r="N620" s="69" t="s">
        <v>8075</v>
      </c>
      <c r="O620" s="69" t="s">
        <v>32</v>
      </c>
      <c r="P620" s="69" t="s">
        <v>214</v>
      </c>
      <c r="R620" s="117"/>
      <c r="S620" s="117"/>
      <c r="T620" s="70" t="s">
        <v>6850</v>
      </c>
      <c r="V620" s="117"/>
      <c r="Y620" s="69" t="s">
        <v>6850</v>
      </c>
      <c r="Z620" s="70" t="s">
        <v>6850</v>
      </c>
      <c r="AA620" s="70" t="s">
        <v>6850</v>
      </c>
    </row>
    <row r="621">
      <c r="A621" s="115">
        <v>45751.0</v>
      </c>
      <c r="B621" s="116">
        <v>151.0</v>
      </c>
      <c r="C621" s="69" t="s">
        <v>50</v>
      </c>
      <c r="D621" s="69" t="s">
        <v>51</v>
      </c>
      <c r="E621" s="69" t="s">
        <v>2760</v>
      </c>
      <c r="F621" s="69" t="s">
        <v>46</v>
      </c>
      <c r="G621" s="69" t="s">
        <v>2757</v>
      </c>
      <c r="H621" s="69" t="s">
        <v>59</v>
      </c>
      <c r="I621" s="69" t="s">
        <v>78</v>
      </c>
      <c r="J621" s="69" t="s">
        <v>47</v>
      </c>
      <c r="K621" s="69" t="s">
        <v>47</v>
      </c>
      <c r="L621" s="69" t="s">
        <v>29</v>
      </c>
      <c r="M621" s="69" t="s">
        <v>8076</v>
      </c>
      <c r="N621" s="69" t="s">
        <v>8077</v>
      </c>
      <c r="O621" s="69" t="s">
        <v>32</v>
      </c>
      <c r="P621" s="69" t="s">
        <v>214</v>
      </c>
      <c r="R621" s="117"/>
      <c r="S621" s="117"/>
      <c r="T621" s="70" t="s">
        <v>6850</v>
      </c>
      <c r="V621" s="117"/>
      <c r="Y621" s="69" t="s">
        <v>6850</v>
      </c>
      <c r="Z621" s="70" t="s">
        <v>6850</v>
      </c>
      <c r="AA621" s="70" t="s">
        <v>6850</v>
      </c>
    </row>
    <row r="622">
      <c r="A622" s="115">
        <v>45752.0</v>
      </c>
      <c r="B622" s="116">
        <v>150.0</v>
      </c>
      <c r="C622" s="69" t="s">
        <v>72</v>
      </c>
      <c r="D622" s="69" t="s">
        <v>247</v>
      </c>
      <c r="E622" s="69" t="s">
        <v>2763</v>
      </c>
      <c r="F622" s="69" t="s">
        <v>25</v>
      </c>
      <c r="G622" s="69" t="s">
        <v>2764</v>
      </c>
      <c r="H622" s="69" t="s">
        <v>39</v>
      </c>
      <c r="I622" s="69" t="s">
        <v>1940</v>
      </c>
      <c r="J622" s="69" t="s">
        <v>244</v>
      </c>
      <c r="K622" s="69" t="s">
        <v>244</v>
      </c>
      <c r="L622" s="69" t="s">
        <v>29</v>
      </c>
      <c r="M622" s="69" t="s">
        <v>8078</v>
      </c>
      <c r="N622" s="69" t="s">
        <v>8079</v>
      </c>
      <c r="O622" s="69" t="s">
        <v>32</v>
      </c>
      <c r="P622" s="69" t="s">
        <v>214</v>
      </c>
      <c r="R622" s="117"/>
      <c r="S622" s="117"/>
      <c r="T622" s="70" t="s">
        <v>6850</v>
      </c>
      <c r="V622" s="117"/>
      <c r="Y622" s="69" t="s">
        <v>6850</v>
      </c>
      <c r="Z622" s="70" t="s">
        <v>6850</v>
      </c>
      <c r="AA622" s="70" t="s">
        <v>6850</v>
      </c>
    </row>
    <row r="623">
      <c r="A623" s="115">
        <v>45752.0</v>
      </c>
      <c r="B623" s="116">
        <v>150.0</v>
      </c>
      <c r="C623" s="69" t="s">
        <v>72</v>
      </c>
      <c r="D623" s="69" t="s">
        <v>247</v>
      </c>
      <c r="E623" s="69" t="s">
        <v>2767</v>
      </c>
      <c r="F623" s="69" t="s">
        <v>25</v>
      </c>
      <c r="G623" s="69" t="s">
        <v>2768</v>
      </c>
      <c r="H623" s="69" t="s">
        <v>68</v>
      </c>
      <c r="I623" s="69" t="s">
        <v>220</v>
      </c>
      <c r="J623" s="69" t="s">
        <v>880</v>
      </c>
      <c r="K623" s="69" t="s">
        <v>220</v>
      </c>
      <c r="L623" s="69" t="s">
        <v>29</v>
      </c>
      <c r="M623" s="69" t="s">
        <v>8080</v>
      </c>
      <c r="N623" s="69" t="s">
        <v>8081</v>
      </c>
      <c r="O623" s="69" t="s">
        <v>32</v>
      </c>
      <c r="P623" s="69" t="s">
        <v>214</v>
      </c>
      <c r="R623" s="117"/>
      <c r="S623" s="117"/>
      <c r="T623" s="70" t="s">
        <v>6850</v>
      </c>
      <c r="V623" s="117"/>
      <c r="Y623" s="69" t="s">
        <v>6850</v>
      </c>
      <c r="Z623" s="70" t="s">
        <v>6850</v>
      </c>
      <c r="AA623" s="70" t="s">
        <v>6850</v>
      </c>
    </row>
    <row r="624">
      <c r="A624" s="115">
        <v>45752.0</v>
      </c>
      <c r="B624" s="116">
        <v>21.0</v>
      </c>
      <c r="C624" s="69" t="s">
        <v>72</v>
      </c>
      <c r="D624" s="69" t="s">
        <v>247</v>
      </c>
      <c r="E624" s="69" t="s">
        <v>2771</v>
      </c>
      <c r="F624" s="69" t="s">
        <v>25</v>
      </c>
      <c r="G624" s="69" t="s">
        <v>2772</v>
      </c>
      <c r="H624" s="69" t="s">
        <v>59</v>
      </c>
      <c r="I624" s="69" t="s">
        <v>54</v>
      </c>
      <c r="J624" s="69" t="s">
        <v>78</v>
      </c>
      <c r="K624" s="69" t="s">
        <v>78</v>
      </c>
      <c r="L624" s="69" t="s">
        <v>29</v>
      </c>
      <c r="M624" s="69" t="s">
        <v>8082</v>
      </c>
      <c r="N624" s="69" t="s">
        <v>8083</v>
      </c>
      <c r="O624" s="69" t="s">
        <v>32</v>
      </c>
      <c r="P624" s="69" t="s">
        <v>33</v>
      </c>
      <c r="Q624" s="69" t="s">
        <v>126</v>
      </c>
      <c r="R624" s="117"/>
      <c r="S624" s="117" t="s">
        <v>4697</v>
      </c>
      <c r="T624" s="71">
        <v>45773.0</v>
      </c>
      <c r="V624" s="69" t="s">
        <v>4697</v>
      </c>
      <c r="W624" s="69">
        <v>4050.0</v>
      </c>
      <c r="X624" s="69" t="s">
        <v>207</v>
      </c>
      <c r="Y624" s="69" t="s">
        <v>6836</v>
      </c>
      <c r="Z624" s="70" t="s">
        <v>6837</v>
      </c>
      <c r="AA624" s="71">
        <v>45748.0</v>
      </c>
    </row>
    <row r="625">
      <c r="A625" s="115">
        <v>45752.0</v>
      </c>
      <c r="B625" s="116">
        <v>150.0</v>
      </c>
      <c r="C625" s="69" t="s">
        <v>72</v>
      </c>
      <c r="D625" s="69" t="s">
        <v>247</v>
      </c>
      <c r="E625" s="69" t="s">
        <v>2775</v>
      </c>
      <c r="F625" s="69" t="s">
        <v>25</v>
      </c>
      <c r="G625" s="69" t="s">
        <v>2776</v>
      </c>
      <c r="H625" s="69" t="s">
        <v>68</v>
      </c>
      <c r="I625" s="69" t="s">
        <v>220</v>
      </c>
      <c r="J625" s="69" t="s">
        <v>220</v>
      </c>
      <c r="K625" s="69" t="s">
        <v>220</v>
      </c>
      <c r="L625" s="69" t="s">
        <v>29</v>
      </c>
      <c r="M625" s="69" t="s">
        <v>8084</v>
      </c>
      <c r="N625" s="69" t="s">
        <v>8085</v>
      </c>
      <c r="O625" s="69" t="s">
        <v>32</v>
      </c>
      <c r="P625" s="69" t="s">
        <v>214</v>
      </c>
      <c r="R625" s="117"/>
      <c r="S625" s="117"/>
      <c r="T625" s="70" t="s">
        <v>6850</v>
      </c>
      <c r="V625" s="117"/>
      <c r="Y625" s="69" t="s">
        <v>6850</v>
      </c>
      <c r="Z625" s="70" t="s">
        <v>6850</v>
      </c>
      <c r="AA625" s="70" t="s">
        <v>6850</v>
      </c>
    </row>
    <row r="626">
      <c r="A626" s="115">
        <v>45752.0</v>
      </c>
      <c r="B626" s="116">
        <v>150.0</v>
      </c>
      <c r="C626" s="69" t="s">
        <v>72</v>
      </c>
      <c r="D626" s="69" t="s">
        <v>247</v>
      </c>
      <c r="E626" s="69" t="s">
        <v>2779</v>
      </c>
      <c r="F626" s="69" t="s">
        <v>25</v>
      </c>
      <c r="G626" s="69" t="s">
        <v>2780</v>
      </c>
      <c r="H626" s="69" t="s">
        <v>68</v>
      </c>
      <c r="I626" s="69" t="s">
        <v>78</v>
      </c>
      <c r="J626" s="69" t="s">
        <v>40</v>
      </c>
      <c r="K626" s="69" t="s">
        <v>40</v>
      </c>
      <c r="L626" s="69" t="s">
        <v>29</v>
      </c>
      <c r="M626" s="69" t="s">
        <v>8086</v>
      </c>
      <c r="N626" s="69" t="s">
        <v>8087</v>
      </c>
      <c r="O626" s="69" t="s">
        <v>32</v>
      </c>
      <c r="P626" s="69" t="s">
        <v>214</v>
      </c>
      <c r="R626" s="117"/>
      <c r="S626" s="117"/>
      <c r="T626" s="70" t="s">
        <v>6850</v>
      </c>
      <c r="V626" s="117"/>
      <c r="Y626" s="69" t="s">
        <v>6850</v>
      </c>
      <c r="Z626" s="70" t="s">
        <v>6850</v>
      </c>
      <c r="AA626" s="70" t="s">
        <v>6850</v>
      </c>
    </row>
    <row r="627">
      <c r="A627" s="115">
        <v>45752.0</v>
      </c>
      <c r="B627" s="116">
        <v>44.0</v>
      </c>
      <c r="C627" s="69" t="s">
        <v>72</v>
      </c>
      <c r="D627" s="69" t="s">
        <v>247</v>
      </c>
      <c r="E627" s="69" t="s">
        <v>2783</v>
      </c>
      <c r="F627" s="69" t="s">
        <v>25</v>
      </c>
      <c r="G627" s="69" t="s">
        <v>2784</v>
      </c>
      <c r="H627" s="69" t="s">
        <v>39</v>
      </c>
      <c r="I627" s="69" t="s">
        <v>220</v>
      </c>
      <c r="J627" s="69" t="s">
        <v>40</v>
      </c>
      <c r="K627" s="69" t="s">
        <v>40</v>
      </c>
      <c r="L627" s="69" t="s">
        <v>29</v>
      </c>
      <c r="M627" s="69" t="s">
        <v>8088</v>
      </c>
      <c r="N627" s="69" t="s">
        <v>8089</v>
      </c>
      <c r="O627" s="69" t="s">
        <v>32</v>
      </c>
      <c r="P627" s="69" t="s">
        <v>33</v>
      </c>
      <c r="Q627" s="69" t="s">
        <v>471</v>
      </c>
      <c r="R627" s="69" t="s">
        <v>5927</v>
      </c>
      <c r="S627" s="117" t="s">
        <v>5927</v>
      </c>
      <c r="T627" s="71">
        <v>45796.0</v>
      </c>
      <c r="V627" s="69" t="s">
        <v>4853</v>
      </c>
      <c r="Y627" s="69" t="s">
        <v>6866</v>
      </c>
      <c r="Z627" s="70" t="s">
        <v>6867</v>
      </c>
      <c r="AA627" s="71">
        <v>45778.0</v>
      </c>
    </row>
    <row r="628">
      <c r="A628" s="115">
        <v>45752.0</v>
      </c>
      <c r="B628" s="116">
        <v>49.0</v>
      </c>
      <c r="C628" s="69" t="s">
        <v>72</v>
      </c>
      <c r="D628" s="69" t="s">
        <v>247</v>
      </c>
      <c r="E628" s="69" t="s">
        <v>2788</v>
      </c>
      <c r="F628" s="69" t="s">
        <v>25</v>
      </c>
      <c r="G628" s="69" t="s">
        <v>2789</v>
      </c>
      <c r="H628" s="69" t="s">
        <v>388</v>
      </c>
      <c r="I628" s="69" t="s">
        <v>54</v>
      </c>
      <c r="J628" s="69" t="s">
        <v>2790</v>
      </c>
      <c r="K628" s="69" t="s">
        <v>105</v>
      </c>
      <c r="L628" s="69" t="s">
        <v>29</v>
      </c>
      <c r="M628" s="69" t="s">
        <v>8090</v>
      </c>
      <c r="N628" s="69" t="s">
        <v>8091</v>
      </c>
      <c r="O628" s="69" t="s">
        <v>32</v>
      </c>
      <c r="P628" s="69" t="s">
        <v>33</v>
      </c>
      <c r="Q628" s="69" t="s">
        <v>34</v>
      </c>
      <c r="R628" s="117"/>
      <c r="S628" s="117" t="s">
        <v>4853</v>
      </c>
      <c r="T628" s="71">
        <v>45801.0</v>
      </c>
      <c r="V628" s="69" t="s">
        <v>4853</v>
      </c>
      <c r="Y628" s="69" t="s">
        <v>6866</v>
      </c>
      <c r="Z628" s="70" t="s">
        <v>6867</v>
      </c>
      <c r="AA628" s="71">
        <v>45778.0</v>
      </c>
    </row>
    <row r="629">
      <c r="A629" s="115">
        <v>45752.0</v>
      </c>
      <c r="B629" s="116">
        <v>150.0</v>
      </c>
      <c r="C629" s="69" t="s">
        <v>72</v>
      </c>
      <c r="D629" s="69" t="s">
        <v>247</v>
      </c>
      <c r="E629" s="69" t="s">
        <v>2794</v>
      </c>
      <c r="F629" s="69" t="s">
        <v>46</v>
      </c>
      <c r="G629" s="69" t="s">
        <v>2776</v>
      </c>
      <c r="H629" s="69" t="s">
        <v>68</v>
      </c>
      <c r="I629" s="69" t="s">
        <v>220</v>
      </c>
      <c r="J629" s="69" t="s">
        <v>47</v>
      </c>
      <c r="K629" s="69" t="s">
        <v>47</v>
      </c>
      <c r="L629" s="69" t="s">
        <v>29</v>
      </c>
      <c r="M629" s="69" t="s">
        <v>8092</v>
      </c>
      <c r="N629" s="69" t="s">
        <v>8093</v>
      </c>
      <c r="O629" s="69" t="s">
        <v>32</v>
      </c>
      <c r="P629" s="69" t="s">
        <v>214</v>
      </c>
      <c r="R629" s="117"/>
      <c r="S629" s="117"/>
      <c r="T629" s="70" t="s">
        <v>6850</v>
      </c>
      <c r="V629" s="117"/>
      <c r="Y629" s="69" t="s">
        <v>6850</v>
      </c>
      <c r="Z629" s="70" t="s">
        <v>6850</v>
      </c>
      <c r="AA629" s="70" t="s">
        <v>6850</v>
      </c>
    </row>
    <row r="630">
      <c r="A630" s="115">
        <v>45752.0</v>
      </c>
      <c r="B630" s="116">
        <v>49.0</v>
      </c>
      <c r="C630" s="69" t="s">
        <v>72</v>
      </c>
      <c r="D630" s="69" t="s">
        <v>247</v>
      </c>
      <c r="E630" s="69" t="s">
        <v>2797</v>
      </c>
      <c r="F630" s="69" t="s">
        <v>25</v>
      </c>
      <c r="G630" s="69" t="s">
        <v>2798</v>
      </c>
      <c r="H630" s="69" t="s">
        <v>39</v>
      </c>
      <c r="I630" s="69" t="s">
        <v>78</v>
      </c>
      <c r="J630" s="69" t="s">
        <v>2270</v>
      </c>
      <c r="K630" s="69" t="s">
        <v>2270</v>
      </c>
      <c r="L630" s="69" t="s">
        <v>29</v>
      </c>
      <c r="M630" s="69" t="s">
        <v>8094</v>
      </c>
      <c r="N630" s="69" t="s">
        <v>8095</v>
      </c>
      <c r="O630" s="69" t="s">
        <v>32</v>
      </c>
      <c r="P630" s="69" t="s">
        <v>33</v>
      </c>
      <c r="Q630" s="69" t="s">
        <v>34</v>
      </c>
      <c r="R630" s="117"/>
      <c r="S630" s="117" t="s">
        <v>4853</v>
      </c>
      <c r="T630" s="71">
        <v>45801.0</v>
      </c>
      <c r="V630" s="69" t="s">
        <v>4853</v>
      </c>
      <c r="W630" s="69">
        <v>4050.0</v>
      </c>
      <c r="X630" s="69" t="s">
        <v>706</v>
      </c>
      <c r="Y630" s="69" t="s">
        <v>6866</v>
      </c>
      <c r="Z630" s="70" t="s">
        <v>6867</v>
      </c>
      <c r="AA630" s="71">
        <v>45778.0</v>
      </c>
    </row>
    <row r="631">
      <c r="A631" s="115">
        <v>45752.0</v>
      </c>
      <c r="B631" s="116">
        <v>21.0</v>
      </c>
      <c r="C631" s="69" t="s">
        <v>72</v>
      </c>
      <c r="D631" s="69" t="s">
        <v>247</v>
      </c>
      <c r="E631" s="69" t="s">
        <v>2801</v>
      </c>
      <c r="F631" s="69" t="s">
        <v>25</v>
      </c>
      <c r="G631" s="69" t="s">
        <v>2802</v>
      </c>
      <c r="H631" s="69" t="s">
        <v>388</v>
      </c>
      <c r="I631" s="69" t="s">
        <v>220</v>
      </c>
      <c r="J631" s="69" t="s">
        <v>220</v>
      </c>
      <c r="K631" s="69" t="s">
        <v>220</v>
      </c>
      <c r="L631" s="69" t="s">
        <v>29</v>
      </c>
      <c r="M631" s="69" t="s">
        <v>8096</v>
      </c>
      <c r="N631" s="69" t="s">
        <v>8097</v>
      </c>
      <c r="O631" s="69" t="s">
        <v>32</v>
      </c>
      <c r="P631" s="69" t="s">
        <v>33</v>
      </c>
      <c r="Q631" s="69" t="s">
        <v>228</v>
      </c>
      <c r="R631" s="117"/>
      <c r="S631" s="117" t="s">
        <v>4697</v>
      </c>
      <c r="T631" s="71">
        <v>45773.0</v>
      </c>
      <c r="V631" s="69" t="s">
        <v>4697</v>
      </c>
      <c r="W631" s="69">
        <v>4050.0</v>
      </c>
      <c r="X631" s="69" t="s">
        <v>207</v>
      </c>
      <c r="Y631" s="69" t="s">
        <v>6836</v>
      </c>
      <c r="Z631" s="70" t="s">
        <v>6837</v>
      </c>
      <c r="AA631" s="71">
        <v>45748.0</v>
      </c>
    </row>
    <row r="632">
      <c r="A632" s="115">
        <v>45752.0</v>
      </c>
      <c r="B632" s="116">
        <v>150.0</v>
      </c>
      <c r="C632" s="69" t="s">
        <v>72</v>
      </c>
      <c r="D632" s="69" t="s">
        <v>247</v>
      </c>
      <c r="E632" s="69" t="s">
        <v>2805</v>
      </c>
      <c r="F632" s="69" t="s">
        <v>25</v>
      </c>
      <c r="G632" s="69" t="s">
        <v>2806</v>
      </c>
      <c r="H632" s="69" t="s">
        <v>39</v>
      </c>
      <c r="I632" s="69" t="s">
        <v>220</v>
      </c>
      <c r="J632" s="69" t="s">
        <v>220</v>
      </c>
      <c r="K632" s="69" t="s">
        <v>220</v>
      </c>
      <c r="L632" s="69" t="s">
        <v>29</v>
      </c>
      <c r="M632" s="69" t="s">
        <v>8098</v>
      </c>
      <c r="N632" s="69" t="s">
        <v>8099</v>
      </c>
      <c r="O632" s="69" t="s">
        <v>32</v>
      </c>
      <c r="P632" s="69" t="s">
        <v>214</v>
      </c>
      <c r="R632" s="117"/>
      <c r="S632" s="117"/>
      <c r="T632" s="70" t="s">
        <v>6850</v>
      </c>
      <c r="V632" s="117"/>
      <c r="Y632" s="69" t="s">
        <v>6850</v>
      </c>
      <c r="Z632" s="70" t="s">
        <v>6850</v>
      </c>
      <c r="AA632" s="70" t="s">
        <v>6850</v>
      </c>
    </row>
    <row r="633">
      <c r="A633" s="115">
        <v>45752.0</v>
      </c>
      <c r="B633" s="116">
        <v>35.0</v>
      </c>
      <c r="C633" s="69" t="s">
        <v>64</v>
      </c>
      <c r="D633" s="69" t="s">
        <v>95</v>
      </c>
      <c r="E633" s="69" t="s">
        <v>2809</v>
      </c>
      <c r="F633" s="69" t="s">
        <v>46</v>
      </c>
      <c r="G633" s="69" t="s">
        <v>2542</v>
      </c>
      <c r="H633" s="69" t="s">
        <v>388</v>
      </c>
      <c r="I633" s="69" t="s">
        <v>220</v>
      </c>
      <c r="J633" s="69" t="s">
        <v>47</v>
      </c>
      <c r="K633" s="69" t="s">
        <v>47</v>
      </c>
      <c r="L633" s="69" t="s">
        <v>29</v>
      </c>
      <c r="M633" s="69" t="s">
        <v>8100</v>
      </c>
      <c r="N633" s="69" t="s">
        <v>8101</v>
      </c>
      <c r="O633" s="69" t="s">
        <v>32</v>
      </c>
      <c r="P633" s="69" t="s">
        <v>33</v>
      </c>
      <c r="Q633" s="69" t="s">
        <v>228</v>
      </c>
      <c r="R633" s="117"/>
      <c r="S633" s="117">
        <v>45935.0</v>
      </c>
      <c r="T633" s="71">
        <v>45787.0</v>
      </c>
      <c r="V633" s="115">
        <v>45935.0</v>
      </c>
      <c r="Y633" s="69" t="s">
        <v>6866</v>
      </c>
      <c r="Z633" s="70" t="s">
        <v>6867</v>
      </c>
      <c r="AA633" s="71">
        <v>45778.0</v>
      </c>
    </row>
    <row r="634">
      <c r="A634" s="115">
        <v>45752.0</v>
      </c>
      <c r="B634" s="116">
        <v>21.0</v>
      </c>
      <c r="C634" s="69" t="s">
        <v>64</v>
      </c>
      <c r="D634" s="69" t="s">
        <v>95</v>
      </c>
      <c r="E634" s="69" t="s">
        <v>2813</v>
      </c>
      <c r="F634" s="69" t="s">
        <v>46</v>
      </c>
      <c r="G634" s="69" t="s">
        <v>2814</v>
      </c>
      <c r="H634" s="69" t="s">
        <v>59</v>
      </c>
      <c r="I634" s="69" t="s">
        <v>2391</v>
      </c>
      <c r="J634" s="69" t="s">
        <v>47</v>
      </c>
      <c r="K634" s="69" t="s">
        <v>47</v>
      </c>
      <c r="L634" s="69" t="s">
        <v>29</v>
      </c>
      <c r="M634" s="69" t="s">
        <v>8102</v>
      </c>
      <c r="N634" s="69" t="s">
        <v>8103</v>
      </c>
      <c r="O634" s="69" t="s">
        <v>32</v>
      </c>
      <c r="P634" s="69" t="s">
        <v>33</v>
      </c>
      <c r="Q634" s="69" t="s">
        <v>126</v>
      </c>
      <c r="R634" s="117"/>
      <c r="S634" s="117" t="s">
        <v>4697</v>
      </c>
      <c r="T634" s="71">
        <v>45773.0</v>
      </c>
      <c r="V634" s="69" t="s">
        <v>4697</v>
      </c>
      <c r="Y634" s="69" t="s">
        <v>6836</v>
      </c>
      <c r="Z634" s="70" t="s">
        <v>6837</v>
      </c>
      <c r="AA634" s="71">
        <v>45748.0</v>
      </c>
    </row>
    <row r="635">
      <c r="A635" s="115">
        <v>45752.0</v>
      </c>
      <c r="B635" s="116">
        <v>150.0</v>
      </c>
      <c r="C635" s="69" t="s">
        <v>64</v>
      </c>
      <c r="D635" s="69" t="s">
        <v>65</v>
      </c>
      <c r="E635" s="69" t="s">
        <v>2817</v>
      </c>
      <c r="F635" s="69" t="s">
        <v>25</v>
      </c>
      <c r="G635" s="69" t="s">
        <v>2818</v>
      </c>
      <c r="H635" s="69" t="s">
        <v>68</v>
      </c>
      <c r="I635" s="69" t="s">
        <v>40</v>
      </c>
      <c r="J635" s="69" t="s">
        <v>40</v>
      </c>
      <c r="K635" s="69" t="s">
        <v>40</v>
      </c>
      <c r="L635" s="69" t="s">
        <v>29</v>
      </c>
      <c r="M635" s="69" t="s">
        <v>8104</v>
      </c>
      <c r="N635" s="69" t="s">
        <v>8105</v>
      </c>
      <c r="O635" s="69" t="s">
        <v>32</v>
      </c>
      <c r="P635" s="69" t="s">
        <v>214</v>
      </c>
      <c r="R635" s="117"/>
      <c r="S635" s="117"/>
      <c r="T635" s="70" t="s">
        <v>6850</v>
      </c>
      <c r="V635" s="117"/>
      <c r="Y635" s="69" t="s">
        <v>6850</v>
      </c>
      <c r="Z635" s="70" t="s">
        <v>6850</v>
      </c>
      <c r="AA635" s="70" t="s">
        <v>6850</v>
      </c>
    </row>
    <row r="636">
      <c r="A636" s="115">
        <v>45752.0</v>
      </c>
      <c r="B636" s="116">
        <v>28.0</v>
      </c>
      <c r="C636" s="69" t="s">
        <v>22</v>
      </c>
      <c r="D636" s="69" t="s">
        <v>109</v>
      </c>
      <c r="E636" s="69" t="s">
        <v>2821</v>
      </c>
      <c r="F636" s="69" t="s">
        <v>25</v>
      </c>
      <c r="G636" s="69" t="s">
        <v>2822</v>
      </c>
      <c r="H636" s="69" t="s">
        <v>59</v>
      </c>
      <c r="I636" s="69" t="s">
        <v>104</v>
      </c>
      <c r="J636" s="69" t="s">
        <v>105</v>
      </c>
      <c r="K636" s="69" t="s">
        <v>104</v>
      </c>
      <c r="L636" s="69" t="s">
        <v>29</v>
      </c>
      <c r="M636" s="69" t="s">
        <v>8106</v>
      </c>
      <c r="N636" s="69" t="s">
        <v>8107</v>
      </c>
      <c r="O636" s="69" t="s">
        <v>32</v>
      </c>
      <c r="P636" s="69" t="s">
        <v>33</v>
      </c>
      <c r="Q636" s="69" t="s">
        <v>381</v>
      </c>
      <c r="R636" s="117"/>
      <c r="S636" s="117">
        <v>45721.0</v>
      </c>
      <c r="T636" s="71">
        <v>45780.0</v>
      </c>
      <c r="V636" s="115">
        <v>45721.0</v>
      </c>
      <c r="Y636" s="69" t="s">
        <v>6866</v>
      </c>
      <c r="Z636" s="70" t="s">
        <v>6867</v>
      </c>
      <c r="AA636" s="71">
        <v>45778.0</v>
      </c>
    </row>
    <row r="637">
      <c r="A637" s="115">
        <v>45754.0</v>
      </c>
      <c r="B637" s="116">
        <v>148.0</v>
      </c>
      <c r="C637" s="69" t="s">
        <v>64</v>
      </c>
      <c r="D637" s="69" t="s">
        <v>209</v>
      </c>
      <c r="E637" s="69" t="s">
        <v>2825</v>
      </c>
      <c r="F637" s="69" t="s">
        <v>25</v>
      </c>
      <c r="G637" s="69" t="s">
        <v>2826</v>
      </c>
      <c r="H637" s="69" t="s">
        <v>68</v>
      </c>
      <c r="I637" s="69" t="s">
        <v>328</v>
      </c>
      <c r="J637" s="69" t="s">
        <v>328</v>
      </c>
      <c r="K637" s="69" t="s">
        <v>328</v>
      </c>
      <c r="L637" s="69" t="s">
        <v>29</v>
      </c>
      <c r="M637" s="69" t="s">
        <v>8108</v>
      </c>
      <c r="N637" s="69" t="s">
        <v>8109</v>
      </c>
      <c r="O637" s="69" t="s">
        <v>32</v>
      </c>
      <c r="P637" s="69" t="s">
        <v>343</v>
      </c>
      <c r="R637" s="117"/>
      <c r="S637" s="117"/>
      <c r="T637" s="70" t="s">
        <v>6850</v>
      </c>
      <c r="V637" s="117"/>
      <c r="Y637" s="69" t="s">
        <v>6850</v>
      </c>
      <c r="Z637" s="70" t="s">
        <v>6850</v>
      </c>
      <c r="AA637" s="70" t="s">
        <v>6850</v>
      </c>
    </row>
    <row r="638">
      <c r="A638" s="115">
        <v>45754.0</v>
      </c>
      <c r="B638" s="116">
        <v>61.0</v>
      </c>
      <c r="C638" s="69" t="s">
        <v>64</v>
      </c>
      <c r="D638" s="69" t="s">
        <v>95</v>
      </c>
      <c r="E638" s="69" t="s">
        <v>2829</v>
      </c>
      <c r="F638" s="69" t="s">
        <v>25</v>
      </c>
      <c r="G638" s="69" t="s">
        <v>2830</v>
      </c>
      <c r="H638" s="69" t="s">
        <v>39</v>
      </c>
      <c r="I638" s="69" t="s">
        <v>220</v>
      </c>
      <c r="J638" s="69" t="s">
        <v>220</v>
      </c>
      <c r="K638" s="69" t="s">
        <v>220</v>
      </c>
      <c r="L638" s="69" t="s">
        <v>29</v>
      </c>
      <c r="M638" s="69" t="s">
        <v>8110</v>
      </c>
      <c r="N638" s="69" t="s">
        <v>8111</v>
      </c>
      <c r="O638" s="69" t="s">
        <v>32</v>
      </c>
      <c r="P638" s="69" t="s">
        <v>33</v>
      </c>
      <c r="Q638" s="69" t="s">
        <v>381</v>
      </c>
      <c r="R638" s="117"/>
      <c r="S638" s="117">
        <v>45844.0</v>
      </c>
      <c r="T638" s="71">
        <v>45815.0</v>
      </c>
      <c r="V638" s="115">
        <v>45844.0</v>
      </c>
      <c r="Y638" s="69" t="s">
        <v>6870</v>
      </c>
      <c r="Z638" s="70" t="s">
        <v>6871</v>
      </c>
      <c r="AA638" s="71">
        <v>45809.0</v>
      </c>
    </row>
    <row r="639">
      <c r="A639" s="115">
        <v>45754.0</v>
      </c>
      <c r="B639" s="116">
        <v>148.0</v>
      </c>
      <c r="C639" s="69" t="s">
        <v>64</v>
      </c>
      <c r="D639" s="69" t="s">
        <v>65</v>
      </c>
      <c r="E639" s="69" t="s">
        <v>2833</v>
      </c>
      <c r="F639" s="69" t="s">
        <v>8</v>
      </c>
      <c r="G639" s="69" t="s">
        <v>2818</v>
      </c>
      <c r="H639" s="69" t="s">
        <v>68</v>
      </c>
      <c r="I639" s="69" t="s">
        <v>40</v>
      </c>
      <c r="J639" s="69" t="s">
        <v>47</v>
      </c>
      <c r="K639" s="69" t="s">
        <v>47</v>
      </c>
      <c r="L639" s="69" t="s">
        <v>29</v>
      </c>
      <c r="M639" s="69" t="s">
        <v>8112</v>
      </c>
      <c r="N639" s="69" t="s">
        <v>8113</v>
      </c>
      <c r="O639" s="69" t="s">
        <v>32</v>
      </c>
      <c r="P639" s="69" t="s">
        <v>214</v>
      </c>
      <c r="R639" s="117"/>
      <c r="S639" s="117"/>
      <c r="T639" s="70" t="s">
        <v>6850</v>
      </c>
      <c r="V639" s="117"/>
      <c r="Y639" s="69" t="s">
        <v>6850</v>
      </c>
      <c r="Z639" s="70" t="s">
        <v>6850</v>
      </c>
      <c r="AA639" s="70" t="s">
        <v>6850</v>
      </c>
    </row>
    <row r="640">
      <c r="A640" s="115">
        <v>45754.0</v>
      </c>
      <c r="B640" s="116">
        <v>33.0</v>
      </c>
      <c r="C640" s="69" t="s">
        <v>64</v>
      </c>
      <c r="D640" s="69" t="s">
        <v>290</v>
      </c>
      <c r="E640" s="69" t="s">
        <v>2836</v>
      </c>
      <c r="F640" s="69" t="s">
        <v>25</v>
      </c>
      <c r="G640" s="69" t="s">
        <v>2837</v>
      </c>
      <c r="H640" s="69" t="s">
        <v>39</v>
      </c>
      <c r="I640" s="69" t="s">
        <v>40</v>
      </c>
      <c r="J640" s="69" t="s">
        <v>40</v>
      </c>
      <c r="K640" s="69" t="s">
        <v>40</v>
      </c>
      <c r="L640" s="69" t="s">
        <v>29</v>
      </c>
      <c r="M640" s="69" t="s">
        <v>8114</v>
      </c>
      <c r="N640" s="69" t="s">
        <v>8115</v>
      </c>
      <c r="O640" s="69" t="s">
        <v>32</v>
      </c>
      <c r="P640" s="69" t="s">
        <v>33</v>
      </c>
      <c r="Q640" s="69" t="s">
        <v>34</v>
      </c>
      <c r="R640" s="117"/>
      <c r="S640" s="117">
        <v>45935.0</v>
      </c>
      <c r="T640" s="71">
        <v>45787.0</v>
      </c>
      <c r="V640" s="115">
        <v>45935.0</v>
      </c>
      <c r="Y640" s="69" t="s">
        <v>6866</v>
      </c>
      <c r="Z640" s="70" t="s">
        <v>6867</v>
      </c>
      <c r="AA640" s="71">
        <v>45778.0</v>
      </c>
    </row>
    <row r="641">
      <c r="A641" s="115">
        <v>45755.0</v>
      </c>
      <c r="B641" s="116">
        <v>32.0</v>
      </c>
      <c r="C641" s="69" t="s">
        <v>72</v>
      </c>
      <c r="D641" s="69" t="s">
        <v>247</v>
      </c>
      <c r="E641" s="69" t="s">
        <v>2840</v>
      </c>
      <c r="F641" s="69" t="s">
        <v>274</v>
      </c>
      <c r="G641" s="69" t="s">
        <v>2841</v>
      </c>
      <c r="H641" s="69" t="s">
        <v>77</v>
      </c>
      <c r="I641" s="69" t="s">
        <v>78</v>
      </c>
      <c r="J641" s="69" t="s">
        <v>47</v>
      </c>
      <c r="K641" s="69" t="s">
        <v>47</v>
      </c>
      <c r="L641" s="69" t="s">
        <v>29</v>
      </c>
      <c r="M641" s="69" t="s">
        <v>8116</v>
      </c>
      <c r="N641" s="69" t="s">
        <v>8117</v>
      </c>
      <c r="O641" s="69" t="s">
        <v>32</v>
      </c>
      <c r="P641" s="69" t="s">
        <v>33</v>
      </c>
      <c r="Q641" s="69" t="s">
        <v>34</v>
      </c>
      <c r="R641" s="117"/>
      <c r="S641" s="117">
        <v>45935.0</v>
      </c>
      <c r="T641" s="71">
        <v>45787.0</v>
      </c>
      <c r="V641" s="115">
        <v>45935.0</v>
      </c>
      <c r="W641" s="69">
        <v>1800.0</v>
      </c>
      <c r="X641" s="69" t="s">
        <v>207</v>
      </c>
      <c r="Y641" s="69" t="s">
        <v>6866</v>
      </c>
      <c r="Z641" s="70" t="s">
        <v>6867</v>
      </c>
      <c r="AA641" s="71">
        <v>45778.0</v>
      </c>
    </row>
    <row r="642">
      <c r="A642" s="115">
        <v>45755.0</v>
      </c>
      <c r="B642" s="116">
        <v>32.0</v>
      </c>
      <c r="C642" s="69" t="s">
        <v>64</v>
      </c>
      <c r="D642" s="69" t="s">
        <v>562</v>
      </c>
      <c r="E642" s="69" t="s">
        <v>2844</v>
      </c>
      <c r="F642" s="69" t="s">
        <v>25</v>
      </c>
      <c r="G642" s="69" t="s">
        <v>2845</v>
      </c>
      <c r="H642" s="69" t="s">
        <v>68</v>
      </c>
      <c r="I642" s="69" t="s">
        <v>78</v>
      </c>
      <c r="J642" s="69" t="s">
        <v>940</v>
      </c>
      <c r="K642" s="69" t="s">
        <v>940</v>
      </c>
      <c r="L642" s="69" t="s">
        <v>29</v>
      </c>
      <c r="M642" s="69" t="s">
        <v>8118</v>
      </c>
      <c r="N642" s="69" t="s">
        <v>8119</v>
      </c>
      <c r="O642" s="69" t="s">
        <v>32</v>
      </c>
      <c r="P642" s="69" t="s">
        <v>33</v>
      </c>
      <c r="Q642" s="69" t="s">
        <v>126</v>
      </c>
      <c r="R642" s="117"/>
      <c r="S642" s="117">
        <v>45935.0</v>
      </c>
      <c r="T642" s="71">
        <v>45787.0</v>
      </c>
      <c r="V642" s="115">
        <v>45935.0</v>
      </c>
      <c r="Y642" s="69" t="s">
        <v>6866</v>
      </c>
      <c r="Z642" s="70" t="s">
        <v>6867</v>
      </c>
      <c r="AA642" s="71">
        <v>45778.0</v>
      </c>
    </row>
    <row r="643">
      <c r="A643" s="115">
        <v>45755.0</v>
      </c>
      <c r="B643" s="116">
        <v>147.0</v>
      </c>
      <c r="C643" s="69" t="s">
        <v>64</v>
      </c>
      <c r="D643" s="69" t="s">
        <v>95</v>
      </c>
      <c r="E643" s="69" t="s">
        <v>2848</v>
      </c>
      <c r="F643" s="69" t="s">
        <v>25</v>
      </c>
      <c r="G643" s="69" t="s">
        <v>2849</v>
      </c>
      <c r="H643" s="69" t="s">
        <v>39</v>
      </c>
      <c r="I643" s="69" t="s">
        <v>220</v>
      </c>
      <c r="J643" s="69" t="s">
        <v>244</v>
      </c>
      <c r="K643" s="69" t="s">
        <v>328</v>
      </c>
      <c r="L643" s="69" t="s">
        <v>29</v>
      </c>
      <c r="M643" s="69" t="s">
        <v>8120</v>
      </c>
      <c r="N643" s="69" t="s">
        <v>8121</v>
      </c>
      <c r="O643" s="69" t="s">
        <v>32</v>
      </c>
      <c r="P643" s="69" t="s">
        <v>214</v>
      </c>
      <c r="R643" s="117"/>
      <c r="S643" s="117"/>
      <c r="T643" s="70" t="s">
        <v>6850</v>
      </c>
      <c r="V643" s="117"/>
      <c r="Y643" s="69" t="s">
        <v>6850</v>
      </c>
      <c r="Z643" s="70" t="s">
        <v>6850</v>
      </c>
      <c r="AA643" s="70" t="s">
        <v>6850</v>
      </c>
    </row>
    <row r="644">
      <c r="A644" s="115">
        <v>45755.0</v>
      </c>
      <c r="B644" s="116">
        <v>147.0</v>
      </c>
      <c r="C644" s="69" t="s">
        <v>22</v>
      </c>
      <c r="D644" s="69" t="s">
        <v>109</v>
      </c>
      <c r="E644" s="69" t="s">
        <v>2852</v>
      </c>
      <c r="F644" s="69" t="s">
        <v>25</v>
      </c>
      <c r="G644" s="69" t="s">
        <v>2853</v>
      </c>
      <c r="H644" s="69" t="s">
        <v>39</v>
      </c>
      <c r="I644" s="69" t="s">
        <v>28</v>
      </c>
      <c r="J644" s="69" t="s">
        <v>148</v>
      </c>
      <c r="K644" s="69" t="s">
        <v>435</v>
      </c>
      <c r="L644" s="69" t="s">
        <v>29</v>
      </c>
      <c r="M644" s="69" t="s">
        <v>8122</v>
      </c>
      <c r="N644" s="69" t="s">
        <v>8123</v>
      </c>
      <c r="O644" s="69" t="s">
        <v>32</v>
      </c>
      <c r="P644" s="69" t="s">
        <v>214</v>
      </c>
      <c r="R644" s="117"/>
      <c r="S644" s="117"/>
      <c r="T644" s="70" t="s">
        <v>6850</v>
      </c>
      <c r="V644" s="117"/>
      <c r="Y644" s="69" t="s">
        <v>6850</v>
      </c>
      <c r="Z644" s="70" t="s">
        <v>6850</v>
      </c>
      <c r="AA644" s="70" t="s">
        <v>6850</v>
      </c>
    </row>
    <row r="645">
      <c r="A645" s="115">
        <v>45757.0</v>
      </c>
      <c r="B645" s="116">
        <v>30.0</v>
      </c>
      <c r="C645" s="69" t="s">
        <v>72</v>
      </c>
      <c r="D645" s="69" t="s">
        <v>247</v>
      </c>
      <c r="E645" s="69" t="s">
        <v>2856</v>
      </c>
      <c r="F645" s="69" t="s">
        <v>25</v>
      </c>
      <c r="G645" s="69" t="s">
        <v>2857</v>
      </c>
      <c r="H645" s="69" t="s">
        <v>388</v>
      </c>
      <c r="I645" s="69" t="s">
        <v>104</v>
      </c>
      <c r="J645" s="69" t="s">
        <v>104</v>
      </c>
      <c r="K645" s="69" t="s">
        <v>104</v>
      </c>
      <c r="L645" s="69" t="s">
        <v>29</v>
      </c>
      <c r="M645" s="69" t="s">
        <v>8124</v>
      </c>
      <c r="N645" s="69" t="s">
        <v>8125</v>
      </c>
      <c r="O645" s="69" t="s">
        <v>32</v>
      </c>
      <c r="P645" s="69" t="s">
        <v>33</v>
      </c>
      <c r="Q645" s="69" t="s">
        <v>381</v>
      </c>
      <c r="R645" s="117"/>
      <c r="S645" s="117">
        <v>45935.0</v>
      </c>
      <c r="T645" s="71">
        <v>45787.0</v>
      </c>
      <c r="V645" s="115">
        <v>45935.0</v>
      </c>
      <c r="W645" s="69">
        <v>4050.0</v>
      </c>
      <c r="X645" s="69" t="s">
        <v>614</v>
      </c>
      <c r="Y645" s="69" t="s">
        <v>6866</v>
      </c>
      <c r="Z645" s="70" t="s">
        <v>6867</v>
      </c>
      <c r="AA645" s="71">
        <v>45778.0</v>
      </c>
    </row>
    <row r="646">
      <c r="A646" s="115">
        <v>45757.0</v>
      </c>
      <c r="B646" s="116">
        <v>145.0</v>
      </c>
      <c r="C646" s="69" t="s">
        <v>72</v>
      </c>
      <c r="D646" s="69" t="s">
        <v>247</v>
      </c>
      <c r="E646" s="69" t="s">
        <v>2860</v>
      </c>
      <c r="F646" s="69" t="s">
        <v>46</v>
      </c>
      <c r="G646" s="69" t="s">
        <v>2861</v>
      </c>
      <c r="H646" s="69" t="s">
        <v>388</v>
      </c>
      <c r="I646" s="69" t="s">
        <v>104</v>
      </c>
      <c r="J646" s="69" t="s">
        <v>47</v>
      </c>
      <c r="K646" s="69" t="s">
        <v>47</v>
      </c>
      <c r="L646" s="69" t="s">
        <v>29</v>
      </c>
      <c r="M646" s="69" t="s">
        <v>8126</v>
      </c>
      <c r="N646" s="69" t="s">
        <v>8127</v>
      </c>
      <c r="O646" s="69" t="s">
        <v>32</v>
      </c>
      <c r="P646" s="69" t="s">
        <v>214</v>
      </c>
      <c r="R646" s="117"/>
      <c r="S646" s="117"/>
      <c r="T646" s="70" t="s">
        <v>6850</v>
      </c>
      <c r="V646" s="117"/>
      <c r="W646" s="69">
        <v>3150.0</v>
      </c>
      <c r="X646" s="69" t="s">
        <v>268</v>
      </c>
      <c r="Y646" s="69" t="s">
        <v>6850</v>
      </c>
      <c r="Z646" s="70" t="s">
        <v>6850</v>
      </c>
      <c r="AA646" s="70" t="s">
        <v>6850</v>
      </c>
    </row>
    <row r="647">
      <c r="A647" s="115">
        <v>45757.0</v>
      </c>
      <c r="B647" s="116">
        <v>145.0</v>
      </c>
      <c r="C647" s="69" t="s">
        <v>72</v>
      </c>
      <c r="D647" s="69" t="s">
        <v>247</v>
      </c>
      <c r="E647" s="69" t="s">
        <v>2864</v>
      </c>
      <c r="F647" s="69" t="s">
        <v>25</v>
      </c>
      <c r="G647" s="69" t="s">
        <v>2865</v>
      </c>
      <c r="H647" s="69" t="s">
        <v>39</v>
      </c>
      <c r="I647" s="69" t="s">
        <v>435</v>
      </c>
      <c r="J647" s="69" t="s">
        <v>435</v>
      </c>
      <c r="K647" s="69" t="s">
        <v>435</v>
      </c>
      <c r="L647" s="69" t="s">
        <v>29</v>
      </c>
      <c r="M647" s="69" t="s">
        <v>8128</v>
      </c>
      <c r="N647" s="69" t="s">
        <v>8129</v>
      </c>
      <c r="O647" s="69" t="s">
        <v>32</v>
      </c>
      <c r="P647" s="69" t="s">
        <v>214</v>
      </c>
      <c r="R647" s="117"/>
      <c r="S647" s="117"/>
      <c r="T647" s="70" t="s">
        <v>6850</v>
      </c>
      <c r="V647" s="117"/>
      <c r="Y647" s="69" t="s">
        <v>6850</v>
      </c>
      <c r="Z647" s="70" t="s">
        <v>6850</v>
      </c>
      <c r="AA647" s="70" t="s">
        <v>6850</v>
      </c>
    </row>
    <row r="648">
      <c r="A648" s="115">
        <v>45757.0</v>
      </c>
      <c r="B648" s="116">
        <v>37.0</v>
      </c>
      <c r="C648" s="69" t="s">
        <v>72</v>
      </c>
      <c r="D648" s="69" t="s">
        <v>247</v>
      </c>
      <c r="E648" s="69" t="s">
        <v>2868</v>
      </c>
      <c r="F648" s="69" t="s">
        <v>25</v>
      </c>
      <c r="G648" s="69" t="s">
        <v>2869</v>
      </c>
      <c r="H648" s="69" t="s">
        <v>39</v>
      </c>
      <c r="I648" s="69" t="s">
        <v>122</v>
      </c>
      <c r="J648" s="69" t="s">
        <v>459</v>
      </c>
      <c r="K648" s="69" t="s">
        <v>122</v>
      </c>
      <c r="L648" s="69" t="s">
        <v>29</v>
      </c>
      <c r="M648" s="69" t="s">
        <v>8130</v>
      </c>
      <c r="N648" s="69" t="s">
        <v>8131</v>
      </c>
      <c r="O648" s="69" t="s">
        <v>32</v>
      </c>
      <c r="P648" s="69" t="s">
        <v>33</v>
      </c>
      <c r="Q648" s="69" t="s">
        <v>471</v>
      </c>
      <c r="R648" s="117"/>
      <c r="S648" s="117" t="s">
        <v>4812</v>
      </c>
      <c r="T648" s="71">
        <v>45794.0</v>
      </c>
      <c r="V648" s="69" t="s">
        <v>4812</v>
      </c>
      <c r="W648" s="69">
        <v>4950.0</v>
      </c>
      <c r="X648" s="69" t="s">
        <v>1331</v>
      </c>
      <c r="Y648" s="69" t="s">
        <v>6866</v>
      </c>
      <c r="Z648" s="70" t="s">
        <v>6867</v>
      </c>
      <c r="AA648" s="71">
        <v>45778.0</v>
      </c>
    </row>
    <row r="649">
      <c r="A649" s="115">
        <v>45757.0</v>
      </c>
      <c r="B649" s="116">
        <v>145.0</v>
      </c>
      <c r="C649" s="69" t="s">
        <v>72</v>
      </c>
      <c r="D649" s="69" t="s">
        <v>247</v>
      </c>
      <c r="E649" s="69" t="s">
        <v>2873</v>
      </c>
      <c r="F649" s="69" t="s">
        <v>25</v>
      </c>
      <c r="G649" s="69" t="s">
        <v>2874</v>
      </c>
      <c r="H649" s="69" t="s">
        <v>68</v>
      </c>
      <c r="I649" s="69" t="s">
        <v>78</v>
      </c>
      <c r="J649" s="69" t="s">
        <v>78</v>
      </c>
      <c r="K649" s="69" t="s">
        <v>78</v>
      </c>
      <c r="L649" s="69" t="s">
        <v>29</v>
      </c>
      <c r="M649" s="69" t="s">
        <v>8132</v>
      </c>
      <c r="N649" s="69" t="s">
        <v>8133</v>
      </c>
      <c r="O649" s="69" t="s">
        <v>32</v>
      </c>
      <c r="P649" s="69" t="s">
        <v>214</v>
      </c>
      <c r="R649" s="117"/>
      <c r="S649" s="117"/>
      <c r="T649" s="70" t="s">
        <v>6850</v>
      </c>
      <c r="V649" s="117"/>
      <c r="Y649" s="69" t="s">
        <v>6850</v>
      </c>
      <c r="Z649" s="70" t="s">
        <v>6850</v>
      </c>
      <c r="AA649" s="70" t="s">
        <v>6850</v>
      </c>
    </row>
    <row r="650">
      <c r="A650" s="115">
        <v>45757.0</v>
      </c>
      <c r="B650" s="116">
        <v>30.0</v>
      </c>
      <c r="C650" s="69" t="s">
        <v>72</v>
      </c>
      <c r="D650" s="69" t="s">
        <v>247</v>
      </c>
      <c r="E650" s="69" t="s">
        <v>2877</v>
      </c>
      <c r="F650" s="69" t="s">
        <v>25</v>
      </c>
      <c r="G650" s="69" t="s">
        <v>2878</v>
      </c>
      <c r="H650" s="69" t="s">
        <v>388</v>
      </c>
      <c r="I650" s="69" t="s">
        <v>78</v>
      </c>
      <c r="J650" s="69" t="s">
        <v>78</v>
      </c>
      <c r="K650" s="69" t="s">
        <v>78</v>
      </c>
      <c r="L650" s="69" t="s">
        <v>29</v>
      </c>
      <c r="M650" s="69" t="s">
        <v>8134</v>
      </c>
      <c r="N650" s="69" t="s">
        <v>8135</v>
      </c>
      <c r="O650" s="69" t="s">
        <v>32</v>
      </c>
      <c r="P650" s="69" t="s">
        <v>33</v>
      </c>
      <c r="Q650" s="69" t="s">
        <v>34</v>
      </c>
      <c r="R650" s="117"/>
      <c r="S650" s="117">
        <v>45935.0</v>
      </c>
      <c r="T650" s="71">
        <v>45787.0</v>
      </c>
      <c r="V650" s="115">
        <v>45935.0</v>
      </c>
      <c r="W650" s="69">
        <v>4050.0</v>
      </c>
      <c r="X650" s="69" t="s">
        <v>546</v>
      </c>
      <c r="Y650" s="69" t="s">
        <v>6866</v>
      </c>
      <c r="Z650" s="70" t="s">
        <v>6867</v>
      </c>
      <c r="AA650" s="71">
        <v>45778.0</v>
      </c>
    </row>
    <row r="651">
      <c r="A651" s="115">
        <v>45757.0</v>
      </c>
      <c r="B651" s="116">
        <v>44.0</v>
      </c>
      <c r="C651" s="69" t="s">
        <v>72</v>
      </c>
      <c r="D651" s="69" t="s">
        <v>247</v>
      </c>
      <c r="E651" s="69" t="s">
        <v>2881</v>
      </c>
      <c r="F651" s="69" t="s">
        <v>25</v>
      </c>
      <c r="G651" s="69" t="s">
        <v>2882</v>
      </c>
      <c r="H651" s="69" t="s">
        <v>68</v>
      </c>
      <c r="I651" s="69" t="s">
        <v>78</v>
      </c>
      <c r="J651" s="69" t="s">
        <v>78</v>
      </c>
      <c r="K651" s="69" t="s">
        <v>78</v>
      </c>
      <c r="L651" s="69" t="s">
        <v>29</v>
      </c>
      <c r="M651" s="69" t="s">
        <v>8136</v>
      </c>
      <c r="N651" s="69" t="s">
        <v>8137</v>
      </c>
      <c r="O651" s="69" t="s">
        <v>32</v>
      </c>
      <c r="P651" s="69" t="s">
        <v>33</v>
      </c>
      <c r="Q651" s="69" t="s">
        <v>471</v>
      </c>
      <c r="R651" s="117"/>
      <c r="S651" s="117" t="s">
        <v>4853</v>
      </c>
      <c r="T651" s="71">
        <v>45801.0</v>
      </c>
      <c r="V651" s="69" t="s">
        <v>4853</v>
      </c>
      <c r="W651" s="69">
        <v>4950.0</v>
      </c>
      <c r="X651" s="69" t="s">
        <v>614</v>
      </c>
      <c r="Y651" s="69" t="s">
        <v>6866</v>
      </c>
      <c r="Z651" s="70" t="s">
        <v>6867</v>
      </c>
      <c r="AA651" s="71">
        <v>45778.0</v>
      </c>
    </row>
    <row r="652">
      <c r="A652" s="115">
        <v>45757.0</v>
      </c>
      <c r="B652" s="116">
        <v>16.0</v>
      </c>
      <c r="C652" s="69" t="s">
        <v>72</v>
      </c>
      <c r="D652" s="69" t="s">
        <v>247</v>
      </c>
      <c r="E652" s="69" t="s">
        <v>2885</v>
      </c>
      <c r="F652" s="69" t="s">
        <v>25</v>
      </c>
      <c r="G652" s="69" t="s">
        <v>2886</v>
      </c>
      <c r="H652" s="69" t="s">
        <v>39</v>
      </c>
      <c r="I652" s="69" t="s">
        <v>435</v>
      </c>
      <c r="J652" s="69" t="s">
        <v>435</v>
      </c>
      <c r="K652" s="69" t="s">
        <v>435</v>
      </c>
      <c r="L652" s="69" t="s">
        <v>29</v>
      </c>
      <c r="M652" s="69" t="s">
        <v>8138</v>
      </c>
      <c r="N652" s="69" t="s">
        <v>8139</v>
      </c>
      <c r="O652" s="69" t="s">
        <v>32</v>
      </c>
      <c r="P652" s="69" t="s">
        <v>33</v>
      </c>
      <c r="Q652" s="69" t="s">
        <v>126</v>
      </c>
      <c r="R652" s="117"/>
      <c r="S652" s="117" t="s">
        <v>4697</v>
      </c>
      <c r="T652" s="71">
        <v>45773.0</v>
      </c>
      <c r="V652" s="69" t="s">
        <v>4697</v>
      </c>
      <c r="W652" s="69">
        <v>3150.0</v>
      </c>
      <c r="X652" s="69" t="s">
        <v>2465</v>
      </c>
      <c r="Y652" s="69" t="s">
        <v>6836</v>
      </c>
      <c r="Z652" s="70" t="s">
        <v>6837</v>
      </c>
      <c r="AA652" s="71">
        <v>45748.0</v>
      </c>
    </row>
    <row r="653">
      <c r="A653" s="115">
        <v>45757.0</v>
      </c>
      <c r="B653" s="116">
        <v>145.0</v>
      </c>
      <c r="C653" s="69" t="s">
        <v>72</v>
      </c>
      <c r="D653" s="69" t="s">
        <v>73</v>
      </c>
      <c r="E653" s="69" t="s">
        <v>2889</v>
      </c>
      <c r="F653" s="69" t="s">
        <v>25</v>
      </c>
      <c r="G653" s="69" t="s">
        <v>2890</v>
      </c>
      <c r="H653" s="69" t="s">
        <v>39</v>
      </c>
      <c r="I653" s="69" t="s">
        <v>2391</v>
      </c>
      <c r="J653" s="69" t="s">
        <v>2391</v>
      </c>
      <c r="K653" s="69" t="s">
        <v>2391</v>
      </c>
      <c r="L653" s="69" t="s">
        <v>29</v>
      </c>
      <c r="M653" s="69" t="s">
        <v>8140</v>
      </c>
      <c r="N653" s="69" t="s">
        <v>8141</v>
      </c>
      <c r="O653" s="69" t="s">
        <v>32</v>
      </c>
      <c r="P653" s="69" t="s">
        <v>214</v>
      </c>
      <c r="R653" s="117"/>
      <c r="S653" s="117"/>
      <c r="T653" s="70" t="s">
        <v>6850</v>
      </c>
      <c r="V653" s="117"/>
      <c r="Y653" s="69" t="s">
        <v>6850</v>
      </c>
      <c r="Z653" s="70" t="s">
        <v>6850</v>
      </c>
      <c r="AA653" s="70" t="s">
        <v>6850</v>
      </c>
    </row>
    <row r="654">
      <c r="A654" s="115">
        <v>45757.0</v>
      </c>
      <c r="B654" s="116">
        <v>145.0</v>
      </c>
      <c r="C654" s="69" t="s">
        <v>72</v>
      </c>
      <c r="D654" s="69" t="s">
        <v>73</v>
      </c>
      <c r="E654" s="69" t="s">
        <v>2893</v>
      </c>
      <c r="F654" s="69" t="s">
        <v>25</v>
      </c>
      <c r="G654" s="69" t="s">
        <v>2894</v>
      </c>
      <c r="H654" s="69" t="s">
        <v>39</v>
      </c>
      <c r="I654" s="69" t="s">
        <v>791</v>
      </c>
      <c r="J654" s="69" t="s">
        <v>468</v>
      </c>
      <c r="K654" s="69" t="s">
        <v>468</v>
      </c>
      <c r="L654" s="69" t="s">
        <v>29</v>
      </c>
      <c r="M654" s="69" t="s">
        <v>8142</v>
      </c>
      <c r="N654" s="69" t="s">
        <v>8143</v>
      </c>
      <c r="O654" s="69" t="s">
        <v>32</v>
      </c>
      <c r="P654" s="69" t="s">
        <v>214</v>
      </c>
      <c r="R654" s="117"/>
      <c r="S654" s="117"/>
      <c r="T654" s="70" t="s">
        <v>6850</v>
      </c>
      <c r="V654" s="117"/>
      <c r="Y654" s="69" t="s">
        <v>6850</v>
      </c>
      <c r="Z654" s="70" t="s">
        <v>6850</v>
      </c>
      <c r="AA654" s="70" t="s">
        <v>6850</v>
      </c>
    </row>
    <row r="655">
      <c r="A655" s="115">
        <v>45757.0</v>
      </c>
      <c r="B655" s="116">
        <v>145.0</v>
      </c>
      <c r="C655" s="69" t="s">
        <v>72</v>
      </c>
      <c r="D655" s="69" t="s">
        <v>73</v>
      </c>
      <c r="E655" s="69" t="s">
        <v>2897</v>
      </c>
      <c r="F655" s="69" t="s">
        <v>2898</v>
      </c>
      <c r="G655" s="69" t="s">
        <v>2899</v>
      </c>
      <c r="H655" s="69" t="s">
        <v>39</v>
      </c>
      <c r="I655" s="69" t="s">
        <v>77</v>
      </c>
      <c r="J655" s="69" t="s">
        <v>435</v>
      </c>
      <c r="K655" s="69" t="s">
        <v>435</v>
      </c>
      <c r="L655" s="69" t="s">
        <v>29</v>
      </c>
      <c r="M655" s="69" t="s">
        <v>8144</v>
      </c>
      <c r="N655" s="69" t="s">
        <v>8145</v>
      </c>
      <c r="O655" s="69" t="s">
        <v>32</v>
      </c>
      <c r="P655" s="69" t="s">
        <v>214</v>
      </c>
      <c r="R655" s="117"/>
      <c r="S655" s="117"/>
      <c r="T655" s="70" t="s">
        <v>6850</v>
      </c>
      <c r="V655" s="117"/>
      <c r="Y655" s="69" t="s">
        <v>6850</v>
      </c>
      <c r="Z655" s="70" t="s">
        <v>6850</v>
      </c>
      <c r="AA655" s="70" t="s">
        <v>6850</v>
      </c>
    </row>
    <row r="656">
      <c r="A656" s="115">
        <v>45757.0</v>
      </c>
      <c r="B656" s="116">
        <v>145.0</v>
      </c>
      <c r="C656" s="69" t="s">
        <v>72</v>
      </c>
      <c r="D656" s="69" t="s">
        <v>73</v>
      </c>
      <c r="E656" s="69" t="s">
        <v>2902</v>
      </c>
      <c r="F656" s="69" t="s">
        <v>373</v>
      </c>
      <c r="G656" s="69" t="s">
        <v>2903</v>
      </c>
      <c r="H656" s="69" t="s">
        <v>68</v>
      </c>
      <c r="I656" s="69" t="s">
        <v>1391</v>
      </c>
      <c r="J656" s="69" t="s">
        <v>256</v>
      </c>
      <c r="K656" s="69" t="s">
        <v>2904</v>
      </c>
      <c r="L656" s="69" t="s">
        <v>29</v>
      </c>
      <c r="M656" s="69" t="s">
        <v>8146</v>
      </c>
      <c r="N656" s="69" t="s">
        <v>8147</v>
      </c>
      <c r="O656" s="69" t="s">
        <v>32</v>
      </c>
      <c r="P656" s="69" t="s">
        <v>214</v>
      </c>
      <c r="R656" s="117"/>
      <c r="S656" s="117"/>
      <c r="T656" s="70" t="s">
        <v>6850</v>
      </c>
      <c r="V656" s="117"/>
      <c r="Y656" s="69" t="s">
        <v>6850</v>
      </c>
      <c r="Z656" s="70" t="s">
        <v>6850</v>
      </c>
      <c r="AA656" s="70" t="s">
        <v>6850</v>
      </c>
    </row>
    <row r="657">
      <c r="A657" s="115">
        <v>45757.0</v>
      </c>
      <c r="B657" s="116">
        <v>30.0</v>
      </c>
      <c r="C657" s="69" t="s">
        <v>50</v>
      </c>
      <c r="D657" s="69" t="s">
        <v>216</v>
      </c>
      <c r="E657" s="69" t="s">
        <v>2907</v>
      </c>
      <c r="F657" s="69" t="s">
        <v>25</v>
      </c>
      <c r="G657" s="69" t="s">
        <v>2908</v>
      </c>
      <c r="H657" s="69" t="s">
        <v>39</v>
      </c>
      <c r="I657" s="69" t="s">
        <v>40</v>
      </c>
      <c r="J657" s="69" t="s">
        <v>40</v>
      </c>
      <c r="K657" s="69" t="s">
        <v>40</v>
      </c>
      <c r="L657" s="69" t="s">
        <v>29</v>
      </c>
      <c r="M657" s="69" t="s">
        <v>8148</v>
      </c>
      <c r="N657" s="69" t="s">
        <v>8149</v>
      </c>
      <c r="O657" s="69" t="s">
        <v>32</v>
      </c>
      <c r="P657" s="69" t="s">
        <v>33</v>
      </c>
      <c r="Q657" s="69" t="s">
        <v>381</v>
      </c>
      <c r="R657" s="117"/>
      <c r="S657" s="117">
        <v>45935.0</v>
      </c>
      <c r="T657" s="71">
        <v>45787.0</v>
      </c>
      <c r="V657" s="115">
        <v>45935.0</v>
      </c>
      <c r="W657" s="69">
        <v>2970.0</v>
      </c>
      <c r="X657" s="69" t="s">
        <v>1331</v>
      </c>
      <c r="Y657" s="69" t="s">
        <v>6866</v>
      </c>
      <c r="Z657" s="70" t="s">
        <v>6867</v>
      </c>
      <c r="AA657" s="71">
        <v>45778.0</v>
      </c>
    </row>
    <row r="658">
      <c r="A658" s="115">
        <v>45757.0</v>
      </c>
      <c r="B658" s="116">
        <v>145.0</v>
      </c>
      <c r="C658" s="69" t="s">
        <v>50</v>
      </c>
      <c r="D658" s="69" t="s">
        <v>216</v>
      </c>
      <c r="E658" s="69" t="s">
        <v>2911</v>
      </c>
      <c r="F658" s="69" t="s">
        <v>25</v>
      </c>
      <c r="G658" s="69" t="s">
        <v>2912</v>
      </c>
      <c r="H658" s="69" t="s">
        <v>59</v>
      </c>
      <c r="I658" s="69" t="s">
        <v>220</v>
      </c>
      <c r="J658" s="69" t="s">
        <v>905</v>
      </c>
      <c r="K658" s="69" t="s">
        <v>2913</v>
      </c>
      <c r="L658" s="69" t="s">
        <v>29</v>
      </c>
      <c r="M658" s="69" t="s">
        <v>8150</v>
      </c>
      <c r="N658" s="69" t="s">
        <v>8151</v>
      </c>
      <c r="O658" s="69" t="s">
        <v>32</v>
      </c>
      <c r="P658" s="69" t="s">
        <v>214</v>
      </c>
      <c r="R658" s="117"/>
      <c r="S658" s="117"/>
      <c r="T658" s="70" t="s">
        <v>6850</v>
      </c>
      <c r="V658" s="117"/>
      <c r="Y658" s="69" t="s">
        <v>6850</v>
      </c>
      <c r="Z658" s="70" t="s">
        <v>6850</v>
      </c>
      <c r="AA658" s="70" t="s">
        <v>6850</v>
      </c>
    </row>
    <row r="659">
      <c r="A659" s="115">
        <v>45757.0</v>
      </c>
      <c r="B659" s="116">
        <v>58.0</v>
      </c>
      <c r="C659" s="69" t="s">
        <v>64</v>
      </c>
      <c r="D659" s="69" t="s">
        <v>964</v>
      </c>
      <c r="E659" s="69" t="s">
        <v>2917</v>
      </c>
      <c r="F659" s="69" t="s">
        <v>25</v>
      </c>
      <c r="G659" s="69" t="s">
        <v>2918</v>
      </c>
      <c r="H659" s="69" t="s">
        <v>59</v>
      </c>
      <c r="I659" s="69" t="s">
        <v>78</v>
      </c>
      <c r="J659" s="69" t="s">
        <v>78</v>
      </c>
      <c r="K659" s="69" t="s">
        <v>78</v>
      </c>
      <c r="L659" s="69" t="s">
        <v>29</v>
      </c>
      <c r="M659" s="69" t="s">
        <v>8152</v>
      </c>
      <c r="N659" s="69" t="s">
        <v>8153</v>
      </c>
      <c r="O659" s="69" t="s">
        <v>32</v>
      </c>
      <c r="P659" s="69" t="s">
        <v>33</v>
      </c>
      <c r="Q659" s="69" t="s">
        <v>381</v>
      </c>
      <c r="R659" s="117"/>
      <c r="S659" s="117">
        <v>45844.0</v>
      </c>
      <c r="T659" s="71">
        <v>45815.0</v>
      </c>
      <c r="V659" s="115">
        <v>45844.0</v>
      </c>
      <c r="Y659" s="69" t="s">
        <v>6870</v>
      </c>
      <c r="Z659" s="70" t="s">
        <v>6871</v>
      </c>
      <c r="AA659" s="71">
        <v>45809.0</v>
      </c>
    </row>
    <row r="660">
      <c r="A660" s="115">
        <v>45757.0</v>
      </c>
      <c r="B660" s="116">
        <v>145.0</v>
      </c>
      <c r="C660" s="69" t="s">
        <v>64</v>
      </c>
      <c r="D660" s="69" t="s">
        <v>964</v>
      </c>
      <c r="E660" s="69" t="s">
        <v>2921</v>
      </c>
      <c r="F660" s="69" t="s">
        <v>25</v>
      </c>
      <c r="G660" s="69" t="s">
        <v>2922</v>
      </c>
      <c r="H660" s="69" t="s">
        <v>68</v>
      </c>
      <c r="I660" s="69" t="s">
        <v>220</v>
      </c>
      <c r="J660" s="69" t="s">
        <v>123</v>
      </c>
      <c r="K660" s="69" t="s">
        <v>123</v>
      </c>
      <c r="L660" s="69" t="s">
        <v>29</v>
      </c>
      <c r="M660" s="69" t="s">
        <v>8154</v>
      </c>
      <c r="N660" s="69" t="s">
        <v>8155</v>
      </c>
      <c r="O660" s="69" t="s">
        <v>32</v>
      </c>
      <c r="P660" s="69" t="s">
        <v>214</v>
      </c>
      <c r="R660" s="117"/>
      <c r="S660" s="117"/>
      <c r="T660" s="70" t="s">
        <v>6850</v>
      </c>
      <c r="V660" s="117"/>
      <c r="Y660" s="69" t="s">
        <v>6850</v>
      </c>
      <c r="Z660" s="70" t="s">
        <v>6850</v>
      </c>
      <c r="AA660" s="70" t="s">
        <v>6850</v>
      </c>
    </row>
    <row r="661">
      <c r="A661" s="115">
        <v>45757.0</v>
      </c>
      <c r="B661" s="116">
        <v>145.0</v>
      </c>
      <c r="C661" s="69" t="s">
        <v>22</v>
      </c>
      <c r="D661" s="69" t="s">
        <v>307</v>
      </c>
      <c r="E661" s="69" t="s">
        <v>2925</v>
      </c>
      <c r="F661" s="69" t="s">
        <v>25</v>
      </c>
      <c r="G661" s="69" t="s">
        <v>2926</v>
      </c>
      <c r="H661" s="69" t="s">
        <v>68</v>
      </c>
      <c r="I661" s="69" t="s">
        <v>148</v>
      </c>
      <c r="J661" s="69" t="s">
        <v>148</v>
      </c>
      <c r="K661" s="69" t="s">
        <v>148</v>
      </c>
      <c r="L661" s="69" t="s">
        <v>29</v>
      </c>
      <c r="M661" s="69" t="s">
        <v>8156</v>
      </c>
      <c r="N661" s="69" t="s">
        <v>8157</v>
      </c>
      <c r="O661" s="69" t="s">
        <v>32</v>
      </c>
      <c r="P661" s="69" t="s">
        <v>343</v>
      </c>
      <c r="R661" s="117"/>
      <c r="S661" s="117"/>
      <c r="T661" s="70" t="s">
        <v>6850</v>
      </c>
      <c r="V661" s="117"/>
      <c r="Y661" s="69" t="s">
        <v>6850</v>
      </c>
      <c r="Z661" s="70" t="s">
        <v>6850</v>
      </c>
      <c r="AA661" s="70" t="s">
        <v>6850</v>
      </c>
    </row>
    <row r="662">
      <c r="A662" s="115">
        <v>45757.0</v>
      </c>
      <c r="B662" s="116">
        <v>30.0</v>
      </c>
      <c r="C662" s="69" t="s">
        <v>22</v>
      </c>
      <c r="D662" s="69" t="s">
        <v>307</v>
      </c>
      <c r="E662" s="69" t="s">
        <v>2929</v>
      </c>
      <c r="F662" s="69" t="s">
        <v>25</v>
      </c>
      <c r="G662" s="69" t="s">
        <v>2930</v>
      </c>
      <c r="H662" s="69" t="s">
        <v>388</v>
      </c>
      <c r="I662" s="69" t="s">
        <v>435</v>
      </c>
      <c r="J662" s="69" t="s">
        <v>78</v>
      </c>
      <c r="K662" s="69" t="s">
        <v>78</v>
      </c>
      <c r="L662" s="69" t="s">
        <v>29</v>
      </c>
      <c r="M662" s="69" t="s">
        <v>8158</v>
      </c>
      <c r="N662" s="69" t="s">
        <v>8159</v>
      </c>
      <c r="O662" s="69" t="s">
        <v>32</v>
      </c>
      <c r="P662" s="69" t="s">
        <v>33</v>
      </c>
      <c r="Q662" s="69" t="s">
        <v>126</v>
      </c>
      <c r="R662" s="117"/>
      <c r="S662" s="117">
        <v>45935.0</v>
      </c>
      <c r="T662" s="71">
        <v>45787.0</v>
      </c>
      <c r="V662" s="115">
        <v>45935.0</v>
      </c>
      <c r="Y662" s="69" t="s">
        <v>6866</v>
      </c>
      <c r="Z662" s="70" t="s">
        <v>6867</v>
      </c>
      <c r="AA662" s="71">
        <v>45778.0</v>
      </c>
    </row>
    <row r="663">
      <c r="A663" s="115">
        <v>45757.0</v>
      </c>
      <c r="B663" s="116">
        <v>37.0</v>
      </c>
      <c r="C663" s="69" t="s">
        <v>64</v>
      </c>
      <c r="D663" s="69" t="s">
        <v>964</v>
      </c>
      <c r="E663" s="69" t="s">
        <v>2933</v>
      </c>
      <c r="F663" s="69" t="s">
        <v>25</v>
      </c>
      <c r="G663" s="69" t="s">
        <v>2934</v>
      </c>
      <c r="H663" s="69" t="s">
        <v>388</v>
      </c>
      <c r="I663" s="69" t="s">
        <v>435</v>
      </c>
      <c r="J663" s="69" t="s">
        <v>435</v>
      </c>
      <c r="K663" s="69" t="s">
        <v>435</v>
      </c>
      <c r="L663" s="69" t="s">
        <v>29</v>
      </c>
      <c r="M663" s="69" t="s">
        <v>8160</v>
      </c>
      <c r="N663" s="69" t="s">
        <v>8161</v>
      </c>
      <c r="O663" s="69" t="s">
        <v>32</v>
      </c>
      <c r="P663" s="69" t="s">
        <v>33</v>
      </c>
      <c r="Q663" s="69" t="s">
        <v>126</v>
      </c>
      <c r="R663" s="117"/>
      <c r="S663" s="117" t="s">
        <v>4812</v>
      </c>
      <c r="T663" s="71">
        <v>45794.0</v>
      </c>
      <c r="V663" s="69" t="s">
        <v>4812</v>
      </c>
      <c r="W663" s="69">
        <v>4500.0</v>
      </c>
      <c r="X663" s="69" t="s">
        <v>2114</v>
      </c>
      <c r="Y663" s="69" t="s">
        <v>6866</v>
      </c>
      <c r="Z663" s="70" t="s">
        <v>6867</v>
      </c>
      <c r="AA663" s="71">
        <v>45778.0</v>
      </c>
    </row>
    <row r="664">
      <c r="A664" s="115">
        <v>45757.0</v>
      </c>
      <c r="B664" s="116">
        <v>145.0</v>
      </c>
      <c r="C664" s="69" t="s">
        <v>72</v>
      </c>
      <c r="D664" s="69" t="s">
        <v>73</v>
      </c>
      <c r="E664" s="69" t="s">
        <v>2937</v>
      </c>
      <c r="F664" s="69" t="s">
        <v>373</v>
      </c>
      <c r="G664" s="69" t="s">
        <v>2938</v>
      </c>
      <c r="H664" s="69" t="s">
        <v>59</v>
      </c>
      <c r="I664" s="69" t="s">
        <v>2270</v>
      </c>
      <c r="J664" s="69" t="s">
        <v>78</v>
      </c>
      <c r="K664" s="69" t="s">
        <v>78</v>
      </c>
      <c r="L664" s="69" t="s">
        <v>29</v>
      </c>
      <c r="M664" s="69" t="s">
        <v>8162</v>
      </c>
      <c r="N664" s="69" t="s">
        <v>8163</v>
      </c>
      <c r="O664" s="69" t="s">
        <v>32</v>
      </c>
      <c r="P664" s="69" t="s">
        <v>214</v>
      </c>
      <c r="R664" s="117"/>
      <c r="S664" s="117"/>
      <c r="T664" s="70" t="s">
        <v>6850</v>
      </c>
      <c r="V664" s="117"/>
      <c r="Y664" s="69" t="s">
        <v>6850</v>
      </c>
      <c r="Z664" s="70" t="s">
        <v>6850</v>
      </c>
      <c r="AA664" s="70" t="s">
        <v>6850</v>
      </c>
    </row>
    <row r="665">
      <c r="A665" s="115">
        <v>45758.0</v>
      </c>
      <c r="B665" s="116">
        <v>29.0</v>
      </c>
      <c r="C665" s="69" t="s">
        <v>64</v>
      </c>
      <c r="D665" s="69" t="s">
        <v>65</v>
      </c>
      <c r="E665" s="69" t="s">
        <v>2941</v>
      </c>
      <c r="F665" s="69" t="s">
        <v>25</v>
      </c>
      <c r="G665" s="69" t="s">
        <v>2942</v>
      </c>
      <c r="H665" s="69" t="s">
        <v>388</v>
      </c>
      <c r="I665" s="69" t="s">
        <v>104</v>
      </c>
      <c r="J665" s="69" t="s">
        <v>104</v>
      </c>
      <c r="K665" s="69" t="s">
        <v>104</v>
      </c>
      <c r="L665" s="69" t="s">
        <v>29</v>
      </c>
      <c r="M665" s="69" t="s">
        <v>8164</v>
      </c>
      <c r="N665" s="69" t="s">
        <v>8165</v>
      </c>
      <c r="O665" s="69" t="s">
        <v>32</v>
      </c>
      <c r="P665" s="69" t="s">
        <v>33</v>
      </c>
      <c r="Q665" s="69" t="s">
        <v>381</v>
      </c>
      <c r="R665" s="117"/>
      <c r="S665" s="117">
        <v>45935.0</v>
      </c>
      <c r="T665" s="71">
        <v>45787.0</v>
      </c>
      <c r="V665" s="115">
        <v>45935.0</v>
      </c>
      <c r="Y665" s="69" t="s">
        <v>6866</v>
      </c>
      <c r="Z665" s="70" t="s">
        <v>6867</v>
      </c>
      <c r="AA665" s="71">
        <v>45778.0</v>
      </c>
    </row>
    <row r="666">
      <c r="A666" s="115">
        <v>45758.0</v>
      </c>
      <c r="B666" s="116">
        <v>144.0</v>
      </c>
      <c r="C666" s="69" t="s">
        <v>50</v>
      </c>
      <c r="D666" s="69" t="s">
        <v>216</v>
      </c>
      <c r="E666" s="69" t="s">
        <v>2945</v>
      </c>
      <c r="F666" s="69" t="s">
        <v>25</v>
      </c>
      <c r="G666" s="69" t="s">
        <v>2946</v>
      </c>
      <c r="H666" s="69" t="s">
        <v>388</v>
      </c>
      <c r="I666" s="69" t="s">
        <v>220</v>
      </c>
      <c r="J666" s="69" t="s">
        <v>2038</v>
      </c>
      <c r="K666" s="69" t="s">
        <v>2038</v>
      </c>
      <c r="L666" s="69" t="s">
        <v>29</v>
      </c>
      <c r="M666" s="69" t="s">
        <v>8166</v>
      </c>
      <c r="N666" s="69" t="s">
        <v>8167</v>
      </c>
      <c r="O666" s="69" t="s">
        <v>32</v>
      </c>
      <c r="P666" s="69" t="s">
        <v>214</v>
      </c>
      <c r="R666" s="117"/>
      <c r="S666" s="117"/>
      <c r="T666" s="70" t="s">
        <v>6850</v>
      </c>
      <c r="V666" s="117"/>
      <c r="Y666" s="69" t="s">
        <v>6850</v>
      </c>
      <c r="Z666" s="70" t="s">
        <v>6850</v>
      </c>
      <c r="AA666" s="70" t="s">
        <v>6850</v>
      </c>
    </row>
    <row r="667">
      <c r="A667" s="115">
        <v>45758.0</v>
      </c>
      <c r="B667" s="116">
        <v>29.0</v>
      </c>
      <c r="C667" s="69" t="s">
        <v>72</v>
      </c>
      <c r="D667" s="69" t="s">
        <v>247</v>
      </c>
      <c r="E667" s="69" t="s">
        <v>2949</v>
      </c>
      <c r="F667" s="69" t="s">
        <v>274</v>
      </c>
      <c r="G667" s="69" t="s">
        <v>2950</v>
      </c>
      <c r="H667" s="69" t="s">
        <v>77</v>
      </c>
      <c r="I667" s="69" t="s">
        <v>104</v>
      </c>
      <c r="J667" s="69" t="s">
        <v>47</v>
      </c>
      <c r="K667" s="69" t="s">
        <v>47</v>
      </c>
      <c r="L667" s="69" t="s">
        <v>29</v>
      </c>
      <c r="M667" s="69" t="s">
        <v>8168</v>
      </c>
      <c r="N667" s="69" t="s">
        <v>8169</v>
      </c>
      <c r="O667" s="69" t="s">
        <v>32</v>
      </c>
      <c r="P667" s="69" t="s">
        <v>33</v>
      </c>
      <c r="Q667" s="69" t="s">
        <v>34</v>
      </c>
      <c r="R667" s="117"/>
      <c r="S667" s="117">
        <v>45935.0</v>
      </c>
      <c r="T667" s="71">
        <v>45787.0</v>
      </c>
      <c r="V667" s="115">
        <v>45935.0</v>
      </c>
      <c r="W667" s="69">
        <v>1800.0</v>
      </c>
      <c r="X667" s="69" t="s">
        <v>600</v>
      </c>
      <c r="Y667" s="69" t="s">
        <v>6866</v>
      </c>
      <c r="Z667" s="70" t="s">
        <v>6867</v>
      </c>
      <c r="AA667" s="71">
        <v>45778.0</v>
      </c>
    </row>
    <row r="668">
      <c r="A668" s="115">
        <v>45758.0</v>
      </c>
      <c r="B668" s="116">
        <v>64.0</v>
      </c>
      <c r="C668" s="69" t="s">
        <v>64</v>
      </c>
      <c r="D668" s="69" t="s">
        <v>432</v>
      </c>
      <c r="E668" s="69" t="s">
        <v>2953</v>
      </c>
      <c r="F668" s="69" t="s">
        <v>25</v>
      </c>
      <c r="G668" s="69" t="s">
        <v>2954</v>
      </c>
      <c r="H668" s="69" t="s">
        <v>39</v>
      </c>
      <c r="I668" s="69" t="s">
        <v>435</v>
      </c>
      <c r="J668" s="69" t="s">
        <v>435</v>
      </c>
      <c r="K668" s="69" t="s">
        <v>220</v>
      </c>
      <c r="L668" s="69" t="s">
        <v>29</v>
      </c>
      <c r="M668" s="69" t="s">
        <v>8170</v>
      </c>
      <c r="N668" s="69" t="s">
        <v>8171</v>
      </c>
      <c r="O668" s="69" t="s">
        <v>32</v>
      </c>
      <c r="P668" s="69" t="s">
        <v>33</v>
      </c>
      <c r="Q668" s="69" t="s">
        <v>471</v>
      </c>
      <c r="R668" s="117"/>
      <c r="S668" s="117" t="s">
        <v>4837</v>
      </c>
      <c r="T668" s="71">
        <v>45822.0</v>
      </c>
      <c r="V668" s="69" t="s">
        <v>4837</v>
      </c>
      <c r="Y668" s="69" t="s">
        <v>6870</v>
      </c>
      <c r="Z668" s="70" t="s">
        <v>6871</v>
      </c>
      <c r="AA668" s="71">
        <v>45809.0</v>
      </c>
    </row>
    <row r="669">
      <c r="A669" s="115">
        <v>45758.0</v>
      </c>
      <c r="B669" s="116">
        <v>64.0</v>
      </c>
      <c r="C669" s="69" t="s">
        <v>64</v>
      </c>
      <c r="D669" s="69" t="s">
        <v>432</v>
      </c>
      <c r="E669" s="69" t="s">
        <v>2957</v>
      </c>
      <c r="F669" s="69" t="s">
        <v>46</v>
      </c>
      <c r="G669" s="69" t="s">
        <v>2954</v>
      </c>
      <c r="H669" s="69" t="s">
        <v>39</v>
      </c>
      <c r="I669" s="69" t="s">
        <v>435</v>
      </c>
      <c r="J669" s="69" t="s">
        <v>47</v>
      </c>
      <c r="K669" s="69" t="s">
        <v>47</v>
      </c>
      <c r="L669" s="69" t="s">
        <v>29</v>
      </c>
      <c r="M669" s="69" t="s">
        <v>8172</v>
      </c>
      <c r="N669" s="69" t="s">
        <v>8173</v>
      </c>
      <c r="O669" s="69" t="s">
        <v>32</v>
      </c>
      <c r="P669" s="69" t="s">
        <v>33</v>
      </c>
      <c r="Q669" s="69" t="s">
        <v>471</v>
      </c>
      <c r="R669" s="117"/>
      <c r="S669" s="117" t="s">
        <v>4837</v>
      </c>
      <c r="T669" s="71">
        <v>45822.0</v>
      </c>
      <c r="V669" s="69" t="s">
        <v>4837</v>
      </c>
      <c r="W669" s="69">
        <v>540.0</v>
      </c>
      <c r="X669" s="69" t="s">
        <v>472</v>
      </c>
      <c r="Y669" s="69" t="s">
        <v>6870</v>
      </c>
      <c r="Z669" s="70" t="s">
        <v>6871</v>
      </c>
      <c r="AA669" s="71">
        <v>45809.0</v>
      </c>
    </row>
    <row r="670">
      <c r="A670" s="115">
        <v>45758.0</v>
      </c>
      <c r="B670" s="116">
        <v>15.0</v>
      </c>
      <c r="C670" s="69" t="s">
        <v>72</v>
      </c>
      <c r="D670" s="69" t="s">
        <v>247</v>
      </c>
      <c r="E670" s="69" t="s">
        <v>2960</v>
      </c>
      <c r="F670" s="69" t="s">
        <v>274</v>
      </c>
      <c r="G670" s="69" t="s">
        <v>2961</v>
      </c>
      <c r="H670" s="69" t="s">
        <v>77</v>
      </c>
      <c r="I670" s="69" t="s">
        <v>104</v>
      </c>
      <c r="J670" s="69" t="s">
        <v>47</v>
      </c>
      <c r="K670" s="69" t="s">
        <v>47</v>
      </c>
      <c r="L670" s="69" t="s">
        <v>29</v>
      </c>
      <c r="M670" s="69" t="s">
        <v>8174</v>
      </c>
      <c r="N670" s="69" t="s">
        <v>8175</v>
      </c>
      <c r="O670" s="69" t="s">
        <v>32</v>
      </c>
      <c r="P670" s="69" t="s">
        <v>33</v>
      </c>
      <c r="Q670" s="69" t="s">
        <v>126</v>
      </c>
      <c r="R670" s="117"/>
      <c r="S670" s="117" t="s">
        <v>4697</v>
      </c>
      <c r="T670" s="71">
        <v>45773.0</v>
      </c>
      <c r="V670" s="69" t="s">
        <v>4697</v>
      </c>
      <c r="W670" s="69">
        <v>1800.0</v>
      </c>
      <c r="X670" s="69" t="s">
        <v>207</v>
      </c>
      <c r="Y670" s="69" t="s">
        <v>6836</v>
      </c>
      <c r="Z670" s="70" t="s">
        <v>6837</v>
      </c>
      <c r="AA670" s="71">
        <v>45748.0</v>
      </c>
    </row>
    <row r="671">
      <c r="A671" s="115">
        <v>45759.0</v>
      </c>
      <c r="B671" s="116">
        <v>143.0</v>
      </c>
      <c r="C671" s="69" t="s">
        <v>72</v>
      </c>
      <c r="D671" s="69" t="s">
        <v>73</v>
      </c>
      <c r="E671" s="69" t="s">
        <v>2964</v>
      </c>
      <c r="F671" s="69" t="s">
        <v>25</v>
      </c>
      <c r="G671" s="69" t="s">
        <v>2965</v>
      </c>
      <c r="H671" s="69" t="s">
        <v>68</v>
      </c>
      <c r="I671" s="69" t="s">
        <v>2966</v>
      </c>
      <c r="J671" s="69" t="s">
        <v>791</v>
      </c>
      <c r="K671" s="69" t="s">
        <v>801</v>
      </c>
      <c r="L671" s="69" t="s">
        <v>29</v>
      </c>
      <c r="M671" s="69" t="s">
        <v>8176</v>
      </c>
      <c r="N671" s="69" t="s">
        <v>8177</v>
      </c>
      <c r="O671" s="69" t="s">
        <v>32</v>
      </c>
      <c r="P671" s="69" t="s">
        <v>214</v>
      </c>
      <c r="R671" s="117"/>
      <c r="S671" s="117"/>
      <c r="T671" s="70" t="s">
        <v>6850</v>
      </c>
      <c r="V671" s="117"/>
      <c r="Y671" s="69" t="s">
        <v>6850</v>
      </c>
      <c r="Z671" s="70" t="s">
        <v>6850</v>
      </c>
      <c r="AA671" s="70" t="s">
        <v>6850</v>
      </c>
    </row>
    <row r="672">
      <c r="A672" s="115">
        <v>45759.0</v>
      </c>
      <c r="B672" s="116">
        <v>143.0</v>
      </c>
      <c r="C672" s="69" t="s">
        <v>72</v>
      </c>
      <c r="D672" s="69" t="s">
        <v>73</v>
      </c>
      <c r="E672" s="69" t="s">
        <v>2969</v>
      </c>
      <c r="F672" s="69" t="s">
        <v>25</v>
      </c>
      <c r="G672" s="69" t="s">
        <v>2970</v>
      </c>
      <c r="H672" s="69" t="s">
        <v>59</v>
      </c>
      <c r="I672" s="69" t="s">
        <v>801</v>
      </c>
      <c r="J672" s="69" t="s">
        <v>801</v>
      </c>
      <c r="K672" s="69" t="s">
        <v>801</v>
      </c>
      <c r="L672" s="69" t="s">
        <v>29</v>
      </c>
      <c r="M672" s="69" t="s">
        <v>8178</v>
      </c>
      <c r="N672" s="69" t="s">
        <v>8179</v>
      </c>
      <c r="O672" s="69" t="s">
        <v>32</v>
      </c>
      <c r="P672" s="69" t="s">
        <v>214</v>
      </c>
      <c r="R672" s="117"/>
      <c r="S672" s="117"/>
      <c r="T672" s="70" t="s">
        <v>6850</v>
      </c>
      <c r="V672" s="115">
        <v>45844.0</v>
      </c>
      <c r="Y672" s="69" t="s">
        <v>6850</v>
      </c>
      <c r="Z672" s="70" t="s">
        <v>6850</v>
      </c>
      <c r="AA672" s="70" t="s">
        <v>6850</v>
      </c>
    </row>
    <row r="673">
      <c r="A673" s="115">
        <v>45759.0</v>
      </c>
      <c r="B673" s="116">
        <v>143.0</v>
      </c>
      <c r="C673" s="69" t="s">
        <v>72</v>
      </c>
      <c r="D673" s="69" t="s">
        <v>73</v>
      </c>
      <c r="E673" s="69" t="s">
        <v>2973</v>
      </c>
      <c r="F673" s="69" t="s">
        <v>25</v>
      </c>
      <c r="G673" s="69" t="s">
        <v>2974</v>
      </c>
      <c r="H673" s="69" t="s">
        <v>68</v>
      </c>
      <c r="I673" s="69" t="s">
        <v>801</v>
      </c>
      <c r="J673" s="69" t="s">
        <v>801</v>
      </c>
      <c r="K673" s="69" t="s">
        <v>801</v>
      </c>
      <c r="L673" s="69" t="s">
        <v>29</v>
      </c>
      <c r="M673" s="69" t="s">
        <v>8180</v>
      </c>
      <c r="N673" s="69" t="s">
        <v>8181</v>
      </c>
      <c r="O673" s="69" t="s">
        <v>32</v>
      </c>
      <c r="P673" s="69" t="s">
        <v>343</v>
      </c>
      <c r="R673" s="117"/>
      <c r="S673" s="117"/>
      <c r="T673" s="70" t="s">
        <v>6850</v>
      </c>
      <c r="V673" s="117"/>
      <c r="Y673" s="69" t="s">
        <v>6850</v>
      </c>
      <c r="Z673" s="70" t="s">
        <v>6850</v>
      </c>
      <c r="AA673" s="70" t="s">
        <v>6850</v>
      </c>
    </row>
    <row r="674">
      <c r="A674" s="115">
        <v>45759.0</v>
      </c>
      <c r="B674" s="116">
        <v>28.0</v>
      </c>
      <c r="C674" s="69" t="s">
        <v>50</v>
      </c>
      <c r="D674" s="69" t="s">
        <v>51</v>
      </c>
      <c r="E674" s="69" t="s">
        <v>2977</v>
      </c>
      <c r="F674" s="69" t="s">
        <v>25</v>
      </c>
      <c r="G674" s="69" t="s">
        <v>2978</v>
      </c>
      <c r="H674" s="69" t="s">
        <v>388</v>
      </c>
      <c r="I674" s="69" t="s">
        <v>122</v>
      </c>
      <c r="J674" s="69" t="s">
        <v>122</v>
      </c>
      <c r="K674" s="69" t="s">
        <v>122</v>
      </c>
      <c r="L674" s="69" t="s">
        <v>29</v>
      </c>
      <c r="M674" s="69" t="s">
        <v>8182</v>
      </c>
      <c r="N674" s="69" t="s">
        <v>8183</v>
      </c>
      <c r="O674" s="69" t="s">
        <v>32</v>
      </c>
      <c r="P674" s="69" t="s">
        <v>33</v>
      </c>
      <c r="Q674" s="69" t="s">
        <v>34</v>
      </c>
      <c r="R674" s="117"/>
      <c r="S674" s="117">
        <v>45935.0</v>
      </c>
      <c r="T674" s="71">
        <v>45787.0</v>
      </c>
      <c r="V674" s="115">
        <v>45935.0</v>
      </c>
      <c r="Y674" s="69" t="s">
        <v>6866</v>
      </c>
      <c r="Z674" s="70" t="s">
        <v>6867</v>
      </c>
      <c r="AA674" s="71">
        <v>45778.0</v>
      </c>
    </row>
    <row r="675">
      <c r="A675" s="115">
        <v>45759.0</v>
      </c>
      <c r="B675" s="116">
        <v>49.0</v>
      </c>
      <c r="C675" s="69" t="s">
        <v>64</v>
      </c>
      <c r="D675" s="69" t="s">
        <v>209</v>
      </c>
      <c r="E675" s="69" t="s">
        <v>2981</v>
      </c>
      <c r="F675" s="69" t="s">
        <v>25</v>
      </c>
      <c r="G675" s="69" t="s">
        <v>2982</v>
      </c>
      <c r="H675" s="69" t="s">
        <v>2983</v>
      </c>
      <c r="I675" s="69" t="s">
        <v>328</v>
      </c>
      <c r="J675" s="69" t="s">
        <v>328</v>
      </c>
      <c r="K675" s="69" t="s">
        <v>328</v>
      </c>
      <c r="L675" s="69" t="s">
        <v>29</v>
      </c>
      <c r="M675" s="69" t="s">
        <v>8184</v>
      </c>
      <c r="N675" s="69" t="s">
        <v>8185</v>
      </c>
      <c r="O675" s="69" t="s">
        <v>32</v>
      </c>
      <c r="P675" s="69" t="s">
        <v>33</v>
      </c>
      <c r="Q675" s="69" t="s">
        <v>34</v>
      </c>
      <c r="R675" s="117"/>
      <c r="S675" s="117" t="s">
        <v>4751</v>
      </c>
      <c r="T675" s="71">
        <v>45808.0</v>
      </c>
      <c r="V675" s="69" t="s">
        <v>4751</v>
      </c>
      <c r="Y675" s="69" t="s">
        <v>6866</v>
      </c>
      <c r="Z675" s="70" t="s">
        <v>6867</v>
      </c>
      <c r="AA675" s="71">
        <v>45778.0</v>
      </c>
    </row>
    <row r="676">
      <c r="A676" s="115">
        <v>45761.0</v>
      </c>
      <c r="B676" s="116">
        <v>141.0</v>
      </c>
      <c r="C676" s="69" t="s">
        <v>64</v>
      </c>
      <c r="D676" s="69" t="s">
        <v>209</v>
      </c>
      <c r="E676" s="69" t="s">
        <v>2987</v>
      </c>
      <c r="F676" s="69" t="s">
        <v>25</v>
      </c>
      <c r="G676" s="69" t="s">
        <v>2988</v>
      </c>
      <c r="H676" s="69" t="s">
        <v>2731</v>
      </c>
      <c r="I676" s="69" t="s">
        <v>459</v>
      </c>
      <c r="J676" s="69" t="s">
        <v>459</v>
      </c>
      <c r="K676" s="69" t="s">
        <v>459</v>
      </c>
      <c r="L676" s="69" t="s">
        <v>29</v>
      </c>
      <c r="M676" s="69" t="s">
        <v>8186</v>
      </c>
      <c r="N676" s="69" t="s">
        <v>8187</v>
      </c>
      <c r="O676" s="69" t="s">
        <v>32</v>
      </c>
      <c r="P676" s="69" t="s">
        <v>214</v>
      </c>
      <c r="R676" s="117"/>
      <c r="S676" s="117"/>
      <c r="T676" s="70" t="s">
        <v>6850</v>
      </c>
      <c r="V676" s="117"/>
      <c r="Y676" s="69" t="s">
        <v>6850</v>
      </c>
      <c r="Z676" s="70" t="s">
        <v>6850</v>
      </c>
      <c r="AA676" s="70" t="s">
        <v>6850</v>
      </c>
    </row>
    <row r="677">
      <c r="A677" s="115">
        <v>45761.0</v>
      </c>
      <c r="B677" s="116">
        <v>141.0</v>
      </c>
      <c r="C677" s="69" t="s">
        <v>64</v>
      </c>
      <c r="D677" s="69" t="s">
        <v>209</v>
      </c>
      <c r="E677" s="69" t="s">
        <v>2991</v>
      </c>
      <c r="F677" s="69" t="s">
        <v>46</v>
      </c>
      <c r="G677" s="69" t="s">
        <v>2988</v>
      </c>
      <c r="H677" s="69" t="s">
        <v>2731</v>
      </c>
      <c r="I677" s="69" t="s">
        <v>459</v>
      </c>
      <c r="J677" s="69" t="s">
        <v>47</v>
      </c>
      <c r="K677" s="69" t="s">
        <v>47</v>
      </c>
      <c r="L677" s="69" t="s">
        <v>29</v>
      </c>
      <c r="M677" s="69" t="s">
        <v>8188</v>
      </c>
      <c r="N677" s="69" t="s">
        <v>8189</v>
      </c>
      <c r="O677" s="69" t="s">
        <v>32</v>
      </c>
      <c r="P677" s="69" t="s">
        <v>214</v>
      </c>
      <c r="R677" s="117"/>
      <c r="S677" s="117"/>
      <c r="T677" s="70" t="s">
        <v>6850</v>
      </c>
      <c r="V677" s="117"/>
      <c r="Y677" s="69" t="s">
        <v>6850</v>
      </c>
      <c r="Z677" s="70" t="s">
        <v>6850</v>
      </c>
      <c r="AA677" s="70" t="s">
        <v>6850</v>
      </c>
    </row>
    <row r="678">
      <c r="A678" s="115">
        <v>45761.0</v>
      </c>
      <c r="B678" s="116">
        <v>141.0</v>
      </c>
      <c r="C678" s="69" t="s">
        <v>72</v>
      </c>
      <c r="D678" s="69" t="s">
        <v>73</v>
      </c>
      <c r="E678" s="69" t="s">
        <v>2994</v>
      </c>
      <c r="F678" s="69" t="s">
        <v>46</v>
      </c>
      <c r="G678" s="69" t="s">
        <v>2890</v>
      </c>
      <c r="H678" s="69" t="s">
        <v>39</v>
      </c>
      <c r="I678" s="69" t="s">
        <v>2391</v>
      </c>
      <c r="J678" s="69" t="s">
        <v>47</v>
      </c>
      <c r="K678" s="69" t="s">
        <v>47</v>
      </c>
      <c r="L678" s="69" t="s">
        <v>29</v>
      </c>
      <c r="M678" s="69" t="s">
        <v>8190</v>
      </c>
      <c r="N678" s="69" t="s">
        <v>8191</v>
      </c>
      <c r="O678" s="69" t="s">
        <v>32</v>
      </c>
      <c r="P678" s="69" t="s">
        <v>214</v>
      </c>
      <c r="R678" s="117"/>
      <c r="S678" s="117"/>
      <c r="T678" s="70" t="s">
        <v>6850</v>
      </c>
      <c r="V678" s="117"/>
      <c r="Y678" s="69" t="s">
        <v>6850</v>
      </c>
      <c r="Z678" s="70" t="s">
        <v>6850</v>
      </c>
      <c r="AA678" s="70" t="s">
        <v>6850</v>
      </c>
    </row>
    <row r="679">
      <c r="A679" s="115">
        <v>45761.0</v>
      </c>
      <c r="B679" s="116">
        <v>26.0</v>
      </c>
      <c r="C679" s="69" t="s">
        <v>72</v>
      </c>
      <c r="D679" s="69" t="s">
        <v>73</v>
      </c>
      <c r="E679" s="69" t="s">
        <v>2997</v>
      </c>
      <c r="F679" s="69" t="s">
        <v>25</v>
      </c>
      <c r="G679" s="69" t="s">
        <v>2998</v>
      </c>
      <c r="H679" s="69" t="s">
        <v>68</v>
      </c>
      <c r="I679" s="69" t="s">
        <v>28</v>
      </c>
      <c r="J679" s="69" t="s">
        <v>28</v>
      </c>
      <c r="K679" s="69" t="s">
        <v>28</v>
      </c>
      <c r="L679" s="69" t="s">
        <v>29</v>
      </c>
      <c r="M679" s="69" t="s">
        <v>8192</v>
      </c>
      <c r="N679" s="69" t="s">
        <v>8193</v>
      </c>
      <c r="O679" s="69" t="s">
        <v>32</v>
      </c>
      <c r="P679" s="69" t="s">
        <v>33</v>
      </c>
      <c r="Q679" s="69" t="s">
        <v>3001</v>
      </c>
      <c r="R679" s="117"/>
      <c r="S679" s="117">
        <v>45935.0</v>
      </c>
      <c r="T679" s="71">
        <v>45787.0</v>
      </c>
      <c r="V679" s="115">
        <v>45935.0</v>
      </c>
      <c r="W679" s="69">
        <v>3150.0</v>
      </c>
      <c r="X679" s="69" t="s">
        <v>268</v>
      </c>
      <c r="Y679" s="69" t="s">
        <v>6866</v>
      </c>
      <c r="Z679" s="70" t="s">
        <v>6867</v>
      </c>
      <c r="AA679" s="71">
        <v>45778.0</v>
      </c>
    </row>
    <row r="680">
      <c r="A680" s="115">
        <v>45761.0</v>
      </c>
      <c r="B680" s="116">
        <v>26.0</v>
      </c>
      <c r="C680" s="69" t="s">
        <v>72</v>
      </c>
      <c r="D680" s="69" t="s">
        <v>73</v>
      </c>
      <c r="E680" s="69" t="s">
        <v>3003</v>
      </c>
      <c r="F680" s="69" t="s">
        <v>25</v>
      </c>
      <c r="G680" s="69" t="s">
        <v>3004</v>
      </c>
      <c r="H680" s="69" t="s">
        <v>39</v>
      </c>
      <c r="I680" s="69" t="s">
        <v>28</v>
      </c>
      <c r="J680" s="69" t="s">
        <v>468</v>
      </c>
      <c r="K680" s="69" t="s">
        <v>28</v>
      </c>
      <c r="L680" s="69" t="s">
        <v>29</v>
      </c>
      <c r="M680" s="69" t="s">
        <v>8194</v>
      </c>
      <c r="N680" s="69" t="s">
        <v>8195</v>
      </c>
      <c r="O680" s="69" t="s">
        <v>32</v>
      </c>
      <c r="P680" s="69" t="s">
        <v>33</v>
      </c>
      <c r="Q680" s="69" t="s">
        <v>381</v>
      </c>
      <c r="R680" s="117"/>
      <c r="S680" s="117">
        <v>45935.0</v>
      </c>
      <c r="T680" s="71">
        <v>45787.0</v>
      </c>
      <c r="V680" s="115">
        <v>45935.0</v>
      </c>
      <c r="W680" s="69">
        <v>4950.0</v>
      </c>
      <c r="X680" s="69" t="s">
        <v>482</v>
      </c>
      <c r="Y680" s="69" t="s">
        <v>6866</v>
      </c>
      <c r="Z680" s="70" t="s">
        <v>6867</v>
      </c>
      <c r="AA680" s="71">
        <v>45778.0</v>
      </c>
    </row>
    <row r="681">
      <c r="A681" s="115">
        <v>45761.0</v>
      </c>
      <c r="B681" s="116">
        <v>26.0</v>
      </c>
      <c r="C681" s="69" t="s">
        <v>72</v>
      </c>
      <c r="D681" s="69" t="s">
        <v>73</v>
      </c>
      <c r="E681" s="69" t="s">
        <v>3007</v>
      </c>
      <c r="F681" s="69" t="s">
        <v>25</v>
      </c>
      <c r="G681" s="69" t="s">
        <v>3008</v>
      </c>
      <c r="H681" s="69" t="s">
        <v>59</v>
      </c>
      <c r="I681" s="69" t="s">
        <v>28</v>
      </c>
      <c r="J681" s="69" t="s">
        <v>148</v>
      </c>
      <c r="K681" s="69" t="s">
        <v>148</v>
      </c>
      <c r="L681" s="69" t="s">
        <v>29</v>
      </c>
      <c r="M681" s="69" t="s">
        <v>8196</v>
      </c>
      <c r="N681" s="69" t="s">
        <v>8197</v>
      </c>
      <c r="O681" s="69" t="s">
        <v>32</v>
      </c>
      <c r="P681" s="69" t="s">
        <v>33</v>
      </c>
      <c r="Q681" s="69" t="s">
        <v>381</v>
      </c>
      <c r="R681" s="117"/>
      <c r="S681" s="117">
        <v>45935.0</v>
      </c>
      <c r="T681" s="71">
        <v>45787.0</v>
      </c>
      <c r="V681" s="115">
        <v>45935.0</v>
      </c>
      <c r="W681" s="69">
        <v>4950.0</v>
      </c>
      <c r="X681" s="69" t="s">
        <v>482</v>
      </c>
      <c r="Y681" s="69" t="s">
        <v>6866</v>
      </c>
      <c r="Z681" s="70" t="s">
        <v>6867</v>
      </c>
      <c r="AA681" s="71">
        <v>45778.0</v>
      </c>
    </row>
    <row r="682">
      <c r="A682" s="115">
        <v>45761.0</v>
      </c>
      <c r="B682" s="116">
        <v>141.0</v>
      </c>
      <c r="C682" s="69" t="s">
        <v>72</v>
      </c>
      <c r="D682" s="69" t="s">
        <v>73</v>
      </c>
      <c r="E682" s="69" t="s">
        <v>3011</v>
      </c>
      <c r="F682" s="69" t="s">
        <v>46</v>
      </c>
      <c r="G682" s="69" t="s">
        <v>2974</v>
      </c>
      <c r="H682" s="69" t="s">
        <v>68</v>
      </c>
      <c r="I682" s="69" t="s">
        <v>801</v>
      </c>
      <c r="J682" s="69" t="s">
        <v>47</v>
      </c>
      <c r="K682" s="69" t="s">
        <v>47</v>
      </c>
      <c r="L682" s="69" t="s">
        <v>29</v>
      </c>
      <c r="M682" s="69" t="s">
        <v>8198</v>
      </c>
      <c r="N682" s="69" t="s">
        <v>8199</v>
      </c>
      <c r="O682" s="69" t="s">
        <v>32</v>
      </c>
      <c r="P682" s="69" t="s">
        <v>214</v>
      </c>
      <c r="R682" s="117"/>
      <c r="S682" s="117"/>
      <c r="T682" s="70" t="s">
        <v>6850</v>
      </c>
      <c r="V682" s="117"/>
      <c r="Y682" s="69" t="s">
        <v>6850</v>
      </c>
      <c r="Z682" s="70" t="s">
        <v>6850</v>
      </c>
      <c r="AA682" s="70" t="s">
        <v>6850</v>
      </c>
    </row>
    <row r="683">
      <c r="A683" s="115">
        <v>45761.0</v>
      </c>
      <c r="B683" s="116">
        <v>26.0</v>
      </c>
      <c r="C683" s="69" t="s">
        <v>22</v>
      </c>
      <c r="D683" s="69" t="s">
        <v>109</v>
      </c>
      <c r="E683" s="69" t="s">
        <v>3014</v>
      </c>
      <c r="F683" s="69" t="s">
        <v>25</v>
      </c>
      <c r="G683" s="69" t="s">
        <v>3015</v>
      </c>
      <c r="H683" s="69" t="s">
        <v>59</v>
      </c>
      <c r="I683" s="69" t="s">
        <v>54</v>
      </c>
      <c r="J683" s="69" t="s">
        <v>54</v>
      </c>
      <c r="K683" s="69" t="s">
        <v>54</v>
      </c>
      <c r="L683" s="69" t="s">
        <v>29</v>
      </c>
      <c r="M683" s="69" t="s">
        <v>8200</v>
      </c>
      <c r="N683" s="69" t="s">
        <v>8201</v>
      </c>
      <c r="O683" s="69" t="s">
        <v>32</v>
      </c>
      <c r="P683" s="69" t="s">
        <v>33</v>
      </c>
      <c r="Q683" s="69" t="s">
        <v>34</v>
      </c>
      <c r="R683" s="117"/>
      <c r="S683" s="117">
        <v>45935.0</v>
      </c>
      <c r="T683" s="71">
        <v>45787.0</v>
      </c>
      <c r="V683" s="115">
        <v>45935.0</v>
      </c>
      <c r="W683" s="69">
        <v>4500.0</v>
      </c>
      <c r="X683" s="69" t="s">
        <v>128</v>
      </c>
      <c r="Y683" s="69" t="s">
        <v>6866</v>
      </c>
      <c r="Z683" s="70" t="s">
        <v>6867</v>
      </c>
      <c r="AA683" s="71">
        <v>45778.0</v>
      </c>
    </row>
    <row r="684">
      <c r="A684" s="115">
        <v>45761.0</v>
      </c>
      <c r="B684" s="116">
        <v>141.0</v>
      </c>
      <c r="C684" s="69" t="s">
        <v>22</v>
      </c>
      <c r="D684" s="69" t="s">
        <v>109</v>
      </c>
      <c r="E684" s="69" t="s">
        <v>3018</v>
      </c>
      <c r="F684" s="69" t="s">
        <v>25</v>
      </c>
      <c r="G684" s="69" t="s">
        <v>3019</v>
      </c>
      <c r="H684" s="69" t="s">
        <v>59</v>
      </c>
      <c r="I684" s="69" t="s">
        <v>104</v>
      </c>
      <c r="J684" s="69" t="s">
        <v>122</v>
      </c>
      <c r="K684" s="69" t="s">
        <v>78</v>
      </c>
      <c r="L684" s="69" t="s">
        <v>29</v>
      </c>
      <c r="M684" s="69" t="s">
        <v>8202</v>
      </c>
      <c r="N684" s="69" t="s">
        <v>8203</v>
      </c>
      <c r="O684" s="69" t="s">
        <v>32</v>
      </c>
      <c r="P684" s="69" t="s">
        <v>214</v>
      </c>
      <c r="R684" s="117"/>
      <c r="S684" s="117"/>
      <c r="T684" s="70" t="s">
        <v>6850</v>
      </c>
      <c r="V684" s="117"/>
      <c r="Y684" s="69" t="s">
        <v>6850</v>
      </c>
      <c r="Z684" s="70" t="s">
        <v>6850</v>
      </c>
      <c r="AA684" s="70" t="s">
        <v>6850</v>
      </c>
    </row>
    <row r="685">
      <c r="A685" s="115">
        <v>45761.0</v>
      </c>
      <c r="B685" s="116">
        <v>33.0</v>
      </c>
      <c r="C685" s="69" t="s">
        <v>64</v>
      </c>
      <c r="D685" s="69" t="s">
        <v>65</v>
      </c>
      <c r="E685" s="69" t="s">
        <v>3022</v>
      </c>
      <c r="F685" s="69" t="s">
        <v>25</v>
      </c>
      <c r="G685" s="69" t="s">
        <v>3023</v>
      </c>
      <c r="H685" s="69" t="s">
        <v>388</v>
      </c>
      <c r="I685" s="69" t="s">
        <v>3024</v>
      </c>
      <c r="J685" s="69" t="s">
        <v>328</v>
      </c>
      <c r="K685" s="69" t="s">
        <v>1265</v>
      </c>
      <c r="L685" s="69" t="s">
        <v>29</v>
      </c>
      <c r="M685" s="69" t="s">
        <v>8204</v>
      </c>
      <c r="N685" s="69" t="s">
        <v>8205</v>
      </c>
      <c r="O685" s="69" t="s">
        <v>32</v>
      </c>
      <c r="P685" s="69" t="s">
        <v>33</v>
      </c>
      <c r="Q685" s="69" t="s">
        <v>126</v>
      </c>
      <c r="R685" s="117"/>
      <c r="S685" s="117" t="s">
        <v>4812</v>
      </c>
      <c r="T685" s="71">
        <v>45794.0</v>
      </c>
      <c r="V685" s="69" t="s">
        <v>4812</v>
      </c>
      <c r="W685" s="69">
        <v>3870.0</v>
      </c>
      <c r="X685" s="69" t="s">
        <v>567</v>
      </c>
      <c r="Y685" s="69" t="s">
        <v>6866</v>
      </c>
      <c r="Z685" s="70" t="s">
        <v>6867</v>
      </c>
      <c r="AA685" s="71">
        <v>45778.0</v>
      </c>
    </row>
    <row r="686">
      <c r="A686" s="115">
        <v>45762.0</v>
      </c>
      <c r="B686" s="116">
        <v>11.0</v>
      </c>
      <c r="C686" s="69" t="s">
        <v>72</v>
      </c>
      <c r="D686" s="69" t="s">
        <v>247</v>
      </c>
      <c r="E686" s="69" t="s">
        <v>3028</v>
      </c>
      <c r="F686" s="69" t="s">
        <v>274</v>
      </c>
      <c r="G686" s="69" t="s">
        <v>3029</v>
      </c>
      <c r="H686" s="69" t="s">
        <v>77</v>
      </c>
      <c r="I686" s="69" t="s">
        <v>220</v>
      </c>
      <c r="J686" s="69" t="s">
        <v>47</v>
      </c>
      <c r="K686" s="69" t="s">
        <v>47</v>
      </c>
      <c r="L686" s="69" t="s">
        <v>29</v>
      </c>
      <c r="M686" s="69" t="s">
        <v>8206</v>
      </c>
      <c r="N686" s="69" t="s">
        <v>8207</v>
      </c>
      <c r="O686" s="69" t="s">
        <v>32</v>
      </c>
      <c r="P686" s="69" t="s">
        <v>33</v>
      </c>
      <c r="Q686" s="69" t="s">
        <v>126</v>
      </c>
      <c r="R686" s="117"/>
      <c r="S686" s="117" t="s">
        <v>4697</v>
      </c>
      <c r="T686" s="71">
        <v>45773.0</v>
      </c>
      <c r="V686" s="69" t="s">
        <v>4697</v>
      </c>
      <c r="W686" s="69">
        <v>1800.0</v>
      </c>
      <c r="X686" s="69" t="s">
        <v>2465</v>
      </c>
      <c r="Y686" s="69" t="s">
        <v>6836</v>
      </c>
      <c r="Z686" s="70" t="s">
        <v>6837</v>
      </c>
      <c r="AA686" s="71">
        <v>45748.0</v>
      </c>
    </row>
    <row r="687">
      <c r="A687" s="115">
        <v>45762.0</v>
      </c>
      <c r="B687" s="116">
        <v>46.0</v>
      </c>
      <c r="C687" s="69" t="s">
        <v>64</v>
      </c>
      <c r="D687" s="69" t="s">
        <v>562</v>
      </c>
      <c r="E687" s="69" t="s">
        <v>3032</v>
      </c>
      <c r="F687" s="69" t="s">
        <v>274</v>
      </c>
      <c r="G687" s="69" t="s">
        <v>3033</v>
      </c>
      <c r="H687" s="69" t="s">
        <v>77</v>
      </c>
      <c r="I687" s="69" t="s">
        <v>256</v>
      </c>
      <c r="J687" s="69" t="s">
        <v>47</v>
      </c>
      <c r="K687" s="69" t="s">
        <v>47</v>
      </c>
      <c r="L687" s="69" t="s">
        <v>29</v>
      </c>
      <c r="M687" s="69" t="s">
        <v>8208</v>
      </c>
      <c r="N687" s="69" t="s">
        <v>8209</v>
      </c>
      <c r="O687" s="69" t="s">
        <v>32</v>
      </c>
      <c r="P687" s="69" t="s">
        <v>33</v>
      </c>
      <c r="Q687" s="69" t="s">
        <v>34</v>
      </c>
      <c r="R687" s="117"/>
      <c r="S687" s="117" t="s">
        <v>4751</v>
      </c>
      <c r="T687" s="71">
        <v>45808.0</v>
      </c>
      <c r="V687" s="69" t="s">
        <v>4751</v>
      </c>
      <c r="W687" s="69">
        <v>3780.0</v>
      </c>
      <c r="X687" s="69" t="s">
        <v>3037</v>
      </c>
      <c r="Y687" s="69" t="s">
        <v>6866</v>
      </c>
      <c r="Z687" s="70" t="s">
        <v>6867</v>
      </c>
      <c r="AA687" s="71">
        <v>45778.0</v>
      </c>
    </row>
    <row r="688">
      <c r="A688" s="115">
        <v>45762.0</v>
      </c>
      <c r="B688" s="116">
        <v>39.0</v>
      </c>
      <c r="C688" s="69" t="s">
        <v>64</v>
      </c>
      <c r="D688" s="69" t="s">
        <v>562</v>
      </c>
      <c r="E688" s="69" t="s">
        <v>3038</v>
      </c>
      <c r="F688" s="69" t="s">
        <v>274</v>
      </c>
      <c r="G688" s="69" t="s">
        <v>3039</v>
      </c>
      <c r="H688" s="69" t="s">
        <v>77</v>
      </c>
      <c r="I688" s="69" t="s">
        <v>468</v>
      </c>
      <c r="J688" s="69" t="s">
        <v>47</v>
      </c>
      <c r="K688" s="69" t="s">
        <v>47</v>
      </c>
      <c r="L688" s="69" t="s">
        <v>29</v>
      </c>
      <c r="M688" s="69" t="s">
        <v>8210</v>
      </c>
      <c r="N688" s="69" t="s">
        <v>8211</v>
      </c>
      <c r="O688" s="69" t="s">
        <v>32</v>
      </c>
      <c r="P688" s="69" t="s">
        <v>33</v>
      </c>
      <c r="Q688" s="69" t="s">
        <v>34</v>
      </c>
      <c r="R688" s="117"/>
      <c r="S688" s="117" t="s">
        <v>4853</v>
      </c>
      <c r="T688" s="71">
        <v>45801.0</v>
      </c>
      <c r="V688" s="69" t="s">
        <v>4853</v>
      </c>
      <c r="W688" s="69">
        <v>3780.0</v>
      </c>
      <c r="X688" s="69" t="s">
        <v>237</v>
      </c>
      <c r="Y688" s="69" t="s">
        <v>6866</v>
      </c>
      <c r="Z688" s="70" t="s">
        <v>6867</v>
      </c>
      <c r="AA688" s="71">
        <v>45778.0</v>
      </c>
    </row>
    <row r="689">
      <c r="A689" s="115">
        <v>45762.0</v>
      </c>
      <c r="B689" s="116">
        <v>60.0</v>
      </c>
      <c r="C689" s="69" t="s">
        <v>64</v>
      </c>
      <c r="D689" s="69" t="s">
        <v>562</v>
      </c>
      <c r="E689" s="69" t="s">
        <v>3042</v>
      </c>
      <c r="F689" s="69" t="s">
        <v>274</v>
      </c>
      <c r="G689" s="69" t="s">
        <v>3043</v>
      </c>
      <c r="H689" s="69" t="s">
        <v>77</v>
      </c>
      <c r="I689" s="69" t="s">
        <v>3044</v>
      </c>
      <c r="J689" s="69" t="s">
        <v>47</v>
      </c>
      <c r="K689" s="69" t="s">
        <v>47</v>
      </c>
      <c r="L689" s="69" t="s">
        <v>29</v>
      </c>
      <c r="M689" s="69" t="s">
        <v>8212</v>
      </c>
      <c r="N689" s="69" t="s">
        <v>8213</v>
      </c>
      <c r="O689" s="69" t="s">
        <v>32</v>
      </c>
      <c r="P689" s="69" t="s">
        <v>33</v>
      </c>
      <c r="Q689" s="69" t="s">
        <v>34</v>
      </c>
      <c r="R689" s="117"/>
      <c r="S689" s="117" t="s">
        <v>4837</v>
      </c>
      <c r="T689" s="71">
        <v>45822.0</v>
      </c>
      <c r="V689" s="69" t="s">
        <v>4837</v>
      </c>
      <c r="W689" s="69">
        <v>3780.0</v>
      </c>
      <c r="X689" s="69" t="s">
        <v>506</v>
      </c>
      <c r="Y689" s="69" t="s">
        <v>6870</v>
      </c>
      <c r="Z689" s="70" t="s">
        <v>6871</v>
      </c>
      <c r="AA689" s="71">
        <v>45809.0</v>
      </c>
    </row>
    <row r="690">
      <c r="A690" s="115">
        <v>45763.0</v>
      </c>
      <c r="B690" s="116">
        <v>24.0</v>
      </c>
      <c r="C690" s="69" t="s">
        <v>22</v>
      </c>
      <c r="D690" s="69" t="s">
        <v>307</v>
      </c>
      <c r="E690" s="69" t="s">
        <v>3049</v>
      </c>
      <c r="F690" s="69" t="s">
        <v>25</v>
      </c>
      <c r="G690" s="69" t="s">
        <v>3050</v>
      </c>
      <c r="H690" s="69" t="s">
        <v>59</v>
      </c>
      <c r="I690" s="69" t="s">
        <v>40</v>
      </c>
      <c r="J690" s="69" t="s">
        <v>40</v>
      </c>
      <c r="K690" s="69" t="s">
        <v>40</v>
      </c>
      <c r="L690" s="69" t="s">
        <v>29</v>
      </c>
      <c r="M690" s="69" t="s">
        <v>8214</v>
      </c>
      <c r="N690" s="69" t="s">
        <v>8215</v>
      </c>
      <c r="O690" s="69" t="s">
        <v>32</v>
      </c>
      <c r="P690" s="69" t="s">
        <v>33</v>
      </c>
      <c r="Q690" s="69" t="s">
        <v>34</v>
      </c>
      <c r="R690" s="117"/>
      <c r="S690" s="117">
        <v>45935.0</v>
      </c>
      <c r="T690" s="71">
        <v>45787.0</v>
      </c>
      <c r="V690" s="115">
        <v>45935.0</v>
      </c>
      <c r="Y690" s="69" t="s">
        <v>6866</v>
      </c>
      <c r="Z690" s="70" t="s">
        <v>6867</v>
      </c>
      <c r="AA690" s="71">
        <v>45778.0</v>
      </c>
    </row>
    <row r="691">
      <c r="A691" s="115">
        <v>45763.0</v>
      </c>
      <c r="B691" s="116">
        <v>21.0</v>
      </c>
      <c r="C691" s="69" t="s">
        <v>72</v>
      </c>
      <c r="D691" s="69" t="s">
        <v>247</v>
      </c>
      <c r="E691" s="69" t="s">
        <v>3053</v>
      </c>
      <c r="F691" s="69" t="s">
        <v>427</v>
      </c>
      <c r="G691" s="69" t="s">
        <v>3054</v>
      </c>
      <c r="H691" s="69" t="s">
        <v>77</v>
      </c>
      <c r="I691" s="69" t="s">
        <v>122</v>
      </c>
      <c r="J691" s="69" t="s">
        <v>47</v>
      </c>
      <c r="K691" s="69" t="s">
        <v>47</v>
      </c>
      <c r="L691" s="69" t="s">
        <v>29</v>
      </c>
      <c r="M691" s="69" t="s">
        <v>8216</v>
      </c>
      <c r="N691" s="69" t="s">
        <v>8217</v>
      </c>
      <c r="O691" s="69" t="s">
        <v>32</v>
      </c>
      <c r="P691" s="69" t="s">
        <v>33</v>
      </c>
      <c r="Q691" s="69" t="s">
        <v>34</v>
      </c>
      <c r="R691" s="117"/>
      <c r="S691" s="117">
        <v>45843.0</v>
      </c>
      <c r="T691" s="71">
        <v>45784.0</v>
      </c>
      <c r="V691" s="115">
        <v>45843.0</v>
      </c>
      <c r="W691" s="69">
        <v>3150.0</v>
      </c>
      <c r="X691" s="69" t="s">
        <v>706</v>
      </c>
      <c r="Y691" s="69" t="s">
        <v>6866</v>
      </c>
      <c r="Z691" s="70" t="s">
        <v>6867</v>
      </c>
      <c r="AA691" s="71">
        <v>45778.0</v>
      </c>
    </row>
    <row r="692">
      <c r="A692" s="115">
        <v>45763.0</v>
      </c>
      <c r="B692" s="116">
        <v>38.0</v>
      </c>
      <c r="C692" s="69" t="s">
        <v>64</v>
      </c>
      <c r="D692" s="69" t="s">
        <v>562</v>
      </c>
      <c r="E692" s="69" t="s">
        <v>3057</v>
      </c>
      <c r="F692" s="69" t="s">
        <v>274</v>
      </c>
      <c r="G692" s="69" t="s">
        <v>3058</v>
      </c>
      <c r="H692" s="69" t="s">
        <v>77</v>
      </c>
      <c r="I692" s="69" t="s">
        <v>1168</v>
      </c>
      <c r="J692" s="69" t="s">
        <v>47</v>
      </c>
      <c r="K692" s="69" t="s">
        <v>47</v>
      </c>
      <c r="L692" s="69" t="s">
        <v>29</v>
      </c>
      <c r="M692" s="69" t="s">
        <v>8218</v>
      </c>
      <c r="N692" s="69" t="s">
        <v>8219</v>
      </c>
      <c r="O692" s="69" t="s">
        <v>32</v>
      </c>
      <c r="P692" s="69" t="s">
        <v>33</v>
      </c>
      <c r="Q692" s="69" t="s">
        <v>126</v>
      </c>
      <c r="R692" s="117"/>
      <c r="S692" s="117" t="s">
        <v>4853</v>
      </c>
      <c r="T692" s="71">
        <v>45801.0</v>
      </c>
      <c r="V692" s="69" t="s">
        <v>4853</v>
      </c>
      <c r="Y692" s="69" t="s">
        <v>6866</v>
      </c>
      <c r="Z692" s="70" t="s">
        <v>6867</v>
      </c>
      <c r="AA692" s="71">
        <v>45778.0</v>
      </c>
    </row>
    <row r="693">
      <c r="A693" s="115">
        <v>45763.0</v>
      </c>
      <c r="B693" s="116">
        <v>10.0</v>
      </c>
      <c r="C693" s="69" t="s">
        <v>72</v>
      </c>
      <c r="D693" s="69" t="s">
        <v>247</v>
      </c>
      <c r="E693" s="69" t="s">
        <v>3061</v>
      </c>
      <c r="F693" s="69" t="s">
        <v>274</v>
      </c>
      <c r="G693" s="69" t="s">
        <v>3062</v>
      </c>
      <c r="H693" s="69" t="s">
        <v>77</v>
      </c>
      <c r="I693" s="69" t="s">
        <v>78</v>
      </c>
      <c r="J693" s="69" t="s">
        <v>47</v>
      </c>
      <c r="K693" s="69" t="s">
        <v>47</v>
      </c>
      <c r="L693" s="69" t="s">
        <v>29</v>
      </c>
      <c r="M693" s="69" t="s">
        <v>8220</v>
      </c>
      <c r="N693" s="69" t="s">
        <v>8221</v>
      </c>
      <c r="O693" s="69" t="s">
        <v>32</v>
      </c>
      <c r="P693" s="69" t="s">
        <v>33</v>
      </c>
      <c r="Q693" s="69" t="s">
        <v>126</v>
      </c>
      <c r="R693" s="117"/>
      <c r="S693" s="117" t="s">
        <v>4697</v>
      </c>
      <c r="T693" s="71">
        <v>45773.0</v>
      </c>
      <c r="V693" s="69" t="s">
        <v>4697</v>
      </c>
      <c r="W693" s="69">
        <v>1800.0</v>
      </c>
      <c r="X693" s="69" t="s">
        <v>1268</v>
      </c>
      <c r="Y693" s="69" t="s">
        <v>6836</v>
      </c>
      <c r="Z693" s="70" t="s">
        <v>6837</v>
      </c>
      <c r="AA693" s="71">
        <v>45748.0</v>
      </c>
    </row>
    <row r="694">
      <c r="A694" s="115">
        <v>45763.0</v>
      </c>
      <c r="B694" s="116">
        <v>10.0</v>
      </c>
      <c r="C694" s="69" t="s">
        <v>72</v>
      </c>
      <c r="D694" s="69" t="s">
        <v>247</v>
      </c>
      <c r="E694" s="69" t="s">
        <v>3065</v>
      </c>
      <c r="F694" s="69" t="s">
        <v>274</v>
      </c>
      <c r="G694" s="69" t="s">
        <v>3066</v>
      </c>
      <c r="H694" s="69" t="s">
        <v>77</v>
      </c>
      <c r="I694" s="69" t="s">
        <v>78</v>
      </c>
      <c r="J694" s="69" t="s">
        <v>47</v>
      </c>
      <c r="K694" s="69" t="s">
        <v>47</v>
      </c>
      <c r="L694" s="69" t="s">
        <v>29</v>
      </c>
      <c r="M694" s="69" t="s">
        <v>8222</v>
      </c>
      <c r="N694" s="69" t="s">
        <v>8223</v>
      </c>
      <c r="O694" s="69" t="s">
        <v>32</v>
      </c>
      <c r="P694" s="69" t="s">
        <v>33</v>
      </c>
      <c r="Q694" s="69" t="s">
        <v>126</v>
      </c>
      <c r="R694" s="117"/>
      <c r="S694" s="117" t="s">
        <v>4697</v>
      </c>
      <c r="T694" s="71">
        <v>45773.0</v>
      </c>
      <c r="V694" s="69" t="s">
        <v>4697</v>
      </c>
      <c r="W694" s="69">
        <v>3600.0</v>
      </c>
      <c r="X694" s="69" t="s">
        <v>1268</v>
      </c>
      <c r="Y694" s="69" t="s">
        <v>6836</v>
      </c>
      <c r="Z694" s="70" t="s">
        <v>6837</v>
      </c>
      <c r="AA694" s="71">
        <v>45748.0</v>
      </c>
    </row>
    <row r="695">
      <c r="A695" s="115">
        <v>45764.0</v>
      </c>
      <c r="B695" s="116">
        <v>44.0</v>
      </c>
      <c r="C695" s="69" t="s">
        <v>22</v>
      </c>
      <c r="D695" s="69" t="s">
        <v>307</v>
      </c>
      <c r="E695" s="69" t="s">
        <v>3070</v>
      </c>
      <c r="F695" s="69" t="s">
        <v>46</v>
      </c>
      <c r="G695" s="69" t="s">
        <v>2749</v>
      </c>
      <c r="H695" s="69" t="s">
        <v>68</v>
      </c>
      <c r="I695" s="69" t="s">
        <v>40</v>
      </c>
      <c r="J695" s="69" t="s">
        <v>40</v>
      </c>
      <c r="K695" s="69" t="s">
        <v>40</v>
      </c>
      <c r="L695" s="69" t="s">
        <v>29</v>
      </c>
      <c r="M695" s="69" t="s">
        <v>8224</v>
      </c>
      <c r="N695" s="69" t="s">
        <v>8225</v>
      </c>
      <c r="O695" s="69" t="s">
        <v>32</v>
      </c>
      <c r="P695" s="69" t="s">
        <v>33</v>
      </c>
      <c r="Q695" s="69" t="s">
        <v>34</v>
      </c>
      <c r="R695" s="117"/>
      <c r="S695" s="117" t="s">
        <v>4751</v>
      </c>
      <c r="T695" s="71">
        <v>45808.0</v>
      </c>
      <c r="V695" s="69" t="s">
        <v>4751</v>
      </c>
      <c r="Y695" s="69" t="s">
        <v>6866</v>
      </c>
      <c r="Z695" s="70" t="s">
        <v>6867</v>
      </c>
      <c r="AA695" s="71">
        <v>45778.0</v>
      </c>
    </row>
    <row r="696">
      <c r="A696" s="115">
        <v>45764.0</v>
      </c>
      <c r="B696" s="116">
        <v>138.0</v>
      </c>
      <c r="C696" s="69" t="s">
        <v>22</v>
      </c>
      <c r="D696" s="69" t="s">
        <v>109</v>
      </c>
      <c r="E696" s="69" t="s">
        <v>3073</v>
      </c>
      <c r="F696" s="69" t="s">
        <v>25</v>
      </c>
      <c r="G696" s="69" t="s">
        <v>3074</v>
      </c>
      <c r="H696" s="69" t="s">
        <v>388</v>
      </c>
      <c r="I696" s="69" t="s">
        <v>104</v>
      </c>
      <c r="J696" s="69" t="s">
        <v>256</v>
      </c>
      <c r="K696" s="69" t="s">
        <v>104</v>
      </c>
      <c r="L696" s="69" t="s">
        <v>29</v>
      </c>
      <c r="M696" s="69" t="s">
        <v>8226</v>
      </c>
      <c r="N696" s="69" t="s">
        <v>8227</v>
      </c>
      <c r="O696" s="69" t="s">
        <v>32</v>
      </c>
      <c r="P696" s="69" t="s">
        <v>214</v>
      </c>
      <c r="R696" s="117"/>
      <c r="S696" s="117"/>
      <c r="T696" s="70" t="s">
        <v>6850</v>
      </c>
      <c r="V696" s="117"/>
      <c r="Y696" s="69" t="s">
        <v>6850</v>
      </c>
      <c r="Z696" s="70" t="s">
        <v>6850</v>
      </c>
      <c r="AA696" s="70" t="s">
        <v>6850</v>
      </c>
    </row>
    <row r="697">
      <c r="A697" s="115">
        <v>45764.0</v>
      </c>
      <c r="B697" s="116">
        <v>58.0</v>
      </c>
      <c r="C697" s="69" t="s">
        <v>64</v>
      </c>
      <c r="D697" s="69" t="s">
        <v>432</v>
      </c>
      <c r="E697" s="69" t="s">
        <v>3077</v>
      </c>
      <c r="F697" s="69" t="s">
        <v>25</v>
      </c>
      <c r="G697" s="69" t="s">
        <v>3078</v>
      </c>
      <c r="H697" s="69" t="s">
        <v>68</v>
      </c>
      <c r="I697" s="69" t="s">
        <v>435</v>
      </c>
      <c r="J697" s="69" t="s">
        <v>220</v>
      </c>
      <c r="K697" s="69" t="s">
        <v>435</v>
      </c>
      <c r="L697" s="69" t="s">
        <v>29</v>
      </c>
      <c r="M697" s="69" t="s">
        <v>8228</v>
      </c>
      <c r="N697" s="69" t="s">
        <v>8229</v>
      </c>
      <c r="O697" s="69" t="s">
        <v>32</v>
      </c>
      <c r="P697" s="69" t="s">
        <v>33</v>
      </c>
      <c r="R697" s="117"/>
      <c r="S697" s="117" t="s">
        <v>4837</v>
      </c>
      <c r="T697" s="71">
        <v>45822.0</v>
      </c>
      <c r="V697" s="69" t="s">
        <v>4837</v>
      </c>
      <c r="W697" s="69">
        <v>4104.0</v>
      </c>
      <c r="X697" s="69" t="s">
        <v>2522</v>
      </c>
      <c r="Y697" s="69" t="s">
        <v>6870</v>
      </c>
      <c r="Z697" s="70" t="s">
        <v>6871</v>
      </c>
      <c r="AA697" s="71">
        <v>45809.0</v>
      </c>
    </row>
    <row r="698">
      <c r="A698" s="115">
        <v>45764.0</v>
      </c>
      <c r="B698" s="116">
        <v>138.0</v>
      </c>
      <c r="C698" s="69" t="s">
        <v>64</v>
      </c>
      <c r="D698" s="69" t="s">
        <v>95</v>
      </c>
      <c r="E698" s="69" t="s">
        <v>3081</v>
      </c>
      <c r="F698" s="69" t="s">
        <v>46</v>
      </c>
      <c r="G698" s="69" t="s">
        <v>3082</v>
      </c>
      <c r="H698" s="69" t="s">
        <v>59</v>
      </c>
      <c r="I698" s="69" t="s">
        <v>40</v>
      </c>
      <c r="J698" s="69" t="s">
        <v>40</v>
      </c>
      <c r="K698" s="69" t="s">
        <v>40</v>
      </c>
      <c r="L698" s="69" t="s">
        <v>29</v>
      </c>
      <c r="M698" s="69" t="s">
        <v>8230</v>
      </c>
      <c r="N698" s="69" t="s">
        <v>8231</v>
      </c>
      <c r="O698" s="69" t="s">
        <v>32</v>
      </c>
      <c r="P698" s="69" t="s">
        <v>214</v>
      </c>
      <c r="R698" s="117"/>
      <c r="S698" s="117"/>
      <c r="T698" s="70" t="s">
        <v>6850</v>
      </c>
      <c r="V698" s="117"/>
      <c r="Y698" s="69" t="s">
        <v>6850</v>
      </c>
      <c r="Z698" s="70" t="s">
        <v>6850</v>
      </c>
      <c r="AA698" s="70" t="s">
        <v>6850</v>
      </c>
    </row>
    <row r="699">
      <c r="A699" s="115">
        <v>45764.0</v>
      </c>
      <c r="B699" s="116">
        <v>54.0</v>
      </c>
      <c r="C699" s="69" t="s">
        <v>64</v>
      </c>
      <c r="D699" s="69" t="s">
        <v>432</v>
      </c>
      <c r="E699" s="69" t="s">
        <v>3085</v>
      </c>
      <c r="F699" s="69" t="s">
        <v>25</v>
      </c>
      <c r="G699" s="69" t="s">
        <v>3086</v>
      </c>
      <c r="H699" s="69" t="s">
        <v>68</v>
      </c>
      <c r="I699" s="69" t="s">
        <v>104</v>
      </c>
      <c r="J699" s="69" t="s">
        <v>78</v>
      </c>
      <c r="K699" s="69" t="s">
        <v>78</v>
      </c>
      <c r="L699" s="69" t="s">
        <v>29</v>
      </c>
      <c r="M699" s="69" t="s">
        <v>8232</v>
      </c>
      <c r="N699" s="69" t="s">
        <v>8233</v>
      </c>
      <c r="O699" s="69" t="s">
        <v>32</v>
      </c>
      <c r="P699" s="69" t="s">
        <v>33</v>
      </c>
      <c r="Q699" s="69" t="s">
        <v>471</v>
      </c>
      <c r="R699" s="115">
        <v>45936.0</v>
      </c>
      <c r="S699" s="117">
        <v>45936.0</v>
      </c>
      <c r="T699" s="71">
        <v>45818.0</v>
      </c>
      <c r="V699" s="69" t="s">
        <v>5722</v>
      </c>
      <c r="W699" s="69">
        <v>5076.0</v>
      </c>
      <c r="X699" s="69" t="s">
        <v>3090</v>
      </c>
      <c r="Y699" s="69" t="s">
        <v>6870</v>
      </c>
      <c r="Z699" s="70" t="s">
        <v>6871</v>
      </c>
      <c r="AA699" s="71">
        <v>45809.0</v>
      </c>
    </row>
    <row r="700">
      <c r="A700" s="115">
        <v>45764.0</v>
      </c>
      <c r="B700" s="116">
        <v>138.0</v>
      </c>
      <c r="C700" s="69" t="s">
        <v>50</v>
      </c>
      <c r="D700" s="69" t="s">
        <v>216</v>
      </c>
      <c r="E700" s="69" t="s">
        <v>3091</v>
      </c>
      <c r="F700" s="69" t="s">
        <v>25</v>
      </c>
      <c r="G700" s="69" t="s">
        <v>3092</v>
      </c>
      <c r="H700" s="69" t="s">
        <v>388</v>
      </c>
      <c r="I700" s="69" t="s">
        <v>256</v>
      </c>
      <c r="J700" s="69" t="s">
        <v>905</v>
      </c>
      <c r="K700" s="69" t="s">
        <v>905</v>
      </c>
      <c r="L700" s="69" t="s">
        <v>29</v>
      </c>
      <c r="M700" s="69" t="s">
        <v>8234</v>
      </c>
      <c r="N700" s="69" t="s">
        <v>8235</v>
      </c>
      <c r="O700" s="69" t="s">
        <v>32</v>
      </c>
      <c r="P700" s="69" t="s">
        <v>214</v>
      </c>
      <c r="R700" s="117"/>
      <c r="S700" s="117"/>
      <c r="T700" s="70" t="s">
        <v>6850</v>
      </c>
      <c r="V700" s="117"/>
      <c r="Y700" s="69" t="s">
        <v>6850</v>
      </c>
      <c r="Z700" s="70" t="s">
        <v>6850</v>
      </c>
      <c r="AA700" s="70" t="s">
        <v>6850</v>
      </c>
    </row>
    <row r="701">
      <c r="A701" s="115">
        <v>45764.0</v>
      </c>
      <c r="B701" s="116">
        <v>23.0</v>
      </c>
      <c r="C701" s="69" t="s">
        <v>50</v>
      </c>
      <c r="D701" s="69" t="s">
        <v>216</v>
      </c>
      <c r="E701" s="69" t="s">
        <v>3095</v>
      </c>
      <c r="F701" s="69" t="s">
        <v>25</v>
      </c>
      <c r="G701" s="69" t="s">
        <v>3096</v>
      </c>
      <c r="H701" s="69" t="s">
        <v>39</v>
      </c>
      <c r="I701" s="69" t="s">
        <v>328</v>
      </c>
      <c r="J701" s="69" t="s">
        <v>40</v>
      </c>
      <c r="K701" s="69" t="s">
        <v>40</v>
      </c>
      <c r="L701" s="69" t="s">
        <v>29</v>
      </c>
      <c r="M701" s="69" t="s">
        <v>8236</v>
      </c>
      <c r="N701" s="69" t="s">
        <v>8237</v>
      </c>
      <c r="O701" s="69" t="s">
        <v>32</v>
      </c>
      <c r="P701" s="69" t="s">
        <v>33</v>
      </c>
      <c r="Q701" s="69" t="s">
        <v>381</v>
      </c>
      <c r="R701" s="117"/>
      <c r="S701" s="117">
        <v>45935.0</v>
      </c>
      <c r="T701" s="71">
        <v>45787.0</v>
      </c>
      <c r="V701" s="115">
        <v>45935.0</v>
      </c>
      <c r="W701" s="69">
        <v>3060.0</v>
      </c>
      <c r="X701" s="69" t="s">
        <v>1331</v>
      </c>
      <c r="Y701" s="69" t="s">
        <v>6866</v>
      </c>
      <c r="Z701" s="70" t="s">
        <v>6867</v>
      </c>
      <c r="AA701" s="71">
        <v>45778.0</v>
      </c>
    </row>
    <row r="702">
      <c r="A702" s="115">
        <v>45764.0</v>
      </c>
      <c r="B702" s="116">
        <v>9.0</v>
      </c>
      <c r="C702" s="69" t="s">
        <v>72</v>
      </c>
      <c r="D702" s="69" t="s">
        <v>247</v>
      </c>
      <c r="E702" s="69" t="s">
        <v>3099</v>
      </c>
      <c r="F702" s="69" t="s">
        <v>274</v>
      </c>
      <c r="G702" s="69" t="s">
        <v>3100</v>
      </c>
      <c r="H702" s="69" t="s">
        <v>77</v>
      </c>
      <c r="I702" s="69" t="s">
        <v>78</v>
      </c>
      <c r="J702" s="69" t="s">
        <v>47</v>
      </c>
      <c r="K702" s="69" t="s">
        <v>47</v>
      </c>
      <c r="L702" s="69" t="s">
        <v>29</v>
      </c>
      <c r="M702" s="69" t="s">
        <v>8238</v>
      </c>
      <c r="N702" s="69" t="s">
        <v>8239</v>
      </c>
      <c r="O702" s="69" t="s">
        <v>32</v>
      </c>
      <c r="P702" s="69" t="s">
        <v>33</v>
      </c>
      <c r="Q702" s="69" t="s">
        <v>126</v>
      </c>
      <c r="R702" s="117"/>
      <c r="S702" s="117" t="s">
        <v>4697</v>
      </c>
      <c r="T702" s="71">
        <v>45773.0</v>
      </c>
      <c r="V702" s="69" t="s">
        <v>4697</v>
      </c>
      <c r="W702" s="69">
        <v>1800.0</v>
      </c>
      <c r="X702" s="69" t="s">
        <v>2465</v>
      </c>
      <c r="Y702" s="69" t="s">
        <v>6836</v>
      </c>
      <c r="Z702" s="70" t="s">
        <v>6837</v>
      </c>
      <c r="AA702" s="71">
        <v>45748.0</v>
      </c>
    </row>
    <row r="703">
      <c r="A703" s="115">
        <v>45765.0</v>
      </c>
      <c r="B703" s="116">
        <v>43.0</v>
      </c>
      <c r="C703" s="69" t="s">
        <v>22</v>
      </c>
      <c r="D703" s="69" t="s">
        <v>307</v>
      </c>
      <c r="E703" s="69" t="s">
        <v>3104</v>
      </c>
      <c r="F703" s="69" t="s">
        <v>46</v>
      </c>
      <c r="G703" s="69" t="s">
        <v>2749</v>
      </c>
      <c r="H703" s="69" t="s">
        <v>68</v>
      </c>
      <c r="I703" s="69" t="s">
        <v>40</v>
      </c>
      <c r="J703" s="69" t="s">
        <v>47</v>
      </c>
      <c r="K703" s="69" t="s">
        <v>47</v>
      </c>
      <c r="L703" s="69" t="s">
        <v>29</v>
      </c>
      <c r="M703" s="69" t="s">
        <v>8240</v>
      </c>
      <c r="N703" s="69" t="s">
        <v>8241</v>
      </c>
      <c r="O703" s="69" t="s">
        <v>32</v>
      </c>
      <c r="P703" s="69" t="s">
        <v>33</v>
      </c>
      <c r="Q703" s="69" t="s">
        <v>34</v>
      </c>
      <c r="R703" s="117"/>
      <c r="S703" s="117" t="s">
        <v>4751</v>
      </c>
      <c r="T703" s="71">
        <v>45808.0</v>
      </c>
      <c r="V703" s="69" t="s">
        <v>4751</v>
      </c>
      <c r="Y703" s="69" t="s">
        <v>6866</v>
      </c>
      <c r="Z703" s="70" t="s">
        <v>6867</v>
      </c>
      <c r="AA703" s="71">
        <v>45778.0</v>
      </c>
    </row>
    <row r="704">
      <c r="A704" s="115">
        <v>45765.0</v>
      </c>
      <c r="B704" s="116">
        <v>137.0</v>
      </c>
      <c r="C704" s="69" t="s">
        <v>72</v>
      </c>
      <c r="D704" s="69" t="s">
        <v>73</v>
      </c>
      <c r="E704" s="69" t="s">
        <v>3107</v>
      </c>
      <c r="F704" s="69" t="s">
        <v>373</v>
      </c>
      <c r="G704" s="69" t="s">
        <v>3108</v>
      </c>
      <c r="H704" s="69" t="s">
        <v>388</v>
      </c>
      <c r="I704" s="69" t="s">
        <v>1265</v>
      </c>
      <c r="J704" s="69" t="s">
        <v>78</v>
      </c>
      <c r="K704" s="69" t="s">
        <v>78</v>
      </c>
      <c r="L704" s="69" t="s">
        <v>29</v>
      </c>
      <c r="M704" s="69" t="s">
        <v>8242</v>
      </c>
      <c r="N704" s="69" t="s">
        <v>8243</v>
      </c>
      <c r="O704" s="69" t="s">
        <v>32</v>
      </c>
      <c r="P704" s="69" t="s">
        <v>214</v>
      </c>
      <c r="R704" s="117"/>
      <c r="S704" s="117"/>
      <c r="T704" s="70" t="s">
        <v>6850</v>
      </c>
      <c r="V704" s="117"/>
      <c r="Y704" s="69" t="s">
        <v>6850</v>
      </c>
      <c r="Z704" s="70" t="s">
        <v>6850</v>
      </c>
      <c r="AA704" s="70" t="s">
        <v>6850</v>
      </c>
    </row>
    <row r="705">
      <c r="A705" s="115">
        <v>45765.0</v>
      </c>
      <c r="B705" s="116">
        <v>137.0</v>
      </c>
      <c r="C705" s="69" t="s">
        <v>64</v>
      </c>
      <c r="D705" s="69" t="s">
        <v>209</v>
      </c>
      <c r="E705" s="69" t="s">
        <v>3111</v>
      </c>
      <c r="F705" s="69" t="s">
        <v>25</v>
      </c>
      <c r="G705" s="69" t="s">
        <v>3112</v>
      </c>
      <c r="H705" s="69" t="s">
        <v>39</v>
      </c>
      <c r="I705" s="69" t="s">
        <v>78</v>
      </c>
      <c r="J705" s="69" t="s">
        <v>404</v>
      </c>
      <c r="K705" s="69" t="s">
        <v>3044</v>
      </c>
      <c r="L705" s="69" t="s">
        <v>29</v>
      </c>
      <c r="M705" s="69" t="s">
        <v>8244</v>
      </c>
      <c r="N705" s="69" t="s">
        <v>8245</v>
      </c>
      <c r="O705" s="69" t="s">
        <v>32</v>
      </c>
      <c r="P705" s="69" t="s">
        <v>33</v>
      </c>
      <c r="Q705" s="69" t="s">
        <v>34</v>
      </c>
      <c r="R705" s="117"/>
      <c r="S705" s="117"/>
      <c r="T705" s="70" t="s">
        <v>6850</v>
      </c>
      <c r="V705" s="117"/>
      <c r="Y705" s="69" t="s">
        <v>6850</v>
      </c>
      <c r="Z705" s="70" t="s">
        <v>6850</v>
      </c>
      <c r="AA705" s="70" t="s">
        <v>6850</v>
      </c>
    </row>
    <row r="706">
      <c r="A706" s="115">
        <v>45765.0</v>
      </c>
      <c r="B706" s="116">
        <v>22.0</v>
      </c>
      <c r="C706" s="69" t="s">
        <v>22</v>
      </c>
      <c r="D706" s="69" t="s">
        <v>109</v>
      </c>
      <c r="E706" s="69" t="s">
        <v>3115</v>
      </c>
      <c r="F706" s="69" t="s">
        <v>25</v>
      </c>
      <c r="G706" s="69" t="s">
        <v>3116</v>
      </c>
      <c r="H706" s="69" t="s">
        <v>388</v>
      </c>
      <c r="I706" s="69" t="s">
        <v>78</v>
      </c>
      <c r="J706" s="69" t="s">
        <v>122</v>
      </c>
      <c r="K706" s="69" t="s">
        <v>122</v>
      </c>
      <c r="L706" s="69" t="s">
        <v>29</v>
      </c>
      <c r="M706" s="69" t="s">
        <v>8246</v>
      </c>
      <c r="N706" s="69" t="s">
        <v>8247</v>
      </c>
      <c r="O706" s="69" t="s">
        <v>32</v>
      </c>
      <c r="P706" s="69" t="s">
        <v>33</v>
      </c>
      <c r="Q706" s="69" t="s">
        <v>34</v>
      </c>
      <c r="R706" s="117"/>
      <c r="S706" s="117">
        <v>45935.0</v>
      </c>
      <c r="T706" s="71">
        <v>45787.0</v>
      </c>
      <c r="V706" s="115">
        <v>45935.0</v>
      </c>
      <c r="Y706" s="69" t="s">
        <v>6866</v>
      </c>
      <c r="Z706" s="70" t="s">
        <v>6867</v>
      </c>
      <c r="AA706" s="71">
        <v>45778.0</v>
      </c>
    </row>
    <row r="707">
      <c r="A707" s="115">
        <v>45765.0</v>
      </c>
      <c r="B707" s="116">
        <v>137.0</v>
      </c>
      <c r="C707" s="69" t="s">
        <v>22</v>
      </c>
      <c r="D707" s="69" t="s">
        <v>109</v>
      </c>
      <c r="E707" s="69" t="s">
        <v>3119</v>
      </c>
      <c r="F707" s="69" t="s">
        <v>25</v>
      </c>
      <c r="G707" s="69" t="s">
        <v>3120</v>
      </c>
      <c r="H707" s="69" t="s">
        <v>59</v>
      </c>
      <c r="I707" s="69" t="s">
        <v>104</v>
      </c>
      <c r="J707" s="69" t="s">
        <v>244</v>
      </c>
      <c r="K707" s="69" t="s">
        <v>244</v>
      </c>
      <c r="L707" s="69" t="s">
        <v>29</v>
      </c>
      <c r="M707" s="69" t="s">
        <v>8248</v>
      </c>
      <c r="N707" s="69" t="s">
        <v>8249</v>
      </c>
      <c r="O707" s="69" t="s">
        <v>32</v>
      </c>
      <c r="P707" s="69" t="s">
        <v>214</v>
      </c>
      <c r="R707" s="117"/>
      <c r="S707" s="117"/>
      <c r="T707" s="70" t="s">
        <v>6850</v>
      </c>
      <c r="V707" s="117"/>
      <c r="Y707" s="69" t="s">
        <v>6850</v>
      </c>
      <c r="Z707" s="70" t="s">
        <v>6850</v>
      </c>
      <c r="AA707" s="70" t="s">
        <v>6850</v>
      </c>
    </row>
    <row r="708">
      <c r="A708" s="115">
        <v>45765.0</v>
      </c>
      <c r="B708" s="116">
        <v>22.0</v>
      </c>
      <c r="C708" s="69" t="s">
        <v>72</v>
      </c>
      <c r="D708" s="69" t="s">
        <v>247</v>
      </c>
      <c r="E708" s="69" t="s">
        <v>3123</v>
      </c>
      <c r="F708" s="69" t="s">
        <v>274</v>
      </c>
      <c r="G708" s="69" t="s">
        <v>3124</v>
      </c>
      <c r="H708" s="69" t="s">
        <v>77</v>
      </c>
      <c r="I708" s="69" t="s">
        <v>104</v>
      </c>
      <c r="J708" s="69" t="s">
        <v>47</v>
      </c>
      <c r="K708" s="69" t="s">
        <v>47</v>
      </c>
      <c r="L708" s="69" t="s">
        <v>29</v>
      </c>
      <c r="M708" s="69" t="s">
        <v>8250</v>
      </c>
      <c r="N708" s="69" t="s">
        <v>8251</v>
      </c>
      <c r="O708" s="69" t="s">
        <v>32</v>
      </c>
      <c r="P708" s="69" t="s">
        <v>33</v>
      </c>
      <c r="Q708" s="69" t="s">
        <v>34</v>
      </c>
      <c r="R708" s="117"/>
      <c r="S708" s="117">
        <v>45935.0</v>
      </c>
      <c r="T708" s="71">
        <v>45787.0</v>
      </c>
      <c r="V708" s="115">
        <v>45935.0</v>
      </c>
      <c r="W708" s="69">
        <v>1800.0</v>
      </c>
      <c r="X708" s="69" t="s">
        <v>706</v>
      </c>
      <c r="Y708" s="69" t="s">
        <v>6866</v>
      </c>
      <c r="Z708" s="70" t="s">
        <v>6867</v>
      </c>
      <c r="AA708" s="71">
        <v>45778.0</v>
      </c>
    </row>
    <row r="709">
      <c r="A709" s="115">
        <v>45768.0</v>
      </c>
      <c r="B709" s="116">
        <v>134.0</v>
      </c>
      <c r="C709" s="69" t="s">
        <v>64</v>
      </c>
      <c r="D709" s="69" t="s">
        <v>290</v>
      </c>
      <c r="E709" s="69" t="s">
        <v>3128</v>
      </c>
      <c r="F709" s="69" t="s">
        <v>1873</v>
      </c>
      <c r="G709" s="69" t="s">
        <v>3129</v>
      </c>
      <c r="H709" s="69" t="s">
        <v>77</v>
      </c>
      <c r="I709" s="69" t="s">
        <v>78</v>
      </c>
      <c r="J709" s="69" t="s">
        <v>47</v>
      </c>
      <c r="K709" s="69" t="s">
        <v>47</v>
      </c>
      <c r="M709" s="69" t="s">
        <v>8252</v>
      </c>
      <c r="O709" s="69" t="s">
        <v>32</v>
      </c>
      <c r="P709" s="69" t="s">
        <v>33</v>
      </c>
      <c r="R709" s="117"/>
      <c r="S709" s="117"/>
      <c r="T709" s="70" t="s">
        <v>6850</v>
      </c>
      <c r="V709" s="117"/>
      <c r="Y709" s="69" t="s">
        <v>6850</v>
      </c>
      <c r="Z709" s="70" t="s">
        <v>6850</v>
      </c>
      <c r="AA709" s="70" t="s">
        <v>6850</v>
      </c>
    </row>
    <row r="710">
      <c r="A710" s="115">
        <v>45768.0</v>
      </c>
      <c r="B710" s="116">
        <v>134.0</v>
      </c>
      <c r="C710" s="69" t="s">
        <v>64</v>
      </c>
      <c r="D710" s="69" t="s">
        <v>209</v>
      </c>
      <c r="E710" s="69" t="s">
        <v>3131</v>
      </c>
      <c r="F710" s="69" t="s">
        <v>25</v>
      </c>
      <c r="G710" s="69" t="s">
        <v>3132</v>
      </c>
      <c r="H710" s="69" t="s">
        <v>59</v>
      </c>
      <c r="I710" s="69" t="s">
        <v>104</v>
      </c>
      <c r="J710" s="69" t="s">
        <v>328</v>
      </c>
      <c r="K710" s="69" t="s">
        <v>328</v>
      </c>
      <c r="L710" s="69" t="s">
        <v>29</v>
      </c>
      <c r="M710" s="69" t="s">
        <v>8253</v>
      </c>
      <c r="N710" s="69" t="s">
        <v>8254</v>
      </c>
      <c r="O710" s="69" t="s">
        <v>32</v>
      </c>
      <c r="P710" s="69" t="s">
        <v>343</v>
      </c>
      <c r="R710" s="117"/>
      <c r="S710" s="117"/>
      <c r="T710" s="70" t="s">
        <v>6850</v>
      </c>
      <c r="V710" s="117"/>
      <c r="Y710" s="69" t="s">
        <v>6850</v>
      </c>
      <c r="Z710" s="70" t="s">
        <v>6850</v>
      </c>
      <c r="AA710" s="70" t="s">
        <v>6850</v>
      </c>
    </row>
    <row r="711">
      <c r="A711" s="115">
        <v>45768.0</v>
      </c>
      <c r="B711" s="116">
        <v>47.0</v>
      </c>
      <c r="C711" s="69" t="s">
        <v>64</v>
      </c>
      <c r="D711" s="69" t="s">
        <v>209</v>
      </c>
      <c r="E711" s="69" t="s">
        <v>3136</v>
      </c>
      <c r="F711" s="69" t="s">
        <v>25</v>
      </c>
      <c r="G711" s="69" t="s">
        <v>3137</v>
      </c>
      <c r="H711" s="69" t="s">
        <v>388</v>
      </c>
      <c r="I711" s="69" t="s">
        <v>328</v>
      </c>
      <c r="J711" s="69" t="s">
        <v>328</v>
      </c>
      <c r="K711" s="69" t="s">
        <v>328</v>
      </c>
      <c r="L711" s="69" t="s">
        <v>29</v>
      </c>
      <c r="M711" s="69" t="s">
        <v>8255</v>
      </c>
      <c r="N711" s="69" t="s">
        <v>8256</v>
      </c>
      <c r="O711" s="69" t="s">
        <v>32</v>
      </c>
      <c r="P711" s="69" t="s">
        <v>33</v>
      </c>
      <c r="R711" s="117"/>
      <c r="S711" s="117">
        <v>45844.0</v>
      </c>
      <c r="T711" s="71">
        <v>45815.0</v>
      </c>
      <c r="V711" s="115">
        <v>45844.0</v>
      </c>
      <c r="Y711" s="69" t="s">
        <v>6870</v>
      </c>
      <c r="Z711" s="70" t="s">
        <v>6871</v>
      </c>
      <c r="AA711" s="71">
        <v>45809.0</v>
      </c>
    </row>
    <row r="712">
      <c r="A712" s="115">
        <v>45768.0</v>
      </c>
      <c r="B712" s="116">
        <v>134.0</v>
      </c>
      <c r="C712" s="69" t="s">
        <v>72</v>
      </c>
      <c r="D712" s="69" t="s">
        <v>73</v>
      </c>
      <c r="E712" s="69" t="s">
        <v>3140</v>
      </c>
      <c r="F712" s="69" t="s">
        <v>373</v>
      </c>
      <c r="G712" s="69" t="s">
        <v>3141</v>
      </c>
      <c r="H712" s="69" t="s">
        <v>39</v>
      </c>
      <c r="I712" s="69" t="s">
        <v>77</v>
      </c>
      <c r="J712" s="69" t="s">
        <v>256</v>
      </c>
      <c r="K712" s="69" t="s">
        <v>256</v>
      </c>
      <c r="L712" s="69" t="s">
        <v>29</v>
      </c>
      <c r="M712" s="69" t="s">
        <v>8257</v>
      </c>
      <c r="N712" s="69" t="s">
        <v>8258</v>
      </c>
      <c r="O712" s="69" t="s">
        <v>32</v>
      </c>
      <c r="P712" s="69" t="s">
        <v>214</v>
      </c>
      <c r="R712" s="117"/>
      <c r="S712" s="117"/>
      <c r="T712" s="70" t="s">
        <v>6850</v>
      </c>
      <c r="V712" s="117"/>
      <c r="Y712" s="69" t="s">
        <v>6850</v>
      </c>
      <c r="Z712" s="70" t="s">
        <v>6850</v>
      </c>
      <c r="AA712" s="70" t="s">
        <v>6850</v>
      </c>
    </row>
    <row r="713">
      <c r="A713" s="115">
        <v>45768.0</v>
      </c>
      <c r="B713" s="116">
        <v>134.0</v>
      </c>
      <c r="C713" s="69" t="s">
        <v>64</v>
      </c>
      <c r="D713" s="69" t="s">
        <v>529</v>
      </c>
      <c r="E713" s="69" t="s">
        <v>3144</v>
      </c>
      <c r="F713" s="69" t="s">
        <v>25</v>
      </c>
      <c r="G713" s="69" t="s">
        <v>3145</v>
      </c>
      <c r="H713" s="69" t="s">
        <v>39</v>
      </c>
      <c r="I713" s="69" t="s">
        <v>78</v>
      </c>
      <c r="J713" s="69" t="s">
        <v>78</v>
      </c>
      <c r="K713" s="69" t="s">
        <v>78</v>
      </c>
      <c r="L713" s="69" t="s">
        <v>29</v>
      </c>
      <c r="M713" s="69" t="s">
        <v>8259</v>
      </c>
      <c r="N713" s="69" t="s">
        <v>8260</v>
      </c>
      <c r="O713" s="69" t="s">
        <v>32</v>
      </c>
      <c r="P713" s="69" t="s">
        <v>214</v>
      </c>
      <c r="R713" s="117"/>
      <c r="S713" s="117"/>
      <c r="T713" s="70" t="s">
        <v>6850</v>
      </c>
      <c r="V713" s="117"/>
      <c r="Y713" s="69" t="s">
        <v>6850</v>
      </c>
      <c r="Z713" s="70" t="s">
        <v>6850</v>
      </c>
      <c r="AA713" s="70" t="s">
        <v>6850</v>
      </c>
    </row>
    <row r="714">
      <c r="A714" s="115">
        <v>45768.0</v>
      </c>
      <c r="B714" s="116">
        <v>134.0</v>
      </c>
      <c r="C714" s="69" t="s">
        <v>64</v>
      </c>
      <c r="D714" s="69" t="s">
        <v>529</v>
      </c>
      <c r="E714" s="69" t="s">
        <v>3148</v>
      </c>
      <c r="F714" s="69" t="s">
        <v>25</v>
      </c>
      <c r="G714" s="69" t="s">
        <v>3149</v>
      </c>
      <c r="H714" s="69" t="s">
        <v>2731</v>
      </c>
      <c r="I714" s="69" t="s">
        <v>123</v>
      </c>
      <c r="J714" s="69" t="s">
        <v>104</v>
      </c>
      <c r="K714" s="69" t="s">
        <v>78</v>
      </c>
      <c r="L714" s="69" t="s">
        <v>29</v>
      </c>
      <c r="M714" s="69" t="s">
        <v>8261</v>
      </c>
      <c r="N714" s="69" t="s">
        <v>8262</v>
      </c>
      <c r="O714" s="69" t="s">
        <v>32</v>
      </c>
      <c r="P714" s="69" t="s">
        <v>214</v>
      </c>
      <c r="R714" s="117"/>
      <c r="S714" s="117"/>
      <c r="T714" s="70" t="s">
        <v>6850</v>
      </c>
      <c r="V714" s="117"/>
      <c r="Y714" s="69" t="s">
        <v>6850</v>
      </c>
      <c r="Z714" s="70" t="s">
        <v>6850</v>
      </c>
      <c r="AA714" s="70" t="s">
        <v>6850</v>
      </c>
    </row>
    <row r="715">
      <c r="A715" s="115">
        <v>45768.0</v>
      </c>
      <c r="B715" s="116">
        <v>134.0</v>
      </c>
      <c r="C715" s="69" t="s">
        <v>64</v>
      </c>
      <c r="D715" s="69" t="s">
        <v>529</v>
      </c>
      <c r="E715" s="69" t="s">
        <v>3152</v>
      </c>
      <c r="F715" s="69" t="s">
        <v>25</v>
      </c>
      <c r="G715" s="69" t="s">
        <v>3153</v>
      </c>
      <c r="H715" s="69" t="s">
        <v>68</v>
      </c>
      <c r="I715" s="69" t="s">
        <v>468</v>
      </c>
      <c r="J715" s="69" t="s">
        <v>122</v>
      </c>
      <c r="K715" s="69" t="s">
        <v>122</v>
      </c>
      <c r="L715" s="69" t="s">
        <v>29</v>
      </c>
      <c r="M715" s="69" t="s">
        <v>8263</v>
      </c>
      <c r="N715" s="69" t="s">
        <v>8264</v>
      </c>
      <c r="O715" s="69" t="s">
        <v>32</v>
      </c>
      <c r="P715" s="69" t="s">
        <v>214</v>
      </c>
      <c r="R715" s="117"/>
      <c r="S715" s="117"/>
      <c r="T715" s="70" t="s">
        <v>6850</v>
      </c>
      <c r="V715" s="117"/>
      <c r="Y715" s="69" t="s">
        <v>6850</v>
      </c>
      <c r="Z715" s="70" t="s">
        <v>6850</v>
      </c>
      <c r="AA715" s="70" t="s">
        <v>6850</v>
      </c>
    </row>
    <row r="716">
      <c r="A716" s="115">
        <v>45768.0</v>
      </c>
      <c r="B716" s="116">
        <v>19.0</v>
      </c>
      <c r="C716" s="69" t="s">
        <v>64</v>
      </c>
      <c r="D716" s="69" t="s">
        <v>529</v>
      </c>
      <c r="E716" s="69" t="s">
        <v>3156</v>
      </c>
      <c r="F716" s="69" t="s">
        <v>25</v>
      </c>
      <c r="G716" s="69" t="s">
        <v>3157</v>
      </c>
      <c r="H716" s="69" t="s">
        <v>39</v>
      </c>
      <c r="I716" s="69" t="s">
        <v>28</v>
      </c>
      <c r="J716" s="69" t="s">
        <v>2391</v>
      </c>
      <c r="K716" s="69" t="s">
        <v>28</v>
      </c>
      <c r="L716" s="69" t="s">
        <v>29</v>
      </c>
      <c r="M716" s="69" t="s">
        <v>8265</v>
      </c>
      <c r="N716" s="69" t="s">
        <v>8266</v>
      </c>
      <c r="O716" s="69" t="s">
        <v>32</v>
      </c>
      <c r="P716" s="69" t="s">
        <v>33</v>
      </c>
      <c r="Q716" s="69" t="s">
        <v>381</v>
      </c>
      <c r="R716" s="117"/>
      <c r="S716" s="117">
        <v>45935.0</v>
      </c>
      <c r="T716" s="71">
        <v>45787.0</v>
      </c>
      <c r="V716" s="115">
        <v>45935.0</v>
      </c>
      <c r="Y716" s="69" t="s">
        <v>6866</v>
      </c>
      <c r="Z716" s="70" t="s">
        <v>6867</v>
      </c>
      <c r="AA716" s="71">
        <v>45778.0</v>
      </c>
    </row>
    <row r="717">
      <c r="A717" s="115">
        <v>45768.0</v>
      </c>
      <c r="B717" s="116">
        <v>19.0</v>
      </c>
      <c r="C717" s="69" t="s">
        <v>64</v>
      </c>
      <c r="D717" s="69" t="s">
        <v>529</v>
      </c>
      <c r="E717" s="69" t="s">
        <v>3160</v>
      </c>
      <c r="F717" s="69" t="s">
        <v>25</v>
      </c>
      <c r="G717" s="69" t="s">
        <v>3161</v>
      </c>
      <c r="H717" s="69" t="s">
        <v>388</v>
      </c>
      <c r="I717" s="69" t="s">
        <v>54</v>
      </c>
      <c r="J717" s="69" t="s">
        <v>54</v>
      </c>
      <c r="K717" s="69" t="s">
        <v>54</v>
      </c>
      <c r="L717" s="69" t="s">
        <v>29</v>
      </c>
      <c r="M717" s="69" t="s">
        <v>8267</v>
      </c>
      <c r="N717" s="69" t="s">
        <v>8268</v>
      </c>
      <c r="O717" s="69" t="s">
        <v>32</v>
      </c>
      <c r="P717" s="69" t="s">
        <v>33</v>
      </c>
      <c r="Q717" s="69" t="s">
        <v>34</v>
      </c>
      <c r="R717" s="117"/>
      <c r="S717" s="117">
        <v>45935.0</v>
      </c>
      <c r="T717" s="71">
        <v>45787.0</v>
      </c>
      <c r="V717" s="115">
        <v>45935.0</v>
      </c>
      <c r="Y717" s="69" t="s">
        <v>6866</v>
      </c>
      <c r="Z717" s="70" t="s">
        <v>6867</v>
      </c>
      <c r="AA717" s="71">
        <v>45778.0</v>
      </c>
    </row>
    <row r="718">
      <c r="A718" s="115">
        <v>45768.0</v>
      </c>
      <c r="B718" s="116">
        <v>19.0</v>
      </c>
      <c r="C718" s="69" t="s">
        <v>64</v>
      </c>
      <c r="D718" s="69" t="s">
        <v>529</v>
      </c>
      <c r="E718" s="69" t="s">
        <v>3164</v>
      </c>
      <c r="F718" s="69" t="s">
        <v>46</v>
      </c>
      <c r="G718" s="69" t="s">
        <v>3161</v>
      </c>
      <c r="H718" s="69" t="s">
        <v>388</v>
      </c>
      <c r="I718" s="69" t="s">
        <v>54</v>
      </c>
      <c r="J718" s="69" t="s">
        <v>47</v>
      </c>
      <c r="K718" s="69" t="s">
        <v>47</v>
      </c>
      <c r="L718" s="69" t="s">
        <v>29</v>
      </c>
      <c r="M718" s="69" t="s">
        <v>8269</v>
      </c>
      <c r="N718" s="69" t="s">
        <v>8270</v>
      </c>
      <c r="O718" s="69" t="s">
        <v>32</v>
      </c>
      <c r="P718" s="69" t="s">
        <v>33</v>
      </c>
      <c r="Q718" s="69" t="s">
        <v>34</v>
      </c>
      <c r="R718" s="117"/>
      <c r="S718" s="117">
        <v>45935.0</v>
      </c>
      <c r="T718" s="71">
        <v>45787.0</v>
      </c>
      <c r="V718" s="115">
        <v>45935.0</v>
      </c>
      <c r="Y718" s="69" t="s">
        <v>6866</v>
      </c>
      <c r="Z718" s="70" t="s">
        <v>6867</v>
      </c>
      <c r="AA718" s="71">
        <v>45778.0</v>
      </c>
    </row>
    <row r="719">
      <c r="A719" s="115">
        <v>45768.0</v>
      </c>
      <c r="B719" s="116">
        <v>19.0</v>
      </c>
      <c r="C719" s="69" t="s">
        <v>64</v>
      </c>
      <c r="D719" s="69" t="s">
        <v>529</v>
      </c>
      <c r="E719" s="69" t="s">
        <v>3167</v>
      </c>
      <c r="F719" s="69" t="s">
        <v>46</v>
      </c>
      <c r="G719" s="69" t="s">
        <v>3161</v>
      </c>
      <c r="H719" s="69" t="s">
        <v>388</v>
      </c>
      <c r="I719" s="69" t="s">
        <v>54</v>
      </c>
      <c r="J719" s="69" t="s">
        <v>47</v>
      </c>
      <c r="K719" s="69" t="s">
        <v>47</v>
      </c>
      <c r="L719" s="69" t="s">
        <v>29</v>
      </c>
      <c r="M719" s="69" t="s">
        <v>8271</v>
      </c>
      <c r="N719" s="69" t="s">
        <v>8272</v>
      </c>
      <c r="O719" s="69" t="s">
        <v>32</v>
      </c>
      <c r="P719" s="69" t="s">
        <v>33</v>
      </c>
      <c r="Q719" s="69" t="s">
        <v>34</v>
      </c>
      <c r="R719" s="117"/>
      <c r="S719" s="117">
        <v>45935.0</v>
      </c>
      <c r="T719" s="71">
        <v>45787.0</v>
      </c>
      <c r="V719" s="115">
        <v>45935.0</v>
      </c>
      <c r="Y719" s="69" t="s">
        <v>6866</v>
      </c>
      <c r="Z719" s="70" t="s">
        <v>6867</v>
      </c>
      <c r="AA719" s="71">
        <v>45778.0</v>
      </c>
    </row>
    <row r="720">
      <c r="A720" s="115">
        <v>45769.0</v>
      </c>
      <c r="B720" s="116">
        <v>18.0</v>
      </c>
      <c r="C720" s="69" t="s">
        <v>64</v>
      </c>
      <c r="D720" s="69" t="s">
        <v>529</v>
      </c>
      <c r="E720" s="69" t="s">
        <v>3171</v>
      </c>
      <c r="F720" s="69" t="s">
        <v>46</v>
      </c>
      <c r="G720" s="69" t="s">
        <v>3172</v>
      </c>
      <c r="H720" s="69" t="s">
        <v>59</v>
      </c>
      <c r="I720" s="69" t="s">
        <v>54</v>
      </c>
      <c r="J720" s="69" t="s">
        <v>47</v>
      </c>
      <c r="K720" s="69" t="s">
        <v>47</v>
      </c>
      <c r="L720" s="69" t="s">
        <v>29</v>
      </c>
      <c r="M720" s="69" t="s">
        <v>8273</v>
      </c>
      <c r="N720" s="69" t="s">
        <v>8274</v>
      </c>
      <c r="O720" s="69" t="s">
        <v>32</v>
      </c>
      <c r="P720" s="69" t="s">
        <v>33</v>
      </c>
      <c r="Q720" s="69" t="s">
        <v>34</v>
      </c>
      <c r="R720" s="117"/>
      <c r="S720" s="117">
        <v>45935.0</v>
      </c>
      <c r="T720" s="71">
        <v>45787.0</v>
      </c>
      <c r="V720" s="115">
        <v>45935.0</v>
      </c>
      <c r="Y720" s="69" t="s">
        <v>6866</v>
      </c>
      <c r="Z720" s="70" t="s">
        <v>6867</v>
      </c>
      <c r="AA720" s="71">
        <v>45778.0</v>
      </c>
    </row>
    <row r="721">
      <c r="A721" s="115">
        <v>45769.0</v>
      </c>
      <c r="B721" s="116">
        <v>46.0</v>
      </c>
      <c r="C721" s="69" t="s">
        <v>64</v>
      </c>
      <c r="D721" s="69" t="s">
        <v>529</v>
      </c>
      <c r="E721" s="69" t="s">
        <v>3175</v>
      </c>
      <c r="F721" s="69" t="s">
        <v>25</v>
      </c>
      <c r="G721" s="69" t="s">
        <v>3176</v>
      </c>
      <c r="H721" s="69" t="s">
        <v>1355</v>
      </c>
      <c r="I721" s="69" t="s">
        <v>167</v>
      </c>
      <c r="J721" s="69" t="s">
        <v>167</v>
      </c>
      <c r="K721" s="69" t="s">
        <v>167</v>
      </c>
      <c r="L721" s="69" t="s">
        <v>29</v>
      </c>
      <c r="M721" s="69" t="s">
        <v>8275</v>
      </c>
      <c r="N721" s="69" t="s">
        <v>8276</v>
      </c>
      <c r="O721" s="69" t="s">
        <v>32</v>
      </c>
      <c r="P721" s="69" t="s">
        <v>33</v>
      </c>
      <c r="R721" s="117"/>
      <c r="S721" s="117">
        <v>45844.0</v>
      </c>
      <c r="T721" s="71">
        <v>45815.0</v>
      </c>
      <c r="V721" s="115">
        <v>45844.0</v>
      </c>
      <c r="Y721" s="69" t="s">
        <v>6870</v>
      </c>
      <c r="Z721" s="70" t="s">
        <v>6871</v>
      </c>
      <c r="AA721" s="71">
        <v>45809.0</v>
      </c>
    </row>
    <row r="722">
      <c r="A722" s="115">
        <v>45769.0</v>
      </c>
      <c r="B722" s="116">
        <v>378.0</v>
      </c>
      <c r="C722" s="69" t="s">
        <v>64</v>
      </c>
      <c r="D722" s="69" t="s">
        <v>529</v>
      </c>
      <c r="E722" s="69" t="s">
        <v>3179</v>
      </c>
      <c r="F722" s="69" t="s">
        <v>25</v>
      </c>
      <c r="G722" s="69" t="s">
        <v>3180</v>
      </c>
      <c r="H722" s="69" t="s">
        <v>388</v>
      </c>
      <c r="I722" s="69" t="s">
        <v>105</v>
      </c>
      <c r="J722" s="69" t="s">
        <v>54</v>
      </c>
      <c r="K722" s="69" t="s">
        <v>54</v>
      </c>
      <c r="L722" s="69" t="s">
        <v>29</v>
      </c>
      <c r="M722" s="69" t="s">
        <v>8277</v>
      </c>
      <c r="N722" s="69" t="s">
        <v>8278</v>
      </c>
      <c r="O722" s="69" t="s">
        <v>32</v>
      </c>
      <c r="P722" s="69" t="s">
        <v>33</v>
      </c>
      <c r="Q722" s="69" t="s">
        <v>381</v>
      </c>
      <c r="R722" s="117"/>
      <c r="S722" s="117">
        <v>45794.0</v>
      </c>
      <c r="T722" s="71">
        <v>46147.0</v>
      </c>
      <c r="V722" s="119">
        <v>45794.0</v>
      </c>
      <c r="Y722" s="69" t="s">
        <v>8279</v>
      </c>
      <c r="Z722" s="70" t="s">
        <v>6867</v>
      </c>
      <c r="AA722" s="71">
        <v>46143.0</v>
      </c>
    </row>
    <row r="723">
      <c r="A723" s="115">
        <v>45769.0</v>
      </c>
      <c r="B723" s="116">
        <v>133.0</v>
      </c>
      <c r="C723" s="69" t="s">
        <v>64</v>
      </c>
      <c r="D723" s="69" t="s">
        <v>529</v>
      </c>
      <c r="E723" s="69" t="s">
        <v>3184</v>
      </c>
      <c r="F723" s="69" t="s">
        <v>46</v>
      </c>
      <c r="G723" s="69" t="s">
        <v>3180</v>
      </c>
      <c r="H723" s="69" t="s">
        <v>388</v>
      </c>
      <c r="I723" s="69" t="s">
        <v>1265</v>
      </c>
      <c r="J723" s="69" t="s">
        <v>47</v>
      </c>
      <c r="K723" s="69" t="s">
        <v>47</v>
      </c>
      <c r="L723" s="69" t="s">
        <v>29</v>
      </c>
      <c r="M723" s="69" t="s">
        <v>8280</v>
      </c>
      <c r="N723" s="69" t="s">
        <v>8281</v>
      </c>
      <c r="O723" s="69" t="s">
        <v>32</v>
      </c>
      <c r="P723" s="69" t="s">
        <v>33</v>
      </c>
      <c r="Q723" s="69" t="s">
        <v>381</v>
      </c>
      <c r="R723" s="117"/>
      <c r="S723" s="117"/>
      <c r="T723" s="70" t="s">
        <v>6850</v>
      </c>
      <c r="V723" s="117"/>
      <c r="Y723" s="69" t="s">
        <v>6850</v>
      </c>
      <c r="Z723" s="70" t="s">
        <v>6850</v>
      </c>
      <c r="AA723" s="70" t="s">
        <v>6850</v>
      </c>
    </row>
    <row r="724">
      <c r="A724" s="115">
        <v>45769.0</v>
      </c>
      <c r="B724" s="116">
        <v>25.0</v>
      </c>
      <c r="C724" s="69" t="s">
        <v>64</v>
      </c>
      <c r="D724" s="69" t="s">
        <v>529</v>
      </c>
      <c r="E724" s="69" t="s">
        <v>3187</v>
      </c>
      <c r="F724" s="69" t="s">
        <v>25</v>
      </c>
      <c r="G724" s="69" t="s">
        <v>3188</v>
      </c>
      <c r="H724" s="69" t="s">
        <v>59</v>
      </c>
      <c r="I724" s="69" t="s">
        <v>105</v>
      </c>
      <c r="J724" s="69" t="s">
        <v>105</v>
      </c>
      <c r="K724" s="69" t="s">
        <v>105</v>
      </c>
      <c r="L724" s="69" t="s">
        <v>29</v>
      </c>
      <c r="M724" s="69" t="s">
        <v>8282</v>
      </c>
      <c r="N724" s="69" t="s">
        <v>8283</v>
      </c>
      <c r="O724" s="69" t="s">
        <v>32</v>
      </c>
      <c r="P724" s="69" t="s">
        <v>33</v>
      </c>
      <c r="Q724" s="69" t="s">
        <v>381</v>
      </c>
      <c r="R724" s="117"/>
      <c r="S724" s="117" t="s">
        <v>4812</v>
      </c>
      <c r="T724" s="71">
        <v>45794.0</v>
      </c>
      <c r="V724" s="69" t="s">
        <v>4812</v>
      </c>
      <c r="Y724" s="69" t="s">
        <v>6866</v>
      </c>
      <c r="Z724" s="70" t="s">
        <v>6867</v>
      </c>
      <c r="AA724" s="71">
        <v>45778.0</v>
      </c>
    </row>
    <row r="725">
      <c r="A725" s="115">
        <v>45769.0</v>
      </c>
      <c r="B725" s="116">
        <v>133.0</v>
      </c>
      <c r="C725" s="69" t="s">
        <v>64</v>
      </c>
      <c r="D725" s="69" t="s">
        <v>529</v>
      </c>
      <c r="E725" s="69" t="s">
        <v>3192</v>
      </c>
      <c r="F725" s="69" t="s">
        <v>25</v>
      </c>
      <c r="G725" s="69" t="s">
        <v>3193</v>
      </c>
      <c r="H725" s="69" t="s">
        <v>388</v>
      </c>
      <c r="I725" s="69" t="s">
        <v>40</v>
      </c>
      <c r="J725" s="69" t="s">
        <v>244</v>
      </c>
      <c r="K725" s="69" t="s">
        <v>328</v>
      </c>
      <c r="L725" s="69" t="s">
        <v>29</v>
      </c>
      <c r="M725" s="69" t="s">
        <v>8284</v>
      </c>
      <c r="N725" s="69" t="s">
        <v>8285</v>
      </c>
      <c r="O725" s="69" t="s">
        <v>32</v>
      </c>
      <c r="P725" s="69" t="s">
        <v>214</v>
      </c>
      <c r="R725" s="117"/>
      <c r="S725" s="117"/>
      <c r="T725" s="70" t="s">
        <v>6850</v>
      </c>
      <c r="V725" s="117"/>
      <c r="Y725" s="69" t="s">
        <v>6850</v>
      </c>
      <c r="Z725" s="70" t="s">
        <v>6850</v>
      </c>
      <c r="AA725" s="70" t="s">
        <v>6850</v>
      </c>
    </row>
    <row r="726">
      <c r="A726" s="115">
        <v>45769.0</v>
      </c>
      <c r="B726" s="116">
        <v>25.0</v>
      </c>
      <c r="C726" s="69" t="s">
        <v>64</v>
      </c>
      <c r="D726" s="69" t="s">
        <v>529</v>
      </c>
      <c r="E726" s="69" t="s">
        <v>3196</v>
      </c>
      <c r="F726" s="69" t="s">
        <v>25</v>
      </c>
      <c r="G726" s="69" t="s">
        <v>3197</v>
      </c>
      <c r="H726" s="69" t="s">
        <v>3198</v>
      </c>
      <c r="I726" s="69" t="s">
        <v>40</v>
      </c>
      <c r="J726" s="69" t="s">
        <v>40</v>
      </c>
      <c r="K726" s="69" t="s">
        <v>40</v>
      </c>
      <c r="L726" s="69" t="s">
        <v>29</v>
      </c>
      <c r="M726" s="69" t="s">
        <v>8286</v>
      </c>
      <c r="N726" s="69" t="s">
        <v>8287</v>
      </c>
      <c r="O726" s="69" t="s">
        <v>32</v>
      </c>
      <c r="P726" s="69" t="s">
        <v>33</v>
      </c>
      <c r="Q726" s="69" t="s">
        <v>126</v>
      </c>
      <c r="R726" s="117"/>
      <c r="S726" s="117" t="s">
        <v>4812</v>
      </c>
      <c r="T726" s="71">
        <v>45794.0</v>
      </c>
      <c r="V726" s="69" t="s">
        <v>4812</v>
      </c>
      <c r="Y726" s="69" t="s">
        <v>6866</v>
      </c>
      <c r="Z726" s="70" t="s">
        <v>6867</v>
      </c>
      <c r="AA726" s="71">
        <v>45778.0</v>
      </c>
    </row>
    <row r="727">
      <c r="A727" s="115">
        <v>45769.0</v>
      </c>
      <c r="B727" s="116">
        <v>133.0</v>
      </c>
      <c r="C727" s="69" t="s">
        <v>64</v>
      </c>
      <c r="D727" s="69" t="s">
        <v>529</v>
      </c>
      <c r="E727" s="69" t="s">
        <v>3201</v>
      </c>
      <c r="F727" s="69" t="s">
        <v>25</v>
      </c>
      <c r="G727" s="69" t="s">
        <v>3202</v>
      </c>
      <c r="H727" s="69" t="s">
        <v>388</v>
      </c>
      <c r="I727" s="69" t="s">
        <v>404</v>
      </c>
      <c r="J727" s="69" t="s">
        <v>78</v>
      </c>
      <c r="K727" s="69" t="s">
        <v>78</v>
      </c>
      <c r="L727" s="69" t="s">
        <v>29</v>
      </c>
      <c r="M727" s="69" t="s">
        <v>8288</v>
      </c>
      <c r="N727" s="69" t="s">
        <v>8289</v>
      </c>
      <c r="O727" s="69" t="s">
        <v>32</v>
      </c>
      <c r="P727" s="69" t="s">
        <v>214</v>
      </c>
      <c r="R727" s="117"/>
      <c r="S727" s="117"/>
      <c r="T727" s="70" t="s">
        <v>6850</v>
      </c>
      <c r="V727" s="117"/>
      <c r="Y727" s="69" t="s">
        <v>6850</v>
      </c>
      <c r="Z727" s="70" t="s">
        <v>6850</v>
      </c>
      <c r="AA727" s="70" t="s">
        <v>6850</v>
      </c>
    </row>
    <row r="728">
      <c r="A728" s="115">
        <v>45769.0</v>
      </c>
      <c r="B728" s="116">
        <v>133.0</v>
      </c>
      <c r="C728" s="69" t="s">
        <v>72</v>
      </c>
      <c r="D728" s="69" t="s">
        <v>73</v>
      </c>
      <c r="E728" s="69" t="s">
        <v>3205</v>
      </c>
      <c r="F728" s="69" t="s">
        <v>25</v>
      </c>
      <c r="G728" s="69" t="s">
        <v>3206</v>
      </c>
      <c r="H728" s="69" t="s">
        <v>39</v>
      </c>
      <c r="I728" s="69" t="s">
        <v>1265</v>
      </c>
      <c r="J728" s="69" t="s">
        <v>40</v>
      </c>
      <c r="K728" s="69" t="s">
        <v>40</v>
      </c>
      <c r="L728" s="69" t="s">
        <v>29</v>
      </c>
      <c r="M728" s="69" t="s">
        <v>8290</v>
      </c>
      <c r="N728" s="69" t="s">
        <v>8291</v>
      </c>
      <c r="O728" s="69" t="s">
        <v>32</v>
      </c>
      <c r="P728" s="69" t="s">
        <v>214</v>
      </c>
      <c r="R728" s="117"/>
      <c r="S728" s="117"/>
      <c r="T728" s="70" t="s">
        <v>6850</v>
      </c>
      <c r="V728" s="117"/>
      <c r="Y728" s="69" t="s">
        <v>6850</v>
      </c>
      <c r="Z728" s="70" t="s">
        <v>6850</v>
      </c>
      <c r="AA728" s="70" t="s">
        <v>6850</v>
      </c>
    </row>
    <row r="729">
      <c r="A729" s="115">
        <v>45769.0</v>
      </c>
      <c r="B729" s="116">
        <v>133.0</v>
      </c>
      <c r="C729" s="69" t="s">
        <v>64</v>
      </c>
      <c r="D729" s="69" t="s">
        <v>562</v>
      </c>
      <c r="E729" s="69" t="s">
        <v>3209</v>
      </c>
      <c r="F729" s="69" t="s">
        <v>25</v>
      </c>
      <c r="G729" s="69" t="s">
        <v>3210</v>
      </c>
      <c r="H729" s="69" t="s">
        <v>59</v>
      </c>
      <c r="I729" s="69" t="s">
        <v>3044</v>
      </c>
      <c r="J729" s="69" t="s">
        <v>3044</v>
      </c>
      <c r="K729" s="69" t="s">
        <v>3044</v>
      </c>
      <c r="L729" s="69" t="s">
        <v>29</v>
      </c>
      <c r="M729" s="69" t="s">
        <v>8292</v>
      </c>
      <c r="N729" s="69" t="s">
        <v>8293</v>
      </c>
      <c r="O729" s="69" t="s">
        <v>32</v>
      </c>
      <c r="P729" s="69" t="s">
        <v>214</v>
      </c>
      <c r="R729" s="117"/>
      <c r="S729" s="117"/>
      <c r="T729" s="70" t="s">
        <v>6850</v>
      </c>
      <c r="V729" s="117"/>
      <c r="Y729" s="69" t="s">
        <v>6850</v>
      </c>
      <c r="Z729" s="70" t="s">
        <v>6850</v>
      </c>
      <c r="AA729" s="70" t="s">
        <v>6850</v>
      </c>
    </row>
    <row r="730">
      <c r="A730" s="115">
        <v>45769.0</v>
      </c>
      <c r="B730" s="116">
        <v>133.0</v>
      </c>
      <c r="C730" s="69" t="s">
        <v>64</v>
      </c>
      <c r="D730" s="69" t="s">
        <v>562</v>
      </c>
      <c r="E730" s="69" t="s">
        <v>3213</v>
      </c>
      <c r="F730" s="69" t="s">
        <v>25</v>
      </c>
      <c r="G730" s="69" t="s">
        <v>3214</v>
      </c>
      <c r="H730" s="69" t="s">
        <v>68</v>
      </c>
      <c r="I730" s="69" t="s">
        <v>3044</v>
      </c>
      <c r="J730" s="69" t="s">
        <v>3215</v>
      </c>
      <c r="K730" s="69" t="s">
        <v>3215</v>
      </c>
      <c r="L730" s="69" t="s">
        <v>29</v>
      </c>
      <c r="M730" s="69" t="s">
        <v>8294</v>
      </c>
      <c r="N730" s="69" t="s">
        <v>8295</v>
      </c>
      <c r="O730" s="69" t="s">
        <v>32</v>
      </c>
      <c r="P730" s="69" t="s">
        <v>214</v>
      </c>
      <c r="R730" s="117"/>
      <c r="S730" s="117"/>
      <c r="T730" s="70" t="s">
        <v>6850</v>
      </c>
      <c r="V730" s="117"/>
      <c r="Y730" s="69" t="s">
        <v>6850</v>
      </c>
      <c r="Z730" s="70" t="s">
        <v>6850</v>
      </c>
      <c r="AA730" s="70" t="s">
        <v>6850</v>
      </c>
    </row>
    <row r="731">
      <c r="A731" s="115">
        <v>45769.0</v>
      </c>
      <c r="B731" s="116">
        <v>133.0</v>
      </c>
      <c r="C731" s="69" t="s">
        <v>64</v>
      </c>
      <c r="D731" s="69" t="s">
        <v>562</v>
      </c>
      <c r="E731" s="69" t="s">
        <v>3218</v>
      </c>
      <c r="F731" s="69" t="s">
        <v>46</v>
      </c>
      <c r="G731" s="69" t="s">
        <v>3219</v>
      </c>
      <c r="H731" s="69" t="s">
        <v>68</v>
      </c>
      <c r="I731" s="69" t="s">
        <v>2038</v>
      </c>
      <c r="J731" s="69" t="s">
        <v>47</v>
      </c>
      <c r="K731" s="69" t="s">
        <v>47</v>
      </c>
      <c r="L731" s="69" t="s">
        <v>29</v>
      </c>
      <c r="M731" s="69" t="s">
        <v>8296</v>
      </c>
      <c r="N731" s="69" t="s">
        <v>8297</v>
      </c>
      <c r="O731" s="69" t="s">
        <v>32</v>
      </c>
      <c r="P731" s="69" t="s">
        <v>214</v>
      </c>
      <c r="R731" s="117"/>
      <c r="S731" s="117"/>
      <c r="T731" s="70" t="s">
        <v>6850</v>
      </c>
      <c r="V731" s="117"/>
      <c r="Y731" s="69" t="s">
        <v>6850</v>
      </c>
      <c r="Z731" s="70" t="s">
        <v>6850</v>
      </c>
      <c r="AA731" s="70" t="s">
        <v>6850</v>
      </c>
    </row>
    <row r="732">
      <c r="A732" s="115">
        <v>45769.0</v>
      </c>
      <c r="B732" s="116">
        <v>133.0</v>
      </c>
      <c r="C732" s="69" t="s">
        <v>64</v>
      </c>
      <c r="D732" s="69" t="s">
        <v>562</v>
      </c>
      <c r="E732" s="69" t="s">
        <v>3222</v>
      </c>
      <c r="F732" s="69" t="s">
        <v>25</v>
      </c>
      <c r="G732" s="69" t="s">
        <v>3223</v>
      </c>
      <c r="H732" s="69" t="s">
        <v>388</v>
      </c>
      <c r="I732" s="69" t="s">
        <v>328</v>
      </c>
      <c r="J732" s="69" t="s">
        <v>328</v>
      </c>
      <c r="K732" s="69" t="s">
        <v>328</v>
      </c>
      <c r="L732" s="69" t="s">
        <v>29</v>
      </c>
      <c r="M732" s="69" t="s">
        <v>8298</v>
      </c>
      <c r="N732" s="69" t="s">
        <v>8299</v>
      </c>
      <c r="O732" s="69" t="s">
        <v>32</v>
      </c>
      <c r="P732" s="69" t="s">
        <v>214</v>
      </c>
      <c r="R732" s="117"/>
      <c r="S732" s="117"/>
      <c r="T732" s="70" t="s">
        <v>6850</v>
      </c>
      <c r="V732" s="117"/>
      <c r="Y732" s="69" t="s">
        <v>6850</v>
      </c>
      <c r="Z732" s="70" t="s">
        <v>6850</v>
      </c>
      <c r="AA732" s="70" t="s">
        <v>6850</v>
      </c>
    </row>
    <row r="733">
      <c r="A733" s="115">
        <v>45769.0</v>
      </c>
      <c r="B733" s="116">
        <v>133.0</v>
      </c>
      <c r="C733" s="69" t="s">
        <v>64</v>
      </c>
      <c r="D733" s="69" t="s">
        <v>562</v>
      </c>
      <c r="E733" s="69" t="s">
        <v>3226</v>
      </c>
      <c r="F733" s="69" t="s">
        <v>46</v>
      </c>
      <c r="G733" s="69" t="s">
        <v>3223</v>
      </c>
      <c r="H733" s="69" t="s">
        <v>388</v>
      </c>
      <c r="I733" s="69" t="s">
        <v>328</v>
      </c>
      <c r="J733" s="69" t="s">
        <v>47</v>
      </c>
      <c r="K733" s="69" t="s">
        <v>47</v>
      </c>
      <c r="L733" s="69" t="s">
        <v>29</v>
      </c>
      <c r="M733" s="69" t="s">
        <v>8300</v>
      </c>
      <c r="N733" s="69" t="s">
        <v>8301</v>
      </c>
      <c r="O733" s="69" t="s">
        <v>32</v>
      </c>
      <c r="P733" s="69" t="s">
        <v>33</v>
      </c>
      <c r="Q733" s="69" t="s">
        <v>381</v>
      </c>
      <c r="R733" s="117"/>
      <c r="S733" s="117"/>
      <c r="T733" s="70" t="s">
        <v>6850</v>
      </c>
      <c r="V733" s="117"/>
      <c r="Y733" s="69" t="s">
        <v>6850</v>
      </c>
      <c r="Z733" s="70" t="s">
        <v>6850</v>
      </c>
      <c r="AA733" s="70" t="s">
        <v>6850</v>
      </c>
    </row>
    <row r="734">
      <c r="A734" s="115">
        <v>45769.0</v>
      </c>
      <c r="B734" s="116">
        <v>25.0</v>
      </c>
      <c r="C734" s="69" t="s">
        <v>64</v>
      </c>
      <c r="D734" s="69" t="s">
        <v>562</v>
      </c>
      <c r="E734" s="69" t="s">
        <v>3229</v>
      </c>
      <c r="F734" s="69" t="s">
        <v>25</v>
      </c>
      <c r="G734" s="69" t="s">
        <v>3230</v>
      </c>
      <c r="H734" s="69" t="s">
        <v>388</v>
      </c>
      <c r="I734" s="69" t="s">
        <v>459</v>
      </c>
      <c r="J734" s="69" t="s">
        <v>459</v>
      </c>
      <c r="K734" s="69" t="s">
        <v>459</v>
      </c>
      <c r="L734" s="69" t="s">
        <v>29</v>
      </c>
      <c r="M734" s="69" t="s">
        <v>8302</v>
      </c>
      <c r="N734" s="69" t="s">
        <v>8303</v>
      </c>
      <c r="O734" s="69" t="s">
        <v>32</v>
      </c>
      <c r="P734" s="69" t="s">
        <v>33</v>
      </c>
      <c r="Q734" s="69" t="s">
        <v>126</v>
      </c>
      <c r="R734" s="117"/>
      <c r="S734" s="117" t="s">
        <v>4812</v>
      </c>
      <c r="T734" s="71">
        <v>45794.0</v>
      </c>
      <c r="V734" s="69" t="s">
        <v>4812</v>
      </c>
      <c r="W734" s="69">
        <v>4860.0</v>
      </c>
      <c r="X734" s="69" t="s">
        <v>691</v>
      </c>
      <c r="Y734" s="69" t="s">
        <v>6866</v>
      </c>
      <c r="Z734" s="70" t="s">
        <v>6867</v>
      </c>
      <c r="AA734" s="71">
        <v>45778.0</v>
      </c>
    </row>
    <row r="735">
      <c r="A735" s="115">
        <v>45769.0</v>
      </c>
      <c r="B735" s="116">
        <v>133.0</v>
      </c>
      <c r="C735" s="69" t="s">
        <v>64</v>
      </c>
      <c r="D735" s="69" t="s">
        <v>562</v>
      </c>
      <c r="E735" s="69" t="s">
        <v>3233</v>
      </c>
      <c r="F735" s="69" t="s">
        <v>25</v>
      </c>
      <c r="G735" s="69" t="s">
        <v>3234</v>
      </c>
      <c r="H735" s="69" t="s">
        <v>59</v>
      </c>
      <c r="I735" s="69" t="s">
        <v>3044</v>
      </c>
      <c r="J735" s="69" t="s">
        <v>3044</v>
      </c>
      <c r="K735" s="69" t="s">
        <v>3044</v>
      </c>
      <c r="L735" s="69" t="s">
        <v>29</v>
      </c>
      <c r="M735" s="69" t="s">
        <v>8304</v>
      </c>
      <c r="N735" s="69" t="s">
        <v>8305</v>
      </c>
      <c r="O735" s="69" t="s">
        <v>32</v>
      </c>
      <c r="P735" s="69" t="s">
        <v>214</v>
      </c>
      <c r="R735" s="117"/>
      <c r="S735" s="117"/>
      <c r="T735" s="70" t="s">
        <v>6850</v>
      </c>
      <c r="V735" s="117"/>
      <c r="Y735" s="69" t="s">
        <v>6850</v>
      </c>
      <c r="Z735" s="70" t="s">
        <v>6850</v>
      </c>
      <c r="AA735" s="70" t="s">
        <v>6850</v>
      </c>
    </row>
    <row r="736">
      <c r="A736" s="115">
        <v>45769.0</v>
      </c>
      <c r="B736" s="116">
        <v>133.0</v>
      </c>
      <c r="C736" s="69" t="s">
        <v>64</v>
      </c>
      <c r="D736" s="69" t="s">
        <v>562</v>
      </c>
      <c r="E736" s="69" t="s">
        <v>3237</v>
      </c>
      <c r="F736" s="69" t="s">
        <v>25</v>
      </c>
      <c r="G736" s="69" t="s">
        <v>3238</v>
      </c>
      <c r="H736" s="69" t="s">
        <v>39</v>
      </c>
      <c r="I736" s="69" t="s">
        <v>404</v>
      </c>
      <c r="J736" s="69" t="s">
        <v>404</v>
      </c>
      <c r="K736" s="69" t="s">
        <v>404</v>
      </c>
      <c r="L736" s="69" t="s">
        <v>29</v>
      </c>
      <c r="M736" s="69" t="s">
        <v>8306</v>
      </c>
      <c r="N736" s="69" t="s">
        <v>8307</v>
      </c>
      <c r="O736" s="69" t="s">
        <v>32</v>
      </c>
      <c r="P736" s="69" t="s">
        <v>214</v>
      </c>
      <c r="R736" s="117"/>
      <c r="S736" s="117"/>
      <c r="T736" s="70" t="s">
        <v>6850</v>
      </c>
      <c r="V736" s="117"/>
      <c r="Y736" s="69" t="s">
        <v>6850</v>
      </c>
      <c r="Z736" s="70" t="s">
        <v>6850</v>
      </c>
      <c r="AA736" s="70" t="s">
        <v>6850</v>
      </c>
    </row>
    <row r="737">
      <c r="A737" s="115">
        <v>45769.0</v>
      </c>
      <c r="B737" s="116">
        <v>133.0</v>
      </c>
      <c r="C737" s="69" t="s">
        <v>50</v>
      </c>
      <c r="D737" s="69" t="s">
        <v>51</v>
      </c>
      <c r="E737" s="69" t="s">
        <v>3241</v>
      </c>
      <c r="F737" s="69" t="s">
        <v>25</v>
      </c>
      <c r="G737" s="69" t="s">
        <v>3242</v>
      </c>
      <c r="H737" s="69" t="s">
        <v>68</v>
      </c>
      <c r="I737" s="69" t="s">
        <v>256</v>
      </c>
      <c r="J737" s="69" t="s">
        <v>256</v>
      </c>
      <c r="K737" s="69" t="s">
        <v>256</v>
      </c>
      <c r="L737" s="69" t="s">
        <v>29</v>
      </c>
      <c r="M737" s="69" t="s">
        <v>8308</v>
      </c>
      <c r="N737" s="69" t="s">
        <v>8309</v>
      </c>
      <c r="O737" s="69" t="s">
        <v>32</v>
      </c>
      <c r="P737" s="69" t="s">
        <v>214</v>
      </c>
      <c r="R737" s="117"/>
      <c r="S737" s="117"/>
      <c r="T737" s="70" t="s">
        <v>6850</v>
      </c>
      <c r="V737" s="117"/>
      <c r="Y737" s="69" t="s">
        <v>6850</v>
      </c>
      <c r="Z737" s="70" t="s">
        <v>6850</v>
      </c>
      <c r="AA737" s="70" t="s">
        <v>6850</v>
      </c>
    </row>
    <row r="738">
      <c r="A738" s="115">
        <v>45769.0</v>
      </c>
      <c r="B738" s="116">
        <v>32.0</v>
      </c>
      <c r="C738" s="69" t="s">
        <v>72</v>
      </c>
      <c r="D738" s="69" t="s">
        <v>247</v>
      </c>
      <c r="E738" s="69" t="s">
        <v>3245</v>
      </c>
      <c r="F738" s="69" t="s">
        <v>274</v>
      </c>
      <c r="G738" s="69" t="s">
        <v>3246</v>
      </c>
      <c r="H738" s="69" t="s">
        <v>77</v>
      </c>
      <c r="I738" s="69" t="s">
        <v>78</v>
      </c>
      <c r="J738" s="69" t="s">
        <v>47</v>
      </c>
      <c r="K738" s="69" t="s">
        <v>47</v>
      </c>
      <c r="L738" s="69" t="s">
        <v>29</v>
      </c>
      <c r="M738" s="69" t="s">
        <v>8310</v>
      </c>
      <c r="N738" s="69" t="s">
        <v>8311</v>
      </c>
      <c r="O738" s="69" t="s">
        <v>32</v>
      </c>
      <c r="P738" s="69" t="s">
        <v>33</v>
      </c>
      <c r="Q738" s="69" t="s">
        <v>126</v>
      </c>
      <c r="R738" s="117"/>
      <c r="S738" s="117" t="s">
        <v>4853</v>
      </c>
      <c r="T738" s="71">
        <v>45801.0</v>
      </c>
      <c r="V738" s="69" t="s">
        <v>4853</v>
      </c>
      <c r="W738" s="69">
        <v>1800.0</v>
      </c>
      <c r="X738" s="69" t="s">
        <v>614</v>
      </c>
      <c r="Y738" s="69" t="s">
        <v>6866</v>
      </c>
      <c r="Z738" s="70" t="s">
        <v>6867</v>
      </c>
      <c r="AA738" s="71">
        <v>45778.0</v>
      </c>
    </row>
    <row r="739">
      <c r="A739" s="115">
        <v>45769.0</v>
      </c>
      <c r="B739" s="116">
        <v>53.0</v>
      </c>
      <c r="C739" s="69" t="s">
        <v>72</v>
      </c>
      <c r="D739" s="69" t="s">
        <v>73</v>
      </c>
      <c r="E739" s="69" t="s">
        <v>3249</v>
      </c>
      <c r="F739" s="69" t="s">
        <v>25</v>
      </c>
      <c r="G739" s="69" t="s">
        <v>3250</v>
      </c>
      <c r="H739" s="69" t="s">
        <v>59</v>
      </c>
      <c r="I739" s="69" t="s">
        <v>105</v>
      </c>
      <c r="J739" s="69" t="s">
        <v>54</v>
      </c>
      <c r="K739" s="69" t="s">
        <v>54</v>
      </c>
      <c r="L739" s="69" t="s">
        <v>29</v>
      </c>
      <c r="M739" s="69" t="s">
        <v>8312</v>
      </c>
      <c r="N739" s="69" t="s">
        <v>8313</v>
      </c>
      <c r="O739" s="69" t="s">
        <v>32</v>
      </c>
      <c r="P739" s="69" t="s">
        <v>33</v>
      </c>
      <c r="Q739" s="69" t="s">
        <v>381</v>
      </c>
      <c r="R739" s="117"/>
      <c r="S739" s="117" t="s">
        <v>4837</v>
      </c>
      <c r="T739" s="71">
        <v>45822.0</v>
      </c>
      <c r="V739" s="69" t="s">
        <v>4837</v>
      </c>
      <c r="Y739" s="69" t="s">
        <v>6870</v>
      </c>
      <c r="Z739" s="70" t="s">
        <v>6871</v>
      </c>
      <c r="AA739" s="71">
        <v>45809.0</v>
      </c>
    </row>
    <row r="740">
      <c r="A740" s="115">
        <v>45769.0</v>
      </c>
      <c r="B740" s="116">
        <v>18.0</v>
      </c>
      <c r="C740" s="69" t="s">
        <v>72</v>
      </c>
      <c r="D740" s="69" t="s">
        <v>73</v>
      </c>
      <c r="E740" s="69" t="s">
        <v>3253</v>
      </c>
      <c r="F740" s="69" t="s">
        <v>25</v>
      </c>
      <c r="G740" s="69" t="s">
        <v>3254</v>
      </c>
      <c r="H740" s="69" t="s">
        <v>59</v>
      </c>
      <c r="I740" s="69" t="s">
        <v>28</v>
      </c>
      <c r="J740" s="69" t="s">
        <v>2391</v>
      </c>
      <c r="K740" s="69" t="s">
        <v>2391</v>
      </c>
      <c r="L740" s="69" t="s">
        <v>29</v>
      </c>
      <c r="M740" s="69" t="s">
        <v>8314</v>
      </c>
      <c r="N740" s="69" t="s">
        <v>8315</v>
      </c>
      <c r="O740" s="69" t="s">
        <v>32</v>
      </c>
      <c r="P740" s="69" t="s">
        <v>33</v>
      </c>
      <c r="Q740" s="69" t="s">
        <v>471</v>
      </c>
      <c r="R740" s="117"/>
      <c r="S740" s="117">
        <v>45935.0</v>
      </c>
      <c r="T740" s="71">
        <v>45787.0</v>
      </c>
      <c r="V740" s="115">
        <v>45935.0</v>
      </c>
      <c r="W740" s="69">
        <v>4050.0</v>
      </c>
      <c r="X740" s="69" t="s">
        <v>691</v>
      </c>
      <c r="Y740" s="69" t="s">
        <v>6866</v>
      </c>
      <c r="Z740" s="70" t="s">
        <v>6867</v>
      </c>
      <c r="AA740" s="71">
        <v>45778.0</v>
      </c>
    </row>
    <row r="741">
      <c r="A741" s="115">
        <v>45769.0</v>
      </c>
      <c r="B741" s="116">
        <v>21.0</v>
      </c>
      <c r="C741" s="69" t="s">
        <v>72</v>
      </c>
      <c r="D741" s="69" t="s">
        <v>73</v>
      </c>
      <c r="E741" s="69" t="s">
        <v>3257</v>
      </c>
      <c r="F741" s="69" t="s">
        <v>25</v>
      </c>
      <c r="G741" s="69" t="s">
        <v>3258</v>
      </c>
      <c r="H741" s="69" t="s">
        <v>39</v>
      </c>
      <c r="I741" s="69" t="s">
        <v>28</v>
      </c>
      <c r="J741" s="69" t="s">
        <v>148</v>
      </c>
      <c r="K741" s="69" t="s">
        <v>28</v>
      </c>
      <c r="L741" s="69" t="s">
        <v>29</v>
      </c>
      <c r="M741" s="69" t="s">
        <v>8316</v>
      </c>
      <c r="N741" s="69" t="s">
        <v>8317</v>
      </c>
      <c r="O741" s="69" t="s">
        <v>32</v>
      </c>
      <c r="P741" s="69" t="s">
        <v>33</v>
      </c>
      <c r="Q741" s="69" t="s">
        <v>471</v>
      </c>
      <c r="R741" s="69" t="s">
        <v>6155</v>
      </c>
      <c r="S741" s="117" t="s">
        <v>6155</v>
      </c>
      <c r="T741" s="71">
        <v>45790.0</v>
      </c>
      <c r="V741" s="69" t="s">
        <v>4812</v>
      </c>
      <c r="W741" s="69">
        <v>4950.0</v>
      </c>
      <c r="X741" s="69" t="s">
        <v>691</v>
      </c>
      <c r="Y741" s="69" t="s">
        <v>6866</v>
      </c>
      <c r="Z741" s="70" t="s">
        <v>6867</v>
      </c>
      <c r="AA741" s="71">
        <v>45778.0</v>
      </c>
    </row>
    <row r="742">
      <c r="A742" s="115">
        <v>45769.0</v>
      </c>
      <c r="B742" s="116">
        <v>18.0</v>
      </c>
      <c r="C742" s="69" t="s">
        <v>72</v>
      </c>
      <c r="D742" s="69" t="s">
        <v>73</v>
      </c>
      <c r="E742" s="69" t="s">
        <v>3261</v>
      </c>
      <c r="F742" s="69" t="s">
        <v>25</v>
      </c>
      <c r="G742" s="69" t="s">
        <v>3262</v>
      </c>
      <c r="H742" s="69" t="s">
        <v>39</v>
      </c>
      <c r="I742" s="69" t="s">
        <v>148</v>
      </c>
      <c r="J742" s="69" t="s">
        <v>148</v>
      </c>
      <c r="K742" s="69" t="s">
        <v>148</v>
      </c>
      <c r="L742" s="69" t="s">
        <v>29</v>
      </c>
      <c r="M742" s="69" t="s">
        <v>8318</v>
      </c>
      <c r="N742" s="69" t="s">
        <v>8319</v>
      </c>
      <c r="O742" s="69" t="s">
        <v>32</v>
      </c>
      <c r="P742" s="69" t="s">
        <v>33</v>
      </c>
      <c r="Q742" s="69" t="s">
        <v>126</v>
      </c>
      <c r="R742" s="117"/>
      <c r="S742" s="117">
        <v>45935.0</v>
      </c>
      <c r="T742" s="71">
        <v>45787.0</v>
      </c>
      <c r="V742" s="115">
        <v>45935.0</v>
      </c>
      <c r="W742" s="69">
        <v>4050.0</v>
      </c>
      <c r="X742" s="69" t="s">
        <v>482</v>
      </c>
      <c r="Y742" s="69" t="s">
        <v>6866</v>
      </c>
      <c r="Z742" s="70" t="s">
        <v>6867</v>
      </c>
      <c r="AA742" s="71">
        <v>45778.0</v>
      </c>
    </row>
    <row r="743">
      <c r="A743" s="115">
        <v>45769.0</v>
      </c>
      <c r="B743" s="116">
        <v>53.0</v>
      </c>
      <c r="C743" s="69" t="s">
        <v>72</v>
      </c>
      <c r="D743" s="69" t="s">
        <v>73</v>
      </c>
      <c r="E743" s="69" t="s">
        <v>3265</v>
      </c>
      <c r="F743" s="69" t="s">
        <v>25</v>
      </c>
      <c r="G743" s="69" t="s">
        <v>3266</v>
      </c>
      <c r="H743" s="69" t="s">
        <v>68</v>
      </c>
      <c r="I743" s="69" t="s">
        <v>28</v>
      </c>
      <c r="J743" s="69" t="s">
        <v>28</v>
      </c>
      <c r="K743" s="69" t="s">
        <v>28</v>
      </c>
      <c r="L743" s="69" t="s">
        <v>29</v>
      </c>
      <c r="M743" s="69" t="s">
        <v>8320</v>
      </c>
      <c r="N743" s="69" t="s">
        <v>8321</v>
      </c>
      <c r="O743" s="69" t="s">
        <v>32</v>
      </c>
      <c r="P743" s="69" t="s">
        <v>33</v>
      </c>
      <c r="Q743" s="69" t="s">
        <v>471</v>
      </c>
      <c r="R743" s="117"/>
      <c r="S743" s="117" t="s">
        <v>4837</v>
      </c>
      <c r="T743" s="71">
        <v>45822.0</v>
      </c>
      <c r="V743" s="69" t="s">
        <v>4837</v>
      </c>
      <c r="Y743" s="69" t="s">
        <v>6870</v>
      </c>
      <c r="Z743" s="70" t="s">
        <v>6871</v>
      </c>
      <c r="AA743" s="71">
        <v>45809.0</v>
      </c>
    </row>
    <row r="744">
      <c r="A744" s="115">
        <v>45769.0</v>
      </c>
      <c r="B744" s="116">
        <v>25.0</v>
      </c>
      <c r="C744" s="69" t="s">
        <v>72</v>
      </c>
      <c r="D744" s="69" t="s">
        <v>247</v>
      </c>
      <c r="E744" s="69" t="s">
        <v>3269</v>
      </c>
      <c r="F744" s="69" t="s">
        <v>25</v>
      </c>
      <c r="G744" s="69" t="s">
        <v>3270</v>
      </c>
      <c r="H744" s="69" t="s">
        <v>388</v>
      </c>
      <c r="I744" s="69" t="s">
        <v>256</v>
      </c>
      <c r="J744" s="69" t="s">
        <v>256</v>
      </c>
      <c r="K744" s="69" t="s">
        <v>256</v>
      </c>
      <c r="L744" s="69" t="s">
        <v>29</v>
      </c>
      <c r="M744" s="69" t="s">
        <v>8322</v>
      </c>
      <c r="N744" s="69" t="s">
        <v>8323</v>
      </c>
      <c r="O744" s="69" t="s">
        <v>32</v>
      </c>
      <c r="P744" s="69" t="s">
        <v>33</v>
      </c>
      <c r="Q744" s="69" t="s">
        <v>381</v>
      </c>
      <c r="R744" s="117"/>
      <c r="S744" s="117" t="s">
        <v>4812</v>
      </c>
      <c r="T744" s="71">
        <v>45794.0</v>
      </c>
      <c r="V744" s="69" t="s">
        <v>4812</v>
      </c>
      <c r="Y744" s="69" t="s">
        <v>6866</v>
      </c>
      <c r="Z744" s="70" t="s">
        <v>6867</v>
      </c>
      <c r="AA744" s="71">
        <v>45778.0</v>
      </c>
    </row>
    <row r="745">
      <c r="A745" s="115">
        <v>45769.0</v>
      </c>
      <c r="B745" s="116">
        <v>133.0</v>
      </c>
      <c r="C745" s="69" t="s">
        <v>72</v>
      </c>
      <c r="D745" s="69" t="s">
        <v>247</v>
      </c>
      <c r="E745" s="69" t="s">
        <v>3274</v>
      </c>
      <c r="F745" s="69" t="s">
        <v>25</v>
      </c>
      <c r="G745" s="69" t="s">
        <v>3275</v>
      </c>
      <c r="H745" s="69" t="s">
        <v>68</v>
      </c>
      <c r="I745" s="69" t="s">
        <v>78</v>
      </c>
      <c r="J745" s="69" t="s">
        <v>78</v>
      </c>
      <c r="K745" s="69" t="s">
        <v>78</v>
      </c>
      <c r="L745" s="69" t="s">
        <v>29</v>
      </c>
      <c r="M745" s="69" t="s">
        <v>8324</v>
      </c>
      <c r="N745" s="69" t="s">
        <v>8325</v>
      </c>
      <c r="O745" s="69" t="s">
        <v>32</v>
      </c>
      <c r="P745" s="69" t="s">
        <v>214</v>
      </c>
      <c r="R745" s="117"/>
      <c r="S745" s="117"/>
      <c r="T745" s="70" t="s">
        <v>6850</v>
      </c>
      <c r="V745" s="117"/>
      <c r="Y745" s="69" t="s">
        <v>6850</v>
      </c>
      <c r="Z745" s="70" t="s">
        <v>6850</v>
      </c>
      <c r="AA745" s="70" t="s">
        <v>6850</v>
      </c>
    </row>
    <row r="746">
      <c r="A746" s="115">
        <v>45769.0</v>
      </c>
      <c r="B746" s="116">
        <v>53.0</v>
      </c>
      <c r="C746" s="69" t="s">
        <v>22</v>
      </c>
      <c r="D746" s="69" t="s">
        <v>109</v>
      </c>
      <c r="E746" s="69" t="s">
        <v>3278</v>
      </c>
      <c r="F746" s="69" t="s">
        <v>25</v>
      </c>
      <c r="G746" s="69" t="s">
        <v>3279</v>
      </c>
      <c r="H746" s="69" t="s">
        <v>59</v>
      </c>
      <c r="I746" s="69" t="s">
        <v>104</v>
      </c>
      <c r="J746" s="69" t="s">
        <v>104</v>
      </c>
      <c r="K746" s="69" t="s">
        <v>104</v>
      </c>
      <c r="L746" s="69" t="s">
        <v>29</v>
      </c>
      <c r="M746" s="69" t="s">
        <v>8326</v>
      </c>
      <c r="N746" s="69" t="s">
        <v>8327</v>
      </c>
      <c r="O746" s="69" t="s">
        <v>32</v>
      </c>
      <c r="P746" s="69" t="s">
        <v>33</v>
      </c>
      <c r="Q746" s="69" t="s">
        <v>471</v>
      </c>
      <c r="R746" s="117"/>
      <c r="S746" s="117" t="s">
        <v>4837</v>
      </c>
      <c r="T746" s="71">
        <v>45822.0</v>
      </c>
      <c r="V746" s="69" t="s">
        <v>4837</v>
      </c>
      <c r="Y746" s="69" t="s">
        <v>6870</v>
      </c>
      <c r="Z746" s="70" t="s">
        <v>6871</v>
      </c>
      <c r="AA746" s="71">
        <v>45809.0</v>
      </c>
    </row>
    <row r="747">
      <c r="A747" s="115">
        <v>45769.0</v>
      </c>
      <c r="B747" s="116">
        <v>18.0</v>
      </c>
      <c r="C747" s="69" t="s">
        <v>72</v>
      </c>
      <c r="D747" s="69" t="s">
        <v>247</v>
      </c>
      <c r="E747" s="69" t="s">
        <v>3283</v>
      </c>
      <c r="F747" s="69" t="s">
        <v>274</v>
      </c>
      <c r="G747" s="69" t="s">
        <v>3284</v>
      </c>
      <c r="H747" s="69" t="s">
        <v>77</v>
      </c>
      <c r="I747" s="69" t="s">
        <v>28</v>
      </c>
      <c r="J747" s="69" t="s">
        <v>47</v>
      </c>
      <c r="K747" s="69" t="s">
        <v>47</v>
      </c>
      <c r="L747" s="69" t="s">
        <v>29</v>
      </c>
      <c r="M747" s="69" t="s">
        <v>8328</v>
      </c>
      <c r="N747" s="69" t="s">
        <v>8329</v>
      </c>
      <c r="O747" s="69" t="s">
        <v>32</v>
      </c>
      <c r="P747" s="69" t="s">
        <v>33</v>
      </c>
      <c r="Q747" s="69" t="s">
        <v>34</v>
      </c>
      <c r="R747" s="117"/>
      <c r="S747" s="117">
        <v>45935.0</v>
      </c>
      <c r="T747" s="71">
        <v>45787.0</v>
      </c>
      <c r="V747" s="115">
        <v>45935.0</v>
      </c>
      <c r="W747" s="69">
        <v>1800.0</v>
      </c>
      <c r="X747" s="69" t="s">
        <v>237</v>
      </c>
      <c r="Y747" s="69" t="s">
        <v>6866</v>
      </c>
      <c r="Z747" s="70" t="s">
        <v>6867</v>
      </c>
      <c r="AA747" s="71">
        <v>45778.0</v>
      </c>
    </row>
    <row r="748">
      <c r="A748" s="115">
        <v>45770.0</v>
      </c>
      <c r="B748" s="116">
        <v>132.0</v>
      </c>
      <c r="C748" s="69" t="s">
        <v>64</v>
      </c>
      <c r="D748" s="69" t="s">
        <v>529</v>
      </c>
      <c r="E748" s="69" t="s">
        <v>3288</v>
      </c>
      <c r="F748" s="69" t="s">
        <v>25</v>
      </c>
      <c r="G748" s="69" t="s">
        <v>3289</v>
      </c>
      <c r="H748" s="69" t="s">
        <v>68</v>
      </c>
      <c r="I748" s="69" t="s">
        <v>3044</v>
      </c>
      <c r="J748" s="69" t="s">
        <v>3044</v>
      </c>
      <c r="K748" s="69" t="s">
        <v>3044</v>
      </c>
      <c r="L748" s="69" t="s">
        <v>29</v>
      </c>
      <c r="M748" s="69" t="s">
        <v>8330</v>
      </c>
      <c r="N748" s="69" t="s">
        <v>8331</v>
      </c>
      <c r="O748" s="69" t="s">
        <v>32</v>
      </c>
      <c r="P748" s="69" t="s">
        <v>214</v>
      </c>
      <c r="R748" s="117"/>
      <c r="S748" s="117"/>
      <c r="T748" s="70" t="s">
        <v>6850</v>
      </c>
      <c r="V748" s="117"/>
      <c r="Y748" s="69" t="s">
        <v>6850</v>
      </c>
      <c r="Z748" s="70" t="s">
        <v>6850</v>
      </c>
      <c r="AA748" s="70" t="s">
        <v>6850</v>
      </c>
    </row>
    <row r="749">
      <c r="A749" s="115">
        <v>45770.0</v>
      </c>
      <c r="B749" s="116">
        <v>38.0</v>
      </c>
      <c r="C749" s="69" t="s">
        <v>64</v>
      </c>
      <c r="D749" s="69" t="s">
        <v>529</v>
      </c>
      <c r="E749" s="69" t="s">
        <v>3292</v>
      </c>
      <c r="F749" s="69" t="s">
        <v>25</v>
      </c>
      <c r="G749" s="69" t="s">
        <v>3293</v>
      </c>
      <c r="H749" s="69" t="s">
        <v>68</v>
      </c>
      <c r="I749" s="69" t="s">
        <v>28</v>
      </c>
      <c r="J749" s="69" t="s">
        <v>28</v>
      </c>
      <c r="K749" s="69" t="s">
        <v>28</v>
      </c>
      <c r="L749" s="69" t="s">
        <v>29</v>
      </c>
      <c r="M749" s="69" t="s">
        <v>8332</v>
      </c>
      <c r="N749" s="69" t="s">
        <v>8333</v>
      </c>
      <c r="O749" s="69" t="s">
        <v>32</v>
      </c>
      <c r="P749" s="69" t="s">
        <v>33</v>
      </c>
      <c r="Q749" s="69" t="s">
        <v>519</v>
      </c>
      <c r="R749" s="117"/>
      <c r="S749" s="117" t="s">
        <v>4751</v>
      </c>
      <c r="T749" s="71">
        <v>45808.0</v>
      </c>
      <c r="V749" s="69" t="s">
        <v>4751</v>
      </c>
      <c r="Y749" s="69" t="s">
        <v>6866</v>
      </c>
      <c r="Z749" s="70" t="s">
        <v>6867</v>
      </c>
      <c r="AA749" s="71">
        <v>45778.0</v>
      </c>
    </row>
    <row r="750">
      <c r="A750" s="115">
        <v>45770.0</v>
      </c>
      <c r="B750" s="116">
        <v>132.0</v>
      </c>
      <c r="C750" s="69" t="s">
        <v>64</v>
      </c>
      <c r="D750" s="69" t="s">
        <v>529</v>
      </c>
      <c r="E750" s="69" t="s">
        <v>3296</v>
      </c>
      <c r="F750" s="69" t="s">
        <v>25</v>
      </c>
      <c r="G750" s="69" t="s">
        <v>3297</v>
      </c>
      <c r="H750" s="69" t="s">
        <v>388</v>
      </c>
      <c r="I750" s="69" t="s">
        <v>220</v>
      </c>
      <c r="J750" s="69" t="s">
        <v>78</v>
      </c>
      <c r="K750" s="69" t="s">
        <v>78</v>
      </c>
      <c r="L750" s="69" t="s">
        <v>29</v>
      </c>
      <c r="M750" s="69" t="s">
        <v>8334</v>
      </c>
      <c r="N750" s="69" t="s">
        <v>8335</v>
      </c>
      <c r="O750" s="69" t="s">
        <v>32</v>
      </c>
      <c r="P750" s="69" t="s">
        <v>214</v>
      </c>
      <c r="R750" s="117"/>
      <c r="S750" s="117"/>
      <c r="T750" s="70" t="s">
        <v>6850</v>
      </c>
      <c r="V750" s="117"/>
      <c r="Y750" s="69" t="s">
        <v>6850</v>
      </c>
      <c r="Z750" s="70" t="s">
        <v>6850</v>
      </c>
      <c r="AA750" s="70" t="s">
        <v>6850</v>
      </c>
    </row>
    <row r="751">
      <c r="A751" s="115">
        <v>45770.0</v>
      </c>
      <c r="B751" s="116">
        <v>132.0</v>
      </c>
      <c r="C751" s="69" t="s">
        <v>64</v>
      </c>
      <c r="D751" s="69" t="s">
        <v>529</v>
      </c>
      <c r="E751" s="69" t="s">
        <v>3300</v>
      </c>
      <c r="F751" s="69" t="s">
        <v>25</v>
      </c>
      <c r="G751" s="69" t="s">
        <v>3301</v>
      </c>
      <c r="H751" s="69" t="s">
        <v>68</v>
      </c>
      <c r="I751" s="69" t="s">
        <v>1265</v>
      </c>
      <c r="J751" s="69" t="s">
        <v>1265</v>
      </c>
      <c r="K751" s="69" t="s">
        <v>1265</v>
      </c>
      <c r="L751" s="69" t="s">
        <v>29</v>
      </c>
      <c r="M751" s="69" t="s">
        <v>8336</v>
      </c>
      <c r="N751" s="69" t="s">
        <v>8337</v>
      </c>
      <c r="O751" s="69" t="s">
        <v>32</v>
      </c>
      <c r="P751" s="69" t="s">
        <v>214</v>
      </c>
      <c r="R751" s="117"/>
      <c r="S751" s="117"/>
      <c r="T751" s="70" t="s">
        <v>6850</v>
      </c>
      <c r="V751" s="117"/>
      <c r="Y751" s="69" t="s">
        <v>6850</v>
      </c>
      <c r="Z751" s="70" t="s">
        <v>6850</v>
      </c>
      <c r="AA751" s="70" t="s">
        <v>6850</v>
      </c>
    </row>
    <row r="752">
      <c r="A752" s="115">
        <v>45770.0</v>
      </c>
      <c r="B752" s="116">
        <v>132.0</v>
      </c>
      <c r="C752" s="69" t="s">
        <v>64</v>
      </c>
      <c r="D752" s="69" t="s">
        <v>529</v>
      </c>
      <c r="E752" s="69" t="s">
        <v>3304</v>
      </c>
      <c r="F752" s="69" t="s">
        <v>25</v>
      </c>
      <c r="G752" s="69" t="s">
        <v>3305</v>
      </c>
      <c r="H752" s="69" t="s">
        <v>39</v>
      </c>
      <c r="I752" s="69" t="s">
        <v>346</v>
      </c>
      <c r="J752" s="69" t="s">
        <v>346</v>
      </c>
      <c r="K752" s="69" t="s">
        <v>346</v>
      </c>
      <c r="L752" s="69" t="s">
        <v>29</v>
      </c>
      <c r="M752" s="69" t="s">
        <v>8338</v>
      </c>
      <c r="N752" s="69" t="s">
        <v>8339</v>
      </c>
      <c r="O752" s="69" t="s">
        <v>32</v>
      </c>
      <c r="P752" s="69" t="s">
        <v>33</v>
      </c>
      <c r="Q752" s="69" t="s">
        <v>34</v>
      </c>
      <c r="R752" s="117"/>
      <c r="S752" s="117"/>
      <c r="T752" s="70" t="s">
        <v>6850</v>
      </c>
      <c r="V752" s="117"/>
      <c r="Y752" s="69" t="s">
        <v>6850</v>
      </c>
      <c r="Z752" s="70" t="s">
        <v>6850</v>
      </c>
      <c r="AA752" s="70" t="s">
        <v>6850</v>
      </c>
    </row>
    <row r="753">
      <c r="A753" s="115">
        <v>45770.0</v>
      </c>
      <c r="B753" s="116">
        <v>132.0</v>
      </c>
      <c r="C753" s="69" t="s">
        <v>64</v>
      </c>
      <c r="D753" s="69" t="s">
        <v>529</v>
      </c>
      <c r="E753" s="69" t="s">
        <v>3308</v>
      </c>
      <c r="F753" s="69" t="s">
        <v>46</v>
      </c>
      <c r="G753" s="69" t="s">
        <v>3305</v>
      </c>
      <c r="H753" s="69" t="s">
        <v>39</v>
      </c>
      <c r="I753" s="69" t="s">
        <v>346</v>
      </c>
      <c r="J753" s="69" t="s">
        <v>47</v>
      </c>
      <c r="K753" s="69" t="s">
        <v>47</v>
      </c>
      <c r="L753" s="69" t="s">
        <v>29</v>
      </c>
      <c r="M753" s="69" t="s">
        <v>8340</v>
      </c>
      <c r="N753" s="69" t="s">
        <v>8341</v>
      </c>
      <c r="O753" s="69" t="s">
        <v>32</v>
      </c>
      <c r="P753" s="69" t="s">
        <v>33</v>
      </c>
      <c r="Q753" s="69" t="s">
        <v>34</v>
      </c>
      <c r="R753" s="117"/>
      <c r="S753" s="117"/>
      <c r="T753" s="70" t="s">
        <v>6850</v>
      </c>
      <c r="V753" s="117"/>
      <c r="Y753" s="69" t="s">
        <v>6850</v>
      </c>
      <c r="Z753" s="70" t="s">
        <v>6850</v>
      </c>
      <c r="AA753" s="70" t="s">
        <v>6850</v>
      </c>
    </row>
    <row r="754">
      <c r="A754" s="115">
        <v>45770.0</v>
      </c>
      <c r="B754" s="116">
        <v>24.0</v>
      </c>
      <c r="C754" s="69" t="s">
        <v>64</v>
      </c>
      <c r="D754" s="69" t="s">
        <v>529</v>
      </c>
      <c r="E754" s="69" t="s">
        <v>3311</v>
      </c>
      <c r="F754" s="69" t="s">
        <v>25</v>
      </c>
      <c r="G754" s="69" t="s">
        <v>3312</v>
      </c>
      <c r="H754" s="69" t="s">
        <v>39</v>
      </c>
      <c r="I754" s="69" t="s">
        <v>905</v>
      </c>
      <c r="J754" s="69" t="s">
        <v>905</v>
      </c>
      <c r="K754" s="69" t="s">
        <v>905</v>
      </c>
      <c r="L754" s="69" t="s">
        <v>29</v>
      </c>
      <c r="M754" s="69" t="s">
        <v>8342</v>
      </c>
      <c r="N754" s="69" t="s">
        <v>8343</v>
      </c>
      <c r="O754" s="69" t="s">
        <v>32</v>
      </c>
      <c r="P754" s="69" t="s">
        <v>33</v>
      </c>
      <c r="Q754" s="69" t="s">
        <v>381</v>
      </c>
      <c r="R754" s="117"/>
      <c r="S754" s="117" t="s">
        <v>4812</v>
      </c>
      <c r="T754" s="71">
        <v>45794.0</v>
      </c>
      <c r="V754" s="69" t="s">
        <v>4812</v>
      </c>
      <c r="W754" s="69">
        <v>4860.0</v>
      </c>
      <c r="X754" s="69" t="s">
        <v>2522</v>
      </c>
      <c r="Y754" s="69" t="s">
        <v>6866</v>
      </c>
      <c r="Z754" s="70" t="s">
        <v>6867</v>
      </c>
      <c r="AA754" s="71">
        <v>45778.0</v>
      </c>
    </row>
    <row r="755">
      <c r="A755" s="115">
        <v>45770.0</v>
      </c>
      <c r="B755" s="116">
        <v>132.0</v>
      </c>
      <c r="C755" s="69" t="s">
        <v>64</v>
      </c>
      <c r="D755" s="69" t="s">
        <v>529</v>
      </c>
      <c r="E755" s="69" t="s">
        <v>3315</v>
      </c>
      <c r="F755" s="69" t="s">
        <v>25</v>
      </c>
      <c r="G755" s="69" t="s">
        <v>3316</v>
      </c>
      <c r="H755" s="69" t="s">
        <v>68</v>
      </c>
      <c r="I755" s="69" t="s">
        <v>3317</v>
      </c>
      <c r="J755" s="69" t="s">
        <v>3317</v>
      </c>
      <c r="K755" s="69" t="s">
        <v>3317</v>
      </c>
      <c r="L755" s="69" t="s">
        <v>29</v>
      </c>
      <c r="M755" s="69" t="s">
        <v>8344</v>
      </c>
      <c r="N755" s="69" t="s">
        <v>8345</v>
      </c>
      <c r="O755" s="69" t="s">
        <v>32</v>
      </c>
      <c r="P755" s="69" t="s">
        <v>214</v>
      </c>
      <c r="R755" s="117"/>
      <c r="S755" s="117"/>
      <c r="T755" s="70" t="s">
        <v>6850</v>
      </c>
      <c r="V755" s="117"/>
      <c r="Y755" s="69" t="s">
        <v>6850</v>
      </c>
      <c r="Z755" s="70" t="s">
        <v>6850</v>
      </c>
      <c r="AA755" s="70" t="s">
        <v>6850</v>
      </c>
    </row>
    <row r="756">
      <c r="A756" s="115">
        <v>45770.0</v>
      </c>
      <c r="B756" s="116">
        <v>132.0</v>
      </c>
      <c r="C756" s="69" t="s">
        <v>64</v>
      </c>
      <c r="D756" s="69" t="s">
        <v>529</v>
      </c>
      <c r="E756" s="69" t="s">
        <v>3320</v>
      </c>
      <c r="F756" s="69" t="s">
        <v>46</v>
      </c>
      <c r="G756" s="69" t="s">
        <v>3316</v>
      </c>
      <c r="H756" s="69" t="s">
        <v>68</v>
      </c>
      <c r="I756" s="69" t="s">
        <v>3317</v>
      </c>
      <c r="J756" s="69" t="s">
        <v>47</v>
      </c>
      <c r="K756" s="69" t="s">
        <v>47</v>
      </c>
      <c r="L756" s="69" t="s">
        <v>29</v>
      </c>
      <c r="M756" s="69" t="s">
        <v>8346</v>
      </c>
      <c r="N756" s="69" t="s">
        <v>8347</v>
      </c>
      <c r="O756" s="69" t="s">
        <v>32</v>
      </c>
      <c r="P756" s="69" t="s">
        <v>214</v>
      </c>
      <c r="R756" s="117"/>
      <c r="S756" s="117"/>
      <c r="T756" s="70" t="s">
        <v>6850</v>
      </c>
      <c r="V756" s="117"/>
      <c r="Y756" s="69" t="s">
        <v>6850</v>
      </c>
      <c r="Z756" s="70" t="s">
        <v>6850</v>
      </c>
      <c r="AA756" s="70" t="s">
        <v>6850</v>
      </c>
    </row>
    <row r="757">
      <c r="A757" s="115">
        <v>45770.0</v>
      </c>
      <c r="B757" s="116">
        <v>132.0</v>
      </c>
      <c r="C757" s="69" t="s">
        <v>50</v>
      </c>
      <c r="D757" s="69" t="s">
        <v>216</v>
      </c>
      <c r="E757" s="69" t="s">
        <v>3323</v>
      </c>
      <c r="F757" s="69" t="s">
        <v>25</v>
      </c>
      <c r="G757" s="69" t="s">
        <v>3324</v>
      </c>
      <c r="H757" s="69" t="s">
        <v>68</v>
      </c>
      <c r="I757" s="69" t="s">
        <v>256</v>
      </c>
      <c r="J757" s="69" t="s">
        <v>256</v>
      </c>
      <c r="K757" s="69" t="s">
        <v>256</v>
      </c>
      <c r="L757" s="69" t="s">
        <v>29</v>
      </c>
      <c r="M757" s="69" t="s">
        <v>8348</v>
      </c>
      <c r="N757" s="69" t="s">
        <v>8349</v>
      </c>
      <c r="O757" s="69" t="s">
        <v>32</v>
      </c>
      <c r="P757" s="69" t="s">
        <v>214</v>
      </c>
      <c r="R757" s="117"/>
      <c r="S757" s="117"/>
      <c r="T757" s="70" t="s">
        <v>6850</v>
      </c>
      <c r="V757" s="117"/>
      <c r="Y757" s="69" t="s">
        <v>6850</v>
      </c>
      <c r="Z757" s="70" t="s">
        <v>6850</v>
      </c>
      <c r="AA757" s="70" t="s">
        <v>6850</v>
      </c>
    </row>
    <row r="758">
      <c r="A758" s="115">
        <v>45770.0</v>
      </c>
      <c r="B758" s="116">
        <v>132.0</v>
      </c>
      <c r="C758" s="69" t="s">
        <v>50</v>
      </c>
      <c r="D758" s="69" t="s">
        <v>216</v>
      </c>
      <c r="E758" s="69" t="s">
        <v>3327</v>
      </c>
      <c r="F758" s="69" t="s">
        <v>46</v>
      </c>
      <c r="G758" s="69" t="s">
        <v>3324</v>
      </c>
      <c r="H758" s="69" t="s">
        <v>68</v>
      </c>
      <c r="I758" s="69" t="s">
        <v>256</v>
      </c>
      <c r="J758" s="69" t="s">
        <v>47</v>
      </c>
      <c r="K758" s="69" t="s">
        <v>47</v>
      </c>
      <c r="L758" s="69" t="s">
        <v>29</v>
      </c>
      <c r="M758" s="69" t="s">
        <v>8350</v>
      </c>
      <c r="N758" s="69" t="s">
        <v>8351</v>
      </c>
      <c r="O758" s="69" t="s">
        <v>32</v>
      </c>
      <c r="P758" s="69" t="s">
        <v>214</v>
      </c>
      <c r="R758" s="117"/>
      <c r="S758" s="117"/>
      <c r="T758" s="70" t="s">
        <v>6850</v>
      </c>
      <c r="V758" s="117"/>
      <c r="Y758" s="69" t="s">
        <v>6850</v>
      </c>
      <c r="Z758" s="70" t="s">
        <v>6850</v>
      </c>
      <c r="AA758" s="70" t="s">
        <v>6850</v>
      </c>
    </row>
    <row r="759">
      <c r="A759" s="115">
        <v>45770.0</v>
      </c>
      <c r="B759" s="116">
        <v>24.0</v>
      </c>
      <c r="C759" s="69" t="s">
        <v>22</v>
      </c>
      <c r="D759" s="69" t="s">
        <v>109</v>
      </c>
      <c r="E759" s="69" t="s">
        <v>3330</v>
      </c>
      <c r="F759" s="69" t="s">
        <v>46</v>
      </c>
      <c r="G759" s="69" t="s">
        <v>1609</v>
      </c>
      <c r="H759" s="69" t="s">
        <v>59</v>
      </c>
      <c r="I759" s="69" t="s">
        <v>435</v>
      </c>
      <c r="J759" s="69" t="s">
        <v>47</v>
      </c>
      <c r="K759" s="69" t="s">
        <v>47</v>
      </c>
      <c r="L759" s="69" t="s">
        <v>29</v>
      </c>
      <c r="M759" s="69" t="s">
        <v>8352</v>
      </c>
      <c r="N759" s="69" t="s">
        <v>8353</v>
      </c>
      <c r="O759" s="69" t="s">
        <v>32</v>
      </c>
      <c r="P759" s="69" t="s">
        <v>33</v>
      </c>
      <c r="Q759" s="69" t="s">
        <v>126</v>
      </c>
      <c r="R759" s="117"/>
      <c r="S759" s="117" t="s">
        <v>4812</v>
      </c>
      <c r="T759" s="71">
        <v>45794.0</v>
      </c>
      <c r="V759" s="69" t="s">
        <v>4812</v>
      </c>
      <c r="Y759" s="69" t="s">
        <v>6866</v>
      </c>
      <c r="Z759" s="70" t="s">
        <v>6867</v>
      </c>
      <c r="AA759" s="71">
        <v>45778.0</v>
      </c>
    </row>
    <row r="760">
      <c r="A760" s="115">
        <v>45770.0</v>
      </c>
      <c r="B760" s="116">
        <v>45.0</v>
      </c>
      <c r="C760" s="69" t="s">
        <v>72</v>
      </c>
      <c r="D760" s="69" t="s">
        <v>247</v>
      </c>
      <c r="E760" s="69" t="s">
        <v>3333</v>
      </c>
      <c r="F760" s="69" t="s">
        <v>274</v>
      </c>
      <c r="G760" s="69" t="s">
        <v>3334</v>
      </c>
      <c r="H760" s="69" t="s">
        <v>77</v>
      </c>
      <c r="I760" s="69" t="s">
        <v>28</v>
      </c>
      <c r="J760" s="69" t="s">
        <v>47</v>
      </c>
      <c r="K760" s="69" t="s">
        <v>47</v>
      </c>
      <c r="L760" s="69" t="s">
        <v>29</v>
      </c>
      <c r="M760" s="69" t="s">
        <v>8354</v>
      </c>
      <c r="N760" s="69" t="s">
        <v>8355</v>
      </c>
      <c r="O760" s="69" t="s">
        <v>32</v>
      </c>
      <c r="P760" s="69" t="s">
        <v>33</v>
      </c>
      <c r="R760" s="117"/>
      <c r="S760" s="117">
        <v>45844.0</v>
      </c>
      <c r="T760" s="71">
        <v>45815.0</v>
      </c>
      <c r="V760" s="115">
        <v>45844.0</v>
      </c>
      <c r="W760" s="69">
        <v>3600.0</v>
      </c>
      <c r="X760" s="69" t="s">
        <v>115</v>
      </c>
      <c r="Y760" s="69" t="s">
        <v>6870</v>
      </c>
      <c r="Z760" s="70" t="s">
        <v>6871</v>
      </c>
      <c r="AA760" s="71">
        <v>45809.0</v>
      </c>
    </row>
    <row r="761">
      <c r="A761" s="115">
        <v>45770.0</v>
      </c>
      <c r="B761" s="116">
        <v>17.0</v>
      </c>
      <c r="C761" s="69" t="s">
        <v>72</v>
      </c>
      <c r="D761" s="69" t="s">
        <v>247</v>
      </c>
      <c r="E761" s="69" t="s">
        <v>3337</v>
      </c>
      <c r="F761" s="69" t="s">
        <v>274</v>
      </c>
      <c r="G761" s="69" t="s">
        <v>3338</v>
      </c>
      <c r="H761" s="69" t="s">
        <v>77</v>
      </c>
      <c r="I761" s="69" t="s">
        <v>28</v>
      </c>
      <c r="J761" s="69" t="s">
        <v>47</v>
      </c>
      <c r="K761" s="69" t="s">
        <v>47</v>
      </c>
      <c r="L761" s="69" t="s">
        <v>29</v>
      </c>
      <c r="M761" s="69" t="s">
        <v>8356</v>
      </c>
      <c r="N761" s="69" t="s">
        <v>8357</v>
      </c>
      <c r="O761" s="69" t="s">
        <v>32</v>
      </c>
      <c r="P761" s="69" t="s">
        <v>33</v>
      </c>
      <c r="Q761" s="69" t="s">
        <v>34</v>
      </c>
      <c r="R761" s="117"/>
      <c r="S761" s="117">
        <v>45935.0</v>
      </c>
      <c r="T761" s="71">
        <v>45787.0</v>
      </c>
      <c r="V761" s="115">
        <v>45935.0</v>
      </c>
      <c r="W761" s="69">
        <v>3600.0</v>
      </c>
      <c r="X761" s="69" t="s">
        <v>2617</v>
      </c>
      <c r="Y761" s="69" t="s">
        <v>6866</v>
      </c>
      <c r="Z761" s="70" t="s">
        <v>6867</v>
      </c>
      <c r="AA761" s="71">
        <v>45778.0</v>
      </c>
    </row>
    <row r="762">
      <c r="A762" s="115">
        <v>45771.0</v>
      </c>
      <c r="B762" s="116">
        <v>16.0</v>
      </c>
      <c r="C762" s="69" t="s">
        <v>72</v>
      </c>
      <c r="D762" s="69" t="s">
        <v>247</v>
      </c>
      <c r="E762" s="69" t="s">
        <v>3342</v>
      </c>
      <c r="F762" s="69" t="s">
        <v>274</v>
      </c>
      <c r="G762" s="69" t="s">
        <v>3343</v>
      </c>
      <c r="H762" s="69" t="s">
        <v>77</v>
      </c>
      <c r="I762" s="69" t="s">
        <v>220</v>
      </c>
      <c r="J762" s="69" t="s">
        <v>47</v>
      </c>
      <c r="K762" s="69" t="s">
        <v>47</v>
      </c>
      <c r="L762" s="69" t="s">
        <v>29</v>
      </c>
      <c r="M762" s="69" t="s">
        <v>8358</v>
      </c>
      <c r="N762" s="69" t="s">
        <v>8359</v>
      </c>
      <c r="O762" s="69" t="s">
        <v>32</v>
      </c>
      <c r="P762" s="69" t="s">
        <v>33</v>
      </c>
      <c r="Q762" s="69" t="s">
        <v>34</v>
      </c>
      <c r="R762" s="117"/>
      <c r="S762" s="117">
        <v>45935.0</v>
      </c>
      <c r="T762" s="71">
        <v>45787.0</v>
      </c>
      <c r="V762" s="115">
        <v>45935.0</v>
      </c>
      <c r="W762" s="69">
        <v>3600.0</v>
      </c>
      <c r="X762" s="69" t="s">
        <v>115</v>
      </c>
      <c r="Y762" s="69" t="s">
        <v>6866</v>
      </c>
      <c r="Z762" s="70" t="s">
        <v>6867</v>
      </c>
      <c r="AA762" s="71">
        <v>45778.0</v>
      </c>
    </row>
    <row r="763">
      <c r="A763" s="115">
        <v>45771.0</v>
      </c>
      <c r="B763" s="116">
        <v>16.0</v>
      </c>
      <c r="C763" s="69" t="s">
        <v>64</v>
      </c>
      <c r="D763" s="69" t="s">
        <v>562</v>
      </c>
      <c r="E763" s="69" t="s">
        <v>3346</v>
      </c>
      <c r="F763" s="69" t="s">
        <v>274</v>
      </c>
      <c r="G763" s="69" t="s">
        <v>3347</v>
      </c>
      <c r="H763" s="69" t="s">
        <v>77</v>
      </c>
      <c r="I763" s="69" t="s">
        <v>148</v>
      </c>
      <c r="J763" s="69" t="s">
        <v>47</v>
      </c>
      <c r="K763" s="69" t="s">
        <v>47</v>
      </c>
      <c r="L763" s="69" t="s">
        <v>29</v>
      </c>
      <c r="M763" s="69" t="s">
        <v>8360</v>
      </c>
      <c r="N763" s="69" t="s">
        <v>8361</v>
      </c>
      <c r="O763" s="69" t="s">
        <v>32</v>
      </c>
      <c r="P763" s="69" t="s">
        <v>33</v>
      </c>
      <c r="Q763" s="69" t="s">
        <v>126</v>
      </c>
      <c r="R763" s="117"/>
      <c r="S763" s="117">
        <v>45935.0</v>
      </c>
      <c r="T763" s="71">
        <v>45787.0</v>
      </c>
      <c r="V763" s="115">
        <v>45935.0</v>
      </c>
      <c r="W763" s="69">
        <v>3780.0</v>
      </c>
      <c r="X763" s="69" t="s">
        <v>691</v>
      </c>
      <c r="Y763" s="69" t="s">
        <v>6866</v>
      </c>
      <c r="Z763" s="70" t="s">
        <v>6867</v>
      </c>
      <c r="AA763" s="71">
        <v>45778.0</v>
      </c>
    </row>
    <row r="764">
      <c r="A764" s="115">
        <v>45771.0</v>
      </c>
      <c r="B764" s="116">
        <v>15.0</v>
      </c>
      <c r="C764" s="69" t="s">
        <v>72</v>
      </c>
      <c r="D764" s="69" t="s">
        <v>247</v>
      </c>
      <c r="E764" s="69" t="s">
        <v>3350</v>
      </c>
      <c r="F764" s="69" t="s">
        <v>249</v>
      </c>
      <c r="G764" s="69" t="s">
        <v>3351</v>
      </c>
      <c r="H764" s="69" t="s">
        <v>77</v>
      </c>
      <c r="I764" s="69" t="s">
        <v>435</v>
      </c>
      <c r="J764" s="69" t="s">
        <v>47</v>
      </c>
      <c r="K764" s="69" t="s">
        <v>47</v>
      </c>
      <c r="L764" s="69" t="s">
        <v>29</v>
      </c>
      <c r="M764" s="69" t="s">
        <v>8362</v>
      </c>
      <c r="N764" s="69" t="s">
        <v>8363</v>
      </c>
      <c r="O764" s="69" t="s">
        <v>32</v>
      </c>
      <c r="P764" s="69" t="s">
        <v>33</v>
      </c>
      <c r="Q764" s="69" t="s">
        <v>34</v>
      </c>
      <c r="R764" s="115">
        <v>45905.0</v>
      </c>
      <c r="S764" s="117">
        <v>45905.0</v>
      </c>
      <c r="T764" s="71">
        <v>45786.0</v>
      </c>
      <c r="U764" s="69" t="s">
        <v>3354</v>
      </c>
      <c r="V764" s="69" t="s">
        <v>4853</v>
      </c>
      <c r="W764" s="69">
        <v>2250.0</v>
      </c>
      <c r="X764" s="69" t="s">
        <v>268</v>
      </c>
      <c r="Y764" s="69" t="s">
        <v>6866</v>
      </c>
      <c r="Z764" s="70" t="s">
        <v>6867</v>
      </c>
      <c r="AA764" s="71">
        <v>45778.0</v>
      </c>
    </row>
    <row r="765">
      <c r="A765" s="115">
        <v>45771.0</v>
      </c>
      <c r="B765" s="116">
        <v>44.0</v>
      </c>
      <c r="C765" s="69" t="s">
        <v>72</v>
      </c>
      <c r="D765" s="69" t="s">
        <v>247</v>
      </c>
      <c r="E765" s="69" t="s">
        <v>3355</v>
      </c>
      <c r="F765" s="69" t="s">
        <v>274</v>
      </c>
      <c r="G765" s="69" t="s">
        <v>3356</v>
      </c>
      <c r="H765" s="69" t="s">
        <v>77</v>
      </c>
      <c r="I765" s="69" t="s">
        <v>28</v>
      </c>
      <c r="J765" s="69" t="s">
        <v>47</v>
      </c>
      <c r="K765" s="69" t="s">
        <v>47</v>
      </c>
      <c r="L765" s="69" t="s">
        <v>29</v>
      </c>
      <c r="M765" s="69" t="s">
        <v>8364</v>
      </c>
      <c r="N765" s="69" t="s">
        <v>8365</v>
      </c>
      <c r="O765" s="69" t="s">
        <v>32</v>
      </c>
      <c r="P765" s="69" t="s">
        <v>33</v>
      </c>
      <c r="Q765" s="69" t="s">
        <v>34</v>
      </c>
      <c r="R765" s="117"/>
      <c r="S765" s="117">
        <v>45844.0</v>
      </c>
      <c r="T765" s="71">
        <v>45815.0</v>
      </c>
      <c r="V765" s="115">
        <v>45844.0</v>
      </c>
      <c r="W765" s="69">
        <v>3600.0</v>
      </c>
      <c r="X765" s="69" t="s">
        <v>2617</v>
      </c>
      <c r="Y765" s="69" t="s">
        <v>6870</v>
      </c>
      <c r="Z765" s="70" t="s">
        <v>6871</v>
      </c>
      <c r="AA765" s="71">
        <v>45809.0</v>
      </c>
    </row>
    <row r="766">
      <c r="A766" s="115">
        <v>45771.0</v>
      </c>
      <c r="B766" s="116">
        <v>131.0</v>
      </c>
      <c r="C766" s="69" t="s">
        <v>22</v>
      </c>
      <c r="D766" s="69" t="s">
        <v>307</v>
      </c>
      <c r="E766" s="69" t="s">
        <v>3359</v>
      </c>
      <c r="F766" s="69" t="s">
        <v>25</v>
      </c>
      <c r="G766" s="69" t="s">
        <v>3360</v>
      </c>
      <c r="H766" s="69" t="s">
        <v>388</v>
      </c>
      <c r="I766" s="69" t="s">
        <v>54</v>
      </c>
      <c r="J766" s="69" t="s">
        <v>105</v>
      </c>
      <c r="K766" s="69" t="s">
        <v>105</v>
      </c>
      <c r="L766" s="69" t="s">
        <v>29</v>
      </c>
      <c r="M766" s="69" t="s">
        <v>8366</v>
      </c>
      <c r="N766" s="69" t="s">
        <v>8367</v>
      </c>
      <c r="O766" s="69" t="s">
        <v>32</v>
      </c>
      <c r="P766" s="69" t="s">
        <v>214</v>
      </c>
      <c r="R766" s="117"/>
      <c r="S766" s="117"/>
      <c r="T766" s="70" t="s">
        <v>6850</v>
      </c>
      <c r="V766" s="117"/>
      <c r="Y766" s="69" t="s">
        <v>6850</v>
      </c>
      <c r="Z766" s="70" t="s">
        <v>6850</v>
      </c>
      <c r="AA766" s="70" t="s">
        <v>6850</v>
      </c>
    </row>
    <row r="767">
      <c r="A767" s="115">
        <v>45771.0</v>
      </c>
      <c r="B767" s="116">
        <v>131.0</v>
      </c>
      <c r="C767" s="69" t="s">
        <v>64</v>
      </c>
      <c r="D767" s="69" t="s">
        <v>964</v>
      </c>
      <c r="E767" s="69" t="s">
        <v>3364</v>
      </c>
      <c r="F767" s="69" t="s">
        <v>25</v>
      </c>
      <c r="G767" s="69" t="s">
        <v>3365</v>
      </c>
      <c r="H767" s="69" t="s">
        <v>68</v>
      </c>
      <c r="I767" s="69" t="s">
        <v>78</v>
      </c>
      <c r="J767" s="69" t="s">
        <v>78</v>
      </c>
      <c r="K767" s="69" t="s">
        <v>78</v>
      </c>
      <c r="L767" s="69" t="s">
        <v>29</v>
      </c>
      <c r="M767" s="69" t="s">
        <v>8368</v>
      </c>
      <c r="N767" s="69" t="s">
        <v>8369</v>
      </c>
      <c r="O767" s="69" t="s">
        <v>32</v>
      </c>
      <c r="P767" s="69" t="s">
        <v>214</v>
      </c>
      <c r="R767" s="117"/>
      <c r="S767" s="117"/>
      <c r="T767" s="70" t="s">
        <v>6850</v>
      </c>
      <c r="V767" s="117"/>
      <c r="Y767" s="69" t="s">
        <v>6850</v>
      </c>
      <c r="Z767" s="70" t="s">
        <v>6850</v>
      </c>
      <c r="AA767" s="70" t="s">
        <v>6850</v>
      </c>
    </row>
    <row r="768">
      <c r="A768" s="115">
        <v>45771.0</v>
      </c>
      <c r="B768" s="116">
        <v>131.0</v>
      </c>
      <c r="C768" s="69" t="s">
        <v>64</v>
      </c>
      <c r="D768" s="69" t="s">
        <v>432</v>
      </c>
      <c r="E768" s="69" t="s">
        <v>3368</v>
      </c>
      <c r="F768" s="69" t="s">
        <v>25</v>
      </c>
      <c r="G768" s="69" t="s">
        <v>3369</v>
      </c>
      <c r="H768" s="69" t="s">
        <v>39</v>
      </c>
      <c r="I768" s="69" t="s">
        <v>40</v>
      </c>
      <c r="J768" s="69" t="s">
        <v>3370</v>
      </c>
      <c r="K768" s="69" t="s">
        <v>459</v>
      </c>
      <c r="L768" s="69" t="s">
        <v>29</v>
      </c>
      <c r="M768" s="69" t="s">
        <v>8370</v>
      </c>
      <c r="N768" s="69" t="s">
        <v>8371</v>
      </c>
      <c r="O768" s="69" t="s">
        <v>32</v>
      </c>
      <c r="P768" s="69" t="s">
        <v>33</v>
      </c>
      <c r="R768" s="117"/>
      <c r="S768" s="117"/>
      <c r="T768" s="70" t="s">
        <v>6850</v>
      </c>
      <c r="V768" s="117"/>
      <c r="Y768" s="69" t="s">
        <v>6850</v>
      </c>
      <c r="Z768" s="70" t="s">
        <v>6850</v>
      </c>
      <c r="AA768" s="70" t="s">
        <v>6850</v>
      </c>
    </row>
    <row r="769">
      <c r="A769" s="115">
        <v>45771.0</v>
      </c>
      <c r="B769" s="116">
        <v>131.0</v>
      </c>
      <c r="C769" s="69" t="s">
        <v>64</v>
      </c>
      <c r="D769" s="69" t="s">
        <v>432</v>
      </c>
      <c r="E769" s="69" t="s">
        <v>3373</v>
      </c>
      <c r="F769" s="69" t="s">
        <v>46</v>
      </c>
      <c r="G769" s="69" t="s">
        <v>3369</v>
      </c>
      <c r="H769" s="69" t="s">
        <v>39</v>
      </c>
      <c r="I769" s="69" t="s">
        <v>40</v>
      </c>
      <c r="J769" s="69" t="s">
        <v>47</v>
      </c>
      <c r="K769" s="69" t="s">
        <v>47</v>
      </c>
      <c r="L769" s="69" t="s">
        <v>29</v>
      </c>
      <c r="M769" s="69" t="s">
        <v>8372</v>
      </c>
      <c r="N769" s="69" t="s">
        <v>8373</v>
      </c>
      <c r="O769" s="69" t="s">
        <v>32</v>
      </c>
      <c r="P769" s="69" t="s">
        <v>33</v>
      </c>
      <c r="R769" s="117"/>
      <c r="S769" s="117"/>
      <c r="T769" s="70" t="s">
        <v>6850</v>
      </c>
      <c r="V769" s="117"/>
      <c r="Y769" s="69" t="s">
        <v>6850</v>
      </c>
      <c r="Z769" s="70" t="s">
        <v>6850</v>
      </c>
      <c r="AA769" s="70" t="s">
        <v>6850</v>
      </c>
    </row>
    <row r="770">
      <c r="A770" s="115">
        <v>45771.0</v>
      </c>
      <c r="B770" s="116">
        <v>16.0</v>
      </c>
      <c r="C770" s="69" t="s">
        <v>64</v>
      </c>
      <c r="D770" s="69" t="s">
        <v>697</v>
      </c>
      <c r="E770" s="69" t="s">
        <v>3376</v>
      </c>
      <c r="F770" s="69" t="s">
        <v>25</v>
      </c>
      <c r="G770" s="69" t="s">
        <v>3377</v>
      </c>
      <c r="H770" s="69" t="s">
        <v>59</v>
      </c>
      <c r="I770" s="69" t="s">
        <v>220</v>
      </c>
      <c r="J770" s="69" t="s">
        <v>220</v>
      </c>
      <c r="K770" s="69" t="s">
        <v>220</v>
      </c>
      <c r="L770" s="69" t="s">
        <v>29</v>
      </c>
      <c r="M770" s="69" t="s">
        <v>8374</v>
      </c>
      <c r="N770" s="69" t="s">
        <v>8375</v>
      </c>
      <c r="O770" s="69" t="s">
        <v>32</v>
      </c>
      <c r="P770" s="69" t="s">
        <v>33</v>
      </c>
      <c r="Q770" s="69" t="s">
        <v>34</v>
      </c>
      <c r="R770" s="117"/>
      <c r="S770" s="117">
        <v>45935.0</v>
      </c>
      <c r="T770" s="71">
        <v>45787.0</v>
      </c>
      <c r="V770" s="115">
        <v>45935.0</v>
      </c>
      <c r="Y770" s="69" t="s">
        <v>6866</v>
      </c>
      <c r="Z770" s="70" t="s">
        <v>6867</v>
      </c>
      <c r="AA770" s="71">
        <v>45778.0</v>
      </c>
    </row>
    <row r="771">
      <c r="A771" s="115">
        <v>45771.0</v>
      </c>
      <c r="B771" s="116">
        <v>23.0</v>
      </c>
      <c r="C771" s="69" t="s">
        <v>64</v>
      </c>
      <c r="D771" s="69" t="s">
        <v>65</v>
      </c>
      <c r="E771" s="69" t="s">
        <v>3380</v>
      </c>
      <c r="F771" s="69" t="s">
        <v>46</v>
      </c>
      <c r="G771" s="69" t="s">
        <v>3381</v>
      </c>
      <c r="H771" s="69" t="s">
        <v>68</v>
      </c>
      <c r="I771" s="69" t="s">
        <v>256</v>
      </c>
      <c r="J771" s="69" t="s">
        <v>47</v>
      </c>
      <c r="K771" s="69" t="s">
        <v>47</v>
      </c>
      <c r="L771" s="69" t="s">
        <v>29</v>
      </c>
      <c r="M771" s="69" t="s">
        <v>8376</v>
      </c>
      <c r="N771" s="69" t="s">
        <v>8377</v>
      </c>
      <c r="O771" s="69" t="s">
        <v>32</v>
      </c>
      <c r="P771" s="69" t="s">
        <v>33</v>
      </c>
      <c r="Q771" s="69" t="s">
        <v>126</v>
      </c>
      <c r="R771" s="117"/>
      <c r="S771" s="117" t="s">
        <v>4812</v>
      </c>
      <c r="T771" s="71">
        <v>45794.0</v>
      </c>
      <c r="V771" s="69" t="s">
        <v>4812</v>
      </c>
      <c r="W771" s="69">
        <v>900.0</v>
      </c>
      <c r="X771" s="69" t="s">
        <v>609</v>
      </c>
      <c r="Y771" s="69" t="s">
        <v>6866</v>
      </c>
      <c r="Z771" s="70" t="s">
        <v>6867</v>
      </c>
      <c r="AA771" s="71">
        <v>45778.0</v>
      </c>
    </row>
    <row r="772">
      <c r="A772" s="115">
        <v>45772.0</v>
      </c>
      <c r="B772" s="116">
        <v>130.0</v>
      </c>
      <c r="C772" s="69" t="s">
        <v>64</v>
      </c>
      <c r="D772" s="69" t="s">
        <v>95</v>
      </c>
      <c r="E772" s="69" t="s">
        <v>3385</v>
      </c>
      <c r="F772" s="69" t="s">
        <v>46</v>
      </c>
      <c r="G772" s="69" t="s">
        <v>2175</v>
      </c>
      <c r="H772" s="69" t="s">
        <v>39</v>
      </c>
      <c r="I772" s="69" t="s">
        <v>220</v>
      </c>
      <c r="J772" s="69" t="s">
        <v>47</v>
      </c>
      <c r="K772" s="69" t="s">
        <v>47</v>
      </c>
      <c r="L772" s="69" t="s">
        <v>29</v>
      </c>
      <c r="M772" s="69" t="s">
        <v>8378</v>
      </c>
      <c r="N772" s="69" t="s">
        <v>8379</v>
      </c>
      <c r="O772" s="69" t="s">
        <v>32</v>
      </c>
      <c r="P772" s="69" t="s">
        <v>214</v>
      </c>
      <c r="R772" s="117"/>
      <c r="S772" s="117"/>
      <c r="T772" s="70" t="s">
        <v>6850</v>
      </c>
      <c r="V772" s="115">
        <v>45844.0</v>
      </c>
      <c r="Y772" s="69" t="s">
        <v>6850</v>
      </c>
      <c r="Z772" s="70" t="s">
        <v>6850</v>
      </c>
      <c r="AA772" s="70" t="s">
        <v>6850</v>
      </c>
    </row>
    <row r="773">
      <c r="A773" s="115">
        <v>45772.0</v>
      </c>
      <c r="B773" s="116">
        <v>15.0</v>
      </c>
      <c r="C773" s="69" t="s">
        <v>72</v>
      </c>
      <c r="D773" s="69" t="s">
        <v>73</v>
      </c>
      <c r="E773" s="69" t="s">
        <v>3388</v>
      </c>
      <c r="F773" s="69" t="s">
        <v>25</v>
      </c>
      <c r="G773" s="69" t="s">
        <v>3389</v>
      </c>
      <c r="H773" s="69" t="s">
        <v>39</v>
      </c>
      <c r="I773" s="69" t="s">
        <v>28</v>
      </c>
      <c r="J773" s="69" t="s">
        <v>28</v>
      </c>
      <c r="K773" s="69" t="s">
        <v>28</v>
      </c>
      <c r="L773" s="69" t="s">
        <v>29</v>
      </c>
      <c r="M773" s="69" t="s">
        <v>8380</v>
      </c>
      <c r="N773" s="69" t="s">
        <v>8381</v>
      </c>
      <c r="O773" s="69" t="s">
        <v>32</v>
      </c>
      <c r="P773" s="69" t="s">
        <v>33</v>
      </c>
      <c r="Q773" s="69" t="s">
        <v>381</v>
      </c>
      <c r="R773" s="117"/>
      <c r="S773" s="117">
        <v>45935.0</v>
      </c>
      <c r="T773" s="71">
        <v>45787.0</v>
      </c>
      <c r="V773" s="115">
        <v>45935.0</v>
      </c>
      <c r="W773" s="69">
        <v>4950.0</v>
      </c>
      <c r="X773" s="69" t="s">
        <v>1679</v>
      </c>
      <c r="Y773" s="69" t="s">
        <v>6866</v>
      </c>
      <c r="Z773" s="70" t="s">
        <v>6867</v>
      </c>
      <c r="AA773" s="71">
        <v>45778.0</v>
      </c>
    </row>
    <row r="774">
      <c r="A774" s="115">
        <v>45772.0</v>
      </c>
      <c r="B774" s="116">
        <v>130.0</v>
      </c>
      <c r="C774" s="69" t="s">
        <v>22</v>
      </c>
      <c r="D774" s="69" t="s">
        <v>307</v>
      </c>
      <c r="E774" s="69" t="s">
        <v>3392</v>
      </c>
      <c r="F774" s="69" t="s">
        <v>3393</v>
      </c>
      <c r="G774" s="69" t="s">
        <v>3394</v>
      </c>
      <c r="H774" s="69" t="s">
        <v>2731</v>
      </c>
      <c r="I774" s="69" t="s">
        <v>47</v>
      </c>
      <c r="J774" s="69" t="s">
        <v>47</v>
      </c>
      <c r="K774" s="69" t="s">
        <v>47</v>
      </c>
      <c r="L774" s="69" t="s">
        <v>29</v>
      </c>
      <c r="M774" s="69" t="s">
        <v>8382</v>
      </c>
      <c r="N774" s="69" t="s">
        <v>8383</v>
      </c>
      <c r="O774" s="69" t="s">
        <v>32</v>
      </c>
      <c r="P774" s="69" t="s">
        <v>214</v>
      </c>
      <c r="R774" s="117"/>
      <c r="S774" s="117"/>
      <c r="T774" s="70" t="s">
        <v>6850</v>
      </c>
      <c r="V774" s="117"/>
      <c r="Y774" s="69" t="s">
        <v>6850</v>
      </c>
      <c r="Z774" s="70" t="s">
        <v>6850</v>
      </c>
      <c r="AA774" s="70" t="s">
        <v>6850</v>
      </c>
    </row>
    <row r="775">
      <c r="A775" s="115">
        <v>45772.0</v>
      </c>
      <c r="B775" s="116">
        <v>43.0</v>
      </c>
      <c r="C775" s="69" t="s">
        <v>64</v>
      </c>
      <c r="D775" s="69" t="s">
        <v>432</v>
      </c>
      <c r="E775" s="69" t="s">
        <v>3397</v>
      </c>
      <c r="F775" s="69" t="s">
        <v>46</v>
      </c>
      <c r="G775" s="69" t="s">
        <v>3398</v>
      </c>
      <c r="H775" s="69" t="s">
        <v>39</v>
      </c>
      <c r="I775" s="69" t="s">
        <v>28</v>
      </c>
      <c r="J775" s="69" t="s">
        <v>47</v>
      </c>
      <c r="K775" s="69" t="s">
        <v>47</v>
      </c>
      <c r="L775" s="69" t="s">
        <v>29</v>
      </c>
      <c r="M775" s="69" t="s">
        <v>8384</v>
      </c>
      <c r="N775" s="69" t="s">
        <v>8385</v>
      </c>
      <c r="O775" s="69" t="s">
        <v>32</v>
      </c>
      <c r="P775" s="69" t="s">
        <v>33</v>
      </c>
      <c r="Q775" s="69" t="s">
        <v>34</v>
      </c>
      <c r="R775" s="117"/>
      <c r="S775" s="117">
        <v>45844.0</v>
      </c>
      <c r="T775" s="71">
        <v>45815.0</v>
      </c>
      <c r="V775" s="115">
        <v>45844.0</v>
      </c>
      <c r="W775" s="69">
        <v>1080.0</v>
      </c>
      <c r="X775" s="69" t="s">
        <v>2755</v>
      </c>
      <c r="Y775" s="69" t="s">
        <v>6870</v>
      </c>
      <c r="Z775" s="70" t="s">
        <v>6871</v>
      </c>
      <c r="AA775" s="71">
        <v>45809.0</v>
      </c>
    </row>
    <row r="776">
      <c r="A776" s="115">
        <v>45772.0</v>
      </c>
      <c r="B776" s="116">
        <v>43.0</v>
      </c>
      <c r="C776" s="69" t="s">
        <v>64</v>
      </c>
      <c r="D776" s="69" t="s">
        <v>432</v>
      </c>
      <c r="E776" s="69" t="s">
        <v>3401</v>
      </c>
      <c r="F776" s="69" t="s">
        <v>25</v>
      </c>
      <c r="G776" s="69" t="s">
        <v>3402</v>
      </c>
      <c r="H776" s="69" t="s">
        <v>39</v>
      </c>
      <c r="I776" s="69" t="s">
        <v>28</v>
      </c>
      <c r="J776" s="69" t="s">
        <v>244</v>
      </c>
      <c r="K776" s="69" t="s">
        <v>54</v>
      </c>
      <c r="L776" s="69" t="s">
        <v>29</v>
      </c>
      <c r="M776" s="69" t="s">
        <v>8386</v>
      </c>
      <c r="N776" s="69" t="s">
        <v>8387</v>
      </c>
      <c r="O776" s="69" t="s">
        <v>32</v>
      </c>
      <c r="P776" s="69" t="s">
        <v>33</v>
      </c>
      <c r="Q776" s="69" t="s">
        <v>34</v>
      </c>
      <c r="R776" s="117"/>
      <c r="S776" s="117">
        <v>45844.0</v>
      </c>
      <c r="T776" s="71">
        <v>45815.0</v>
      </c>
      <c r="V776" s="115">
        <v>45844.0</v>
      </c>
      <c r="W776" s="69">
        <v>5616.0</v>
      </c>
      <c r="X776" s="69" t="s">
        <v>3405</v>
      </c>
      <c r="Y776" s="69" t="s">
        <v>6870</v>
      </c>
      <c r="Z776" s="70" t="s">
        <v>6871</v>
      </c>
      <c r="AA776" s="71">
        <v>45809.0</v>
      </c>
    </row>
    <row r="777">
      <c r="A777" s="115">
        <v>45772.0</v>
      </c>
      <c r="B777" s="116">
        <v>130.0</v>
      </c>
      <c r="C777" s="69" t="s">
        <v>72</v>
      </c>
      <c r="D777" s="69" t="s">
        <v>247</v>
      </c>
      <c r="E777" s="69" t="s">
        <v>3406</v>
      </c>
      <c r="F777" s="69" t="s">
        <v>25</v>
      </c>
      <c r="G777" s="69" t="s">
        <v>3407</v>
      </c>
      <c r="H777" s="69" t="s">
        <v>59</v>
      </c>
      <c r="I777" s="69" t="s">
        <v>54</v>
      </c>
      <c r="J777" s="69" t="s">
        <v>244</v>
      </c>
      <c r="K777" s="69" t="s">
        <v>244</v>
      </c>
      <c r="L777" s="69" t="s">
        <v>29</v>
      </c>
      <c r="M777" s="69" t="s">
        <v>8388</v>
      </c>
      <c r="N777" s="69" t="s">
        <v>8389</v>
      </c>
      <c r="O777" s="69" t="s">
        <v>32</v>
      </c>
      <c r="P777" s="69" t="s">
        <v>214</v>
      </c>
      <c r="R777" s="117"/>
      <c r="S777" s="117"/>
      <c r="T777" s="70" t="s">
        <v>6850</v>
      </c>
      <c r="V777" s="117"/>
      <c r="Y777" s="69" t="s">
        <v>6850</v>
      </c>
      <c r="Z777" s="70" t="s">
        <v>6850</v>
      </c>
      <c r="AA777" s="70" t="s">
        <v>6850</v>
      </c>
    </row>
    <row r="778">
      <c r="A778" s="115">
        <v>45773.0</v>
      </c>
      <c r="B778" s="116">
        <v>14.0</v>
      </c>
      <c r="C778" s="69" t="s">
        <v>72</v>
      </c>
      <c r="D778" s="69" t="s">
        <v>247</v>
      </c>
      <c r="E778" s="69" t="s">
        <v>3411</v>
      </c>
      <c r="F778" s="69" t="s">
        <v>274</v>
      </c>
      <c r="G778" s="69" t="s">
        <v>3412</v>
      </c>
      <c r="H778" s="69" t="s">
        <v>77</v>
      </c>
      <c r="I778" s="69" t="s">
        <v>78</v>
      </c>
      <c r="J778" s="69" t="s">
        <v>47</v>
      </c>
      <c r="K778" s="69" t="s">
        <v>47</v>
      </c>
      <c r="L778" s="69" t="s">
        <v>29</v>
      </c>
      <c r="M778" s="69" t="s">
        <v>8390</v>
      </c>
      <c r="N778" s="69" t="s">
        <v>8391</v>
      </c>
      <c r="O778" s="69" t="s">
        <v>32</v>
      </c>
      <c r="P778" s="69" t="s">
        <v>33</v>
      </c>
      <c r="Q778" s="69" t="s">
        <v>34</v>
      </c>
      <c r="R778" s="117"/>
      <c r="S778" s="117">
        <v>45935.0</v>
      </c>
      <c r="T778" s="71">
        <v>45787.0</v>
      </c>
      <c r="V778" s="115">
        <v>45935.0</v>
      </c>
      <c r="W778" s="69">
        <v>1800.0</v>
      </c>
      <c r="X778" s="69" t="s">
        <v>2617</v>
      </c>
      <c r="Y778" s="69" t="s">
        <v>6866</v>
      </c>
      <c r="Z778" s="70" t="s">
        <v>6867</v>
      </c>
      <c r="AA778" s="71">
        <v>45778.0</v>
      </c>
    </row>
    <row r="779">
      <c r="A779" s="115">
        <v>45773.0</v>
      </c>
      <c r="B779" s="116">
        <v>129.0</v>
      </c>
      <c r="C779" s="69" t="s">
        <v>22</v>
      </c>
      <c r="D779" s="69" t="s">
        <v>307</v>
      </c>
      <c r="E779" s="69" t="s">
        <v>3415</v>
      </c>
      <c r="F779" s="69" t="s">
        <v>25</v>
      </c>
      <c r="G779" s="69" t="s">
        <v>3416</v>
      </c>
      <c r="H779" s="69" t="s">
        <v>59</v>
      </c>
      <c r="I779" s="69" t="s">
        <v>220</v>
      </c>
      <c r="J779" s="69" t="s">
        <v>220</v>
      </c>
      <c r="K779" s="69" t="s">
        <v>220</v>
      </c>
      <c r="L779" s="69" t="s">
        <v>29</v>
      </c>
      <c r="M779" s="69" t="s">
        <v>8392</v>
      </c>
      <c r="N779" s="69" t="s">
        <v>8393</v>
      </c>
      <c r="O779" s="69" t="s">
        <v>32</v>
      </c>
      <c r="P779" s="69" t="s">
        <v>214</v>
      </c>
      <c r="R779" s="117"/>
      <c r="S779" s="117"/>
      <c r="T779" s="70" t="s">
        <v>6850</v>
      </c>
      <c r="V779" s="117"/>
      <c r="Y779" s="69" t="s">
        <v>6850</v>
      </c>
      <c r="Z779" s="70" t="s">
        <v>6850</v>
      </c>
      <c r="AA779" s="70" t="s">
        <v>6850</v>
      </c>
    </row>
    <row r="780">
      <c r="A780" s="115">
        <v>45773.0</v>
      </c>
      <c r="B780" s="116">
        <v>129.0</v>
      </c>
      <c r="C780" s="69" t="s">
        <v>64</v>
      </c>
      <c r="D780" s="69" t="s">
        <v>697</v>
      </c>
      <c r="E780" s="69" t="s">
        <v>3419</v>
      </c>
      <c r="F780" s="69" t="s">
        <v>25</v>
      </c>
      <c r="G780" s="69" t="s">
        <v>3420</v>
      </c>
      <c r="H780" s="69" t="s">
        <v>68</v>
      </c>
      <c r="I780" s="69" t="s">
        <v>28</v>
      </c>
      <c r="J780" s="69" t="s">
        <v>3370</v>
      </c>
      <c r="K780" s="69" t="s">
        <v>244</v>
      </c>
      <c r="L780" s="69" t="s">
        <v>29</v>
      </c>
      <c r="M780" s="69" t="s">
        <v>8394</v>
      </c>
      <c r="N780" s="69" t="s">
        <v>8395</v>
      </c>
      <c r="O780" s="69" t="s">
        <v>32</v>
      </c>
      <c r="P780" s="69" t="s">
        <v>214</v>
      </c>
      <c r="R780" s="117"/>
      <c r="S780" s="117"/>
      <c r="T780" s="70" t="s">
        <v>6850</v>
      </c>
      <c r="U780" s="69" t="s">
        <v>3424</v>
      </c>
      <c r="V780" s="117"/>
      <c r="Y780" s="69" t="s">
        <v>6850</v>
      </c>
      <c r="Z780" s="70" t="s">
        <v>6850</v>
      </c>
      <c r="AA780" s="70" t="s">
        <v>6850</v>
      </c>
    </row>
    <row r="781">
      <c r="A781" s="115">
        <v>45775.0</v>
      </c>
      <c r="B781" s="116">
        <v>127.0</v>
      </c>
      <c r="C781" s="69" t="s">
        <v>22</v>
      </c>
      <c r="D781" s="69" t="s">
        <v>307</v>
      </c>
      <c r="E781" s="69" t="s">
        <v>3426</v>
      </c>
      <c r="F781" s="69" t="s">
        <v>25</v>
      </c>
      <c r="G781" s="69" t="s">
        <v>3427</v>
      </c>
      <c r="H781" s="69" t="s">
        <v>59</v>
      </c>
      <c r="I781" s="69" t="s">
        <v>435</v>
      </c>
      <c r="J781" s="69" t="s">
        <v>435</v>
      </c>
      <c r="K781" s="69" t="s">
        <v>435</v>
      </c>
      <c r="L781" s="69" t="s">
        <v>29</v>
      </c>
      <c r="M781" s="69" t="s">
        <v>8396</v>
      </c>
      <c r="N781" s="69" t="s">
        <v>8397</v>
      </c>
      <c r="O781" s="69" t="s">
        <v>32</v>
      </c>
      <c r="P781" s="69" t="s">
        <v>214</v>
      </c>
      <c r="R781" s="117"/>
      <c r="S781" s="117"/>
      <c r="T781" s="70" t="s">
        <v>6850</v>
      </c>
      <c r="V781" s="117"/>
      <c r="Y781" s="69" t="s">
        <v>6850</v>
      </c>
      <c r="Z781" s="70" t="s">
        <v>6850</v>
      </c>
      <c r="AA781" s="70" t="s">
        <v>6850</v>
      </c>
    </row>
    <row r="782">
      <c r="A782" s="115">
        <v>45775.0</v>
      </c>
      <c r="B782" s="116">
        <v>127.0</v>
      </c>
      <c r="C782" s="69" t="s">
        <v>22</v>
      </c>
      <c r="D782" s="69" t="s">
        <v>307</v>
      </c>
      <c r="E782" s="69" t="s">
        <v>3430</v>
      </c>
      <c r="F782" s="69" t="s">
        <v>25</v>
      </c>
      <c r="G782" s="69" t="s">
        <v>3431</v>
      </c>
      <c r="H782" s="69" t="s">
        <v>68</v>
      </c>
      <c r="I782" s="69" t="s">
        <v>220</v>
      </c>
      <c r="J782" s="69" t="s">
        <v>220</v>
      </c>
      <c r="K782" s="69" t="s">
        <v>220</v>
      </c>
      <c r="L782" s="69" t="s">
        <v>29</v>
      </c>
      <c r="M782" s="69" t="s">
        <v>8398</v>
      </c>
      <c r="N782" s="69" t="s">
        <v>8399</v>
      </c>
      <c r="O782" s="69" t="s">
        <v>32</v>
      </c>
      <c r="P782" s="69" t="s">
        <v>343</v>
      </c>
      <c r="R782" s="117"/>
      <c r="S782" s="117"/>
      <c r="T782" s="70" t="s">
        <v>6850</v>
      </c>
      <c r="V782" s="117"/>
      <c r="Y782" s="69" t="s">
        <v>6850</v>
      </c>
      <c r="Z782" s="70" t="s">
        <v>6850</v>
      </c>
      <c r="AA782" s="70" t="s">
        <v>6850</v>
      </c>
    </row>
    <row r="783">
      <c r="A783" s="115">
        <v>45775.0</v>
      </c>
      <c r="B783" s="116">
        <v>127.0</v>
      </c>
      <c r="C783" s="69" t="s">
        <v>22</v>
      </c>
      <c r="D783" s="69" t="s">
        <v>307</v>
      </c>
      <c r="E783" s="69" t="s">
        <v>3435</v>
      </c>
      <c r="F783" s="69" t="s">
        <v>25</v>
      </c>
      <c r="G783" s="69" t="s">
        <v>3436</v>
      </c>
      <c r="H783" s="69" t="s">
        <v>68</v>
      </c>
      <c r="I783" s="69" t="s">
        <v>220</v>
      </c>
      <c r="J783" s="69" t="s">
        <v>220</v>
      </c>
      <c r="K783" s="69" t="s">
        <v>220</v>
      </c>
      <c r="L783" s="69" t="s">
        <v>29</v>
      </c>
      <c r="M783" s="69" t="s">
        <v>8400</v>
      </c>
      <c r="N783" s="69" t="s">
        <v>8401</v>
      </c>
      <c r="O783" s="69" t="s">
        <v>32</v>
      </c>
      <c r="P783" s="69" t="s">
        <v>214</v>
      </c>
      <c r="R783" s="117"/>
      <c r="S783" s="117"/>
      <c r="T783" s="70" t="s">
        <v>6850</v>
      </c>
      <c r="V783" s="117"/>
      <c r="Y783" s="69" t="s">
        <v>6850</v>
      </c>
      <c r="Z783" s="70" t="s">
        <v>6850</v>
      </c>
      <c r="AA783" s="70" t="s">
        <v>6850</v>
      </c>
    </row>
    <row r="784">
      <c r="A784" s="115">
        <v>45775.0</v>
      </c>
      <c r="B784" s="116">
        <v>26.0</v>
      </c>
      <c r="C784" s="69" t="s">
        <v>22</v>
      </c>
      <c r="D784" s="69" t="s">
        <v>307</v>
      </c>
      <c r="E784" s="69" t="s">
        <v>3439</v>
      </c>
      <c r="F784" s="69" t="s">
        <v>25</v>
      </c>
      <c r="G784" s="69" t="s">
        <v>3440</v>
      </c>
      <c r="H784" s="69" t="s">
        <v>59</v>
      </c>
      <c r="I784" s="69" t="s">
        <v>123</v>
      </c>
      <c r="J784" s="69" t="s">
        <v>54</v>
      </c>
      <c r="K784" s="69" t="s">
        <v>54</v>
      </c>
      <c r="L784" s="69" t="s">
        <v>29</v>
      </c>
      <c r="M784" s="69" t="s">
        <v>8402</v>
      </c>
      <c r="N784" s="69" t="s">
        <v>8403</v>
      </c>
      <c r="O784" s="69" t="s">
        <v>32</v>
      </c>
      <c r="P784" s="69" t="s">
        <v>33</v>
      </c>
      <c r="Q784" s="69" t="s">
        <v>34</v>
      </c>
      <c r="R784" s="117"/>
      <c r="S784" s="117" t="s">
        <v>4853</v>
      </c>
      <c r="T784" s="71">
        <v>45801.0</v>
      </c>
      <c r="V784" s="69" t="s">
        <v>4853</v>
      </c>
      <c r="Y784" s="69" t="s">
        <v>6866</v>
      </c>
      <c r="Z784" s="70" t="s">
        <v>6867</v>
      </c>
      <c r="AA784" s="71">
        <v>45778.0</v>
      </c>
    </row>
    <row r="785">
      <c r="A785" s="115">
        <v>45775.0</v>
      </c>
      <c r="B785" s="116">
        <v>26.0</v>
      </c>
      <c r="C785" s="69" t="s">
        <v>72</v>
      </c>
      <c r="D785" s="69" t="s">
        <v>247</v>
      </c>
      <c r="E785" s="69" t="s">
        <v>3443</v>
      </c>
      <c r="F785" s="69" t="s">
        <v>274</v>
      </c>
      <c r="G785" s="69" t="s">
        <v>3444</v>
      </c>
      <c r="H785" s="69" t="s">
        <v>77</v>
      </c>
      <c r="I785" s="69" t="s">
        <v>78</v>
      </c>
      <c r="J785" s="69" t="s">
        <v>47</v>
      </c>
      <c r="K785" s="69" t="s">
        <v>47</v>
      </c>
      <c r="L785" s="69" t="s">
        <v>29</v>
      </c>
      <c r="M785" s="69" t="s">
        <v>8404</v>
      </c>
      <c r="N785" s="69" t="s">
        <v>8405</v>
      </c>
      <c r="O785" s="69" t="s">
        <v>32</v>
      </c>
      <c r="P785" s="69" t="s">
        <v>33</v>
      </c>
      <c r="Q785" s="69" t="s">
        <v>34</v>
      </c>
      <c r="R785" s="117"/>
      <c r="S785" s="117" t="s">
        <v>4853</v>
      </c>
      <c r="T785" s="71">
        <v>45801.0</v>
      </c>
      <c r="V785" s="69" t="s">
        <v>4853</v>
      </c>
      <c r="W785" s="69">
        <v>1800.0</v>
      </c>
      <c r="X785" s="69" t="s">
        <v>2617</v>
      </c>
      <c r="Y785" s="69" t="s">
        <v>6866</v>
      </c>
      <c r="Z785" s="70" t="s">
        <v>6867</v>
      </c>
      <c r="AA785" s="71">
        <v>45778.0</v>
      </c>
    </row>
    <row r="786">
      <c r="A786" s="115">
        <v>45775.0</v>
      </c>
      <c r="B786" s="116">
        <v>12.0</v>
      </c>
      <c r="C786" s="69" t="s">
        <v>72</v>
      </c>
      <c r="D786" s="69" t="s">
        <v>247</v>
      </c>
      <c r="E786" s="69" t="s">
        <v>3447</v>
      </c>
      <c r="F786" s="69" t="s">
        <v>274</v>
      </c>
      <c r="G786" s="69" t="s">
        <v>3448</v>
      </c>
      <c r="H786" s="69" t="s">
        <v>77</v>
      </c>
      <c r="I786" s="69" t="s">
        <v>78</v>
      </c>
      <c r="J786" s="69" t="s">
        <v>47</v>
      </c>
      <c r="K786" s="69" t="s">
        <v>47</v>
      </c>
      <c r="L786" s="69" t="s">
        <v>29</v>
      </c>
      <c r="M786" s="69" t="s">
        <v>8406</v>
      </c>
      <c r="N786" s="69" t="s">
        <v>8407</v>
      </c>
      <c r="O786" s="69" t="s">
        <v>32</v>
      </c>
      <c r="P786" s="69" t="s">
        <v>33</v>
      </c>
      <c r="R786" s="117"/>
      <c r="S786" s="117">
        <v>45935.0</v>
      </c>
      <c r="T786" s="71">
        <v>45787.0</v>
      </c>
      <c r="V786" s="115">
        <v>45935.0</v>
      </c>
      <c r="W786" s="69">
        <v>1800.0</v>
      </c>
      <c r="X786" s="69" t="s">
        <v>691</v>
      </c>
      <c r="Y786" s="69" t="s">
        <v>6866</v>
      </c>
      <c r="Z786" s="70" t="s">
        <v>6867</v>
      </c>
      <c r="AA786" s="71">
        <v>45778.0</v>
      </c>
    </row>
    <row r="787">
      <c r="A787" s="115">
        <v>45775.0</v>
      </c>
      <c r="B787" s="116">
        <v>19.0</v>
      </c>
      <c r="C787" s="69" t="s">
        <v>72</v>
      </c>
      <c r="D787" s="69" t="s">
        <v>247</v>
      </c>
      <c r="E787" s="69" t="s">
        <v>3451</v>
      </c>
      <c r="F787" s="69" t="s">
        <v>274</v>
      </c>
      <c r="G787" s="69" t="s">
        <v>3452</v>
      </c>
      <c r="H787" s="69" t="s">
        <v>77</v>
      </c>
      <c r="I787" s="69" t="s">
        <v>104</v>
      </c>
      <c r="J787" s="69" t="s">
        <v>47</v>
      </c>
      <c r="K787" s="69" t="s">
        <v>47</v>
      </c>
      <c r="L787" s="69" t="s">
        <v>29</v>
      </c>
      <c r="M787" s="69" t="s">
        <v>8408</v>
      </c>
      <c r="N787" s="69" t="s">
        <v>8409</v>
      </c>
      <c r="O787" s="69" t="s">
        <v>32</v>
      </c>
      <c r="P787" s="69" t="s">
        <v>33</v>
      </c>
      <c r="Q787" s="69" t="s">
        <v>34</v>
      </c>
      <c r="R787" s="117"/>
      <c r="S787" s="117" t="s">
        <v>4812</v>
      </c>
      <c r="T787" s="71">
        <v>45794.0</v>
      </c>
      <c r="V787" s="69" t="s">
        <v>4812</v>
      </c>
      <c r="W787" s="69">
        <v>1800.0</v>
      </c>
      <c r="X787" s="69" t="s">
        <v>237</v>
      </c>
      <c r="Y787" s="69" t="s">
        <v>6866</v>
      </c>
      <c r="Z787" s="70" t="s">
        <v>6867</v>
      </c>
      <c r="AA787" s="71">
        <v>45778.0</v>
      </c>
    </row>
    <row r="788">
      <c r="A788" s="115">
        <v>45775.0</v>
      </c>
      <c r="B788" s="116">
        <v>12.0</v>
      </c>
      <c r="C788" s="69" t="s">
        <v>72</v>
      </c>
      <c r="D788" s="69" t="s">
        <v>247</v>
      </c>
      <c r="E788" s="69" t="s">
        <v>3455</v>
      </c>
      <c r="F788" s="69" t="s">
        <v>274</v>
      </c>
      <c r="G788" s="69" t="s">
        <v>3456</v>
      </c>
      <c r="H788" s="69" t="s">
        <v>77</v>
      </c>
      <c r="I788" s="69" t="s">
        <v>122</v>
      </c>
      <c r="J788" s="69" t="s">
        <v>47</v>
      </c>
      <c r="K788" s="69" t="s">
        <v>47</v>
      </c>
      <c r="L788" s="69" t="s">
        <v>29</v>
      </c>
      <c r="M788" s="69" t="s">
        <v>8410</v>
      </c>
      <c r="N788" s="69" t="s">
        <v>8411</v>
      </c>
      <c r="O788" s="69" t="s">
        <v>32</v>
      </c>
      <c r="P788" s="69" t="s">
        <v>33</v>
      </c>
      <c r="Q788" s="69" t="s">
        <v>34</v>
      </c>
      <c r="R788" s="117"/>
      <c r="S788" s="117">
        <v>45935.0</v>
      </c>
      <c r="T788" s="71">
        <v>45787.0</v>
      </c>
      <c r="V788" s="115">
        <v>45935.0</v>
      </c>
      <c r="W788" s="69">
        <v>1800.0</v>
      </c>
      <c r="X788" s="69" t="s">
        <v>237</v>
      </c>
      <c r="Y788" s="69" t="s">
        <v>6866</v>
      </c>
      <c r="Z788" s="70" t="s">
        <v>6867</v>
      </c>
      <c r="AA788" s="71">
        <v>45778.0</v>
      </c>
    </row>
    <row r="789">
      <c r="A789" s="115">
        <v>45775.0</v>
      </c>
      <c r="B789" s="116">
        <v>26.0</v>
      </c>
      <c r="C789" s="69" t="s">
        <v>64</v>
      </c>
      <c r="D789" s="69" t="s">
        <v>562</v>
      </c>
      <c r="E789" s="69" t="s">
        <v>3459</v>
      </c>
      <c r="F789" s="69" t="s">
        <v>25</v>
      </c>
      <c r="G789" s="69" t="s">
        <v>3460</v>
      </c>
      <c r="H789" s="69" t="s">
        <v>39</v>
      </c>
      <c r="I789" s="69" t="s">
        <v>78</v>
      </c>
      <c r="J789" s="69" t="s">
        <v>78</v>
      </c>
      <c r="K789" s="69" t="s">
        <v>78</v>
      </c>
      <c r="L789" s="69" t="s">
        <v>29</v>
      </c>
      <c r="M789" s="69" t="s">
        <v>8412</v>
      </c>
      <c r="N789" s="69" t="s">
        <v>8413</v>
      </c>
      <c r="O789" s="69" t="s">
        <v>32</v>
      </c>
      <c r="P789" s="69" t="s">
        <v>33</v>
      </c>
      <c r="Q789" s="69" t="s">
        <v>471</v>
      </c>
      <c r="R789" s="117"/>
      <c r="S789" s="117" t="s">
        <v>4853</v>
      </c>
      <c r="T789" s="71">
        <v>45801.0</v>
      </c>
      <c r="V789" s="69" t="s">
        <v>4853</v>
      </c>
      <c r="W789" s="69">
        <v>3996.0</v>
      </c>
      <c r="X789" s="69" t="s">
        <v>691</v>
      </c>
      <c r="Y789" s="69" t="s">
        <v>6866</v>
      </c>
      <c r="Z789" s="70" t="s">
        <v>6867</v>
      </c>
      <c r="AA789" s="71">
        <v>45778.0</v>
      </c>
    </row>
    <row r="790">
      <c r="A790" s="115">
        <v>45776.0</v>
      </c>
      <c r="B790" s="116">
        <v>39.0</v>
      </c>
      <c r="C790" s="69" t="s">
        <v>50</v>
      </c>
      <c r="D790" s="69" t="s">
        <v>51</v>
      </c>
      <c r="E790" s="69" t="s">
        <v>3464</v>
      </c>
      <c r="F790" s="69" t="s">
        <v>25</v>
      </c>
      <c r="G790" s="69" t="s">
        <v>3465</v>
      </c>
      <c r="H790" s="69" t="s">
        <v>59</v>
      </c>
      <c r="I790" s="69" t="s">
        <v>40</v>
      </c>
      <c r="J790" s="69" t="s">
        <v>40</v>
      </c>
      <c r="K790" s="69" t="s">
        <v>40</v>
      </c>
      <c r="L790" s="69" t="s">
        <v>29</v>
      </c>
      <c r="M790" s="69" t="s">
        <v>8414</v>
      </c>
      <c r="N790" s="69" t="s">
        <v>8415</v>
      </c>
      <c r="O790" s="69" t="s">
        <v>32</v>
      </c>
      <c r="P790" s="69" t="s">
        <v>33</v>
      </c>
      <c r="Q790" s="69" t="s">
        <v>471</v>
      </c>
      <c r="R790" s="117"/>
      <c r="S790" s="117">
        <v>45844.0</v>
      </c>
      <c r="T790" s="71">
        <v>45815.0</v>
      </c>
      <c r="V790" s="115">
        <v>45844.0</v>
      </c>
      <c r="Y790" s="69" t="s">
        <v>6870</v>
      </c>
      <c r="Z790" s="70" t="s">
        <v>6871</v>
      </c>
      <c r="AA790" s="71">
        <v>45809.0</v>
      </c>
    </row>
    <row r="791">
      <c r="A791" s="115">
        <v>45776.0</v>
      </c>
      <c r="B791" s="116">
        <v>126.0</v>
      </c>
      <c r="C791" s="69" t="s">
        <v>72</v>
      </c>
      <c r="D791" s="69" t="s">
        <v>73</v>
      </c>
      <c r="E791" s="69" t="s">
        <v>3468</v>
      </c>
      <c r="F791" s="69" t="s">
        <v>46</v>
      </c>
      <c r="G791" s="69" t="s">
        <v>3469</v>
      </c>
      <c r="H791" s="69" t="s">
        <v>39</v>
      </c>
      <c r="I791" s="69" t="s">
        <v>122</v>
      </c>
      <c r="J791" s="69" t="s">
        <v>47</v>
      </c>
      <c r="K791" s="69" t="s">
        <v>47</v>
      </c>
      <c r="L791" s="69" t="s">
        <v>29</v>
      </c>
      <c r="M791" s="69" t="s">
        <v>8416</v>
      </c>
      <c r="N791" s="69" t="s">
        <v>8417</v>
      </c>
      <c r="O791" s="69" t="s">
        <v>32</v>
      </c>
      <c r="P791" s="69" t="s">
        <v>214</v>
      </c>
      <c r="R791" s="117"/>
      <c r="S791" s="117"/>
      <c r="T791" s="70" t="s">
        <v>6850</v>
      </c>
      <c r="V791" s="117"/>
      <c r="Y791" s="69" t="s">
        <v>6850</v>
      </c>
      <c r="Z791" s="70" t="s">
        <v>6850</v>
      </c>
      <c r="AA791" s="70" t="s">
        <v>6850</v>
      </c>
    </row>
    <row r="792">
      <c r="A792" s="115">
        <v>45776.0</v>
      </c>
      <c r="B792" s="116">
        <v>11.0</v>
      </c>
      <c r="C792" s="69" t="s">
        <v>64</v>
      </c>
      <c r="D792" s="69" t="s">
        <v>697</v>
      </c>
      <c r="E792" s="69" t="s">
        <v>3472</v>
      </c>
      <c r="F792" s="69" t="s">
        <v>638</v>
      </c>
      <c r="G792" s="69" t="s">
        <v>3473</v>
      </c>
      <c r="H792" s="69" t="s">
        <v>77</v>
      </c>
      <c r="I792" s="69" t="s">
        <v>78</v>
      </c>
      <c r="J792" s="69" t="s">
        <v>47</v>
      </c>
      <c r="K792" s="69" t="s">
        <v>47</v>
      </c>
      <c r="L792" s="69" t="s">
        <v>29</v>
      </c>
      <c r="M792" s="69" t="s">
        <v>8418</v>
      </c>
      <c r="N792" s="69" t="s">
        <v>8419</v>
      </c>
      <c r="O792" s="69" t="s">
        <v>32</v>
      </c>
      <c r="P792" s="69" t="s">
        <v>33</v>
      </c>
      <c r="Q792" s="69" t="s">
        <v>126</v>
      </c>
      <c r="R792" s="117"/>
      <c r="S792" s="117">
        <v>45935.0</v>
      </c>
      <c r="T792" s="71">
        <v>45787.0</v>
      </c>
      <c r="V792" s="115">
        <v>45935.0</v>
      </c>
      <c r="W792" s="69">
        <v>580.0</v>
      </c>
      <c r="X792" s="69" t="s">
        <v>609</v>
      </c>
      <c r="Y792" s="69" t="s">
        <v>6866</v>
      </c>
      <c r="Z792" s="70" t="s">
        <v>6867</v>
      </c>
      <c r="AA792" s="71">
        <v>45778.0</v>
      </c>
    </row>
    <row r="793">
      <c r="A793" s="115">
        <v>45776.0</v>
      </c>
      <c r="B793" s="116">
        <v>18.0</v>
      </c>
      <c r="C793" s="69" t="s">
        <v>50</v>
      </c>
      <c r="D793" s="69" t="s">
        <v>216</v>
      </c>
      <c r="E793" s="69" t="s">
        <v>3476</v>
      </c>
      <c r="F793" s="69" t="s">
        <v>25</v>
      </c>
      <c r="G793" s="69" t="s">
        <v>3477</v>
      </c>
      <c r="H793" s="69" t="s">
        <v>388</v>
      </c>
      <c r="I793" s="69" t="s">
        <v>40</v>
      </c>
      <c r="J793" s="69" t="s">
        <v>459</v>
      </c>
      <c r="K793" s="69" t="s">
        <v>459</v>
      </c>
      <c r="L793" s="69" t="s">
        <v>29</v>
      </c>
      <c r="M793" s="69" t="s">
        <v>8420</v>
      </c>
      <c r="N793" s="69" t="s">
        <v>8421</v>
      </c>
      <c r="O793" s="69" t="s">
        <v>32</v>
      </c>
      <c r="P793" s="69" t="s">
        <v>33</v>
      </c>
      <c r="Q793" s="69" t="s">
        <v>471</v>
      </c>
      <c r="R793" s="117"/>
      <c r="S793" s="117" t="s">
        <v>4812</v>
      </c>
      <c r="T793" s="71">
        <v>45794.0</v>
      </c>
      <c r="V793" s="69" t="s">
        <v>4812</v>
      </c>
      <c r="Y793" s="69" t="s">
        <v>6866</v>
      </c>
      <c r="Z793" s="70" t="s">
        <v>6867</v>
      </c>
      <c r="AA793" s="71">
        <v>45778.0</v>
      </c>
    </row>
    <row r="794">
      <c r="A794" s="115">
        <v>45776.0</v>
      </c>
      <c r="B794" s="116">
        <v>39.0</v>
      </c>
      <c r="C794" s="69" t="s">
        <v>72</v>
      </c>
      <c r="D794" s="69" t="s">
        <v>247</v>
      </c>
      <c r="E794" s="69" t="s">
        <v>3480</v>
      </c>
      <c r="F794" s="69" t="s">
        <v>249</v>
      </c>
      <c r="G794" s="69" t="s">
        <v>3481</v>
      </c>
      <c r="H794" s="69" t="s">
        <v>77</v>
      </c>
      <c r="I794" s="69" t="s">
        <v>78</v>
      </c>
      <c r="J794" s="69" t="s">
        <v>47</v>
      </c>
      <c r="K794" s="69" t="s">
        <v>47</v>
      </c>
      <c r="L794" s="69" t="s">
        <v>29</v>
      </c>
      <c r="M794" s="69" t="s">
        <v>8422</v>
      </c>
      <c r="N794" s="69" t="s">
        <v>8423</v>
      </c>
      <c r="O794" s="69" t="s">
        <v>32</v>
      </c>
      <c r="P794" s="69" t="s">
        <v>33</v>
      </c>
      <c r="Q794" s="69" t="s">
        <v>34</v>
      </c>
      <c r="R794" s="117"/>
      <c r="S794" s="117">
        <v>45844.0</v>
      </c>
      <c r="T794" s="71">
        <v>45815.0</v>
      </c>
      <c r="V794" s="115">
        <v>45844.0</v>
      </c>
      <c r="W794" s="69">
        <v>2250.0</v>
      </c>
      <c r="X794" s="69" t="s">
        <v>268</v>
      </c>
      <c r="Y794" s="69" t="s">
        <v>6870</v>
      </c>
      <c r="Z794" s="70" t="s">
        <v>6871</v>
      </c>
      <c r="AA794" s="71">
        <v>45809.0</v>
      </c>
    </row>
    <row r="795">
      <c r="A795" s="115">
        <v>45776.0</v>
      </c>
      <c r="B795" s="116">
        <v>32.0</v>
      </c>
      <c r="C795" s="69" t="s">
        <v>64</v>
      </c>
      <c r="D795" s="69" t="s">
        <v>209</v>
      </c>
      <c r="E795" s="69" t="s">
        <v>3485</v>
      </c>
      <c r="F795" s="69" t="s">
        <v>25</v>
      </c>
      <c r="G795" s="69" t="s">
        <v>3486</v>
      </c>
      <c r="H795" s="69" t="s">
        <v>388</v>
      </c>
      <c r="I795" s="69" t="s">
        <v>40</v>
      </c>
      <c r="J795" s="69" t="s">
        <v>40</v>
      </c>
      <c r="K795" s="69" t="s">
        <v>40</v>
      </c>
      <c r="L795" s="69" t="s">
        <v>29</v>
      </c>
      <c r="M795" s="69" t="s">
        <v>8424</v>
      </c>
      <c r="N795" s="69" t="s">
        <v>8425</v>
      </c>
      <c r="O795" s="69" t="s">
        <v>32</v>
      </c>
      <c r="P795" s="69" t="s">
        <v>33</v>
      </c>
      <c r="Q795" s="69" t="s">
        <v>381</v>
      </c>
      <c r="R795" s="117"/>
      <c r="S795" s="117" t="s">
        <v>4751</v>
      </c>
      <c r="T795" s="71">
        <v>45808.0</v>
      </c>
      <c r="V795" s="69" t="s">
        <v>4751</v>
      </c>
      <c r="Y795" s="69" t="s">
        <v>6866</v>
      </c>
      <c r="Z795" s="70" t="s">
        <v>6867</v>
      </c>
      <c r="AA795" s="71">
        <v>45778.0</v>
      </c>
    </row>
    <row r="796">
      <c r="A796" s="115">
        <v>45777.0</v>
      </c>
      <c r="B796" s="116">
        <v>38.0</v>
      </c>
      <c r="C796" s="69" t="s">
        <v>64</v>
      </c>
      <c r="D796" s="69" t="s">
        <v>95</v>
      </c>
      <c r="E796" s="69" t="s">
        <v>3490</v>
      </c>
      <c r="F796" s="69" t="s">
        <v>46</v>
      </c>
      <c r="G796" s="69" t="s">
        <v>2175</v>
      </c>
      <c r="H796" s="69" t="s">
        <v>39</v>
      </c>
      <c r="I796" s="69" t="s">
        <v>220</v>
      </c>
      <c r="J796" s="69" t="s">
        <v>47</v>
      </c>
      <c r="K796" s="69" t="s">
        <v>47</v>
      </c>
      <c r="L796" s="69" t="s">
        <v>29</v>
      </c>
      <c r="M796" s="69" t="s">
        <v>8426</v>
      </c>
      <c r="N796" s="69" t="s">
        <v>8427</v>
      </c>
      <c r="O796" s="69" t="s">
        <v>32</v>
      </c>
      <c r="P796" s="69" t="s">
        <v>33</v>
      </c>
      <c r="R796" s="117"/>
      <c r="S796" s="117">
        <v>45844.0</v>
      </c>
      <c r="T796" s="71">
        <v>45815.0</v>
      </c>
      <c r="V796" s="115">
        <v>45844.0</v>
      </c>
      <c r="Y796" s="69" t="s">
        <v>6870</v>
      </c>
      <c r="Z796" s="70" t="s">
        <v>6871</v>
      </c>
      <c r="AA796" s="71">
        <v>45809.0</v>
      </c>
    </row>
    <row r="797">
      <c r="A797" s="115">
        <v>45777.0</v>
      </c>
      <c r="B797" s="116">
        <v>38.0</v>
      </c>
      <c r="C797" s="69" t="s">
        <v>22</v>
      </c>
      <c r="D797" s="69" t="s">
        <v>109</v>
      </c>
      <c r="E797" s="69" t="s">
        <v>3494</v>
      </c>
      <c r="F797" s="69" t="s">
        <v>25</v>
      </c>
      <c r="G797" s="69" t="s">
        <v>3495</v>
      </c>
      <c r="H797" s="69" t="s">
        <v>59</v>
      </c>
      <c r="I797" s="69" t="s">
        <v>104</v>
      </c>
      <c r="J797" s="69" t="s">
        <v>104</v>
      </c>
      <c r="K797" s="69" t="s">
        <v>104</v>
      </c>
      <c r="L797" s="69" t="s">
        <v>29</v>
      </c>
      <c r="M797" s="69" t="s">
        <v>8428</v>
      </c>
      <c r="N797" s="69" t="s">
        <v>8429</v>
      </c>
      <c r="O797" s="69" t="s">
        <v>32</v>
      </c>
      <c r="P797" s="69" t="s">
        <v>33</v>
      </c>
      <c r="Q797" s="69" t="s">
        <v>34</v>
      </c>
      <c r="R797" s="117"/>
      <c r="S797" s="117">
        <v>45844.0</v>
      </c>
      <c r="T797" s="71">
        <v>45815.0</v>
      </c>
      <c r="V797" s="115">
        <v>45844.0</v>
      </c>
      <c r="Y797" s="69" t="s">
        <v>6870</v>
      </c>
      <c r="Z797" s="70" t="s">
        <v>6871</v>
      </c>
      <c r="AA797" s="71">
        <v>45809.0</v>
      </c>
    </row>
    <row r="798">
      <c r="A798" s="115">
        <v>45777.0</v>
      </c>
      <c r="B798" s="116">
        <v>38.0</v>
      </c>
      <c r="C798" s="69" t="s">
        <v>22</v>
      </c>
      <c r="D798" s="69" t="s">
        <v>109</v>
      </c>
      <c r="E798" s="69" t="s">
        <v>3498</v>
      </c>
      <c r="F798" s="69" t="s">
        <v>46</v>
      </c>
      <c r="G798" s="69" t="s">
        <v>3495</v>
      </c>
      <c r="H798" s="69" t="s">
        <v>59</v>
      </c>
      <c r="I798" s="69" t="s">
        <v>104</v>
      </c>
      <c r="J798" s="69" t="s">
        <v>47</v>
      </c>
      <c r="K798" s="69" t="s">
        <v>47</v>
      </c>
      <c r="L798" s="69" t="s">
        <v>29</v>
      </c>
      <c r="M798" s="69" t="s">
        <v>8430</v>
      </c>
      <c r="N798" s="69" t="s">
        <v>8431</v>
      </c>
      <c r="O798" s="69" t="s">
        <v>32</v>
      </c>
      <c r="P798" s="69" t="s">
        <v>33</v>
      </c>
      <c r="Q798" s="69" t="s">
        <v>34</v>
      </c>
      <c r="R798" s="117"/>
      <c r="S798" s="117">
        <v>45844.0</v>
      </c>
      <c r="T798" s="71">
        <v>45815.0</v>
      </c>
      <c r="V798" s="115">
        <v>45844.0</v>
      </c>
      <c r="Y798" s="69" t="s">
        <v>6870</v>
      </c>
      <c r="Z798" s="70" t="s">
        <v>6871</v>
      </c>
      <c r="AA798" s="71">
        <v>45809.0</v>
      </c>
    </row>
    <row r="799">
      <c r="A799" s="115">
        <v>45777.0</v>
      </c>
      <c r="B799" s="116">
        <v>45.0</v>
      </c>
      <c r="C799" s="69" t="s">
        <v>22</v>
      </c>
      <c r="D799" s="69" t="s">
        <v>109</v>
      </c>
      <c r="E799" s="69" t="s">
        <v>3501</v>
      </c>
      <c r="F799" s="69" t="s">
        <v>25</v>
      </c>
      <c r="G799" s="69" t="s">
        <v>3502</v>
      </c>
      <c r="H799" s="69" t="s">
        <v>59</v>
      </c>
      <c r="I799" s="69" t="s">
        <v>78</v>
      </c>
      <c r="J799" s="69" t="s">
        <v>78</v>
      </c>
      <c r="K799" s="69" t="s">
        <v>78</v>
      </c>
      <c r="L799" s="69" t="s">
        <v>29</v>
      </c>
      <c r="M799" s="69" t="s">
        <v>8432</v>
      </c>
      <c r="N799" s="69" t="s">
        <v>8433</v>
      </c>
      <c r="O799" s="69" t="s">
        <v>32</v>
      </c>
      <c r="P799" s="69" t="s">
        <v>33</v>
      </c>
      <c r="Q799" s="69" t="s">
        <v>381</v>
      </c>
      <c r="R799" s="69" t="s">
        <v>4837</v>
      </c>
      <c r="S799" s="117" t="s">
        <v>4837</v>
      </c>
      <c r="T799" s="71">
        <v>45822.0</v>
      </c>
      <c r="V799" s="117"/>
      <c r="Y799" s="69" t="s">
        <v>6870</v>
      </c>
      <c r="Z799" s="70" t="s">
        <v>6871</v>
      </c>
      <c r="AA799" s="71">
        <v>45809.0</v>
      </c>
    </row>
    <row r="800">
      <c r="A800" s="115">
        <v>45777.0</v>
      </c>
      <c r="B800" s="116">
        <v>24.0</v>
      </c>
      <c r="C800" s="69" t="s">
        <v>72</v>
      </c>
      <c r="D800" s="69" t="s">
        <v>247</v>
      </c>
      <c r="E800" s="69" t="s">
        <v>3506</v>
      </c>
      <c r="F800" s="69" t="s">
        <v>274</v>
      </c>
      <c r="G800" s="69" t="s">
        <v>3507</v>
      </c>
      <c r="H800" s="69" t="s">
        <v>77</v>
      </c>
      <c r="I800" s="69" t="s">
        <v>148</v>
      </c>
      <c r="J800" s="69" t="s">
        <v>47</v>
      </c>
      <c r="K800" s="69" t="s">
        <v>47</v>
      </c>
      <c r="L800" s="69" t="s">
        <v>29</v>
      </c>
      <c r="M800" s="69" t="s">
        <v>8434</v>
      </c>
      <c r="N800" s="69" t="s">
        <v>8435</v>
      </c>
      <c r="O800" s="69" t="s">
        <v>32</v>
      </c>
      <c r="P800" s="69" t="s">
        <v>33</v>
      </c>
      <c r="Q800" s="69" t="s">
        <v>34</v>
      </c>
      <c r="R800" s="117"/>
      <c r="S800" s="117" t="s">
        <v>4853</v>
      </c>
      <c r="T800" s="71">
        <v>45801.0</v>
      </c>
      <c r="V800" s="69" t="s">
        <v>4853</v>
      </c>
      <c r="W800" s="69">
        <v>3600.0</v>
      </c>
      <c r="X800" s="69" t="s">
        <v>609</v>
      </c>
      <c r="Y800" s="69" t="s">
        <v>6866</v>
      </c>
      <c r="Z800" s="70" t="s">
        <v>6867</v>
      </c>
      <c r="AA800" s="71">
        <v>45778.0</v>
      </c>
    </row>
    <row r="801">
      <c r="A801" s="115">
        <v>45777.0</v>
      </c>
      <c r="B801" s="116">
        <v>10.0</v>
      </c>
      <c r="C801" s="69" t="s">
        <v>72</v>
      </c>
      <c r="D801" s="69" t="s">
        <v>247</v>
      </c>
      <c r="E801" s="69" t="s">
        <v>3510</v>
      </c>
      <c r="F801" s="69" t="s">
        <v>274</v>
      </c>
      <c r="G801" s="69" t="s">
        <v>3511</v>
      </c>
      <c r="H801" s="69" t="s">
        <v>77</v>
      </c>
      <c r="I801" s="69" t="s">
        <v>220</v>
      </c>
      <c r="J801" s="69" t="s">
        <v>47</v>
      </c>
      <c r="K801" s="69" t="s">
        <v>47</v>
      </c>
      <c r="L801" s="69" t="s">
        <v>29</v>
      </c>
      <c r="M801" s="69" t="s">
        <v>8436</v>
      </c>
      <c r="N801" s="69" t="s">
        <v>8437</v>
      </c>
      <c r="O801" s="69" t="s">
        <v>32</v>
      </c>
      <c r="P801" s="69" t="s">
        <v>33</v>
      </c>
      <c r="Q801" s="69" t="s">
        <v>126</v>
      </c>
      <c r="R801" s="117"/>
      <c r="S801" s="117">
        <v>45935.0</v>
      </c>
      <c r="T801" s="71">
        <v>45787.0</v>
      </c>
      <c r="V801" s="115">
        <v>45935.0</v>
      </c>
      <c r="W801" s="69">
        <v>3600.0</v>
      </c>
      <c r="X801" s="69" t="s">
        <v>482</v>
      </c>
      <c r="Y801" s="69" t="s">
        <v>6866</v>
      </c>
      <c r="Z801" s="70" t="s">
        <v>6867</v>
      </c>
      <c r="AA801" s="71">
        <v>45778.0</v>
      </c>
    </row>
    <row r="802">
      <c r="A802" s="115">
        <v>45779.0</v>
      </c>
      <c r="B802" s="116">
        <v>15.0</v>
      </c>
      <c r="C802" s="69" t="s">
        <v>22</v>
      </c>
      <c r="D802" s="69" t="s">
        <v>307</v>
      </c>
      <c r="E802" s="69" t="s">
        <v>3514</v>
      </c>
      <c r="F802" s="69" t="s">
        <v>25</v>
      </c>
      <c r="G802" s="69" t="s">
        <v>3515</v>
      </c>
      <c r="H802" s="69" t="s">
        <v>388</v>
      </c>
      <c r="I802" s="69" t="s">
        <v>220</v>
      </c>
      <c r="J802" s="69" t="s">
        <v>220</v>
      </c>
      <c r="K802" s="69" t="s">
        <v>220</v>
      </c>
      <c r="L802" s="69" t="s">
        <v>29</v>
      </c>
      <c r="M802" s="69" t="s">
        <v>8438</v>
      </c>
      <c r="N802" s="69" t="s">
        <v>8439</v>
      </c>
      <c r="O802" s="69" t="s">
        <v>32</v>
      </c>
      <c r="P802" s="69" t="s">
        <v>33</v>
      </c>
      <c r="R802" s="117"/>
      <c r="S802" s="117" t="s">
        <v>4812</v>
      </c>
      <c r="T802" s="71">
        <v>45794.0</v>
      </c>
      <c r="V802" s="69" t="s">
        <v>4812</v>
      </c>
      <c r="Y802" s="69" t="s">
        <v>6866</v>
      </c>
      <c r="Z802" s="70" t="s">
        <v>6867</v>
      </c>
      <c r="AA802" s="71">
        <v>45778.0</v>
      </c>
    </row>
    <row r="803">
      <c r="A803" s="115">
        <v>45779.0</v>
      </c>
      <c r="B803" s="116">
        <v>29.0</v>
      </c>
      <c r="C803" s="69" t="s">
        <v>64</v>
      </c>
      <c r="D803" s="69" t="s">
        <v>697</v>
      </c>
      <c r="E803" s="69" t="s">
        <v>3518</v>
      </c>
      <c r="F803" s="69" t="s">
        <v>274</v>
      </c>
      <c r="G803" s="69" t="s">
        <v>3519</v>
      </c>
      <c r="H803" s="69" t="s">
        <v>77</v>
      </c>
      <c r="I803" s="69" t="s">
        <v>148</v>
      </c>
      <c r="J803" s="69" t="s">
        <v>47</v>
      </c>
      <c r="K803" s="69" t="s">
        <v>47</v>
      </c>
      <c r="L803" s="69" t="s">
        <v>29</v>
      </c>
      <c r="M803" s="69" t="s">
        <v>8440</v>
      </c>
      <c r="N803" s="69" t="s">
        <v>8441</v>
      </c>
      <c r="O803" s="69" t="s">
        <v>32</v>
      </c>
      <c r="P803" s="69" t="s">
        <v>33</v>
      </c>
      <c r="R803" s="117"/>
      <c r="S803" s="117" t="s">
        <v>4751</v>
      </c>
      <c r="T803" s="71">
        <v>45808.0</v>
      </c>
      <c r="V803" s="69" t="s">
        <v>4751</v>
      </c>
      <c r="W803" s="69">
        <v>3870.0</v>
      </c>
      <c r="X803" s="69" t="s">
        <v>2207</v>
      </c>
      <c r="Y803" s="69" t="s">
        <v>6866</v>
      </c>
      <c r="Z803" s="70" t="s">
        <v>6867</v>
      </c>
      <c r="AA803" s="71">
        <v>45778.0</v>
      </c>
    </row>
    <row r="804">
      <c r="A804" s="115">
        <v>45779.0</v>
      </c>
      <c r="B804" s="116">
        <v>123.0</v>
      </c>
      <c r="C804" s="69" t="s">
        <v>72</v>
      </c>
      <c r="D804" s="69" t="s">
        <v>247</v>
      </c>
      <c r="E804" s="69" t="s">
        <v>3522</v>
      </c>
      <c r="F804" s="69" t="s">
        <v>25</v>
      </c>
      <c r="G804" s="69" t="s">
        <v>3523</v>
      </c>
      <c r="H804" s="69" t="s">
        <v>59</v>
      </c>
      <c r="I804" s="69" t="s">
        <v>244</v>
      </c>
      <c r="J804" s="69" t="s">
        <v>104</v>
      </c>
      <c r="K804" s="69" t="s">
        <v>104</v>
      </c>
      <c r="L804" s="69" t="s">
        <v>29</v>
      </c>
      <c r="M804" s="69" t="s">
        <v>8442</v>
      </c>
      <c r="N804" s="69" t="s">
        <v>8443</v>
      </c>
      <c r="O804" s="69" t="s">
        <v>32</v>
      </c>
      <c r="P804" s="69" t="s">
        <v>214</v>
      </c>
      <c r="R804" s="117"/>
      <c r="S804" s="117"/>
      <c r="T804" s="70" t="s">
        <v>6850</v>
      </c>
      <c r="V804" s="117"/>
      <c r="Y804" s="69" t="s">
        <v>6850</v>
      </c>
      <c r="Z804" s="70" t="s">
        <v>6850</v>
      </c>
      <c r="AA804" s="70" t="s">
        <v>6850</v>
      </c>
    </row>
    <row r="805">
      <c r="A805" s="115">
        <v>45779.0</v>
      </c>
      <c r="B805" s="116">
        <v>123.0</v>
      </c>
      <c r="C805" s="69" t="s">
        <v>64</v>
      </c>
      <c r="D805" s="69" t="s">
        <v>432</v>
      </c>
      <c r="E805" s="69" t="s">
        <v>3526</v>
      </c>
      <c r="F805" s="69" t="s">
        <v>3527</v>
      </c>
      <c r="G805" s="69" t="s">
        <v>3528</v>
      </c>
      <c r="H805" s="69" t="s">
        <v>77</v>
      </c>
      <c r="I805" s="69" t="s">
        <v>468</v>
      </c>
      <c r="J805" s="69" t="s">
        <v>47</v>
      </c>
      <c r="K805" s="69" t="s">
        <v>47</v>
      </c>
      <c r="L805" s="69" t="s">
        <v>29</v>
      </c>
      <c r="M805" s="69" t="s">
        <v>8444</v>
      </c>
      <c r="N805" s="69" t="s">
        <v>8445</v>
      </c>
      <c r="O805" s="69" t="s">
        <v>32</v>
      </c>
      <c r="P805" s="69" t="s">
        <v>33</v>
      </c>
      <c r="R805" s="117"/>
      <c r="S805" s="117"/>
      <c r="T805" s="70" t="s">
        <v>6850</v>
      </c>
      <c r="V805" s="117"/>
      <c r="Y805" s="69" t="s">
        <v>6850</v>
      </c>
      <c r="Z805" s="70" t="s">
        <v>6850</v>
      </c>
      <c r="AA805" s="70" t="s">
        <v>6850</v>
      </c>
    </row>
    <row r="806">
      <c r="A806" s="115">
        <v>45782.0</v>
      </c>
      <c r="B806" s="116">
        <v>120.0</v>
      </c>
      <c r="C806" s="69" t="s">
        <v>22</v>
      </c>
      <c r="D806" s="69" t="s">
        <v>307</v>
      </c>
      <c r="E806" s="69" t="s">
        <v>3531</v>
      </c>
      <c r="F806" s="69" t="s">
        <v>25</v>
      </c>
      <c r="G806" s="69" t="s">
        <v>3532</v>
      </c>
      <c r="H806" s="69" t="s">
        <v>39</v>
      </c>
      <c r="I806" s="69" t="s">
        <v>256</v>
      </c>
      <c r="J806" s="69" t="s">
        <v>123</v>
      </c>
      <c r="K806" s="69" t="s">
        <v>123</v>
      </c>
      <c r="L806" s="69" t="s">
        <v>29</v>
      </c>
      <c r="M806" s="69" t="s">
        <v>8446</v>
      </c>
      <c r="N806" s="69" t="s">
        <v>8447</v>
      </c>
      <c r="O806" s="69" t="s">
        <v>32</v>
      </c>
      <c r="P806" s="69" t="s">
        <v>214</v>
      </c>
      <c r="R806" s="117"/>
      <c r="S806" s="117"/>
      <c r="T806" s="70" t="s">
        <v>6850</v>
      </c>
      <c r="V806" s="117"/>
      <c r="Y806" s="69" t="s">
        <v>6850</v>
      </c>
      <c r="Z806" s="70" t="s">
        <v>6850</v>
      </c>
      <c r="AA806" s="70" t="s">
        <v>6850</v>
      </c>
    </row>
    <row r="807">
      <c r="A807" s="115">
        <v>45782.0</v>
      </c>
      <c r="B807" s="116">
        <v>33.0</v>
      </c>
      <c r="C807" s="69" t="s">
        <v>22</v>
      </c>
      <c r="D807" s="69" t="s">
        <v>307</v>
      </c>
      <c r="E807" s="69" t="s">
        <v>3536</v>
      </c>
      <c r="F807" s="69" t="s">
        <v>25</v>
      </c>
      <c r="G807" s="69" t="s">
        <v>3537</v>
      </c>
      <c r="H807" s="69" t="s">
        <v>388</v>
      </c>
      <c r="I807" s="69" t="s">
        <v>40</v>
      </c>
      <c r="J807" s="69" t="s">
        <v>40</v>
      </c>
      <c r="K807" s="69" t="s">
        <v>40</v>
      </c>
      <c r="L807" s="69" t="s">
        <v>29</v>
      </c>
      <c r="M807" s="69" t="s">
        <v>8448</v>
      </c>
      <c r="N807" s="69" t="s">
        <v>8449</v>
      </c>
      <c r="O807" s="69" t="s">
        <v>32</v>
      </c>
      <c r="P807" s="69" t="s">
        <v>33</v>
      </c>
      <c r="R807" s="117"/>
      <c r="S807" s="117">
        <v>45844.0</v>
      </c>
      <c r="T807" s="71">
        <v>45815.0</v>
      </c>
      <c r="V807" s="115">
        <v>45844.0</v>
      </c>
      <c r="Y807" s="69" t="s">
        <v>6870</v>
      </c>
      <c r="Z807" s="70" t="s">
        <v>6871</v>
      </c>
      <c r="AA807" s="71">
        <v>45809.0</v>
      </c>
    </row>
    <row r="808">
      <c r="A808" s="115">
        <v>45782.0</v>
      </c>
      <c r="B808" s="116">
        <v>33.0</v>
      </c>
      <c r="C808" s="69" t="s">
        <v>64</v>
      </c>
      <c r="D808" s="69" t="s">
        <v>529</v>
      </c>
      <c r="E808" s="69" t="s">
        <v>3540</v>
      </c>
      <c r="F808" s="69" t="s">
        <v>25</v>
      </c>
      <c r="G808" s="69" t="s">
        <v>3541</v>
      </c>
      <c r="H808" s="69" t="s">
        <v>39</v>
      </c>
      <c r="I808" s="69" t="s">
        <v>78</v>
      </c>
      <c r="J808" s="69" t="s">
        <v>78</v>
      </c>
      <c r="K808" s="69" t="s">
        <v>78</v>
      </c>
      <c r="L808" s="69" t="s">
        <v>29</v>
      </c>
      <c r="M808" s="69" t="s">
        <v>8450</v>
      </c>
      <c r="N808" s="69" t="s">
        <v>8451</v>
      </c>
      <c r="O808" s="69" t="s">
        <v>32</v>
      </c>
      <c r="P808" s="69" t="s">
        <v>33</v>
      </c>
      <c r="Q808" s="69" t="s">
        <v>381</v>
      </c>
      <c r="R808" s="117"/>
      <c r="S808" s="117">
        <v>45844.0</v>
      </c>
      <c r="T808" s="71">
        <v>45815.0</v>
      </c>
      <c r="V808" s="115">
        <v>45844.0</v>
      </c>
      <c r="Y808" s="69" t="s">
        <v>6870</v>
      </c>
      <c r="Z808" s="70" t="s">
        <v>6871</v>
      </c>
      <c r="AA808" s="71">
        <v>45809.0</v>
      </c>
    </row>
    <row r="809">
      <c r="A809" s="115">
        <v>45782.0</v>
      </c>
      <c r="B809" s="116">
        <v>19.0</v>
      </c>
      <c r="C809" s="69" t="s">
        <v>64</v>
      </c>
      <c r="D809" s="69" t="s">
        <v>529</v>
      </c>
      <c r="E809" s="69" t="s">
        <v>3545</v>
      </c>
      <c r="F809" s="69" t="s">
        <v>25</v>
      </c>
      <c r="G809" s="69" t="s">
        <v>3546</v>
      </c>
      <c r="H809" s="69" t="s">
        <v>39</v>
      </c>
      <c r="I809" s="69" t="s">
        <v>220</v>
      </c>
      <c r="J809" s="69" t="s">
        <v>220</v>
      </c>
      <c r="K809" s="69" t="s">
        <v>220</v>
      </c>
      <c r="L809" s="69" t="s">
        <v>29</v>
      </c>
      <c r="M809" s="69" t="s">
        <v>8452</v>
      </c>
      <c r="N809" s="69" t="s">
        <v>8453</v>
      </c>
      <c r="O809" s="69" t="s">
        <v>32</v>
      </c>
      <c r="P809" s="69" t="s">
        <v>33</v>
      </c>
      <c r="Q809" s="69" t="s">
        <v>34</v>
      </c>
      <c r="R809" s="117"/>
      <c r="S809" s="117" t="s">
        <v>4853</v>
      </c>
      <c r="T809" s="71">
        <v>45801.0</v>
      </c>
      <c r="V809" s="69" t="s">
        <v>4853</v>
      </c>
      <c r="Y809" s="69" t="s">
        <v>6866</v>
      </c>
      <c r="Z809" s="70" t="s">
        <v>6867</v>
      </c>
      <c r="AA809" s="71">
        <v>45778.0</v>
      </c>
    </row>
    <row r="810">
      <c r="A810" s="115">
        <v>45782.0</v>
      </c>
      <c r="B810" s="116">
        <v>19.0</v>
      </c>
      <c r="C810" s="69" t="s">
        <v>64</v>
      </c>
      <c r="D810" s="69" t="s">
        <v>65</v>
      </c>
      <c r="E810" s="69" t="s">
        <v>3549</v>
      </c>
      <c r="F810" s="69" t="s">
        <v>427</v>
      </c>
      <c r="G810" s="69" t="s">
        <v>3550</v>
      </c>
      <c r="H810" s="69" t="s">
        <v>59</v>
      </c>
      <c r="I810" s="69" t="s">
        <v>459</v>
      </c>
      <c r="J810" s="69" t="s">
        <v>459</v>
      </c>
      <c r="K810" s="69" t="s">
        <v>459</v>
      </c>
      <c r="L810" s="69" t="s">
        <v>29</v>
      </c>
      <c r="M810" s="69" t="s">
        <v>8454</v>
      </c>
      <c r="N810" s="69" t="s">
        <v>8455</v>
      </c>
      <c r="O810" s="69" t="s">
        <v>32</v>
      </c>
      <c r="P810" s="69" t="s">
        <v>33</v>
      </c>
      <c r="Q810" s="69" t="s">
        <v>34</v>
      </c>
      <c r="R810" s="117"/>
      <c r="S810" s="117" t="s">
        <v>4853</v>
      </c>
      <c r="T810" s="71">
        <v>45801.0</v>
      </c>
      <c r="V810" s="69" t="s">
        <v>4853</v>
      </c>
      <c r="W810" s="69">
        <v>3870.0</v>
      </c>
      <c r="X810" s="69" t="s">
        <v>567</v>
      </c>
      <c r="Y810" s="69" t="s">
        <v>6866</v>
      </c>
      <c r="Z810" s="70" t="s">
        <v>6867</v>
      </c>
      <c r="AA810" s="71">
        <v>45778.0</v>
      </c>
    </row>
    <row r="811">
      <c r="A811" s="115">
        <v>45782.0</v>
      </c>
      <c r="B811" s="116">
        <v>33.0</v>
      </c>
      <c r="C811" s="69" t="s">
        <v>50</v>
      </c>
      <c r="D811" s="69" t="s">
        <v>216</v>
      </c>
      <c r="E811" s="69" t="s">
        <v>3553</v>
      </c>
      <c r="F811" s="69" t="s">
        <v>25</v>
      </c>
      <c r="G811" s="69" t="s">
        <v>3554</v>
      </c>
      <c r="H811" s="69" t="s">
        <v>68</v>
      </c>
      <c r="I811" s="69" t="s">
        <v>220</v>
      </c>
      <c r="J811" s="69" t="s">
        <v>244</v>
      </c>
      <c r="K811" s="69" t="s">
        <v>78</v>
      </c>
      <c r="L811" s="69" t="s">
        <v>29</v>
      </c>
      <c r="M811" s="69" t="s">
        <v>8456</v>
      </c>
      <c r="N811" s="69" t="s">
        <v>8457</v>
      </c>
      <c r="O811" s="69" t="s">
        <v>32</v>
      </c>
      <c r="P811" s="69" t="s">
        <v>33</v>
      </c>
      <c r="R811" s="117"/>
      <c r="S811" s="117">
        <v>45844.0</v>
      </c>
      <c r="T811" s="71">
        <v>45815.0</v>
      </c>
      <c r="V811" s="115">
        <v>45844.0</v>
      </c>
      <c r="Y811" s="69" t="s">
        <v>6870</v>
      </c>
      <c r="Z811" s="70" t="s">
        <v>6871</v>
      </c>
      <c r="AA811" s="71">
        <v>45809.0</v>
      </c>
    </row>
    <row r="812">
      <c r="A812" s="115">
        <v>45782.0</v>
      </c>
      <c r="B812" s="116">
        <v>5.0</v>
      </c>
      <c r="C812" s="69" t="s">
        <v>64</v>
      </c>
      <c r="D812" s="69" t="s">
        <v>562</v>
      </c>
      <c r="E812" s="69" t="s">
        <v>3557</v>
      </c>
      <c r="F812" s="69" t="s">
        <v>638</v>
      </c>
      <c r="G812" s="69" t="s">
        <v>3558</v>
      </c>
      <c r="H812" s="69" t="s">
        <v>77</v>
      </c>
      <c r="I812" s="69" t="s">
        <v>905</v>
      </c>
      <c r="J812" s="69" t="s">
        <v>47</v>
      </c>
      <c r="K812" s="69" t="s">
        <v>47</v>
      </c>
      <c r="L812" s="69" t="s">
        <v>29</v>
      </c>
      <c r="M812" s="69" t="s">
        <v>8458</v>
      </c>
      <c r="N812" s="69" t="s">
        <v>8459</v>
      </c>
      <c r="O812" s="69" t="s">
        <v>32</v>
      </c>
      <c r="P812" s="69" t="s">
        <v>33</v>
      </c>
      <c r="Q812" s="69" t="s">
        <v>126</v>
      </c>
      <c r="R812" s="117"/>
      <c r="S812" s="117">
        <v>45935.0</v>
      </c>
      <c r="T812" s="71">
        <v>45787.0</v>
      </c>
      <c r="V812" s="115">
        <v>45935.0</v>
      </c>
      <c r="W812" s="69">
        <v>810.0</v>
      </c>
      <c r="X812" s="69" t="s">
        <v>567</v>
      </c>
      <c r="Y812" s="69" t="s">
        <v>6866</v>
      </c>
      <c r="Z812" s="70" t="s">
        <v>6867</v>
      </c>
      <c r="AA812" s="71">
        <v>45778.0</v>
      </c>
    </row>
    <row r="813">
      <c r="A813" s="115">
        <v>45782.0</v>
      </c>
      <c r="B813" s="116">
        <v>26.0</v>
      </c>
      <c r="C813" s="69" t="s">
        <v>72</v>
      </c>
      <c r="D813" s="69" t="s">
        <v>73</v>
      </c>
      <c r="E813" s="69" t="s">
        <v>3561</v>
      </c>
      <c r="F813" s="69" t="s">
        <v>25</v>
      </c>
      <c r="G813" s="69" t="s">
        <v>3562</v>
      </c>
      <c r="H813" s="69" t="s">
        <v>39</v>
      </c>
      <c r="I813" s="69" t="s">
        <v>104</v>
      </c>
      <c r="J813" s="69" t="s">
        <v>940</v>
      </c>
      <c r="K813" s="69" t="s">
        <v>3563</v>
      </c>
      <c r="L813" s="69" t="s">
        <v>29</v>
      </c>
      <c r="M813" s="69" t="s">
        <v>8460</v>
      </c>
      <c r="N813" s="69" t="s">
        <v>8461</v>
      </c>
      <c r="O813" s="69" t="s">
        <v>32</v>
      </c>
      <c r="P813" s="69" t="s">
        <v>33</v>
      </c>
      <c r="Q813" s="69" t="s">
        <v>126</v>
      </c>
      <c r="R813" s="117"/>
      <c r="S813" s="117" t="s">
        <v>4751</v>
      </c>
      <c r="T813" s="71">
        <v>45808.0</v>
      </c>
      <c r="V813" s="69" t="s">
        <v>4751</v>
      </c>
      <c r="W813" s="69">
        <v>4950.0</v>
      </c>
      <c r="X813" s="69" t="s">
        <v>1331</v>
      </c>
      <c r="Y813" s="69" t="s">
        <v>6866</v>
      </c>
      <c r="Z813" s="70" t="s">
        <v>6867</v>
      </c>
      <c r="AA813" s="71">
        <v>45778.0</v>
      </c>
    </row>
    <row r="814">
      <c r="A814" s="115">
        <v>45784.0</v>
      </c>
      <c r="B814" s="116">
        <v>38.0</v>
      </c>
      <c r="C814" s="69" t="s">
        <v>72</v>
      </c>
      <c r="D814" s="69" t="s">
        <v>247</v>
      </c>
      <c r="E814" s="69" t="s">
        <v>3567</v>
      </c>
      <c r="F814" s="69" t="s">
        <v>25</v>
      </c>
      <c r="G814" s="69" t="s">
        <v>3568</v>
      </c>
      <c r="H814" s="69" t="s">
        <v>388</v>
      </c>
      <c r="I814" s="69" t="s">
        <v>78</v>
      </c>
      <c r="J814" s="69" t="s">
        <v>78</v>
      </c>
      <c r="K814" s="69" t="s">
        <v>78</v>
      </c>
      <c r="L814" s="69" t="s">
        <v>29</v>
      </c>
      <c r="M814" s="69" t="s">
        <v>8462</v>
      </c>
      <c r="N814" s="69" t="s">
        <v>8463</v>
      </c>
      <c r="O814" s="69" t="s">
        <v>32</v>
      </c>
      <c r="P814" s="69" t="s">
        <v>33</v>
      </c>
      <c r="Q814" s="69" t="s">
        <v>471</v>
      </c>
      <c r="R814" s="117"/>
      <c r="S814" s="117" t="s">
        <v>4837</v>
      </c>
      <c r="T814" s="71">
        <v>45822.0</v>
      </c>
      <c r="V814" s="69" t="s">
        <v>4837</v>
      </c>
      <c r="W814" s="69">
        <v>3150.0</v>
      </c>
      <c r="X814" s="69" t="s">
        <v>1331</v>
      </c>
      <c r="Y814" s="69" t="s">
        <v>6870</v>
      </c>
      <c r="Z814" s="70" t="s">
        <v>6871</v>
      </c>
      <c r="AA814" s="71">
        <v>45809.0</v>
      </c>
    </row>
    <row r="815">
      <c r="A815" s="115">
        <v>45784.0</v>
      </c>
      <c r="B815" s="116">
        <v>31.0</v>
      </c>
      <c r="C815" s="69" t="s">
        <v>72</v>
      </c>
      <c r="D815" s="69" t="s">
        <v>247</v>
      </c>
      <c r="E815" s="69" t="s">
        <v>3571</v>
      </c>
      <c r="F815" s="69" t="s">
        <v>25</v>
      </c>
      <c r="G815" s="69" t="s">
        <v>3572</v>
      </c>
      <c r="H815" s="69" t="s">
        <v>388</v>
      </c>
      <c r="I815" s="69" t="s">
        <v>78</v>
      </c>
      <c r="J815" s="69" t="s">
        <v>54</v>
      </c>
      <c r="K815" s="69" t="s">
        <v>54</v>
      </c>
      <c r="L815" s="69" t="s">
        <v>29</v>
      </c>
      <c r="M815" s="69" t="s">
        <v>8464</v>
      </c>
      <c r="N815" s="69" t="s">
        <v>8465</v>
      </c>
      <c r="O815" s="69" t="s">
        <v>32</v>
      </c>
      <c r="P815" s="69" t="s">
        <v>33</v>
      </c>
      <c r="R815" s="117"/>
      <c r="S815" s="117">
        <v>45844.0</v>
      </c>
      <c r="T815" s="71">
        <v>45815.0</v>
      </c>
      <c r="V815" s="115">
        <v>45844.0</v>
      </c>
      <c r="Y815" s="69" t="s">
        <v>6870</v>
      </c>
      <c r="Z815" s="70" t="s">
        <v>6871</v>
      </c>
      <c r="AA815" s="71">
        <v>45809.0</v>
      </c>
    </row>
    <row r="816">
      <c r="A816" s="115">
        <v>45784.0</v>
      </c>
      <c r="B816" s="116">
        <v>10.0</v>
      </c>
      <c r="C816" s="69" t="s">
        <v>72</v>
      </c>
      <c r="D816" s="69" t="s">
        <v>247</v>
      </c>
      <c r="E816" s="69" t="s">
        <v>3575</v>
      </c>
      <c r="F816" s="69" t="s">
        <v>25</v>
      </c>
      <c r="G816" s="69" t="s">
        <v>3576</v>
      </c>
      <c r="H816" s="69" t="s">
        <v>59</v>
      </c>
      <c r="I816" s="69" t="s">
        <v>78</v>
      </c>
      <c r="J816" s="69" t="s">
        <v>78</v>
      </c>
      <c r="K816" s="69" t="s">
        <v>78</v>
      </c>
      <c r="L816" s="69" t="s">
        <v>29</v>
      </c>
      <c r="M816" s="69" t="s">
        <v>8466</v>
      </c>
      <c r="N816" s="69" t="s">
        <v>8467</v>
      </c>
      <c r="O816" s="69" t="s">
        <v>32</v>
      </c>
      <c r="P816" s="69" t="s">
        <v>33</v>
      </c>
      <c r="Q816" s="69" t="s">
        <v>471</v>
      </c>
      <c r="R816" s="117"/>
      <c r="S816" s="117" t="s">
        <v>4812</v>
      </c>
      <c r="T816" s="71">
        <v>45794.0</v>
      </c>
      <c r="V816" s="69" t="s">
        <v>4812</v>
      </c>
      <c r="W816" s="69">
        <v>4950.0</v>
      </c>
      <c r="X816" s="69" t="s">
        <v>614</v>
      </c>
      <c r="Y816" s="69" t="s">
        <v>6866</v>
      </c>
      <c r="Z816" s="70" t="s">
        <v>6867</v>
      </c>
      <c r="AA816" s="71">
        <v>45778.0</v>
      </c>
    </row>
    <row r="817">
      <c r="A817" s="115">
        <v>45784.0</v>
      </c>
      <c r="B817" s="116">
        <v>118.0</v>
      </c>
      <c r="C817" s="69" t="s">
        <v>72</v>
      </c>
      <c r="D817" s="69" t="s">
        <v>247</v>
      </c>
      <c r="E817" s="69" t="s">
        <v>3579</v>
      </c>
      <c r="F817" s="69" t="s">
        <v>25</v>
      </c>
      <c r="G817" s="69" t="s">
        <v>3580</v>
      </c>
      <c r="H817" s="69" t="s">
        <v>39</v>
      </c>
      <c r="I817" s="69" t="s">
        <v>78</v>
      </c>
      <c r="J817" s="69" t="s">
        <v>136</v>
      </c>
      <c r="K817" s="69" t="s">
        <v>136</v>
      </c>
      <c r="L817" s="69" t="s">
        <v>29</v>
      </c>
      <c r="M817" s="69" t="s">
        <v>8468</v>
      </c>
      <c r="N817" s="69" t="s">
        <v>8469</v>
      </c>
      <c r="O817" s="69" t="s">
        <v>32</v>
      </c>
      <c r="P817" s="69" t="s">
        <v>214</v>
      </c>
      <c r="R817" s="117"/>
      <c r="S817" s="117"/>
      <c r="T817" s="70" t="s">
        <v>6850</v>
      </c>
      <c r="V817" s="117"/>
      <c r="Y817" s="69" t="s">
        <v>6850</v>
      </c>
      <c r="Z817" s="70" t="s">
        <v>6850</v>
      </c>
      <c r="AA817" s="70" t="s">
        <v>6850</v>
      </c>
    </row>
    <row r="818">
      <c r="A818" s="115">
        <v>45784.0</v>
      </c>
      <c r="B818" s="116">
        <v>118.0</v>
      </c>
      <c r="C818" s="69" t="s">
        <v>72</v>
      </c>
      <c r="D818" s="69" t="s">
        <v>247</v>
      </c>
      <c r="E818" s="69" t="s">
        <v>3583</v>
      </c>
      <c r="F818" s="69" t="s">
        <v>25</v>
      </c>
      <c r="G818" s="69" t="s">
        <v>3584</v>
      </c>
      <c r="H818" s="69" t="s">
        <v>39</v>
      </c>
      <c r="I818" s="69" t="s">
        <v>78</v>
      </c>
      <c r="J818" s="69" t="s">
        <v>78</v>
      </c>
      <c r="K818" s="69" t="s">
        <v>78</v>
      </c>
      <c r="L818" s="69" t="s">
        <v>29</v>
      </c>
      <c r="M818" s="69" t="s">
        <v>8470</v>
      </c>
      <c r="N818" s="69" t="s">
        <v>8471</v>
      </c>
      <c r="O818" s="69" t="s">
        <v>32</v>
      </c>
      <c r="P818" s="69" t="s">
        <v>214</v>
      </c>
      <c r="R818" s="117"/>
      <c r="S818" s="117"/>
      <c r="T818" s="70" t="s">
        <v>6850</v>
      </c>
      <c r="V818" s="117"/>
      <c r="Y818" s="69" t="s">
        <v>6850</v>
      </c>
      <c r="Z818" s="70" t="s">
        <v>6850</v>
      </c>
      <c r="AA818" s="70" t="s">
        <v>6850</v>
      </c>
    </row>
    <row r="819">
      <c r="A819" s="115">
        <v>45784.0</v>
      </c>
      <c r="B819" s="116">
        <v>31.0</v>
      </c>
      <c r="C819" s="69" t="s">
        <v>72</v>
      </c>
      <c r="D819" s="69" t="s">
        <v>247</v>
      </c>
      <c r="E819" s="69" t="s">
        <v>3587</v>
      </c>
      <c r="F819" s="69" t="s">
        <v>46</v>
      </c>
      <c r="G819" s="69" t="s">
        <v>3588</v>
      </c>
      <c r="H819" s="69" t="s">
        <v>388</v>
      </c>
      <c r="I819" s="69" t="s">
        <v>220</v>
      </c>
      <c r="J819" s="69" t="s">
        <v>220</v>
      </c>
      <c r="K819" s="69" t="s">
        <v>220</v>
      </c>
      <c r="M819" s="69" t="s">
        <v>8472</v>
      </c>
      <c r="O819" s="69" t="s">
        <v>32</v>
      </c>
      <c r="P819" s="69" t="s">
        <v>33</v>
      </c>
      <c r="Q819" s="69" t="s">
        <v>381</v>
      </c>
      <c r="R819" s="117"/>
      <c r="S819" s="117">
        <v>45844.0</v>
      </c>
      <c r="T819" s="71">
        <v>45815.0</v>
      </c>
      <c r="V819" s="115">
        <v>45844.0</v>
      </c>
      <c r="W819" s="69">
        <v>1350.0</v>
      </c>
      <c r="X819" s="69" t="s">
        <v>482</v>
      </c>
      <c r="Y819" s="69" t="s">
        <v>6870</v>
      </c>
      <c r="Z819" s="70" t="s">
        <v>6871</v>
      </c>
      <c r="AA819" s="71">
        <v>45809.0</v>
      </c>
    </row>
    <row r="820">
      <c r="A820" s="115">
        <v>45784.0</v>
      </c>
      <c r="B820" s="116">
        <v>31.0</v>
      </c>
      <c r="C820" s="69" t="s">
        <v>72</v>
      </c>
      <c r="D820" s="69" t="s">
        <v>247</v>
      </c>
      <c r="E820" s="69" t="s">
        <v>3590</v>
      </c>
      <c r="F820" s="69" t="s">
        <v>25</v>
      </c>
      <c r="G820" s="69" t="s">
        <v>3588</v>
      </c>
      <c r="H820" s="69" t="s">
        <v>388</v>
      </c>
      <c r="I820" s="69" t="s">
        <v>220</v>
      </c>
      <c r="J820" s="69" t="s">
        <v>220</v>
      </c>
      <c r="K820" s="69" t="s">
        <v>220</v>
      </c>
      <c r="L820" s="69" t="s">
        <v>29</v>
      </c>
      <c r="M820" s="69" t="s">
        <v>8473</v>
      </c>
      <c r="N820" s="69" t="s">
        <v>8474</v>
      </c>
      <c r="O820" s="69" t="s">
        <v>32</v>
      </c>
      <c r="P820" s="69" t="s">
        <v>33</v>
      </c>
      <c r="Q820" s="69" t="s">
        <v>381</v>
      </c>
      <c r="R820" s="117"/>
      <c r="S820" s="117">
        <v>45844.0</v>
      </c>
      <c r="T820" s="71">
        <v>45815.0</v>
      </c>
      <c r="V820" s="115">
        <v>45844.0</v>
      </c>
      <c r="W820" s="69">
        <v>4950.0</v>
      </c>
      <c r="X820" s="69" t="s">
        <v>691</v>
      </c>
      <c r="Y820" s="69" t="s">
        <v>6870</v>
      </c>
      <c r="Z820" s="70" t="s">
        <v>6871</v>
      </c>
      <c r="AA820" s="71">
        <v>45809.0</v>
      </c>
    </row>
    <row r="821">
      <c r="A821" s="115">
        <v>45785.0</v>
      </c>
      <c r="B821" s="116">
        <v>117.0</v>
      </c>
      <c r="C821" s="69" t="s">
        <v>72</v>
      </c>
      <c r="D821" s="69" t="s">
        <v>247</v>
      </c>
      <c r="E821" s="69" t="s">
        <v>3593</v>
      </c>
      <c r="F821" s="69" t="s">
        <v>25</v>
      </c>
      <c r="G821" s="69" t="s">
        <v>3594</v>
      </c>
      <c r="H821" s="69" t="s">
        <v>59</v>
      </c>
      <c r="I821" s="69" t="s">
        <v>435</v>
      </c>
      <c r="J821" s="69" t="s">
        <v>78</v>
      </c>
      <c r="K821" s="69" t="s">
        <v>78</v>
      </c>
      <c r="L821" s="69" t="s">
        <v>29</v>
      </c>
      <c r="M821" s="69" t="s">
        <v>8475</v>
      </c>
      <c r="N821" s="69" t="s">
        <v>8476</v>
      </c>
      <c r="O821" s="69" t="s">
        <v>32</v>
      </c>
      <c r="P821" s="69" t="s">
        <v>214</v>
      </c>
      <c r="R821" s="117"/>
      <c r="S821" s="117"/>
      <c r="T821" s="70" t="s">
        <v>6850</v>
      </c>
      <c r="V821" s="117"/>
      <c r="Y821" s="69" t="s">
        <v>6850</v>
      </c>
      <c r="Z821" s="70" t="s">
        <v>6850</v>
      </c>
      <c r="AA821" s="70" t="s">
        <v>6850</v>
      </c>
    </row>
    <row r="822">
      <c r="A822" s="115">
        <v>45785.0</v>
      </c>
      <c r="B822" s="116">
        <v>117.0</v>
      </c>
      <c r="C822" s="69" t="s">
        <v>64</v>
      </c>
      <c r="D822" s="69" t="s">
        <v>432</v>
      </c>
      <c r="E822" s="69" t="s">
        <v>3597</v>
      </c>
      <c r="F822" s="69" t="s">
        <v>25</v>
      </c>
      <c r="G822" s="69" t="s">
        <v>3598</v>
      </c>
      <c r="H822" s="69" t="s">
        <v>68</v>
      </c>
      <c r="I822" s="69" t="s">
        <v>78</v>
      </c>
      <c r="J822" s="69" t="s">
        <v>78</v>
      </c>
      <c r="K822" s="69" t="s">
        <v>78</v>
      </c>
      <c r="L822" s="69" t="s">
        <v>29</v>
      </c>
      <c r="M822" s="69" t="s">
        <v>8477</v>
      </c>
      <c r="N822" s="69" t="s">
        <v>8478</v>
      </c>
      <c r="O822" s="69" t="s">
        <v>32</v>
      </c>
      <c r="P822" s="69" t="s">
        <v>214</v>
      </c>
      <c r="R822" s="117"/>
      <c r="S822" s="117"/>
      <c r="T822" s="70" t="s">
        <v>6850</v>
      </c>
      <c r="V822" s="117"/>
      <c r="Y822" s="69" t="s">
        <v>6850</v>
      </c>
      <c r="Z822" s="70" t="s">
        <v>6850</v>
      </c>
      <c r="AA822" s="70" t="s">
        <v>6850</v>
      </c>
    </row>
    <row r="823">
      <c r="A823" s="115">
        <v>45785.0</v>
      </c>
      <c r="B823" s="116">
        <v>117.0</v>
      </c>
      <c r="C823" s="69" t="s">
        <v>64</v>
      </c>
      <c r="D823" s="69" t="s">
        <v>290</v>
      </c>
      <c r="E823" s="69" t="s">
        <v>3601</v>
      </c>
      <c r="F823" s="69" t="s">
        <v>25</v>
      </c>
      <c r="G823" s="69" t="s">
        <v>3602</v>
      </c>
      <c r="H823" s="69" t="s">
        <v>59</v>
      </c>
      <c r="I823" s="69" t="s">
        <v>78</v>
      </c>
      <c r="J823" s="69" t="s">
        <v>78</v>
      </c>
      <c r="K823" s="69" t="s">
        <v>78</v>
      </c>
      <c r="L823" s="69" t="s">
        <v>29</v>
      </c>
      <c r="M823" s="69" t="s">
        <v>8479</v>
      </c>
      <c r="N823" s="69" t="s">
        <v>8480</v>
      </c>
      <c r="O823" s="69" t="s">
        <v>32</v>
      </c>
      <c r="P823" s="69" t="s">
        <v>214</v>
      </c>
      <c r="R823" s="117"/>
      <c r="S823" s="117"/>
      <c r="T823" s="70" t="s">
        <v>6850</v>
      </c>
      <c r="V823" s="117"/>
      <c r="Y823" s="69" t="s">
        <v>6850</v>
      </c>
      <c r="Z823" s="70" t="s">
        <v>6850</v>
      </c>
      <c r="AA823" s="70" t="s">
        <v>6850</v>
      </c>
    </row>
    <row r="824">
      <c r="A824" s="115">
        <v>45785.0</v>
      </c>
      <c r="B824" s="116">
        <v>117.0</v>
      </c>
      <c r="C824" s="69" t="s">
        <v>64</v>
      </c>
      <c r="D824" s="69" t="s">
        <v>290</v>
      </c>
      <c r="E824" s="69" t="s">
        <v>3605</v>
      </c>
      <c r="F824" s="69" t="s">
        <v>25</v>
      </c>
      <c r="G824" s="69" t="s">
        <v>3606</v>
      </c>
      <c r="H824" s="69" t="s">
        <v>59</v>
      </c>
      <c r="I824" s="69" t="s">
        <v>435</v>
      </c>
      <c r="J824" s="69" t="s">
        <v>78</v>
      </c>
      <c r="K824" s="69" t="s">
        <v>78</v>
      </c>
      <c r="L824" s="69" t="s">
        <v>29</v>
      </c>
      <c r="M824" s="69" t="s">
        <v>8481</v>
      </c>
      <c r="N824" s="69" t="s">
        <v>8482</v>
      </c>
      <c r="O824" s="69" t="s">
        <v>32</v>
      </c>
      <c r="P824" s="69" t="s">
        <v>214</v>
      </c>
      <c r="R824" s="117"/>
      <c r="S824" s="117"/>
      <c r="T824" s="70" t="s">
        <v>6850</v>
      </c>
      <c r="V824" s="117"/>
      <c r="Y824" s="69" t="s">
        <v>6850</v>
      </c>
      <c r="Z824" s="70" t="s">
        <v>6850</v>
      </c>
      <c r="AA824" s="70" t="s">
        <v>6850</v>
      </c>
    </row>
    <row r="825">
      <c r="A825" s="115">
        <v>45785.0</v>
      </c>
      <c r="B825" s="116">
        <v>117.0</v>
      </c>
      <c r="C825" s="69" t="s">
        <v>64</v>
      </c>
      <c r="D825" s="69" t="s">
        <v>432</v>
      </c>
      <c r="E825" s="69" t="s">
        <v>3609</v>
      </c>
      <c r="F825" s="69" t="s">
        <v>25</v>
      </c>
      <c r="G825" s="69" t="s">
        <v>3610</v>
      </c>
      <c r="H825" s="69" t="s">
        <v>2731</v>
      </c>
      <c r="I825" s="69" t="s">
        <v>122</v>
      </c>
      <c r="J825" s="69" t="s">
        <v>122</v>
      </c>
      <c r="K825" s="69" t="s">
        <v>122</v>
      </c>
      <c r="L825" s="69" t="s">
        <v>29</v>
      </c>
      <c r="M825" s="69" t="s">
        <v>8483</v>
      </c>
      <c r="N825" s="69" t="s">
        <v>8484</v>
      </c>
      <c r="O825" s="69" t="s">
        <v>32</v>
      </c>
      <c r="P825" s="69" t="s">
        <v>33</v>
      </c>
      <c r="R825" s="117"/>
      <c r="S825" s="117"/>
      <c r="T825" s="70" t="s">
        <v>6850</v>
      </c>
      <c r="V825" s="117"/>
      <c r="Y825" s="69" t="s">
        <v>6850</v>
      </c>
      <c r="Z825" s="70" t="s">
        <v>6850</v>
      </c>
      <c r="AA825" s="70" t="s">
        <v>6850</v>
      </c>
    </row>
    <row r="826">
      <c r="A826" s="115">
        <v>45785.0</v>
      </c>
      <c r="B826" s="116">
        <v>117.0</v>
      </c>
      <c r="C826" s="69" t="s">
        <v>64</v>
      </c>
      <c r="D826" s="69" t="s">
        <v>3614</v>
      </c>
      <c r="E826" s="69" t="s">
        <v>3615</v>
      </c>
      <c r="F826" s="69" t="s">
        <v>25</v>
      </c>
      <c r="G826" s="69" t="s">
        <v>3616</v>
      </c>
      <c r="H826" s="69" t="s">
        <v>388</v>
      </c>
      <c r="I826" s="69" t="s">
        <v>220</v>
      </c>
      <c r="J826" s="69" t="s">
        <v>435</v>
      </c>
      <c r="K826" s="69" t="s">
        <v>435</v>
      </c>
      <c r="L826" s="69" t="s">
        <v>29</v>
      </c>
      <c r="M826" s="69" t="s">
        <v>8485</v>
      </c>
      <c r="N826" s="69" t="s">
        <v>8486</v>
      </c>
      <c r="O826" s="69" t="s">
        <v>32</v>
      </c>
      <c r="P826" s="69" t="s">
        <v>214</v>
      </c>
      <c r="R826" s="117"/>
      <c r="S826" s="117"/>
      <c r="T826" s="70" t="s">
        <v>6850</v>
      </c>
      <c r="V826" s="117"/>
      <c r="Y826" s="69" t="s">
        <v>6850</v>
      </c>
      <c r="Z826" s="70" t="s">
        <v>6850</v>
      </c>
      <c r="AA826" s="70" t="s">
        <v>6850</v>
      </c>
    </row>
    <row r="827">
      <c r="A827" s="115">
        <v>45785.0</v>
      </c>
      <c r="B827" s="116">
        <v>13.0</v>
      </c>
      <c r="C827" s="69" t="s">
        <v>64</v>
      </c>
      <c r="D827" s="69" t="s">
        <v>290</v>
      </c>
      <c r="E827" s="69" t="s">
        <v>3619</v>
      </c>
      <c r="F827" s="69" t="s">
        <v>25</v>
      </c>
      <c r="G827" s="69" t="s">
        <v>3620</v>
      </c>
      <c r="H827" s="69" t="s">
        <v>1355</v>
      </c>
      <c r="I827" s="69" t="s">
        <v>54</v>
      </c>
      <c r="J827" s="69" t="s">
        <v>78</v>
      </c>
      <c r="K827" s="69" t="s">
        <v>54</v>
      </c>
      <c r="L827" s="69" t="s">
        <v>29</v>
      </c>
      <c r="M827" s="69" t="s">
        <v>8487</v>
      </c>
      <c r="N827" s="69" t="s">
        <v>8488</v>
      </c>
      <c r="O827" s="69" t="s">
        <v>32</v>
      </c>
      <c r="P827" s="69" t="s">
        <v>33</v>
      </c>
      <c r="Q827" s="69" t="s">
        <v>471</v>
      </c>
      <c r="R827" s="69" t="s">
        <v>6327</v>
      </c>
      <c r="S827" s="117" t="s">
        <v>6327</v>
      </c>
      <c r="T827" s="71">
        <v>45798.0</v>
      </c>
      <c r="V827" s="69" t="s">
        <v>4853</v>
      </c>
      <c r="W827" s="69">
        <v>3870.0</v>
      </c>
      <c r="X827" s="69" t="s">
        <v>116</v>
      </c>
      <c r="Y827" s="69" t="s">
        <v>6866</v>
      </c>
      <c r="Z827" s="70" t="s">
        <v>6867</v>
      </c>
      <c r="AA827" s="71">
        <v>45778.0</v>
      </c>
    </row>
    <row r="828">
      <c r="A828" s="115">
        <v>45785.0</v>
      </c>
      <c r="B828" s="116">
        <v>13.0</v>
      </c>
      <c r="C828" s="69" t="s">
        <v>64</v>
      </c>
      <c r="D828" s="69" t="s">
        <v>290</v>
      </c>
      <c r="E828" s="69" t="s">
        <v>3623</v>
      </c>
      <c r="F828" s="69" t="s">
        <v>46</v>
      </c>
      <c r="G828" s="69" t="s">
        <v>3620</v>
      </c>
      <c r="H828" s="69" t="s">
        <v>1355</v>
      </c>
      <c r="I828" s="69" t="s">
        <v>54</v>
      </c>
      <c r="J828" s="69" t="s">
        <v>47</v>
      </c>
      <c r="K828" s="69" t="s">
        <v>47</v>
      </c>
      <c r="L828" s="69" t="s">
        <v>29</v>
      </c>
      <c r="M828" s="69" t="s">
        <v>8489</v>
      </c>
      <c r="N828" s="69" t="s">
        <v>8490</v>
      </c>
      <c r="O828" s="69" t="s">
        <v>32</v>
      </c>
      <c r="P828" s="69" t="s">
        <v>33</v>
      </c>
      <c r="Q828" s="69" t="s">
        <v>471</v>
      </c>
      <c r="R828" s="69" t="s">
        <v>6327</v>
      </c>
      <c r="S828" s="117" t="s">
        <v>6327</v>
      </c>
      <c r="T828" s="71">
        <v>45798.0</v>
      </c>
      <c r="V828" s="69" t="s">
        <v>4853</v>
      </c>
      <c r="W828" s="69">
        <v>1250.0</v>
      </c>
      <c r="X828" s="69" t="s">
        <v>116</v>
      </c>
      <c r="Y828" s="69" t="s">
        <v>6866</v>
      </c>
      <c r="Z828" s="70" t="s">
        <v>6867</v>
      </c>
      <c r="AA828" s="71">
        <v>45778.0</v>
      </c>
    </row>
    <row r="829">
      <c r="A829" s="115">
        <v>45786.0</v>
      </c>
      <c r="B829" s="116">
        <v>116.0</v>
      </c>
      <c r="C829" s="69" t="s">
        <v>64</v>
      </c>
      <c r="D829" s="69" t="s">
        <v>432</v>
      </c>
      <c r="E829" s="69" t="s">
        <v>3626</v>
      </c>
      <c r="F829" s="69" t="s">
        <v>25</v>
      </c>
      <c r="G829" s="69" t="s">
        <v>3627</v>
      </c>
      <c r="H829" s="69" t="s">
        <v>39</v>
      </c>
      <c r="I829" s="69" t="s">
        <v>435</v>
      </c>
      <c r="J829" s="69" t="s">
        <v>244</v>
      </c>
      <c r="K829" s="69" t="s">
        <v>435</v>
      </c>
      <c r="L829" s="69" t="s">
        <v>29</v>
      </c>
      <c r="M829" s="69" t="s">
        <v>8491</v>
      </c>
      <c r="N829" s="69" t="s">
        <v>8492</v>
      </c>
      <c r="O829" s="69" t="s">
        <v>32</v>
      </c>
      <c r="P829" s="69" t="s">
        <v>214</v>
      </c>
      <c r="R829" s="117"/>
      <c r="S829" s="117"/>
      <c r="T829" s="70" t="s">
        <v>6850</v>
      </c>
      <c r="V829" s="117"/>
      <c r="Y829" s="69" t="s">
        <v>6850</v>
      </c>
      <c r="Z829" s="70" t="s">
        <v>6850</v>
      </c>
      <c r="AA829" s="70" t="s">
        <v>6850</v>
      </c>
    </row>
    <row r="830">
      <c r="A830" s="115">
        <v>45786.0</v>
      </c>
      <c r="B830" s="116">
        <v>116.0</v>
      </c>
      <c r="C830" s="69" t="s">
        <v>22</v>
      </c>
      <c r="D830" s="69" t="s">
        <v>307</v>
      </c>
      <c r="E830" s="69" t="s">
        <v>3630</v>
      </c>
      <c r="F830" s="69" t="s">
        <v>25</v>
      </c>
      <c r="G830" s="69" t="s">
        <v>3631</v>
      </c>
      <c r="H830" s="69" t="s">
        <v>388</v>
      </c>
      <c r="I830" s="69" t="s">
        <v>104</v>
      </c>
      <c r="J830" s="69" t="s">
        <v>104</v>
      </c>
      <c r="K830" s="69" t="s">
        <v>104</v>
      </c>
      <c r="L830" s="69" t="s">
        <v>29</v>
      </c>
      <c r="M830" s="69" t="s">
        <v>8493</v>
      </c>
      <c r="N830" s="69" t="s">
        <v>8494</v>
      </c>
      <c r="O830" s="69" t="s">
        <v>32</v>
      </c>
      <c r="P830" s="69" t="s">
        <v>343</v>
      </c>
      <c r="Q830" s="69" t="s">
        <v>381</v>
      </c>
      <c r="R830" s="117"/>
      <c r="S830" s="117"/>
      <c r="T830" s="70" t="s">
        <v>6850</v>
      </c>
      <c r="V830" s="117"/>
      <c r="Y830" s="69" t="s">
        <v>6850</v>
      </c>
      <c r="Z830" s="70" t="s">
        <v>6850</v>
      </c>
      <c r="AA830" s="70" t="s">
        <v>6850</v>
      </c>
    </row>
    <row r="831">
      <c r="A831" s="115">
        <v>45786.0</v>
      </c>
      <c r="B831" s="116">
        <v>34.0</v>
      </c>
      <c r="C831" s="69" t="s">
        <v>64</v>
      </c>
      <c r="D831" s="69" t="s">
        <v>3614</v>
      </c>
      <c r="E831" s="69" t="s">
        <v>3634</v>
      </c>
      <c r="F831" s="69" t="s">
        <v>274</v>
      </c>
      <c r="G831" s="69" t="s">
        <v>3635</v>
      </c>
      <c r="H831" s="69" t="s">
        <v>77</v>
      </c>
      <c r="I831" s="69" t="s">
        <v>78</v>
      </c>
      <c r="J831" s="69" t="s">
        <v>47</v>
      </c>
      <c r="K831" s="69" t="s">
        <v>47</v>
      </c>
      <c r="L831" s="69" t="s">
        <v>29</v>
      </c>
      <c r="M831" s="69" t="s">
        <v>8495</v>
      </c>
      <c r="N831" s="69" t="s">
        <v>8496</v>
      </c>
      <c r="O831" s="69" t="s">
        <v>32</v>
      </c>
      <c r="P831" s="69" t="s">
        <v>33</v>
      </c>
      <c r="Q831" s="69" t="s">
        <v>34</v>
      </c>
      <c r="R831" s="115">
        <v>45997.0</v>
      </c>
      <c r="S831" s="117">
        <v>45997.0</v>
      </c>
      <c r="T831" s="71">
        <v>45820.0</v>
      </c>
      <c r="V831" s="117"/>
      <c r="Y831" s="69" t="s">
        <v>6870</v>
      </c>
      <c r="Z831" s="70" t="s">
        <v>6871</v>
      </c>
      <c r="AA831" s="71">
        <v>45809.0</v>
      </c>
    </row>
    <row r="832">
      <c r="A832" s="115">
        <v>45786.0</v>
      </c>
      <c r="B832" s="116">
        <v>116.0</v>
      </c>
      <c r="C832" s="69" t="s">
        <v>64</v>
      </c>
      <c r="D832" s="69" t="s">
        <v>3614</v>
      </c>
      <c r="E832" s="69" t="s">
        <v>3638</v>
      </c>
      <c r="F832" s="69" t="s">
        <v>46</v>
      </c>
      <c r="G832" s="69" t="s">
        <v>3639</v>
      </c>
      <c r="H832" s="69" t="s">
        <v>388</v>
      </c>
      <c r="I832" s="69" t="s">
        <v>78</v>
      </c>
      <c r="J832" s="69" t="s">
        <v>47</v>
      </c>
      <c r="K832" s="69" t="s">
        <v>47</v>
      </c>
      <c r="L832" s="69" t="s">
        <v>29</v>
      </c>
      <c r="M832" s="69" t="s">
        <v>8497</v>
      </c>
      <c r="N832" s="69" t="s">
        <v>8498</v>
      </c>
      <c r="O832" s="69" t="s">
        <v>32</v>
      </c>
      <c r="P832" s="69" t="s">
        <v>214</v>
      </c>
      <c r="R832" s="117"/>
      <c r="S832" s="117"/>
      <c r="T832" s="70" t="s">
        <v>6850</v>
      </c>
      <c r="V832" s="117"/>
      <c r="Y832" s="69" t="s">
        <v>6850</v>
      </c>
      <c r="Z832" s="70" t="s">
        <v>6850</v>
      </c>
      <c r="AA832" s="70" t="s">
        <v>6850</v>
      </c>
    </row>
    <row r="833">
      <c r="A833" s="115">
        <v>45786.0</v>
      </c>
      <c r="B833" s="116">
        <v>36.0</v>
      </c>
      <c r="C833" s="69" t="s">
        <v>64</v>
      </c>
      <c r="D833" s="69" t="s">
        <v>562</v>
      </c>
      <c r="E833" s="69" t="s">
        <v>3642</v>
      </c>
      <c r="F833" s="69" t="s">
        <v>638</v>
      </c>
      <c r="G833" s="69" t="s">
        <v>3643</v>
      </c>
      <c r="H833" s="69" t="s">
        <v>77</v>
      </c>
      <c r="I833" s="69" t="s">
        <v>78</v>
      </c>
      <c r="J833" s="69" t="s">
        <v>47</v>
      </c>
      <c r="K833" s="69" t="s">
        <v>47</v>
      </c>
      <c r="L833" s="69" t="s">
        <v>29</v>
      </c>
      <c r="M833" s="69" t="s">
        <v>8499</v>
      </c>
      <c r="N833" s="69" t="s">
        <v>8500</v>
      </c>
      <c r="O833" s="69" t="s">
        <v>32</v>
      </c>
      <c r="P833" s="69" t="s">
        <v>33</v>
      </c>
      <c r="R833" s="69" t="s">
        <v>4837</v>
      </c>
      <c r="S833" s="117" t="s">
        <v>4837</v>
      </c>
      <c r="T833" s="71">
        <v>45822.0</v>
      </c>
      <c r="V833" s="69" t="s">
        <v>4837</v>
      </c>
      <c r="Y833" s="69" t="s">
        <v>6870</v>
      </c>
      <c r="Z833" s="70" t="s">
        <v>6871</v>
      </c>
      <c r="AA833" s="71">
        <v>45809.0</v>
      </c>
    </row>
    <row r="834">
      <c r="A834" s="115">
        <v>45786.0</v>
      </c>
      <c r="B834" s="116">
        <v>116.0</v>
      </c>
      <c r="C834" s="69" t="s">
        <v>50</v>
      </c>
      <c r="D834" s="69" t="s">
        <v>216</v>
      </c>
      <c r="E834" s="69" t="s">
        <v>3646</v>
      </c>
      <c r="F834" s="69" t="s">
        <v>3647</v>
      </c>
      <c r="G834" s="69" t="s">
        <v>3648</v>
      </c>
      <c r="H834" s="69" t="s">
        <v>388</v>
      </c>
      <c r="I834" s="69" t="s">
        <v>3649</v>
      </c>
      <c r="J834" s="69" t="s">
        <v>256</v>
      </c>
      <c r="K834" s="69" t="s">
        <v>256</v>
      </c>
      <c r="L834" s="69" t="s">
        <v>29</v>
      </c>
      <c r="M834" s="69" t="s">
        <v>8501</v>
      </c>
      <c r="N834" s="69" t="s">
        <v>8502</v>
      </c>
      <c r="O834" s="69" t="s">
        <v>32</v>
      </c>
      <c r="P834" s="69" t="s">
        <v>214</v>
      </c>
      <c r="R834" s="117"/>
      <c r="S834" s="117"/>
      <c r="T834" s="70" t="s">
        <v>6850</v>
      </c>
      <c r="V834" s="117"/>
      <c r="Y834" s="69" t="s">
        <v>6850</v>
      </c>
      <c r="Z834" s="70" t="s">
        <v>6850</v>
      </c>
      <c r="AA834" s="70" t="s">
        <v>6850</v>
      </c>
    </row>
    <row r="835">
      <c r="A835" s="115">
        <v>45786.0</v>
      </c>
      <c r="B835" s="116">
        <v>36.0</v>
      </c>
      <c r="C835" s="69" t="s">
        <v>64</v>
      </c>
      <c r="D835" s="69" t="s">
        <v>562</v>
      </c>
      <c r="E835" s="69" t="s">
        <v>3652</v>
      </c>
      <c r="F835" s="69" t="s">
        <v>638</v>
      </c>
      <c r="G835" s="69" t="s">
        <v>2025</v>
      </c>
      <c r="H835" s="69" t="s">
        <v>77</v>
      </c>
      <c r="I835" s="69" t="s">
        <v>3653</v>
      </c>
      <c r="J835" s="69" t="s">
        <v>47</v>
      </c>
      <c r="K835" s="69" t="s">
        <v>47</v>
      </c>
      <c r="L835" s="69" t="s">
        <v>29</v>
      </c>
      <c r="M835" s="69" t="s">
        <v>8503</v>
      </c>
      <c r="N835" s="69" t="s">
        <v>8504</v>
      </c>
      <c r="O835" s="69" t="s">
        <v>32</v>
      </c>
      <c r="P835" s="69" t="s">
        <v>33</v>
      </c>
      <c r="R835" s="117"/>
      <c r="S835" s="117" t="s">
        <v>4837</v>
      </c>
      <c r="T835" s="71">
        <v>45822.0</v>
      </c>
      <c r="V835" s="69" t="s">
        <v>4837</v>
      </c>
      <c r="Y835" s="69" t="s">
        <v>6870</v>
      </c>
      <c r="Z835" s="70" t="s">
        <v>6871</v>
      </c>
      <c r="AA835" s="71">
        <v>45809.0</v>
      </c>
    </row>
    <row r="836">
      <c r="A836" s="115">
        <v>45787.0</v>
      </c>
      <c r="B836" s="116">
        <v>115.0</v>
      </c>
      <c r="C836" s="69" t="s">
        <v>22</v>
      </c>
      <c r="D836" s="69" t="s">
        <v>307</v>
      </c>
      <c r="E836" s="69" t="s">
        <v>3656</v>
      </c>
      <c r="F836" s="69" t="s">
        <v>46</v>
      </c>
      <c r="G836" s="69" t="s">
        <v>26</v>
      </c>
      <c r="H836" s="69" t="s">
        <v>68</v>
      </c>
      <c r="I836" s="69" t="s">
        <v>28</v>
      </c>
      <c r="J836" s="69" t="s">
        <v>28</v>
      </c>
      <c r="K836" s="69" t="s">
        <v>28</v>
      </c>
      <c r="L836" s="69" t="s">
        <v>29</v>
      </c>
      <c r="M836" s="69" t="s">
        <v>8505</v>
      </c>
      <c r="N836" s="69" t="s">
        <v>8506</v>
      </c>
      <c r="O836" s="69" t="s">
        <v>32</v>
      </c>
      <c r="P836" s="69" t="s">
        <v>214</v>
      </c>
      <c r="R836" s="117"/>
      <c r="S836" s="117"/>
      <c r="T836" s="70" t="s">
        <v>6850</v>
      </c>
      <c r="V836" s="117"/>
      <c r="Y836" s="69" t="s">
        <v>6850</v>
      </c>
      <c r="Z836" s="70" t="s">
        <v>6850</v>
      </c>
      <c r="AA836" s="70" t="s">
        <v>6850</v>
      </c>
    </row>
    <row r="837">
      <c r="A837" s="115">
        <v>45787.0</v>
      </c>
      <c r="B837" s="116">
        <v>115.0</v>
      </c>
      <c r="C837" s="69" t="s">
        <v>22</v>
      </c>
      <c r="D837" s="69" t="s">
        <v>307</v>
      </c>
      <c r="E837" s="69" t="s">
        <v>3659</v>
      </c>
      <c r="F837" s="69" t="s">
        <v>25</v>
      </c>
      <c r="G837" s="69" t="s">
        <v>3660</v>
      </c>
      <c r="H837" s="69" t="s">
        <v>39</v>
      </c>
      <c r="I837" s="69" t="s">
        <v>122</v>
      </c>
      <c r="J837" s="69" t="s">
        <v>78</v>
      </c>
      <c r="K837" s="69" t="s">
        <v>1265</v>
      </c>
      <c r="L837" s="69" t="s">
        <v>29</v>
      </c>
      <c r="M837" s="69" t="s">
        <v>8507</v>
      </c>
      <c r="N837" s="69" t="s">
        <v>8508</v>
      </c>
      <c r="O837" s="69" t="s">
        <v>32</v>
      </c>
      <c r="P837" s="69" t="s">
        <v>214</v>
      </c>
      <c r="R837" s="117"/>
      <c r="S837" s="117"/>
      <c r="T837" s="70" t="s">
        <v>6850</v>
      </c>
      <c r="V837" s="117"/>
      <c r="Y837" s="69" t="s">
        <v>6850</v>
      </c>
      <c r="Z837" s="70" t="s">
        <v>6850</v>
      </c>
      <c r="AA837" s="70" t="s">
        <v>6850</v>
      </c>
    </row>
    <row r="838">
      <c r="A838" s="115">
        <v>45787.0</v>
      </c>
      <c r="B838" s="116">
        <v>115.0</v>
      </c>
      <c r="C838" s="69" t="s">
        <v>22</v>
      </c>
      <c r="D838" s="69" t="s">
        <v>307</v>
      </c>
      <c r="E838" s="69" t="s">
        <v>3663</v>
      </c>
      <c r="F838" s="69" t="s">
        <v>25</v>
      </c>
      <c r="G838" s="69" t="s">
        <v>3664</v>
      </c>
      <c r="H838" s="69" t="s">
        <v>68</v>
      </c>
      <c r="I838" s="69" t="s">
        <v>54</v>
      </c>
      <c r="J838" s="69" t="s">
        <v>54</v>
      </c>
      <c r="K838" s="69" t="s">
        <v>54</v>
      </c>
      <c r="L838" s="69" t="s">
        <v>29</v>
      </c>
      <c r="M838" s="69" t="s">
        <v>8509</v>
      </c>
      <c r="N838" s="69" t="s">
        <v>8510</v>
      </c>
      <c r="O838" s="69" t="s">
        <v>32</v>
      </c>
      <c r="P838" s="69" t="s">
        <v>214</v>
      </c>
      <c r="R838" s="117"/>
      <c r="S838" s="117"/>
      <c r="T838" s="70" t="s">
        <v>6850</v>
      </c>
      <c r="V838" s="117"/>
      <c r="Y838" s="69" t="s">
        <v>6850</v>
      </c>
      <c r="Z838" s="70" t="s">
        <v>6850</v>
      </c>
      <c r="AA838" s="70" t="s">
        <v>6850</v>
      </c>
    </row>
    <row r="839">
      <c r="A839" s="115">
        <v>45787.0</v>
      </c>
      <c r="B839" s="116">
        <v>32.0</v>
      </c>
      <c r="C839" s="69" t="s">
        <v>22</v>
      </c>
      <c r="D839" s="69" t="s">
        <v>109</v>
      </c>
      <c r="E839" s="69" t="s">
        <v>3667</v>
      </c>
      <c r="F839" s="69" t="s">
        <v>25</v>
      </c>
      <c r="G839" s="69" t="s">
        <v>3668</v>
      </c>
      <c r="H839" s="69" t="s">
        <v>68</v>
      </c>
      <c r="I839" s="69" t="s">
        <v>78</v>
      </c>
      <c r="J839" s="69" t="s">
        <v>78</v>
      </c>
      <c r="K839" s="69" t="s">
        <v>78</v>
      </c>
      <c r="L839" s="69" t="s">
        <v>29</v>
      </c>
      <c r="M839" s="69" t="s">
        <v>8511</v>
      </c>
      <c r="N839" s="69" t="s">
        <v>8512</v>
      </c>
      <c r="O839" s="69" t="s">
        <v>32</v>
      </c>
      <c r="P839" s="69" t="s">
        <v>214</v>
      </c>
      <c r="R839" s="115">
        <v>45967.0</v>
      </c>
      <c r="S839" s="117">
        <v>45967.0</v>
      </c>
      <c r="T839" s="71">
        <v>45819.0</v>
      </c>
      <c r="V839" s="117"/>
      <c r="Y839" s="69" t="s">
        <v>6870</v>
      </c>
      <c r="Z839" s="70" t="s">
        <v>6871</v>
      </c>
      <c r="AA839" s="71">
        <v>45809.0</v>
      </c>
    </row>
    <row r="840">
      <c r="A840" s="115">
        <v>45790.0</v>
      </c>
      <c r="B840" s="116">
        <v>29.0</v>
      </c>
      <c r="C840" s="69" t="s">
        <v>72</v>
      </c>
      <c r="D840" s="69" t="s">
        <v>73</v>
      </c>
      <c r="E840" s="69" t="s">
        <v>3672</v>
      </c>
      <c r="F840" s="69" t="s">
        <v>25</v>
      </c>
      <c r="G840" s="69" t="s">
        <v>3673</v>
      </c>
      <c r="H840" s="69" t="s">
        <v>388</v>
      </c>
      <c r="I840" s="69" t="s">
        <v>105</v>
      </c>
      <c r="J840" s="69" t="s">
        <v>104</v>
      </c>
      <c r="K840" s="69" t="s">
        <v>54</v>
      </c>
      <c r="L840" s="69" t="s">
        <v>29</v>
      </c>
      <c r="M840" s="69" t="s">
        <v>8513</v>
      </c>
      <c r="N840" s="69" t="s">
        <v>8514</v>
      </c>
      <c r="O840" s="69" t="s">
        <v>32</v>
      </c>
      <c r="P840" s="69" t="s">
        <v>33</v>
      </c>
      <c r="Q840" s="69" t="s">
        <v>381</v>
      </c>
      <c r="R840" s="115">
        <v>45967.0</v>
      </c>
      <c r="S840" s="117">
        <v>45967.0</v>
      </c>
      <c r="T840" s="71">
        <v>45819.0</v>
      </c>
      <c r="V840" s="117"/>
      <c r="Y840" s="69" t="s">
        <v>6870</v>
      </c>
      <c r="Z840" s="70" t="s">
        <v>6871</v>
      </c>
      <c r="AA840" s="71">
        <v>45809.0</v>
      </c>
    </row>
    <row r="841">
      <c r="A841" s="115">
        <v>45790.0</v>
      </c>
      <c r="B841" s="116">
        <v>112.0</v>
      </c>
      <c r="C841" s="69" t="s">
        <v>64</v>
      </c>
      <c r="D841" s="69" t="s">
        <v>209</v>
      </c>
      <c r="E841" s="69" t="s">
        <v>3676</v>
      </c>
      <c r="F841" s="69" t="s">
        <v>25</v>
      </c>
      <c r="G841" s="69" t="s">
        <v>3677</v>
      </c>
      <c r="H841" s="69" t="s">
        <v>59</v>
      </c>
      <c r="I841" s="69" t="s">
        <v>78</v>
      </c>
      <c r="J841" s="69" t="s">
        <v>1265</v>
      </c>
      <c r="K841" s="69" t="s">
        <v>1265</v>
      </c>
      <c r="L841" s="69" t="s">
        <v>29</v>
      </c>
      <c r="M841" s="69" t="s">
        <v>8515</v>
      </c>
      <c r="N841" s="69" t="s">
        <v>8516</v>
      </c>
      <c r="O841" s="69" t="s">
        <v>32</v>
      </c>
      <c r="P841" s="69" t="s">
        <v>214</v>
      </c>
      <c r="R841" s="117"/>
      <c r="S841" s="117"/>
      <c r="T841" s="70" t="s">
        <v>6850</v>
      </c>
      <c r="V841" s="117"/>
      <c r="Y841" s="69" t="s">
        <v>6850</v>
      </c>
      <c r="Z841" s="70" t="s">
        <v>6850</v>
      </c>
      <c r="AA841" s="70" t="s">
        <v>6850</v>
      </c>
    </row>
    <row r="842">
      <c r="A842" s="115">
        <v>45790.0</v>
      </c>
      <c r="B842" s="116">
        <v>25.0</v>
      </c>
      <c r="C842" s="69" t="s">
        <v>64</v>
      </c>
      <c r="D842" s="69" t="s">
        <v>209</v>
      </c>
      <c r="E842" s="69" t="s">
        <v>3680</v>
      </c>
      <c r="F842" s="69" t="s">
        <v>25</v>
      </c>
      <c r="G842" s="69" t="s">
        <v>3681</v>
      </c>
      <c r="H842" s="69" t="s">
        <v>59</v>
      </c>
      <c r="I842" s="69" t="s">
        <v>40</v>
      </c>
      <c r="J842" s="69" t="s">
        <v>40</v>
      </c>
      <c r="K842" s="69" t="s">
        <v>40</v>
      </c>
      <c r="L842" s="69" t="s">
        <v>29</v>
      </c>
      <c r="M842" s="69" t="s">
        <v>8517</v>
      </c>
      <c r="N842" s="69" t="s">
        <v>8518</v>
      </c>
      <c r="O842" s="69" t="s">
        <v>32</v>
      </c>
      <c r="P842" s="69" t="s">
        <v>33</v>
      </c>
      <c r="R842" s="117"/>
      <c r="S842" s="117">
        <v>45844.0</v>
      </c>
      <c r="T842" s="71">
        <v>45815.0</v>
      </c>
      <c r="V842" s="115">
        <v>45844.0</v>
      </c>
      <c r="Y842" s="69" t="s">
        <v>6870</v>
      </c>
      <c r="Z842" s="70" t="s">
        <v>6871</v>
      </c>
      <c r="AA842" s="71">
        <v>45809.0</v>
      </c>
    </row>
    <row r="843">
      <c r="A843" s="115">
        <v>45790.0</v>
      </c>
      <c r="B843" s="116">
        <v>112.0</v>
      </c>
      <c r="C843" s="69" t="s">
        <v>64</v>
      </c>
      <c r="D843" s="69" t="s">
        <v>432</v>
      </c>
      <c r="E843" s="69" t="s">
        <v>3684</v>
      </c>
      <c r="F843" s="69" t="s">
        <v>46</v>
      </c>
      <c r="G843" s="69" t="s">
        <v>3685</v>
      </c>
      <c r="H843" s="69" t="s">
        <v>39</v>
      </c>
      <c r="I843" s="69" t="s">
        <v>40</v>
      </c>
      <c r="J843" s="69" t="s">
        <v>47</v>
      </c>
      <c r="K843" s="69" t="s">
        <v>47</v>
      </c>
      <c r="L843" s="69" t="s">
        <v>29</v>
      </c>
      <c r="M843" s="69" t="s">
        <v>8519</v>
      </c>
      <c r="N843" s="69" t="s">
        <v>8520</v>
      </c>
      <c r="O843" s="69" t="s">
        <v>32</v>
      </c>
      <c r="P843" s="69" t="s">
        <v>343</v>
      </c>
      <c r="R843" s="117"/>
      <c r="S843" s="117"/>
      <c r="T843" s="70" t="s">
        <v>6850</v>
      </c>
      <c r="V843" s="117"/>
      <c r="Y843" s="69" t="s">
        <v>6850</v>
      </c>
      <c r="Z843" s="70" t="s">
        <v>6850</v>
      </c>
      <c r="AA843" s="70" t="s">
        <v>6850</v>
      </c>
    </row>
    <row r="844">
      <c r="A844" s="115">
        <v>45790.0</v>
      </c>
      <c r="B844" s="116">
        <v>11.0</v>
      </c>
      <c r="C844" s="69" t="s">
        <v>72</v>
      </c>
      <c r="D844" s="69" t="s">
        <v>247</v>
      </c>
      <c r="E844" s="69" t="s">
        <v>3688</v>
      </c>
      <c r="F844" s="69" t="s">
        <v>274</v>
      </c>
      <c r="G844" s="69" t="s">
        <v>3689</v>
      </c>
      <c r="H844" s="69" t="s">
        <v>77</v>
      </c>
      <c r="I844" s="69" t="s">
        <v>435</v>
      </c>
      <c r="J844" s="69" t="s">
        <v>47</v>
      </c>
      <c r="K844" s="69" t="s">
        <v>47</v>
      </c>
      <c r="L844" s="69" t="s">
        <v>29</v>
      </c>
      <c r="M844" s="69" t="s">
        <v>8521</v>
      </c>
      <c r="N844" s="69" t="s">
        <v>8522</v>
      </c>
      <c r="O844" s="69" t="s">
        <v>32</v>
      </c>
      <c r="P844" s="69" t="s">
        <v>33</v>
      </c>
      <c r="Q844" s="69" t="s">
        <v>34</v>
      </c>
      <c r="R844" s="117"/>
      <c r="S844" s="117" t="s">
        <v>4853</v>
      </c>
      <c r="T844" s="71">
        <v>45801.0</v>
      </c>
      <c r="V844" s="69" t="s">
        <v>4853</v>
      </c>
      <c r="W844" s="69">
        <v>3600.0</v>
      </c>
      <c r="X844" s="69" t="s">
        <v>3037</v>
      </c>
      <c r="Y844" s="69" t="s">
        <v>6866</v>
      </c>
      <c r="Z844" s="70" t="s">
        <v>6867</v>
      </c>
      <c r="AA844" s="71">
        <v>45778.0</v>
      </c>
    </row>
    <row r="845">
      <c r="A845" s="115">
        <v>45790.0</v>
      </c>
      <c r="B845" s="116">
        <v>18.0</v>
      </c>
      <c r="C845" s="69" t="s">
        <v>72</v>
      </c>
      <c r="D845" s="69" t="s">
        <v>247</v>
      </c>
      <c r="E845" s="69" t="s">
        <v>3692</v>
      </c>
      <c r="F845" s="69" t="s">
        <v>274</v>
      </c>
      <c r="G845" s="69" t="s">
        <v>3693</v>
      </c>
      <c r="H845" s="69" t="s">
        <v>77</v>
      </c>
      <c r="I845" s="69" t="s">
        <v>104</v>
      </c>
      <c r="J845" s="69" t="s">
        <v>47</v>
      </c>
      <c r="K845" s="69" t="s">
        <v>47</v>
      </c>
      <c r="L845" s="69" t="s">
        <v>29</v>
      </c>
      <c r="M845" s="69" t="s">
        <v>8523</v>
      </c>
      <c r="N845" s="69" t="s">
        <v>8524</v>
      </c>
      <c r="O845" s="69" t="s">
        <v>32</v>
      </c>
      <c r="P845" s="69" t="s">
        <v>33</v>
      </c>
      <c r="Q845" s="69" t="s">
        <v>34</v>
      </c>
      <c r="R845" s="117"/>
      <c r="S845" s="117" t="s">
        <v>4751</v>
      </c>
      <c r="T845" s="71">
        <v>45808.0</v>
      </c>
      <c r="V845" s="69" t="s">
        <v>4751</v>
      </c>
      <c r="W845" s="69">
        <v>1800.0</v>
      </c>
      <c r="X845" s="69" t="s">
        <v>614</v>
      </c>
      <c r="Y845" s="69" t="s">
        <v>6866</v>
      </c>
      <c r="Z845" s="70" t="s">
        <v>6867</v>
      </c>
      <c r="AA845" s="71">
        <v>45778.0</v>
      </c>
    </row>
    <row r="846">
      <c r="A846" s="115">
        <v>45790.0</v>
      </c>
      <c r="B846" s="116">
        <v>11.0</v>
      </c>
      <c r="C846" s="69" t="s">
        <v>72</v>
      </c>
      <c r="D846" s="69" t="s">
        <v>247</v>
      </c>
      <c r="E846" s="69" t="s">
        <v>3696</v>
      </c>
      <c r="F846" s="69" t="s">
        <v>274</v>
      </c>
      <c r="G846" s="69" t="s">
        <v>3697</v>
      </c>
      <c r="H846" s="69" t="s">
        <v>77</v>
      </c>
      <c r="I846" s="69" t="s">
        <v>435</v>
      </c>
      <c r="J846" s="69" t="s">
        <v>47</v>
      </c>
      <c r="K846" s="69" t="s">
        <v>47</v>
      </c>
      <c r="L846" s="69" t="s">
        <v>29</v>
      </c>
      <c r="M846" s="69" t="s">
        <v>8525</v>
      </c>
      <c r="N846" s="69" t="s">
        <v>8526</v>
      </c>
      <c r="O846" s="69" t="s">
        <v>32</v>
      </c>
      <c r="P846" s="69" t="s">
        <v>33</v>
      </c>
      <c r="R846" s="117"/>
      <c r="S846" s="117" t="s">
        <v>4853</v>
      </c>
      <c r="T846" s="71">
        <v>45801.0</v>
      </c>
      <c r="V846" s="69" t="s">
        <v>4853</v>
      </c>
      <c r="W846" s="69">
        <v>3600.0</v>
      </c>
      <c r="X846" s="69" t="s">
        <v>3037</v>
      </c>
      <c r="Y846" s="69" t="s">
        <v>6866</v>
      </c>
      <c r="Z846" s="70" t="s">
        <v>6867</v>
      </c>
      <c r="AA846" s="71">
        <v>45778.0</v>
      </c>
    </row>
    <row r="847">
      <c r="A847" s="115">
        <v>45790.0</v>
      </c>
      <c r="B847" s="116">
        <v>25.0</v>
      </c>
      <c r="C847" s="69" t="s">
        <v>72</v>
      </c>
      <c r="D847" s="69" t="s">
        <v>247</v>
      </c>
      <c r="E847" s="69" t="s">
        <v>3700</v>
      </c>
      <c r="F847" s="69" t="s">
        <v>249</v>
      </c>
      <c r="G847" s="69" t="s">
        <v>3701</v>
      </c>
      <c r="H847" s="69" t="s">
        <v>77</v>
      </c>
      <c r="I847" s="69" t="s">
        <v>220</v>
      </c>
      <c r="J847" s="69" t="s">
        <v>47</v>
      </c>
      <c r="K847" s="69" t="s">
        <v>47</v>
      </c>
      <c r="L847" s="69" t="s">
        <v>29</v>
      </c>
      <c r="M847" s="69" t="s">
        <v>8527</v>
      </c>
      <c r="N847" s="69" t="s">
        <v>8528</v>
      </c>
      <c r="O847" s="69" t="s">
        <v>32</v>
      </c>
      <c r="P847" s="69" t="s">
        <v>33</v>
      </c>
      <c r="R847" s="117"/>
      <c r="S847" s="117">
        <v>45844.0</v>
      </c>
      <c r="T847" s="71">
        <v>45815.0</v>
      </c>
      <c r="V847" s="115">
        <v>45844.0</v>
      </c>
      <c r="W847" s="69">
        <v>2250.0</v>
      </c>
      <c r="X847" s="69" t="s">
        <v>2114</v>
      </c>
      <c r="Y847" s="69" t="s">
        <v>6870</v>
      </c>
      <c r="Z847" s="70" t="s">
        <v>6871</v>
      </c>
      <c r="AA847" s="71">
        <v>45809.0</v>
      </c>
    </row>
    <row r="848">
      <c r="A848" s="115">
        <v>45790.0</v>
      </c>
      <c r="B848" s="116">
        <v>112.0</v>
      </c>
      <c r="C848" s="69" t="s">
        <v>72</v>
      </c>
      <c r="D848" s="69" t="s">
        <v>73</v>
      </c>
      <c r="E848" s="69" t="s">
        <v>3704</v>
      </c>
      <c r="F848" s="69" t="s">
        <v>373</v>
      </c>
      <c r="G848" s="69" t="s">
        <v>3705</v>
      </c>
      <c r="H848" s="69" t="s">
        <v>388</v>
      </c>
      <c r="I848" s="69" t="s">
        <v>256</v>
      </c>
      <c r="J848" s="69" t="s">
        <v>104</v>
      </c>
      <c r="K848" s="69" t="s">
        <v>801</v>
      </c>
      <c r="L848" s="69" t="s">
        <v>29</v>
      </c>
      <c r="M848" s="69" t="s">
        <v>8529</v>
      </c>
      <c r="N848" s="69" t="s">
        <v>8530</v>
      </c>
      <c r="O848" s="69" t="s">
        <v>32</v>
      </c>
      <c r="P848" s="69" t="s">
        <v>214</v>
      </c>
      <c r="R848" s="117"/>
      <c r="S848" s="117"/>
      <c r="T848" s="70" t="s">
        <v>6850</v>
      </c>
      <c r="V848" s="117"/>
      <c r="Y848" s="69" t="s">
        <v>6850</v>
      </c>
      <c r="Z848" s="70" t="s">
        <v>6850</v>
      </c>
      <c r="AA848" s="70" t="s">
        <v>6850</v>
      </c>
    </row>
    <row r="849">
      <c r="A849" s="115">
        <v>45790.0</v>
      </c>
      <c r="B849" s="116">
        <v>18.0</v>
      </c>
      <c r="C849" s="69" t="s">
        <v>72</v>
      </c>
      <c r="D849" s="69" t="s">
        <v>73</v>
      </c>
      <c r="E849" s="69" t="s">
        <v>3708</v>
      </c>
      <c r="F849" s="69" t="s">
        <v>373</v>
      </c>
      <c r="G849" s="69" t="s">
        <v>3709</v>
      </c>
      <c r="H849" s="69" t="s">
        <v>39</v>
      </c>
      <c r="I849" s="69" t="s">
        <v>105</v>
      </c>
      <c r="J849" s="69" t="s">
        <v>220</v>
      </c>
      <c r="K849" s="69" t="s">
        <v>220</v>
      </c>
      <c r="L849" s="69" t="s">
        <v>29</v>
      </c>
      <c r="M849" s="69" t="s">
        <v>8531</v>
      </c>
      <c r="N849" s="69" t="s">
        <v>8532</v>
      </c>
      <c r="O849" s="69" t="s">
        <v>32</v>
      </c>
      <c r="P849" s="69" t="s">
        <v>33</v>
      </c>
      <c r="Q849" s="69" t="s">
        <v>471</v>
      </c>
      <c r="R849" s="117"/>
      <c r="S849" s="117" t="s">
        <v>4751</v>
      </c>
      <c r="T849" s="71">
        <v>45808.0</v>
      </c>
      <c r="V849" s="69" t="s">
        <v>4751</v>
      </c>
      <c r="W849" s="69">
        <v>1800.0</v>
      </c>
      <c r="X849" s="69" t="s">
        <v>1331</v>
      </c>
      <c r="Y849" s="69" t="s">
        <v>6866</v>
      </c>
      <c r="Z849" s="70" t="s">
        <v>6867</v>
      </c>
      <c r="AA849" s="71">
        <v>45778.0</v>
      </c>
    </row>
    <row r="850">
      <c r="A850" s="115">
        <v>45791.0</v>
      </c>
      <c r="B850" s="116">
        <v>24.0</v>
      </c>
      <c r="C850" s="69" t="s">
        <v>72</v>
      </c>
      <c r="D850" s="69" t="s">
        <v>73</v>
      </c>
      <c r="E850" s="69" t="s">
        <v>3713</v>
      </c>
      <c r="F850" s="69" t="s">
        <v>25</v>
      </c>
      <c r="G850" s="69" t="s">
        <v>3714</v>
      </c>
      <c r="H850" s="69" t="s">
        <v>388</v>
      </c>
      <c r="I850" s="69" t="s">
        <v>1265</v>
      </c>
      <c r="J850" s="69" t="s">
        <v>2391</v>
      </c>
      <c r="K850" s="69" t="s">
        <v>2391</v>
      </c>
      <c r="L850" s="69" t="s">
        <v>29</v>
      </c>
      <c r="M850" s="69" t="s">
        <v>8533</v>
      </c>
      <c r="N850" s="69" t="s">
        <v>8534</v>
      </c>
      <c r="O850" s="69" t="s">
        <v>32</v>
      </c>
      <c r="P850" s="69" t="s">
        <v>33</v>
      </c>
      <c r="R850" s="117"/>
      <c r="S850" s="117">
        <v>45844.0</v>
      </c>
      <c r="T850" s="71">
        <v>45815.0</v>
      </c>
      <c r="V850" s="115">
        <v>45844.0</v>
      </c>
      <c r="Y850" s="69" t="s">
        <v>6870</v>
      </c>
      <c r="Z850" s="70" t="s">
        <v>6871</v>
      </c>
      <c r="AA850" s="71">
        <v>45809.0</v>
      </c>
    </row>
    <row r="851">
      <c r="A851" s="115">
        <v>45791.0</v>
      </c>
      <c r="B851" s="116">
        <v>111.0</v>
      </c>
      <c r="C851" s="69" t="s">
        <v>72</v>
      </c>
      <c r="D851" s="69" t="s">
        <v>247</v>
      </c>
      <c r="E851" s="69" t="s">
        <v>3717</v>
      </c>
      <c r="F851" s="69" t="s">
        <v>25</v>
      </c>
      <c r="G851" s="69" t="s">
        <v>3718</v>
      </c>
      <c r="H851" s="69" t="s">
        <v>388</v>
      </c>
      <c r="I851" s="69" t="s">
        <v>78</v>
      </c>
      <c r="J851" s="69" t="s">
        <v>78</v>
      </c>
      <c r="K851" s="69" t="s">
        <v>78</v>
      </c>
      <c r="L851" s="69" t="s">
        <v>29</v>
      </c>
      <c r="M851" s="69" t="s">
        <v>8535</v>
      </c>
      <c r="N851" s="69" t="s">
        <v>8536</v>
      </c>
      <c r="O851" s="69" t="s">
        <v>32</v>
      </c>
      <c r="P851" s="69" t="s">
        <v>214</v>
      </c>
      <c r="R851" s="117"/>
      <c r="S851" s="117"/>
      <c r="T851" s="70" t="s">
        <v>6850</v>
      </c>
      <c r="V851" s="117"/>
      <c r="Y851" s="69" t="s">
        <v>6850</v>
      </c>
      <c r="Z851" s="70" t="s">
        <v>6850</v>
      </c>
      <c r="AA851" s="70" t="s">
        <v>6850</v>
      </c>
    </row>
    <row r="852">
      <c r="A852" s="115">
        <v>45791.0</v>
      </c>
      <c r="B852" s="116">
        <v>111.0</v>
      </c>
      <c r="C852" s="69" t="s">
        <v>72</v>
      </c>
      <c r="D852" s="69" t="s">
        <v>247</v>
      </c>
      <c r="E852" s="69" t="s">
        <v>3721</v>
      </c>
      <c r="F852" s="69" t="s">
        <v>25</v>
      </c>
      <c r="G852" s="69" t="s">
        <v>3722</v>
      </c>
      <c r="H852" s="69" t="s">
        <v>39</v>
      </c>
      <c r="I852" s="69" t="s">
        <v>54</v>
      </c>
      <c r="J852" s="69" t="s">
        <v>78</v>
      </c>
      <c r="K852" s="69" t="s">
        <v>78</v>
      </c>
      <c r="L852" s="69" t="s">
        <v>29</v>
      </c>
      <c r="M852" s="69" t="s">
        <v>8537</v>
      </c>
      <c r="N852" s="69" t="s">
        <v>8538</v>
      </c>
      <c r="O852" s="69" t="s">
        <v>32</v>
      </c>
      <c r="P852" s="69" t="s">
        <v>214</v>
      </c>
      <c r="R852" s="117"/>
      <c r="S852" s="117"/>
      <c r="T852" s="70" t="s">
        <v>6850</v>
      </c>
      <c r="V852" s="117"/>
      <c r="W852" s="69">
        <v>4950.0</v>
      </c>
      <c r="X852" s="69" t="s">
        <v>691</v>
      </c>
      <c r="Y852" s="69" t="s">
        <v>6850</v>
      </c>
      <c r="Z852" s="70" t="s">
        <v>6850</v>
      </c>
      <c r="AA852" s="70" t="s">
        <v>6850</v>
      </c>
    </row>
    <row r="853">
      <c r="A853" s="115">
        <v>45791.0</v>
      </c>
      <c r="B853" s="116">
        <v>6.0</v>
      </c>
      <c r="C853" s="69" t="s">
        <v>72</v>
      </c>
      <c r="D853" s="69" t="s">
        <v>247</v>
      </c>
      <c r="E853" s="69" t="s">
        <v>3725</v>
      </c>
      <c r="F853" s="69" t="s">
        <v>25</v>
      </c>
      <c r="G853" s="69" t="s">
        <v>3726</v>
      </c>
      <c r="H853" s="69" t="s">
        <v>59</v>
      </c>
      <c r="I853" s="69" t="s">
        <v>220</v>
      </c>
      <c r="J853" s="69" t="s">
        <v>220</v>
      </c>
      <c r="K853" s="69" t="s">
        <v>220</v>
      </c>
      <c r="L853" s="69" t="s">
        <v>29</v>
      </c>
      <c r="M853" s="69" t="s">
        <v>8539</v>
      </c>
      <c r="N853" s="69" t="s">
        <v>8540</v>
      </c>
      <c r="O853" s="69" t="s">
        <v>32</v>
      </c>
      <c r="P853" s="69" t="s">
        <v>33</v>
      </c>
      <c r="Q853" s="69" t="s">
        <v>471</v>
      </c>
      <c r="R853" s="69" t="s">
        <v>6380</v>
      </c>
      <c r="S853" s="117" t="s">
        <v>6380</v>
      </c>
      <c r="T853" s="71">
        <v>45797.0</v>
      </c>
      <c r="V853" s="69" t="s">
        <v>4853</v>
      </c>
      <c r="W853" s="69">
        <v>1350.0</v>
      </c>
      <c r="X853" s="69" t="s">
        <v>482</v>
      </c>
      <c r="Y853" s="69" t="s">
        <v>6866</v>
      </c>
      <c r="Z853" s="70" t="s">
        <v>6867</v>
      </c>
      <c r="AA853" s="71">
        <v>45778.0</v>
      </c>
    </row>
    <row r="854">
      <c r="A854" s="115">
        <v>45791.0</v>
      </c>
      <c r="B854" s="116">
        <v>10.0</v>
      </c>
      <c r="C854" s="69" t="s">
        <v>72</v>
      </c>
      <c r="D854" s="69" t="s">
        <v>247</v>
      </c>
      <c r="E854" s="69" t="s">
        <v>3730</v>
      </c>
      <c r="F854" s="69" t="s">
        <v>25</v>
      </c>
      <c r="G854" s="69" t="s">
        <v>3731</v>
      </c>
      <c r="H854" s="69" t="s">
        <v>59</v>
      </c>
      <c r="I854" s="69" t="s">
        <v>54</v>
      </c>
      <c r="J854" s="69" t="s">
        <v>54</v>
      </c>
      <c r="K854" s="69" t="s">
        <v>54</v>
      </c>
      <c r="L854" s="69" t="s">
        <v>29</v>
      </c>
      <c r="M854" s="69" t="s">
        <v>8541</v>
      </c>
      <c r="N854" s="69" t="s">
        <v>8542</v>
      </c>
      <c r="O854" s="69" t="s">
        <v>32</v>
      </c>
      <c r="P854" s="69" t="s">
        <v>33</v>
      </c>
      <c r="Q854" s="69" t="s">
        <v>519</v>
      </c>
      <c r="R854" s="117"/>
      <c r="S854" s="117" t="s">
        <v>4853</v>
      </c>
      <c r="T854" s="71">
        <v>45801.0</v>
      </c>
      <c r="V854" s="69" t="s">
        <v>4853</v>
      </c>
      <c r="W854" s="69">
        <v>4950.0</v>
      </c>
      <c r="X854" s="69" t="s">
        <v>1331</v>
      </c>
      <c r="Y854" s="69" t="s">
        <v>6866</v>
      </c>
      <c r="Z854" s="70" t="s">
        <v>6867</v>
      </c>
      <c r="AA854" s="71">
        <v>45778.0</v>
      </c>
    </row>
    <row r="855">
      <c r="A855" s="115">
        <v>45791.0</v>
      </c>
      <c r="B855" s="116">
        <v>31.0</v>
      </c>
      <c r="C855" s="69" t="s">
        <v>72</v>
      </c>
      <c r="D855" s="69" t="s">
        <v>247</v>
      </c>
      <c r="E855" s="69" t="s">
        <v>3734</v>
      </c>
      <c r="F855" s="69" t="s">
        <v>25</v>
      </c>
      <c r="G855" s="69" t="s">
        <v>3735</v>
      </c>
      <c r="H855" s="69" t="s">
        <v>39</v>
      </c>
      <c r="I855" s="69" t="s">
        <v>78</v>
      </c>
      <c r="J855" s="69" t="s">
        <v>78</v>
      </c>
      <c r="K855" s="69" t="s">
        <v>78</v>
      </c>
      <c r="L855" s="69" t="s">
        <v>29</v>
      </c>
      <c r="M855" s="69" t="s">
        <v>8543</v>
      </c>
      <c r="N855" s="69" t="s">
        <v>8544</v>
      </c>
      <c r="O855" s="69" t="s">
        <v>32</v>
      </c>
      <c r="P855" s="69" t="s">
        <v>33</v>
      </c>
      <c r="Q855" s="69" t="s">
        <v>471</v>
      </c>
      <c r="R855" s="117"/>
      <c r="S855" s="117" t="s">
        <v>4837</v>
      </c>
      <c r="T855" s="71">
        <v>45822.0</v>
      </c>
      <c r="V855" s="69" t="s">
        <v>4837</v>
      </c>
      <c r="W855" s="69">
        <v>3150.0</v>
      </c>
      <c r="X855" s="69" t="s">
        <v>1331</v>
      </c>
      <c r="Y855" s="69" t="s">
        <v>6870</v>
      </c>
      <c r="Z855" s="70" t="s">
        <v>6871</v>
      </c>
      <c r="AA855" s="71">
        <v>45809.0</v>
      </c>
    </row>
    <row r="856">
      <c r="A856" s="115">
        <v>45791.0</v>
      </c>
      <c r="B856" s="116">
        <v>17.0</v>
      </c>
      <c r="C856" s="69" t="s">
        <v>72</v>
      </c>
      <c r="D856" s="69" t="s">
        <v>247</v>
      </c>
      <c r="E856" s="69" t="s">
        <v>3738</v>
      </c>
      <c r="F856" s="69" t="s">
        <v>25</v>
      </c>
      <c r="G856" s="69" t="s">
        <v>3739</v>
      </c>
      <c r="H856" s="69" t="s">
        <v>59</v>
      </c>
      <c r="I856" s="69" t="s">
        <v>78</v>
      </c>
      <c r="J856" s="69" t="s">
        <v>78</v>
      </c>
      <c r="K856" s="69" t="s">
        <v>78</v>
      </c>
      <c r="L856" s="69" t="s">
        <v>29</v>
      </c>
      <c r="M856" s="69" t="s">
        <v>8545</v>
      </c>
      <c r="N856" s="69" t="s">
        <v>8546</v>
      </c>
      <c r="O856" s="69" t="s">
        <v>32</v>
      </c>
      <c r="P856" s="69" t="s">
        <v>33</v>
      </c>
      <c r="Q856" s="69" t="s">
        <v>126</v>
      </c>
      <c r="R856" s="117"/>
      <c r="S856" s="117" t="s">
        <v>4751</v>
      </c>
      <c r="T856" s="71">
        <v>45808.0</v>
      </c>
      <c r="V856" s="69" t="s">
        <v>4751</v>
      </c>
      <c r="W856" s="69">
        <v>4950.0</v>
      </c>
      <c r="X856" s="69" t="s">
        <v>1039</v>
      </c>
      <c r="Y856" s="69" t="s">
        <v>6866</v>
      </c>
      <c r="Z856" s="70" t="s">
        <v>6867</v>
      </c>
      <c r="AA856" s="71">
        <v>45778.0</v>
      </c>
    </row>
    <row r="857">
      <c r="A857" s="115">
        <v>45791.0</v>
      </c>
      <c r="B857" s="116">
        <v>10.0</v>
      </c>
      <c r="C857" s="69" t="s">
        <v>72</v>
      </c>
      <c r="D857" s="69" t="s">
        <v>247</v>
      </c>
      <c r="E857" s="69" t="s">
        <v>3742</v>
      </c>
      <c r="F857" s="69" t="s">
        <v>25</v>
      </c>
      <c r="G857" s="69" t="s">
        <v>3743</v>
      </c>
      <c r="H857" s="69" t="s">
        <v>39</v>
      </c>
      <c r="I857" s="69" t="s">
        <v>220</v>
      </c>
      <c r="J857" s="69" t="s">
        <v>220</v>
      </c>
      <c r="K857" s="69" t="s">
        <v>220</v>
      </c>
      <c r="L857" s="69" t="s">
        <v>29</v>
      </c>
      <c r="M857" s="69" t="s">
        <v>8547</v>
      </c>
      <c r="N857" s="69" t="s">
        <v>8548</v>
      </c>
      <c r="O857" s="69" t="s">
        <v>32</v>
      </c>
      <c r="P857" s="69" t="s">
        <v>33</v>
      </c>
      <c r="Q857" s="69" t="s">
        <v>34</v>
      </c>
      <c r="R857" s="117"/>
      <c r="S857" s="117" t="s">
        <v>4853</v>
      </c>
      <c r="T857" s="71">
        <v>45801.0</v>
      </c>
      <c r="V857" s="69" t="s">
        <v>4853</v>
      </c>
      <c r="W857" s="69">
        <v>4950.0</v>
      </c>
      <c r="X857" s="69" t="s">
        <v>691</v>
      </c>
      <c r="Y857" s="69" t="s">
        <v>6866</v>
      </c>
      <c r="Z857" s="70" t="s">
        <v>6867</v>
      </c>
      <c r="AA857" s="71">
        <v>45778.0</v>
      </c>
    </row>
    <row r="858">
      <c r="A858" s="115">
        <v>45791.0</v>
      </c>
      <c r="B858" s="116">
        <v>31.0</v>
      </c>
      <c r="C858" s="69" t="s">
        <v>72</v>
      </c>
      <c r="D858" s="69" t="s">
        <v>247</v>
      </c>
      <c r="E858" s="69" t="s">
        <v>3746</v>
      </c>
      <c r="F858" s="69" t="s">
        <v>25</v>
      </c>
      <c r="G858" s="69" t="s">
        <v>3747</v>
      </c>
      <c r="H858" s="69" t="s">
        <v>68</v>
      </c>
      <c r="I858" s="69" t="s">
        <v>78</v>
      </c>
      <c r="J858" s="69" t="s">
        <v>78</v>
      </c>
      <c r="K858" s="69" t="s">
        <v>78</v>
      </c>
      <c r="L858" s="69" t="s">
        <v>29</v>
      </c>
      <c r="M858" s="69" t="s">
        <v>8549</v>
      </c>
      <c r="N858" s="69" t="s">
        <v>8550</v>
      </c>
      <c r="O858" s="69" t="s">
        <v>32</v>
      </c>
      <c r="P858" s="69" t="s">
        <v>33</v>
      </c>
      <c r="Q858" s="69" t="s">
        <v>34</v>
      </c>
      <c r="R858" s="117"/>
      <c r="S858" s="117" t="s">
        <v>4837</v>
      </c>
      <c r="T858" s="71">
        <v>45822.0</v>
      </c>
      <c r="V858" s="69" t="s">
        <v>4837</v>
      </c>
      <c r="Y858" s="69" t="s">
        <v>6870</v>
      </c>
      <c r="Z858" s="70" t="s">
        <v>6871</v>
      </c>
      <c r="AA858" s="71">
        <v>45809.0</v>
      </c>
    </row>
    <row r="859">
      <c r="A859" s="115">
        <v>45791.0</v>
      </c>
      <c r="B859" s="116">
        <v>8.0</v>
      </c>
      <c r="C859" s="69" t="s">
        <v>72</v>
      </c>
      <c r="D859" s="69" t="s">
        <v>247</v>
      </c>
      <c r="E859" s="69" t="s">
        <v>3750</v>
      </c>
      <c r="F859" s="69" t="s">
        <v>25</v>
      </c>
      <c r="G859" s="69" t="s">
        <v>3751</v>
      </c>
      <c r="H859" s="69" t="s">
        <v>59</v>
      </c>
      <c r="I859" s="69" t="s">
        <v>104</v>
      </c>
      <c r="J859" s="69" t="s">
        <v>104</v>
      </c>
      <c r="K859" s="69" t="s">
        <v>104</v>
      </c>
      <c r="L859" s="69" t="s">
        <v>29</v>
      </c>
      <c r="M859" s="69" t="s">
        <v>8551</v>
      </c>
      <c r="N859" s="69" t="s">
        <v>8552</v>
      </c>
      <c r="O859" s="69" t="s">
        <v>32</v>
      </c>
      <c r="P859" s="69" t="s">
        <v>33</v>
      </c>
      <c r="Q859" s="69" t="s">
        <v>471</v>
      </c>
      <c r="R859" s="69" t="s">
        <v>6393</v>
      </c>
      <c r="S859" s="117" t="s">
        <v>6393</v>
      </c>
      <c r="T859" s="71">
        <v>45799.0</v>
      </c>
      <c r="V859" s="69" t="s">
        <v>4853</v>
      </c>
      <c r="W859" s="69">
        <v>4950.0</v>
      </c>
      <c r="X859" s="69" t="s">
        <v>691</v>
      </c>
      <c r="Y859" s="69" t="s">
        <v>6866</v>
      </c>
      <c r="Z859" s="70" t="s">
        <v>6867</v>
      </c>
      <c r="AA859" s="71">
        <v>45778.0</v>
      </c>
    </row>
    <row r="860">
      <c r="A860" s="115">
        <v>45791.0</v>
      </c>
      <c r="B860" s="116">
        <v>111.0</v>
      </c>
      <c r="C860" s="69" t="s">
        <v>72</v>
      </c>
      <c r="D860" s="69" t="s">
        <v>73</v>
      </c>
      <c r="E860" s="69" t="s">
        <v>3754</v>
      </c>
      <c r="F860" s="69" t="s">
        <v>46</v>
      </c>
      <c r="G860" s="69" t="s">
        <v>3755</v>
      </c>
      <c r="H860" s="69" t="s">
        <v>59</v>
      </c>
      <c r="I860" s="69" t="s">
        <v>122</v>
      </c>
      <c r="J860" s="69" t="s">
        <v>47</v>
      </c>
      <c r="K860" s="69" t="s">
        <v>47</v>
      </c>
      <c r="L860" s="69" t="s">
        <v>29</v>
      </c>
      <c r="M860" s="69" t="s">
        <v>8553</v>
      </c>
      <c r="N860" s="69" t="s">
        <v>8554</v>
      </c>
      <c r="O860" s="69" t="s">
        <v>32</v>
      </c>
      <c r="P860" s="69" t="s">
        <v>214</v>
      </c>
      <c r="R860" s="117"/>
      <c r="S860" s="117"/>
      <c r="T860" s="70" t="s">
        <v>6850</v>
      </c>
      <c r="V860" s="117"/>
      <c r="Y860" s="69" t="s">
        <v>6850</v>
      </c>
      <c r="Z860" s="70" t="s">
        <v>6850</v>
      </c>
      <c r="AA860" s="70" t="s">
        <v>6850</v>
      </c>
    </row>
    <row r="861">
      <c r="A861" s="115">
        <v>45791.0</v>
      </c>
      <c r="B861" s="116">
        <v>111.0</v>
      </c>
      <c r="C861" s="69" t="s">
        <v>72</v>
      </c>
      <c r="D861" s="69" t="s">
        <v>247</v>
      </c>
      <c r="E861" s="69" t="s">
        <v>3758</v>
      </c>
      <c r="F861" s="69" t="s">
        <v>25</v>
      </c>
      <c r="G861" s="69" t="s">
        <v>3759</v>
      </c>
      <c r="H861" s="69" t="s">
        <v>388</v>
      </c>
      <c r="I861" s="69" t="s">
        <v>78</v>
      </c>
      <c r="J861" s="69" t="s">
        <v>78</v>
      </c>
      <c r="K861" s="69" t="s">
        <v>78</v>
      </c>
      <c r="L861" s="69" t="s">
        <v>29</v>
      </c>
      <c r="M861" s="69" t="s">
        <v>8555</v>
      </c>
      <c r="N861" s="69" t="s">
        <v>8556</v>
      </c>
      <c r="O861" s="69" t="s">
        <v>32</v>
      </c>
      <c r="P861" s="69" t="s">
        <v>214</v>
      </c>
      <c r="R861" s="117"/>
      <c r="S861" s="117"/>
      <c r="T861" s="70" t="s">
        <v>6850</v>
      </c>
      <c r="V861" s="117"/>
      <c r="Y861" s="69" t="s">
        <v>6850</v>
      </c>
      <c r="Z861" s="70" t="s">
        <v>6850</v>
      </c>
      <c r="AA861" s="70" t="s">
        <v>6850</v>
      </c>
    </row>
    <row r="862">
      <c r="A862" s="115">
        <v>45791.0</v>
      </c>
      <c r="B862" s="116">
        <v>10.0</v>
      </c>
      <c r="C862" s="69" t="s">
        <v>64</v>
      </c>
      <c r="D862" s="69" t="s">
        <v>697</v>
      </c>
      <c r="E862" s="69" t="s">
        <v>3762</v>
      </c>
      <c r="F862" s="69" t="s">
        <v>25</v>
      </c>
      <c r="G862" s="69" t="s">
        <v>3763</v>
      </c>
      <c r="H862" s="69" t="s">
        <v>68</v>
      </c>
      <c r="I862" s="69" t="s">
        <v>220</v>
      </c>
      <c r="J862" s="69" t="s">
        <v>220</v>
      </c>
      <c r="K862" s="69" t="s">
        <v>220</v>
      </c>
      <c r="L862" s="69" t="s">
        <v>29</v>
      </c>
      <c r="M862" s="69" t="s">
        <v>8557</v>
      </c>
      <c r="N862" s="69" t="s">
        <v>8558</v>
      </c>
      <c r="O862" s="69" t="s">
        <v>32</v>
      </c>
      <c r="P862" s="69" t="s">
        <v>33</v>
      </c>
      <c r="Q862" s="69" t="s">
        <v>34</v>
      </c>
      <c r="R862" s="117"/>
      <c r="S862" s="117" t="s">
        <v>4853</v>
      </c>
      <c r="T862" s="71">
        <v>45801.0</v>
      </c>
      <c r="V862" s="69" t="s">
        <v>4853</v>
      </c>
      <c r="Y862" s="69" t="s">
        <v>6866</v>
      </c>
      <c r="Z862" s="70" t="s">
        <v>6867</v>
      </c>
      <c r="AA862" s="71">
        <v>45778.0</v>
      </c>
    </row>
    <row r="863">
      <c r="A863" s="115">
        <v>45791.0</v>
      </c>
      <c r="B863" s="116">
        <v>10.0</v>
      </c>
      <c r="C863" s="69" t="s">
        <v>64</v>
      </c>
      <c r="D863" s="69" t="s">
        <v>697</v>
      </c>
      <c r="E863" s="69" t="s">
        <v>3766</v>
      </c>
      <c r="F863" s="69" t="s">
        <v>46</v>
      </c>
      <c r="G863" s="69" t="s">
        <v>3763</v>
      </c>
      <c r="H863" s="69" t="s">
        <v>68</v>
      </c>
      <c r="I863" s="69" t="s">
        <v>220</v>
      </c>
      <c r="J863" s="69" t="s">
        <v>47</v>
      </c>
      <c r="K863" s="69" t="s">
        <v>47</v>
      </c>
      <c r="L863" s="69" t="s">
        <v>29</v>
      </c>
      <c r="M863" s="69" t="s">
        <v>8559</v>
      </c>
      <c r="N863" s="69" t="s">
        <v>8560</v>
      </c>
      <c r="O863" s="69" t="s">
        <v>32</v>
      </c>
      <c r="P863" s="69" t="s">
        <v>33</v>
      </c>
      <c r="Q863" s="69" t="s">
        <v>34</v>
      </c>
      <c r="R863" s="117"/>
      <c r="S863" s="117" t="s">
        <v>4853</v>
      </c>
      <c r="T863" s="71">
        <v>45801.0</v>
      </c>
      <c r="V863" s="69" t="s">
        <v>4853</v>
      </c>
      <c r="Y863" s="69" t="s">
        <v>6866</v>
      </c>
      <c r="Z863" s="70" t="s">
        <v>6867</v>
      </c>
      <c r="AA863" s="71">
        <v>45778.0</v>
      </c>
    </row>
    <row r="864">
      <c r="A864" s="115">
        <v>45791.0</v>
      </c>
      <c r="B864" s="116">
        <v>24.0</v>
      </c>
      <c r="C864" s="69" t="s">
        <v>64</v>
      </c>
      <c r="D864" s="69" t="s">
        <v>95</v>
      </c>
      <c r="E864" s="69" t="s">
        <v>3769</v>
      </c>
      <c r="F864" s="69" t="s">
        <v>25</v>
      </c>
      <c r="G864" s="69" t="s">
        <v>3770</v>
      </c>
      <c r="H864" s="69" t="s">
        <v>39</v>
      </c>
      <c r="I864" s="69" t="s">
        <v>220</v>
      </c>
      <c r="J864" s="69" t="s">
        <v>220</v>
      </c>
      <c r="K864" s="69" t="s">
        <v>220</v>
      </c>
      <c r="L864" s="69" t="s">
        <v>29</v>
      </c>
      <c r="M864" s="69" t="s">
        <v>8561</v>
      </c>
      <c r="N864" s="69" t="s">
        <v>8562</v>
      </c>
      <c r="O864" s="69" t="s">
        <v>32</v>
      </c>
      <c r="P864" s="69" t="s">
        <v>33</v>
      </c>
      <c r="R864" s="117"/>
      <c r="S864" s="117">
        <v>45844.0</v>
      </c>
      <c r="T864" s="71">
        <v>45815.0</v>
      </c>
      <c r="V864" s="115">
        <v>45844.0</v>
      </c>
      <c r="Y864" s="69" t="s">
        <v>6870</v>
      </c>
      <c r="Z864" s="70" t="s">
        <v>6871</v>
      </c>
      <c r="AA864" s="71">
        <v>45809.0</v>
      </c>
    </row>
    <row r="865">
      <c r="A865" s="115">
        <v>45791.0</v>
      </c>
      <c r="B865" s="116">
        <v>111.0</v>
      </c>
      <c r="C865" s="69" t="s">
        <v>50</v>
      </c>
      <c r="D865" s="69" t="s">
        <v>216</v>
      </c>
      <c r="E865" s="69" t="s">
        <v>3773</v>
      </c>
      <c r="F865" s="69" t="s">
        <v>25</v>
      </c>
      <c r="G865" s="69" t="s">
        <v>3774</v>
      </c>
      <c r="H865" s="69" t="s">
        <v>39</v>
      </c>
      <c r="I865" s="69" t="s">
        <v>256</v>
      </c>
      <c r="J865" s="69" t="s">
        <v>40</v>
      </c>
      <c r="K865" s="69" t="s">
        <v>40</v>
      </c>
      <c r="L865" s="69" t="s">
        <v>29</v>
      </c>
      <c r="M865" s="69" t="s">
        <v>8563</v>
      </c>
      <c r="N865" s="69" t="s">
        <v>8564</v>
      </c>
      <c r="O865" s="69" t="s">
        <v>32</v>
      </c>
      <c r="P865" s="69" t="s">
        <v>214</v>
      </c>
      <c r="R865" s="117"/>
      <c r="S865" s="117"/>
      <c r="T865" s="70" t="s">
        <v>6850</v>
      </c>
      <c r="V865" s="117"/>
      <c r="Y865" s="69" t="s">
        <v>6850</v>
      </c>
      <c r="Z865" s="70" t="s">
        <v>6850</v>
      </c>
      <c r="AA865" s="70" t="s">
        <v>6850</v>
      </c>
    </row>
    <row r="866">
      <c r="A866" s="115">
        <v>45791.0</v>
      </c>
      <c r="B866" s="116">
        <v>111.0</v>
      </c>
      <c r="C866" s="69" t="s">
        <v>50</v>
      </c>
      <c r="D866" s="69" t="s">
        <v>216</v>
      </c>
      <c r="E866" s="69" t="s">
        <v>3777</v>
      </c>
      <c r="F866" s="69" t="s">
        <v>25</v>
      </c>
      <c r="G866" s="69" t="s">
        <v>3778</v>
      </c>
      <c r="H866" s="69" t="s">
        <v>39</v>
      </c>
      <c r="I866" s="69" t="s">
        <v>435</v>
      </c>
      <c r="J866" s="69" t="s">
        <v>404</v>
      </c>
      <c r="K866" s="69" t="s">
        <v>404</v>
      </c>
      <c r="L866" s="69" t="s">
        <v>29</v>
      </c>
      <c r="M866" s="69" t="s">
        <v>8565</v>
      </c>
      <c r="N866" s="69" t="s">
        <v>8566</v>
      </c>
      <c r="O866" s="69" t="s">
        <v>32</v>
      </c>
      <c r="P866" s="69" t="s">
        <v>214</v>
      </c>
      <c r="R866" s="117"/>
      <c r="S866" s="117"/>
      <c r="T866" s="70" t="s">
        <v>6850</v>
      </c>
      <c r="V866" s="117"/>
      <c r="Y866" s="69" t="s">
        <v>6850</v>
      </c>
      <c r="Z866" s="70" t="s">
        <v>6850</v>
      </c>
      <c r="AA866" s="70" t="s">
        <v>6850</v>
      </c>
    </row>
    <row r="867">
      <c r="A867" s="115">
        <v>45791.0</v>
      </c>
      <c r="B867" s="116">
        <v>111.0</v>
      </c>
      <c r="C867" s="69" t="s">
        <v>50</v>
      </c>
      <c r="D867" s="69" t="s">
        <v>216</v>
      </c>
      <c r="E867" s="69" t="s">
        <v>3781</v>
      </c>
      <c r="F867" s="69" t="s">
        <v>25</v>
      </c>
      <c r="G867" s="69" t="s">
        <v>3782</v>
      </c>
      <c r="H867" s="69" t="s">
        <v>39</v>
      </c>
      <c r="I867" s="69" t="s">
        <v>256</v>
      </c>
      <c r="J867" s="69" t="s">
        <v>142</v>
      </c>
      <c r="K867" s="69" t="s">
        <v>136</v>
      </c>
      <c r="L867" s="69" t="s">
        <v>29</v>
      </c>
      <c r="M867" s="69" t="s">
        <v>8567</v>
      </c>
      <c r="N867" s="69" t="s">
        <v>8568</v>
      </c>
      <c r="O867" s="69" t="s">
        <v>32</v>
      </c>
      <c r="P867" s="69" t="s">
        <v>214</v>
      </c>
      <c r="R867" s="117"/>
      <c r="S867" s="117"/>
      <c r="T867" s="70" t="s">
        <v>6850</v>
      </c>
      <c r="V867" s="117"/>
      <c r="Y867" s="69" t="s">
        <v>6850</v>
      </c>
      <c r="Z867" s="70" t="s">
        <v>6850</v>
      </c>
      <c r="AA867" s="70" t="s">
        <v>6850</v>
      </c>
    </row>
    <row r="868">
      <c r="A868" s="115">
        <v>45791.0</v>
      </c>
      <c r="B868" s="116">
        <v>111.0</v>
      </c>
      <c r="C868" s="69" t="s">
        <v>50</v>
      </c>
      <c r="D868" s="69" t="s">
        <v>216</v>
      </c>
      <c r="E868" s="69" t="s">
        <v>3785</v>
      </c>
      <c r="F868" s="69" t="s">
        <v>46</v>
      </c>
      <c r="G868" s="69" t="s">
        <v>3782</v>
      </c>
      <c r="H868" s="69" t="s">
        <v>39</v>
      </c>
      <c r="I868" s="69" t="s">
        <v>256</v>
      </c>
      <c r="J868" s="69" t="s">
        <v>47</v>
      </c>
      <c r="K868" s="69" t="s">
        <v>47</v>
      </c>
      <c r="L868" s="69" t="s">
        <v>29</v>
      </c>
      <c r="M868" s="69" t="s">
        <v>8569</v>
      </c>
      <c r="N868" s="69" t="s">
        <v>8570</v>
      </c>
      <c r="O868" s="69" t="s">
        <v>32</v>
      </c>
      <c r="P868" s="69" t="s">
        <v>214</v>
      </c>
      <c r="R868" s="117"/>
      <c r="S868" s="117"/>
      <c r="T868" s="70" t="s">
        <v>6850</v>
      </c>
      <c r="V868" s="117"/>
      <c r="Y868" s="69" t="s">
        <v>6850</v>
      </c>
      <c r="Z868" s="70" t="s">
        <v>6850</v>
      </c>
      <c r="AA868" s="70" t="s">
        <v>6850</v>
      </c>
    </row>
    <row r="869">
      <c r="A869" s="115">
        <v>45791.0</v>
      </c>
      <c r="B869" s="116">
        <v>24.0</v>
      </c>
      <c r="C869" s="69" t="s">
        <v>72</v>
      </c>
      <c r="D869" s="69" t="s">
        <v>247</v>
      </c>
      <c r="E869" s="69" t="s">
        <v>3788</v>
      </c>
      <c r="F869" s="69" t="s">
        <v>274</v>
      </c>
      <c r="G869" s="69" t="s">
        <v>3789</v>
      </c>
      <c r="H869" s="69" t="s">
        <v>77</v>
      </c>
      <c r="I869" s="69" t="s">
        <v>78</v>
      </c>
      <c r="J869" s="69" t="s">
        <v>47</v>
      </c>
      <c r="K869" s="69" t="s">
        <v>47</v>
      </c>
      <c r="L869" s="69" t="s">
        <v>29</v>
      </c>
      <c r="M869" s="69" t="s">
        <v>8571</v>
      </c>
      <c r="N869" s="69" t="s">
        <v>8572</v>
      </c>
      <c r="O869" s="69" t="s">
        <v>32</v>
      </c>
      <c r="P869" s="69" t="s">
        <v>33</v>
      </c>
      <c r="R869" s="117"/>
      <c r="S869" s="117">
        <v>45844.0</v>
      </c>
      <c r="T869" s="71">
        <v>45815.0</v>
      </c>
      <c r="V869" s="115">
        <v>45844.0</v>
      </c>
      <c r="W869" s="69">
        <v>1800.0</v>
      </c>
      <c r="X869" s="69" t="s">
        <v>482</v>
      </c>
      <c r="Y869" s="69" t="s">
        <v>6870</v>
      </c>
      <c r="Z869" s="70" t="s">
        <v>6871</v>
      </c>
      <c r="AA869" s="71">
        <v>45809.0</v>
      </c>
    </row>
    <row r="870">
      <c r="A870" s="115">
        <v>45791.0</v>
      </c>
      <c r="B870" s="116">
        <v>10.0</v>
      </c>
      <c r="C870" s="69" t="s">
        <v>72</v>
      </c>
      <c r="D870" s="69" t="s">
        <v>247</v>
      </c>
      <c r="E870" s="69" t="s">
        <v>3792</v>
      </c>
      <c r="F870" s="69" t="s">
        <v>274</v>
      </c>
      <c r="G870" s="69" t="s">
        <v>3793</v>
      </c>
      <c r="H870" s="69" t="s">
        <v>77</v>
      </c>
      <c r="I870" s="69" t="s">
        <v>801</v>
      </c>
      <c r="J870" s="69" t="s">
        <v>47</v>
      </c>
      <c r="K870" s="69" t="s">
        <v>47</v>
      </c>
      <c r="L870" s="69" t="s">
        <v>29</v>
      </c>
      <c r="M870" s="69" t="s">
        <v>8573</v>
      </c>
      <c r="N870" s="69" t="s">
        <v>8574</v>
      </c>
      <c r="O870" s="69" t="s">
        <v>32</v>
      </c>
      <c r="P870" s="69" t="s">
        <v>33</v>
      </c>
      <c r="Q870" s="69" t="s">
        <v>34</v>
      </c>
      <c r="R870" s="117"/>
      <c r="S870" s="117" t="s">
        <v>4853</v>
      </c>
      <c r="T870" s="71">
        <v>45801.0</v>
      </c>
      <c r="V870" s="69" t="s">
        <v>4853</v>
      </c>
      <c r="W870" s="69">
        <v>1800.0</v>
      </c>
      <c r="X870" s="69" t="s">
        <v>691</v>
      </c>
      <c r="Y870" s="69" t="s">
        <v>6866</v>
      </c>
      <c r="Z870" s="70" t="s">
        <v>6867</v>
      </c>
      <c r="AA870" s="71">
        <v>45778.0</v>
      </c>
    </row>
    <row r="871">
      <c r="A871" s="115">
        <v>45791.0</v>
      </c>
      <c r="B871" s="116">
        <v>24.0</v>
      </c>
      <c r="C871" s="69" t="s">
        <v>50</v>
      </c>
      <c r="D871" s="69" t="s">
        <v>51</v>
      </c>
      <c r="E871" s="69" t="s">
        <v>3796</v>
      </c>
      <c r="F871" s="69" t="s">
        <v>274</v>
      </c>
      <c r="G871" s="69" t="s">
        <v>3797</v>
      </c>
      <c r="H871" s="69" t="s">
        <v>77</v>
      </c>
      <c r="I871" s="69" t="s">
        <v>105</v>
      </c>
      <c r="J871" s="69" t="s">
        <v>47</v>
      </c>
      <c r="K871" s="69" t="s">
        <v>47</v>
      </c>
      <c r="L871" s="69" t="s">
        <v>29</v>
      </c>
      <c r="M871" s="69" t="s">
        <v>8575</v>
      </c>
      <c r="N871" s="69" t="s">
        <v>8576</v>
      </c>
      <c r="O871" s="69" t="s">
        <v>32</v>
      </c>
      <c r="P871" s="69" t="s">
        <v>33</v>
      </c>
      <c r="Q871" s="69" t="s">
        <v>34</v>
      </c>
      <c r="R871" s="117"/>
      <c r="S871" s="117">
        <v>45844.0</v>
      </c>
      <c r="T871" s="71">
        <v>45815.0</v>
      </c>
      <c r="V871" s="115">
        <v>45844.0</v>
      </c>
      <c r="Y871" s="69" t="s">
        <v>6870</v>
      </c>
      <c r="Z871" s="70" t="s">
        <v>6871</v>
      </c>
      <c r="AA871" s="71">
        <v>45809.0</v>
      </c>
    </row>
    <row r="872">
      <c r="A872" s="115">
        <v>45792.0</v>
      </c>
      <c r="B872" s="116">
        <v>110.0</v>
      </c>
      <c r="C872" s="69" t="s">
        <v>64</v>
      </c>
      <c r="D872" s="69" t="s">
        <v>529</v>
      </c>
      <c r="E872" s="69" t="s">
        <v>3801</v>
      </c>
      <c r="F872" s="69" t="s">
        <v>25</v>
      </c>
      <c r="G872" s="69" t="s">
        <v>3802</v>
      </c>
      <c r="H872" s="69" t="s">
        <v>388</v>
      </c>
      <c r="I872" s="69" t="s">
        <v>122</v>
      </c>
      <c r="J872" s="69" t="s">
        <v>122</v>
      </c>
      <c r="K872" s="69" t="s">
        <v>122</v>
      </c>
      <c r="L872" s="69" t="s">
        <v>29</v>
      </c>
      <c r="M872" s="69" t="s">
        <v>8577</v>
      </c>
      <c r="N872" s="69" t="s">
        <v>8578</v>
      </c>
      <c r="O872" s="69" t="s">
        <v>32</v>
      </c>
      <c r="P872" s="69" t="s">
        <v>214</v>
      </c>
      <c r="R872" s="117"/>
      <c r="S872" s="117"/>
      <c r="T872" s="70" t="s">
        <v>6850</v>
      </c>
      <c r="V872" s="117"/>
      <c r="Y872" s="69" t="s">
        <v>6850</v>
      </c>
      <c r="Z872" s="70" t="s">
        <v>6850</v>
      </c>
      <c r="AA872" s="70" t="s">
        <v>6850</v>
      </c>
    </row>
    <row r="873">
      <c r="A873" s="115">
        <v>45792.0</v>
      </c>
      <c r="B873" s="116">
        <v>110.0</v>
      </c>
      <c r="C873" s="69" t="s">
        <v>64</v>
      </c>
      <c r="D873" s="69" t="s">
        <v>529</v>
      </c>
      <c r="E873" s="69" t="s">
        <v>3805</v>
      </c>
      <c r="F873" s="69" t="s">
        <v>25</v>
      </c>
      <c r="G873" s="69" t="s">
        <v>3806</v>
      </c>
      <c r="H873" s="69" t="s">
        <v>388</v>
      </c>
      <c r="I873" s="69" t="s">
        <v>182</v>
      </c>
      <c r="J873" s="69" t="s">
        <v>148</v>
      </c>
      <c r="K873" s="69" t="s">
        <v>148</v>
      </c>
      <c r="L873" s="69" t="s">
        <v>29</v>
      </c>
      <c r="M873" s="69" t="s">
        <v>8579</v>
      </c>
      <c r="N873" s="69" t="s">
        <v>8580</v>
      </c>
      <c r="O873" s="69" t="s">
        <v>32</v>
      </c>
      <c r="P873" s="69" t="s">
        <v>214</v>
      </c>
      <c r="R873" s="117"/>
      <c r="S873" s="117"/>
      <c r="T873" s="70" t="s">
        <v>6850</v>
      </c>
      <c r="V873" s="117"/>
      <c r="Y873" s="69" t="s">
        <v>6850</v>
      </c>
      <c r="Z873" s="70" t="s">
        <v>6850</v>
      </c>
      <c r="AA873" s="70" t="s">
        <v>6850</v>
      </c>
    </row>
    <row r="874">
      <c r="A874" s="115">
        <v>45792.0</v>
      </c>
      <c r="B874" s="116">
        <v>23.0</v>
      </c>
      <c r="C874" s="69" t="s">
        <v>64</v>
      </c>
      <c r="D874" s="69" t="s">
        <v>529</v>
      </c>
      <c r="E874" s="69" t="s">
        <v>3809</v>
      </c>
      <c r="F874" s="69" t="s">
        <v>25</v>
      </c>
      <c r="G874" s="69" t="s">
        <v>3810</v>
      </c>
      <c r="H874" s="69" t="s">
        <v>39</v>
      </c>
      <c r="I874" s="69" t="s">
        <v>40</v>
      </c>
      <c r="J874" s="69" t="s">
        <v>104</v>
      </c>
      <c r="K874" s="69" t="s">
        <v>256</v>
      </c>
      <c r="L874" s="69" t="s">
        <v>29</v>
      </c>
      <c r="M874" s="69" t="s">
        <v>8581</v>
      </c>
      <c r="N874" s="69" t="s">
        <v>8582</v>
      </c>
      <c r="O874" s="69" t="s">
        <v>32</v>
      </c>
      <c r="P874" s="69" t="s">
        <v>33</v>
      </c>
      <c r="Q874" s="69" t="s">
        <v>471</v>
      </c>
      <c r="R874" s="117"/>
      <c r="S874" s="117">
        <v>45844.0</v>
      </c>
      <c r="T874" s="71">
        <v>45815.0</v>
      </c>
      <c r="V874" s="115">
        <v>45844.0</v>
      </c>
      <c r="Y874" s="69" t="s">
        <v>6870</v>
      </c>
      <c r="Z874" s="70" t="s">
        <v>6871</v>
      </c>
      <c r="AA874" s="71">
        <v>45809.0</v>
      </c>
    </row>
    <row r="875">
      <c r="A875" s="115">
        <v>45792.0</v>
      </c>
      <c r="B875" s="116">
        <v>110.0</v>
      </c>
      <c r="C875" s="69" t="s">
        <v>64</v>
      </c>
      <c r="D875" s="69" t="s">
        <v>529</v>
      </c>
      <c r="E875" s="69" t="s">
        <v>3813</v>
      </c>
      <c r="F875" s="69" t="s">
        <v>25</v>
      </c>
      <c r="G875" s="69" t="s">
        <v>3814</v>
      </c>
      <c r="H875" s="69" t="s">
        <v>388</v>
      </c>
      <c r="I875" s="69" t="s">
        <v>905</v>
      </c>
      <c r="J875" s="69" t="s">
        <v>54</v>
      </c>
      <c r="K875" s="69" t="s">
        <v>54</v>
      </c>
      <c r="L875" s="69" t="s">
        <v>29</v>
      </c>
      <c r="M875" s="69" t="s">
        <v>8583</v>
      </c>
      <c r="N875" s="69" t="s">
        <v>8584</v>
      </c>
      <c r="O875" s="69" t="s">
        <v>32</v>
      </c>
      <c r="P875" s="69" t="s">
        <v>214</v>
      </c>
      <c r="R875" s="117"/>
      <c r="S875" s="117"/>
      <c r="T875" s="70" t="s">
        <v>6850</v>
      </c>
      <c r="V875" s="117"/>
      <c r="Y875" s="69" t="s">
        <v>6850</v>
      </c>
      <c r="Z875" s="70" t="s">
        <v>6850</v>
      </c>
      <c r="AA875" s="70" t="s">
        <v>6850</v>
      </c>
    </row>
    <row r="876">
      <c r="A876" s="115">
        <v>45792.0</v>
      </c>
      <c r="B876" s="116">
        <v>23.0</v>
      </c>
      <c r="C876" s="69" t="s">
        <v>72</v>
      </c>
      <c r="D876" s="69" t="s">
        <v>247</v>
      </c>
      <c r="E876" s="69" t="s">
        <v>3817</v>
      </c>
      <c r="F876" s="69" t="s">
        <v>25</v>
      </c>
      <c r="G876" s="69" t="s">
        <v>3818</v>
      </c>
      <c r="H876" s="69" t="s">
        <v>388</v>
      </c>
      <c r="I876" s="69" t="s">
        <v>104</v>
      </c>
      <c r="J876" s="69" t="s">
        <v>104</v>
      </c>
      <c r="K876" s="69" t="s">
        <v>104</v>
      </c>
      <c r="L876" s="69" t="s">
        <v>29</v>
      </c>
      <c r="M876" s="69" t="s">
        <v>8585</v>
      </c>
      <c r="N876" s="69" t="s">
        <v>8586</v>
      </c>
      <c r="O876" s="69" t="s">
        <v>32</v>
      </c>
      <c r="P876" s="69" t="s">
        <v>33</v>
      </c>
      <c r="R876" s="117"/>
      <c r="S876" s="117">
        <v>45844.0</v>
      </c>
      <c r="T876" s="71">
        <v>45815.0</v>
      </c>
      <c r="V876" s="115">
        <v>45844.0</v>
      </c>
      <c r="Y876" s="69" t="s">
        <v>6870</v>
      </c>
      <c r="Z876" s="70" t="s">
        <v>6871</v>
      </c>
      <c r="AA876" s="71">
        <v>45809.0</v>
      </c>
    </row>
    <row r="877">
      <c r="A877" s="115">
        <v>45792.0</v>
      </c>
      <c r="B877" s="116">
        <v>110.0</v>
      </c>
      <c r="C877" s="69" t="s">
        <v>72</v>
      </c>
      <c r="D877" s="69" t="s">
        <v>247</v>
      </c>
      <c r="E877" s="69" t="s">
        <v>3821</v>
      </c>
      <c r="F877" s="69" t="s">
        <v>25</v>
      </c>
      <c r="G877" s="69" t="s">
        <v>3822</v>
      </c>
      <c r="H877" s="69" t="s">
        <v>68</v>
      </c>
      <c r="I877" s="69" t="s">
        <v>435</v>
      </c>
      <c r="J877" s="69" t="s">
        <v>220</v>
      </c>
      <c r="K877" s="69" t="s">
        <v>220</v>
      </c>
      <c r="L877" s="69" t="s">
        <v>29</v>
      </c>
      <c r="M877" s="69" t="s">
        <v>8587</v>
      </c>
      <c r="N877" s="69" t="s">
        <v>8588</v>
      </c>
      <c r="O877" s="69" t="s">
        <v>32</v>
      </c>
      <c r="P877" s="69" t="s">
        <v>33</v>
      </c>
      <c r="Q877" s="69" t="s">
        <v>519</v>
      </c>
      <c r="R877" s="117"/>
      <c r="S877" s="117"/>
      <c r="T877" s="70" t="s">
        <v>6850</v>
      </c>
      <c r="V877" s="117"/>
      <c r="W877" s="69">
        <v>4500.0</v>
      </c>
      <c r="X877" s="69" t="s">
        <v>1331</v>
      </c>
      <c r="Y877" s="69" t="s">
        <v>6850</v>
      </c>
      <c r="Z877" s="70" t="s">
        <v>6850</v>
      </c>
      <c r="AA877" s="70" t="s">
        <v>6850</v>
      </c>
    </row>
    <row r="878">
      <c r="A878" s="115">
        <v>45792.0</v>
      </c>
      <c r="B878" s="116">
        <v>110.0</v>
      </c>
      <c r="C878" s="69" t="s">
        <v>64</v>
      </c>
      <c r="D878" s="69" t="s">
        <v>65</v>
      </c>
      <c r="E878" s="69" t="s">
        <v>3826</v>
      </c>
      <c r="F878" s="69" t="s">
        <v>25</v>
      </c>
      <c r="G878" s="69" t="s">
        <v>3827</v>
      </c>
      <c r="H878" s="69" t="s">
        <v>59</v>
      </c>
      <c r="I878" s="69" t="s">
        <v>122</v>
      </c>
      <c r="J878" s="69" t="s">
        <v>122</v>
      </c>
      <c r="K878" s="69" t="s">
        <v>122</v>
      </c>
      <c r="L878" s="69" t="s">
        <v>29</v>
      </c>
      <c r="M878" s="69" t="s">
        <v>8589</v>
      </c>
      <c r="N878" s="69" t="s">
        <v>8590</v>
      </c>
      <c r="O878" s="69" t="s">
        <v>32</v>
      </c>
      <c r="P878" s="69" t="s">
        <v>214</v>
      </c>
      <c r="R878" s="117"/>
      <c r="S878" s="117"/>
      <c r="T878" s="70" t="s">
        <v>6850</v>
      </c>
      <c r="V878" s="117"/>
      <c r="Y878" s="69" t="s">
        <v>6850</v>
      </c>
      <c r="Z878" s="70" t="s">
        <v>6850</v>
      </c>
      <c r="AA878" s="70" t="s">
        <v>6850</v>
      </c>
    </row>
    <row r="879">
      <c r="A879" s="115">
        <v>45793.0</v>
      </c>
      <c r="B879" s="116">
        <v>7.0</v>
      </c>
      <c r="C879" s="69" t="s">
        <v>72</v>
      </c>
      <c r="D879" s="69" t="s">
        <v>73</v>
      </c>
      <c r="E879" s="69" t="s">
        <v>3831</v>
      </c>
      <c r="F879" s="69" t="s">
        <v>373</v>
      </c>
      <c r="G879" s="69" t="s">
        <v>3832</v>
      </c>
      <c r="H879" s="69" t="s">
        <v>39</v>
      </c>
      <c r="I879" s="69" t="s">
        <v>123</v>
      </c>
      <c r="J879" s="69" t="s">
        <v>256</v>
      </c>
      <c r="K879" s="69" t="s">
        <v>256</v>
      </c>
      <c r="L879" s="69" t="s">
        <v>29</v>
      </c>
      <c r="M879" s="69" t="s">
        <v>8591</v>
      </c>
      <c r="N879" s="69" t="s">
        <v>8592</v>
      </c>
      <c r="O879" s="69" t="s">
        <v>32</v>
      </c>
      <c r="P879" s="69" t="s">
        <v>33</v>
      </c>
      <c r="Q879" s="69" t="s">
        <v>471</v>
      </c>
      <c r="R879" s="69" t="s">
        <v>6434</v>
      </c>
      <c r="S879" s="117" t="s">
        <v>6434</v>
      </c>
      <c r="T879" s="71">
        <v>45800.0</v>
      </c>
      <c r="V879" s="115">
        <v>45844.0</v>
      </c>
      <c r="Y879" s="69" t="s">
        <v>6866</v>
      </c>
      <c r="Z879" s="70" t="s">
        <v>6867</v>
      </c>
      <c r="AA879" s="71">
        <v>45778.0</v>
      </c>
    </row>
    <row r="880">
      <c r="A880" s="115">
        <v>45793.0</v>
      </c>
      <c r="B880" s="116">
        <v>109.0</v>
      </c>
      <c r="C880" s="69" t="s">
        <v>72</v>
      </c>
      <c r="D880" s="69" t="s">
        <v>73</v>
      </c>
      <c r="E880" s="69" t="s">
        <v>3836</v>
      </c>
      <c r="F880" s="69" t="s">
        <v>46</v>
      </c>
      <c r="G880" s="69" t="s">
        <v>3594</v>
      </c>
      <c r="H880" s="69" t="s">
        <v>59</v>
      </c>
      <c r="I880" s="69" t="s">
        <v>435</v>
      </c>
      <c r="J880" s="69" t="s">
        <v>78</v>
      </c>
      <c r="K880" s="69" t="s">
        <v>78</v>
      </c>
      <c r="L880" s="69" t="s">
        <v>29</v>
      </c>
      <c r="M880" s="69" t="s">
        <v>8593</v>
      </c>
      <c r="N880" s="69" t="s">
        <v>8594</v>
      </c>
      <c r="O880" s="69" t="s">
        <v>32</v>
      </c>
      <c r="P880" s="69" t="s">
        <v>214</v>
      </c>
      <c r="R880" s="117"/>
      <c r="S880" s="117"/>
      <c r="T880" s="70" t="s">
        <v>6850</v>
      </c>
      <c r="V880" s="117"/>
      <c r="Y880" s="69" t="s">
        <v>6850</v>
      </c>
      <c r="Z880" s="70" t="s">
        <v>6850</v>
      </c>
      <c r="AA880" s="70" t="s">
        <v>6850</v>
      </c>
    </row>
    <row r="881">
      <c r="A881" s="115">
        <v>45793.0</v>
      </c>
      <c r="B881" s="116">
        <v>109.0</v>
      </c>
      <c r="C881" s="69" t="s">
        <v>72</v>
      </c>
      <c r="D881" s="69" t="s">
        <v>73</v>
      </c>
      <c r="E881" s="69" t="s">
        <v>3839</v>
      </c>
      <c r="F881" s="69" t="s">
        <v>25</v>
      </c>
      <c r="G881" s="69" t="s">
        <v>3840</v>
      </c>
      <c r="H881" s="69" t="s">
        <v>388</v>
      </c>
      <c r="I881" s="69" t="s">
        <v>435</v>
      </c>
      <c r="J881" s="69" t="s">
        <v>905</v>
      </c>
      <c r="K881" s="69" t="s">
        <v>905</v>
      </c>
      <c r="L881" s="69" t="s">
        <v>29</v>
      </c>
      <c r="M881" s="69" t="s">
        <v>8595</v>
      </c>
      <c r="N881" s="69" t="s">
        <v>8596</v>
      </c>
      <c r="O881" s="69" t="s">
        <v>32</v>
      </c>
      <c r="P881" s="69" t="s">
        <v>214</v>
      </c>
      <c r="R881" s="117"/>
      <c r="S881" s="117"/>
      <c r="T881" s="70" t="s">
        <v>6850</v>
      </c>
      <c r="V881" s="117"/>
      <c r="Y881" s="69" t="s">
        <v>6850</v>
      </c>
      <c r="Z881" s="70" t="s">
        <v>6850</v>
      </c>
      <c r="AA881" s="70" t="s">
        <v>6850</v>
      </c>
    </row>
    <row r="882">
      <c r="A882" s="115">
        <v>45793.0</v>
      </c>
      <c r="B882" s="116">
        <v>109.0</v>
      </c>
      <c r="C882" s="69" t="s">
        <v>72</v>
      </c>
      <c r="D882" s="69" t="s">
        <v>73</v>
      </c>
      <c r="E882" s="69" t="s">
        <v>3843</v>
      </c>
      <c r="F882" s="69" t="s">
        <v>25</v>
      </c>
      <c r="G882" s="69" t="s">
        <v>3844</v>
      </c>
      <c r="H882" s="69" t="s">
        <v>68</v>
      </c>
      <c r="I882" s="69" t="s">
        <v>801</v>
      </c>
      <c r="J882" s="69" t="s">
        <v>404</v>
      </c>
      <c r="K882" s="69" t="s">
        <v>404</v>
      </c>
      <c r="L882" s="69" t="s">
        <v>29</v>
      </c>
      <c r="M882" s="69" t="s">
        <v>8597</v>
      </c>
      <c r="N882" s="69" t="s">
        <v>8598</v>
      </c>
      <c r="O882" s="69" t="s">
        <v>32</v>
      </c>
      <c r="P882" s="69" t="s">
        <v>214</v>
      </c>
      <c r="R882" s="117"/>
      <c r="S882" s="117"/>
      <c r="T882" s="70" t="s">
        <v>6850</v>
      </c>
      <c r="V882" s="117"/>
      <c r="Y882" s="69" t="s">
        <v>6850</v>
      </c>
      <c r="Z882" s="70" t="s">
        <v>6850</v>
      </c>
      <c r="AA882" s="70" t="s">
        <v>6850</v>
      </c>
    </row>
    <row r="883">
      <c r="A883" s="115">
        <v>45793.0</v>
      </c>
      <c r="B883" s="116">
        <v>8.0</v>
      </c>
      <c r="C883" s="69" t="s">
        <v>72</v>
      </c>
      <c r="D883" s="69" t="s">
        <v>73</v>
      </c>
      <c r="E883" s="69" t="s">
        <v>3847</v>
      </c>
      <c r="F883" s="69" t="s">
        <v>25</v>
      </c>
      <c r="G883" s="69" t="s">
        <v>3848</v>
      </c>
      <c r="H883" s="69" t="s">
        <v>59</v>
      </c>
      <c r="I883" s="69" t="s">
        <v>801</v>
      </c>
      <c r="J883" s="69" t="s">
        <v>801</v>
      </c>
      <c r="K883" s="69" t="s">
        <v>801</v>
      </c>
      <c r="L883" s="69" t="s">
        <v>29</v>
      </c>
      <c r="M883" s="69" t="s">
        <v>8599</v>
      </c>
      <c r="N883" s="69" t="s">
        <v>8600</v>
      </c>
      <c r="O883" s="69" t="s">
        <v>32</v>
      </c>
      <c r="P883" s="69" t="s">
        <v>33</v>
      </c>
      <c r="Q883" s="69" t="s">
        <v>34</v>
      </c>
      <c r="R883" s="117"/>
      <c r="S883" s="117" t="s">
        <v>4853</v>
      </c>
      <c r="T883" s="71">
        <v>45801.0</v>
      </c>
      <c r="V883" s="69" t="s">
        <v>4853</v>
      </c>
      <c r="Y883" s="69" t="s">
        <v>6866</v>
      </c>
      <c r="Z883" s="70" t="s">
        <v>6867</v>
      </c>
      <c r="AA883" s="71">
        <v>45778.0</v>
      </c>
    </row>
    <row r="884">
      <c r="A884" s="115">
        <v>45793.0</v>
      </c>
      <c r="B884" s="116">
        <v>109.0</v>
      </c>
      <c r="C884" s="69" t="s">
        <v>22</v>
      </c>
      <c r="D884" s="69" t="s">
        <v>307</v>
      </c>
      <c r="E884" s="69" t="s">
        <v>3851</v>
      </c>
      <c r="F884" s="69" t="s">
        <v>46</v>
      </c>
      <c r="G884" s="69" t="s">
        <v>2749</v>
      </c>
      <c r="H884" s="69" t="s">
        <v>68</v>
      </c>
      <c r="I884" s="69" t="s">
        <v>40</v>
      </c>
      <c r="J884" s="69" t="s">
        <v>47</v>
      </c>
      <c r="K884" s="69" t="s">
        <v>47</v>
      </c>
      <c r="L884" s="69" t="s">
        <v>29</v>
      </c>
      <c r="M884" s="69" t="s">
        <v>8601</v>
      </c>
      <c r="N884" s="69" t="s">
        <v>8602</v>
      </c>
      <c r="O884" s="69" t="s">
        <v>32</v>
      </c>
      <c r="P884" s="69" t="s">
        <v>214</v>
      </c>
      <c r="R884" s="117"/>
      <c r="S884" s="117"/>
      <c r="T884" s="70" t="s">
        <v>6850</v>
      </c>
      <c r="V884" s="117"/>
      <c r="Y884" s="69" t="s">
        <v>6850</v>
      </c>
      <c r="Z884" s="70" t="s">
        <v>6850</v>
      </c>
      <c r="AA884" s="70" t="s">
        <v>6850</v>
      </c>
    </row>
    <row r="885">
      <c r="A885" s="115">
        <v>45793.0</v>
      </c>
      <c r="B885" s="116">
        <v>8.0</v>
      </c>
      <c r="C885" s="69" t="s">
        <v>72</v>
      </c>
      <c r="D885" s="69" t="s">
        <v>247</v>
      </c>
      <c r="E885" s="69" t="s">
        <v>3854</v>
      </c>
      <c r="F885" s="69" t="s">
        <v>274</v>
      </c>
      <c r="G885" s="69" t="s">
        <v>3855</v>
      </c>
      <c r="H885" s="69" t="s">
        <v>77</v>
      </c>
      <c r="I885" s="69" t="s">
        <v>54</v>
      </c>
      <c r="J885" s="69" t="s">
        <v>47</v>
      </c>
      <c r="K885" s="69" t="s">
        <v>47</v>
      </c>
      <c r="L885" s="69" t="s">
        <v>29</v>
      </c>
      <c r="M885" s="69" t="s">
        <v>8603</v>
      </c>
      <c r="N885" s="69" t="s">
        <v>8604</v>
      </c>
      <c r="O885" s="69" t="s">
        <v>32</v>
      </c>
      <c r="P885" s="69" t="s">
        <v>33</v>
      </c>
      <c r="Q885" s="69" t="s">
        <v>126</v>
      </c>
      <c r="R885" s="117"/>
      <c r="S885" s="117" t="s">
        <v>4853</v>
      </c>
      <c r="T885" s="71">
        <v>45801.0</v>
      </c>
      <c r="V885" s="69" t="s">
        <v>4853</v>
      </c>
      <c r="W885" s="69">
        <v>3600.0</v>
      </c>
      <c r="X885" s="69" t="s">
        <v>614</v>
      </c>
      <c r="Y885" s="69" t="s">
        <v>6866</v>
      </c>
      <c r="Z885" s="70" t="s">
        <v>6867</v>
      </c>
      <c r="AA885" s="71">
        <v>45778.0</v>
      </c>
    </row>
    <row r="886">
      <c r="A886" s="115">
        <v>45793.0</v>
      </c>
      <c r="B886" s="116">
        <v>8.0</v>
      </c>
      <c r="C886" s="69" t="s">
        <v>72</v>
      </c>
      <c r="D886" s="69" t="s">
        <v>247</v>
      </c>
      <c r="E886" s="69" t="s">
        <v>3858</v>
      </c>
      <c r="F886" s="69" t="s">
        <v>274</v>
      </c>
      <c r="G886" s="69" t="s">
        <v>3859</v>
      </c>
      <c r="H886" s="69" t="s">
        <v>77</v>
      </c>
      <c r="I886" s="69" t="s">
        <v>3860</v>
      </c>
      <c r="J886" s="69" t="s">
        <v>47</v>
      </c>
      <c r="K886" s="69" t="s">
        <v>47</v>
      </c>
      <c r="L886" s="69" t="s">
        <v>29</v>
      </c>
      <c r="M886" s="69" t="s">
        <v>8605</v>
      </c>
      <c r="N886" s="69" t="s">
        <v>8606</v>
      </c>
      <c r="O886" s="69" t="s">
        <v>32</v>
      </c>
      <c r="P886" s="69" t="s">
        <v>33</v>
      </c>
      <c r="Q886" s="69" t="s">
        <v>34</v>
      </c>
      <c r="R886" s="117"/>
      <c r="S886" s="117" t="s">
        <v>4853</v>
      </c>
      <c r="T886" s="71">
        <v>45801.0</v>
      </c>
      <c r="V886" s="69" t="s">
        <v>4853</v>
      </c>
      <c r="W886" s="69">
        <v>1800.0</v>
      </c>
      <c r="X886" s="69" t="s">
        <v>268</v>
      </c>
      <c r="Y886" s="69" t="s">
        <v>6866</v>
      </c>
      <c r="Z886" s="70" t="s">
        <v>6867</v>
      </c>
      <c r="AA886" s="71">
        <v>45778.0</v>
      </c>
    </row>
    <row r="887">
      <c r="A887" s="115">
        <v>45793.0</v>
      </c>
      <c r="B887" s="116">
        <v>22.0</v>
      </c>
      <c r="C887" s="69" t="s">
        <v>72</v>
      </c>
      <c r="D887" s="69" t="s">
        <v>247</v>
      </c>
      <c r="E887" s="69" t="s">
        <v>3863</v>
      </c>
      <c r="F887" s="69" t="s">
        <v>274</v>
      </c>
      <c r="G887" s="69" t="s">
        <v>3864</v>
      </c>
      <c r="H887" s="69" t="s">
        <v>77</v>
      </c>
      <c r="I887" s="69" t="s">
        <v>105</v>
      </c>
      <c r="J887" s="69" t="s">
        <v>47</v>
      </c>
      <c r="K887" s="69" t="s">
        <v>47</v>
      </c>
      <c r="L887" s="69" t="s">
        <v>29</v>
      </c>
      <c r="M887" s="69" t="s">
        <v>8607</v>
      </c>
      <c r="N887" s="69" t="s">
        <v>8608</v>
      </c>
      <c r="O887" s="69" t="s">
        <v>32</v>
      </c>
      <c r="P887" s="69" t="s">
        <v>33</v>
      </c>
      <c r="R887" s="117"/>
      <c r="S887" s="117">
        <v>45844.0</v>
      </c>
      <c r="T887" s="71">
        <v>45815.0</v>
      </c>
      <c r="V887" s="115">
        <v>45844.0</v>
      </c>
      <c r="W887" s="69">
        <v>1800.0</v>
      </c>
      <c r="X887" s="69" t="s">
        <v>482</v>
      </c>
      <c r="Y887" s="69" t="s">
        <v>6870</v>
      </c>
      <c r="Z887" s="70" t="s">
        <v>6871</v>
      </c>
      <c r="AA887" s="71">
        <v>45809.0</v>
      </c>
    </row>
    <row r="888">
      <c r="A888" s="115">
        <v>45793.0</v>
      </c>
      <c r="B888" s="116">
        <v>109.0</v>
      </c>
      <c r="C888" s="69" t="s">
        <v>22</v>
      </c>
      <c r="D888" s="69" t="s">
        <v>307</v>
      </c>
      <c r="E888" s="69" t="s">
        <v>3867</v>
      </c>
      <c r="F888" s="69" t="s">
        <v>25</v>
      </c>
      <c r="G888" s="69" t="s">
        <v>3868</v>
      </c>
      <c r="H888" s="69" t="s">
        <v>68</v>
      </c>
      <c r="I888" s="69" t="s">
        <v>40</v>
      </c>
      <c r="J888" s="69" t="s">
        <v>40</v>
      </c>
      <c r="K888" s="69" t="s">
        <v>40</v>
      </c>
      <c r="L888" s="69" t="s">
        <v>29</v>
      </c>
      <c r="M888" s="69" t="s">
        <v>8609</v>
      </c>
      <c r="N888" s="69" t="s">
        <v>8610</v>
      </c>
      <c r="O888" s="69" t="s">
        <v>32</v>
      </c>
      <c r="P888" s="69" t="s">
        <v>214</v>
      </c>
      <c r="R888" s="117"/>
      <c r="S888" s="117"/>
      <c r="T888" s="70" t="s">
        <v>6850</v>
      </c>
      <c r="V888" s="117"/>
      <c r="Y888" s="69" t="s">
        <v>6850</v>
      </c>
      <c r="Z888" s="70" t="s">
        <v>6850</v>
      </c>
      <c r="AA888" s="70" t="s">
        <v>6850</v>
      </c>
    </row>
    <row r="889">
      <c r="A889" s="115">
        <v>45794.0</v>
      </c>
      <c r="B889" s="116">
        <v>9.0</v>
      </c>
      <c r="C889" s="69" t="s">
        <v>72</v>
      </c>
      <c r="D889" s="69" t="s">
        <v>73</v>
      </c>
      <c r="E889" s="69" t="s">
        <v>3872</v>
      </c>
      <c r="F889" s="69" t="s">
        <v>25</v>
      </c>
      <c r="G889" s="69" t="s">
        <v>3873</v>
      </c>
      <c r="H889" s="69" t="s">
        <v>39</v>
      </c>
      <c r="I889" s="69" t="s">
        <v>801</v>
      </c>
      <c r="J889" s="69" t="s">
        <v>801</v>
      </c>
      <c r="K889" s="69" t="s">
        <v>791</v>
      </c>
      <c r="L889" s="69" t="s">
        <v>29</v>
      </c>
      <c r="M889" s="69" t="s">
        <v>8611</v>
      </c>
      <c r="N889" s="69" t="s">
        <v>8612</v>
      </c>
      <c r="O889" s="69" t="s">
        <v>32</v>
      </c>
      <c r="P889" s="69" t="s">
        <v>33</v>
      </c>
      <c r="Q889" s="69" t="s">
        <v>471</v>
      </c>
      <c r="R889" s="69" t="s">
        <v>6455</v>
      </c>
      <c r="S889" s="117" t="s">
        <v>6455</v>
      </c>
      <c r="T889" s="71">
        <v>45803.0</v>
      </c>
      <c r="V889" s="69" t="s">
        <v>4751</v>
      </c>
      <c r="Y889" s="69" t="s">
        <v>6866</v>
      </c>
      <c r="Z889" s="70" t="s">
        <v>6867</v>
      </c>
      <c r="AA889" s="71">
        <v>45778.0</v>
      </c>
    </row>
    <row r="890">
      <c r="A890" s="115">
        <v>45794.0</v>
      </c>
      <c r="B890" s="116">
        <v>108.0</v>
      </c>
      <c r="C890" s="69" t="s">
        <v>72</v>
      </c>
      <c r="D890" s="69" t="s">
        <v>247</v>
      </c>
      <c r="E890" s="69" t="s">
        <v>3876</v>
      </c>
      <c r="F890" s="69" t="s">
        <v>25</v>
      </c>
      <c r="G890" s="69" t="s">
        <v>3877</v>
      </c>
      <c r="H890" s="69" t="s">
        <v>59</v>
      </c>
      <c r="I890" s="69" t="s">
        <v>78</v>
      </c>
      <c r="J890" s="69" t="s">
        <v>78</v>
      </c>
      <c r="K890" s="69" t="s">
        <v>78</v>
      </c>
      <c r="L890" s="69" t="s">
        <v>29</v>
      </c>
      <c r="M890" s="69" t="s">
        <v>8613</v>
      </c>
      <c r="N890" s="69" t="s">
        <v>8614</v>
      </c>
      <c r="O890" s="69" t="s">
        <v>32</v>
      </c>
      <c r="P890" s="69" t="s">
        <v>214</v>
      </c>
      <c r="R890" s="117"/>
      <c r="S890" s="117"/>
      <c r="T890" s="70" t="s">
        <v>6850</v>
      </c>
      <c r="V890" s="117"/>
      <c r="Y890" s="69" t="s">
        <v>6850</v>
      </c>
      <c r="Z890" s="70" t="s">
        <v>6850</v>
      </c>
      <c r="AA890" s="70" t="s">
        <v>6850</v>
      </c>
    </row>
    <row r="891">
      <c r="A891" s="115">
        <v>45794.0</v>
      </c>
      <c r="B891" s="116">
        <v>108.0</v>
      </c>
      <c r="C891" s="69" t="s">
        <v>72</v>
      </c>
      <c r="D891" s="69" t="s">
        <v>247</v>
      </c>
      <c r="E891" s="69" t="s">
        <v>3880</v>
      </c>
      <c r="F891" s="69" t="s">
        <v>25</v>
      </c>
      <c r="G891" s="69" t="s">
        <v>3881</v>
      </c>
      <c r="H891" s="69" t="s">
        <v>39</v>
      </c>
      <c r="I891" s="69" t="s">
        <v>78</v>
      </c>
      <c r="J891" s="69" t="s">
        <v>78</v>
      </c>
      <c r="K891" s="69" t="s">
        <v>78</v>
      </c>
      <c r="L891" s="69" t="s">
        <v>29</v>
      </c>
      <c r="M891" s="69" t="s">
        <v>8615</v>
      </c>
      <c r="N891" s="69" t="s">
        <v>8616</v>
      </c>
      <c r="O891" s="69" t="s">
        <v>32</v>
      </c>
      <c r="P891" s="69" t="s">
        <v>214</v>
      </c>
      <c r="R891" s="117"/>
      <c r="S891" s="117"/>
      <c r="T891" s="70" t="s">
        <v>6850</v>
      </c>
      <c r="V891" s="117"/>
      <c r="Y891" s="69" t="s">
        <v>6850</v>
      </c>
      <c r="Z891" s="70" t="s">
        <v>6850</v>
      </c>
      <c r="AA891" s="70" t="s">
        <v>6850</v>
      </c>
    </row>
    <row r="892">
      <c r="A892" s="115">
        <v>45794.0</v>
      </c>
      <c r="B892" s="116">
        <v>21.0</v>
      </c>
      <c r="C892" s="69" t="s">
        <v>72</v>
      </c>
      <c r="D892" s="69" t="s">
        <v>247</v>
      </c>
      <c r="E892" s="69" t="s">
        <v>3884</v>
      </c>
      <c r="F892" s="69" t="s">
        <v>25</v>
      </c>
      <c r="G892" s="69" t="s">
        <v>3885</v>
      </c>
      <c r="H892" s="69" t="s">
        <v>59</v>
      </c>
      <c r="I892" s="69" t="s">
        <v>78</v>
      </c>
      <c r="J892" s="69" t="s">
        <v>78</v>
      </c>
      <c r="K892" s="69" t="s">
        <v>78</v>
      </c>
      <c r="L892" s="69" t="s">
        <v>29</v>
      </c>
      <c r="M892" s="69" t="s">
        <v>8617</v>
      </c>
      <c r="N892" s="69" t="s">
        <v>8618</v>
      </c>
      <c r="O892" s="69" t="s">
        <v>32</v>
      </c>
      <c r="P892" s="69" t="s">
        <v>33</v>
      </c>
      <c r="Q892" s="69" t="s">
        <v>519</v>
      </c>
      <c r="R892" s="115">
        <v>45844.0</v>
      </c>
      <c r="S892" s="117">
        <v>45844.0</v>
      </c>
      <c r="T892" s="71">
        <v>45815.0</v>
      </c>
      <c r="V892" s="115">
        <v>45844.0</v>
      </c>
      <c r="W892" s="69">
        <v>4950.0</v>
      </c>
      <c r="X892" s="69" t="s">
        <v>1331</v>
      </c>
      <c r="Y892" s="69" t="s">
        <v>6870</v>
      </c>
      <c r="Z892" s="70" t="s">
        <v>6871</v>
      </c>
      <c r="AA892" s="71">
        <v>45809.0</v>
      </c>
    </row>
    <row r="893">
      <c r="A893" s="115">
        <v>45794.0</v>
      </c>
      <c r="B893" s="116">
        <v>108.0</v>
      </c>
      <c r="C893" s="69" t="s">
        <v>72</v>
      </c>
      <c r="D893" s="69" t="s">
        <v>247</v>
      </c>
      <c r="E893" s="69" t="s">
        <v>3888</v>
      </c>
      <c r="F893" s="69" t="s">
        <v>25</v>
      </c>
      <c r="G893" s="69" t="s">
        <v>3889</v>
      </c>
      <c r="H893" s="69" t="s">
        <v>68</v>
      </c>
      <c r="I893" s="69" t="s">
        <v>256</v>
      </c>
      <c r="J893" s="69" t="s">
        <v>256</v>
      </c>
      <c r="K893" s="69" t="s">
        <v>256</v>
      </c>
      <c r="L893" s="69" t="s">
        <v>29</v>
      </c>
      <c r="M893" s="69" t="s">
        <v>8619</v>
      </c>
      <c r="N893" s="69" t="s">
        <v>8620</v>
      </c>
      <c r="O893" s="69" t="s">
        <v>32</v>
      </c>
      <c r="P893" s="69" t="s">
        <v>214</v>
      </c>
      <c r="R893" s="117"/>
      <c r="S893" s="117"/>
      <c r="T893" s="70" t="s">
        <v>6850</v>
      </c>
      <c r="V893" s="117"/>
      <c r="Y893" s="69" t="s">
        <v>6850</v>
      </c>
      <c r="Z893" s="70" t="s">
        <v>6850</v>
      </c>
      <c r="AA893" s="70" t="s">
        <v>6850</v>
      </c>
    </row>
    <row r="894">
      <c r="A894" s="115">
        <v>45794.0</v>
      </c>
      <c r="B894" s="116">
        <v>14.0</v>
      </c>
      <c r="C894" s="69" t="s">
        <v>72</v>
      </c>
      <c r="D894" s="69" t="s">
        <v>247</v>
      </c>
      <c r="E894" s="69" t="s">
        <v>3893</v>
      </c>
      <c r="F894" s="69" t="s">
        <v>25</v>
      </c>
      <c r="G894" s="69" t="s">
        <v>3894</v>
      </c>
      <c r="H894" s="69" t="s">
        <v>59</v>
      </c>
      <c r="I894" s="69" t="s">
        <v>54</v>
      </c>
      <c r="J894" s="69" t="s">
        <v>54</v>
      </c>
      <c r="K894" s="69" t="s">
        <v>54</v>
      </c>
      <c r="L894" s="69" t="s">
        <v>29</v>
      </c>
      <c r="M894" s="69" t="s">
        <v>8621</v>
      </c>
      <c r="N894" s="69" t="s">
        <v>8622</v>
      </c>
      <c r="O894" s="69" t="s">
        <v>32</v>
      </c>
      <c r="P894" s="69" t="s">
        <v>33</v>
      </c>
      <c r="Q894" s="69" t="s">
        <v>34</v>
      </c>
      <c r="R894" s="117"/>
      <c r="S894" s="117" t="s">
        <v>4751</v>
      </c>
      <c r="T894" s="71">
        <v>45808.0</v>
      </c>
      <c r="V894" s="69" t="s">
        <v>4751</v>
      </c>
      <c r="W894" s="69">
        <v>4950.0</v>
      </c>
      <c r="X894" s="69" t="s">
        <v>1331</v>
      </c>
      <c r="Y894" s="69" t="s">
        <v>6866</v>
      </c>
      <c r="Z894" s="70" t="s">
        <v>6867</v>
      </c>
      <c r="AA894" s="71">
        <v>45778.0</v>
      </c>
    </row>
    <row r="895">
      <c r="A895" s="115">
        <v>45794.0</v>
      </c>
      <c r="B895" s="116">
        <v>108.0</v>
      </c>
      <c r="C895" s="69" t="s">
        <v>72</v>
      </c>
      <c r="D895" s="69" t="s">
        <v>247</v>
      </c>
      <c r="E895" s="69" t="s">
        <v>3897</v>
      </c>
      <c r="F895" s="69" t="s">
        <v>25</v>
      </c>
      <c r="G895" s="69" t="s">
        <v>3898</v>
      </c>
      <c r="H895" s="69" t="s">
        <v>59</v>
      </c>
      <c r="I895" s="69" t="s">
        <v>122</v>
      </c>
      <c r="J895" s="69" t="s">
        <v>122</v>
      </c>
      <c r="K895" s="69" t="s">
        <v>122</v>
      </c>
      <c r="L895" s="69" t="s">
        <v>29</v>
      </c>
      <c r="M895" s="69" t="s">
        <v>8623</v>
      </c>
      <c r="N895" s="69" t="s">
        <v>8624</v>
      </c>
      <c r="O895" s="69" t="s">
        <v>32</v>
      </c>
      <c r="P895" s="69" t="s">
        <v>214</v>
      </c>
      <c r="R895" s="117"/>
      <c r="S895" s="117"/>
      <c r="T895" s="70" t="s">
        <v>6850</v>
      </c>
      <c r="V895" s="117"/>
      <c r="Y895" s="69" t="s">
        <v>6850</v>
      </c>
      <c r="Z895" s="70" t="s">
        <v>6850</v>
      </c>
      <c r="AA895" s="70" t="s">
        <v>6850</v>
      </c>
    </row>
    <row r="896">
      <c r="A896" s="115">
        <v>45794.0</v>
      </c>
      <c r="B896" s="116">
        <v>108.0</v>
      </c>
      <c r="C896" s="69" t="s">
        <v>72</v>
      </c>
      <c r="D896" s="69" t="s">
        <v>247</v>
      </c>
      <c r="E896" s="69" t="s">
        <v>3901</v>
      </c>
      <c r="F896" s="69" t="s">
        <v>25</v>
      </c>
      <c r="G896" s="69" t="s">
        <v>3902</v>
      </c>
      <c r="H896" s="69" t="s">
        <v>39</v>
      </c>
      <c r="I896" s="69" t="s">
        <v>468</v>
      </c>
      <c r="J896" s="69" t="s">
        <v>220</v>
      </c>
      <c r="K896" s="69" t="s">
        <v>220</v>
      </c>
      <c r="L896" s="69" t="s">
        <v>29</v>
      </c>
      <c r="M896" s="69" t="s">
        <v>8625</v>
      </c>
      <c r="N896" s="69" t="s">
        <v>8626</v>
      </c>
      <c r="O896" s="69" t="s">
        <v>32</v>
      </c>
      <c r="P896" s="69" t="s">
        <v>214</v>
      </c>
      <c r="R896" s="117"/>
      <c r="S896" s="117"/>
      <c r="T896" s="70" t="s">
        <v>6850</v>
      </c>
      <c r="V896" s="117"/>
      <c r="Y896" s="69" t="s">
        <v>6850</v>
      </c>
      <c r="Z896" s="70" t="s">
        <v>6850</v>
      </c>
      <c r="AA896" s="70" t="s">
        <v>6850</v>
      </c>
    </row>
    <row r="897">
      <c r="A897" s="115">
        <v>45794.0</v>
      </c>
      <c r="B897" s="116">
        <v>108.0</v>
      </c>
      <c r="C897" s="69" t="s">
        <v>72</v>
      </c>
      <c r="D897" s="69" t="s">
        <v>73</v>
      </c>
      <c r="E897" s="69" t="s">
        <v>3905</v>
      </c>
      <c r="F897" s="69" t="s">
        <v>25</v>
      </c>
      <c r="G897" s="69" t="s">
        <v>3906</v>
      </c>
      <c r="H897" s="69" t="s">
        <v>39</v>
      </c>
      <c r="I897" s="69" t="s">
        <v>28</v>
      </c>
      <c r="J897" s="69" t="s">
        <v>28</v>
      </c>
      <c r="K897" s="69" t="s">
        <v>28</v>
      </c>
      <c r="L897" s="69" t="s">
        <v>29</v>
      </c>
      <c r="M897" s="69" t="s">
        <v>8627</v>
      </c>
      <c r="N897" s="69" t="s">
        <v>8628</v>
      </c>
      <c r="O897" s="69" t="s">
        <v>32</v>
      </c>
      <c r="P897" s="69" t="s">
        <v>214</v>
      </c>
      <c r="R897" s="117"/>
      <c r="S897" s="117"/>
      <c r="T897" s="70" t="s">
        <v>6850</v>
      </c>
      <c r="V897" s="117"/>
      <c r="Y897" s="69" t="s">
        <v>6850</v>
      </c>
      <c r="Z897" s="70" t="s">
        <v>6850</v>
      </c>
      <c r="AA897" s="70" t="s">
        <v>6850</v>
      </c>
    </row>
    <row r="898">
      <c r="A898" s="115">
        <v>45794.0</v>
      </c>
      <c r="B898" s="116">
        <v>21.0</v>
      </c>
      <c r="C898" s="69" t="s">
        <v>72</v>
      </c>
      <c r="D898" s="69" t="s">
        <v>73</v>
      </c>
      <c r="E898" s="69" t="s">
        <v>3909</v>
      </c>
      <c r="F898" s="69" t="s">
        <v>25</v>
      </c>
      <c r="G898" s="69" t="s">
        <v>3910</v>
      </c>
      <c r="H898" s="69" t="s">
        <v>449</v>
      </c>
      <c r="I898" s="69" t="s">
        <v>28</v>
      </c>
      <c r="J898" s="69" t="s">
        <v>28</v>
      </c>
      <c r="K898" s="69" t="s">
        <v>28</v>
      </c>
      <c r="L898" s="69" t="s">
        <v>29</v>
      </c>
      <c r="M898" s="69" t="s">
        <v>8629</v>
      </c>
      <c r="N898" s="69" t="s">
        <v>8630</v>
      </c>
      <c r="O898" s="69" t="s">
        <v>32</v>
      </c>
      <c r="P898" s="69" t="s">
        <v>33</v>
      </c>
      <c r="R898" s="117"/>
      <c r="S898" s="117">
        <v>45844.0</v>
      </c>
      <c r="T898" s="71">
        <v>45815.0</v>
      </c>
      <c r="V898" s="115">
        <v>45844.0</v>
      </c>
      <c r="Y898" s="69" t="s">
        <v>6870</v>
      </c>
      <c r="Z898" s="70" t="s">
        <v>6871</v>
      </c>
      <c r="AA898" s="71">
        <v>45809.0</v>
      </c>
    </row>
    <row r="899">
      <c r="A899" s="115">
        <v>45794.0</v>
      </c>
      <c r="B899" s="116">
        <v>21.0</v>
      </c>
      <c r="C899" s="69" t="s">
        <v>72</v>
      </c>
      <c r="D899" s="69" t="s">
        <v>73</v>
      </c>
      <c r="E899" s="69" t="s">
        <v>3913</v>
      </c>
      <c r="F899" s="69" t="s">
        <v>46</v>
      </c>
      <c r="G899" s="69" t="s">
        <v>2708</v>
      </c>
      <c r="H899" s="69" t="s">
        <v>68</v>
      </c>
      <c r="I899" s="69" t="s">
        <v>801</v>
      </c>
      <c r="J899" s="69" t="s">
        <v>47</v>
      </c>
      <c r="K899" s="69" t="s">
        <v>47</v>
      </c>
      <c r="L899" s="69" t="s">
        <v>29</v>
      </c>
      <c r="M899" s="69" t="s">
        <v>8631</v>
      </c>
      <c r="N899" s="69" t="s">
        <v>8632</v>
      </c>
      <c r="O899" s="69" t="s">
        <v>32</v>
      </c>
      <c r="P899" s="69" t="s">
        <v>33</v>
      </c>
      <c r="Q899" s="69" t="s">
        <v>471</v>
      </c>
      <c r="R899" s="117"/>
      <c r="S899" s="117">
        <v>45844.0</v>
      </c>
      <c r="T899" s="71">
        <v>45815.0</v>
      </c>
      <c r="V899" s="115">
        <v>45844.0</v>
      </c>
      <c r="Y899" s="69" t="s">
        <v>6870</v>
      </c>
      <c r="Z899" s="70" t="s">
        <v>6871</v>
      </c>
      <c r="AA899" s="71">
        <v>45809.0</v>
      </c>
    </row>
    <row r="900">
      <c r="A900" s="115">
        <v>45794.0</v>
      </c>
      <c r="B900" s="116">
        <v>3.0</v>
      </c>
      <c r="C900" s="69" t="s">
        <v>72</v>
      </c>
      <c r="D900" s="69" t="s">
        <v>247</v>
      </c>
      <c r="E900" s="69" t="s">
        <v>3916</v>
      </c>
      <c r="F900" s="69" t="s">
        <v>25</v>
      </c>
      <c r="G900" s="69" t="s">
        <v>3917</v>
      </c>
      <c r="H900" s="69" t="s">
        <v>1355</v>
      </c>
      <c r="I900" s="69" t="s">
        <v>104</v>
      </c>
      <c r="J900" s="69" t="s">
        <v>104</v>
      </c>
      <c r="K900" s="69" t="s">
        <v>104</v>
      </c>
      <c r="L900" s="69" t="s">
        <v>29</v>
      </c>
      <c r="M900" s="69" t="s">
        <v>8633</v>
      </c>
      <c r="N900" s="69" t="s">
        <v>8634</v>
      </c>
      <c r="O900" s="69" t="s">
        <v>32</v>
      </c>
      <c r="P900" s="69" t="s">
        <v>33</v>
      </c>
      <c r="Q900" s="69" t="s">
        <v>471</v>
      </c>
      <c r="R900" s="69" t="s">
        <v>6380</v>
      </c>
      <c r="S900" s="117" t="s">
        <v>6380</v>
      </c>
      <c r="T900" s="71">
        <v>45797.0</v>
      </c>
      <c r="V900" s="69" t="s">
        <v>4853</v>
      </c>
      <c r="W900" s="69">
        <v>4950.0</v>
      </c>
      <c r="X900" s="69" t="s">
        <v>1039</v>
      </c>
      <c r="Y900" s="69" t="s">
        <v>6866</v>
      </c>
      <c r="Z900" s="70" t="s">
        <v>6867</v>
      </c>
      <c r="AA900" s="71">
        <v>45778.0</v>
      </c>
    </row>
    <row r="901">
      <c r="A901" s="115">
        <v>45794.0</v>
      </c>
      <c r="B901" s="116">
        <v>9.0</v>
      </c>
      <c r="C901" s="69" t="s">
        <v>72</v>
      </c>
      <c r="D901" s="69" t="s">
        <v>73</v>
      </c>
      <c r="E901" s="69" t="s">
        <v>3920</v>
      </c>
      <c r="F901" s="69" t="s">
        <v>25</v>
      </c>
      <c r="G901" s="69" t="s">
        <v>3921</v>
      </c>
      <c r="H901" s="69" t="s">
        <v>39</v>
      </c>
      <c r="I901" s="69" t="s">
        <v>28</v>
      </c>
      <c r="J901" s="69" t="s">
        <v>791</v>
      </c>
      <c r="K901" s="69" t="s">
        <v>791</v>
      </c>
      <c r="L901" s="69" t="s">
        <v>29</v>
      </c>
      <c r="M901" s="69" t="s">
        <v>8635</v>
      </c>
      <c r="N901" s="69" t="s">
        <v>8636</v>
      </c>
      <c r="O901" s="69" t="s">
        <v>32</v>
      </c>
      <c r="P901" s="69" t="s">
        <v>33</v>
      </c>
      <c r="Q901" s="69" t="s">
        <v>471</v>
      </c>
      <c r="R901" s="69" t="s">
        <v>6455</v>
      </c>
      <c r="S901" s="117" t="s">
        <v>6455</v>
      </c>
      <c r="T901" s="71">
        <v>45803.0</v>
      </c>
      <c r="V901" s="69" t="s">
        <v>4751</v>
      </c>
      <c r="Y901" s="69" t="s">
        <v>6866</v>
      </c>
      <c r="Z901" s="70" t="s">
        <v>6867</v>
      </c>
      <c r="AA901" s="71">
        <v>45778.0</v>
      </c>
    </row>
    <row r="902">
      <c r="A902" s="115">
        <v>45796.0</v>
      </c>
      <c r="B902" s="116">
        <v>106.0</v>
      </c>
      <c r="C902" s="69" t="s">
        <v>22</v>
      </c>
      <c r="D902" s="69" t="s">
        <v>307</v>
      </c>
      <c r="E902" s="69" t="s">
        <v>3925</v>
      </c>
      <c r="F902" s="69" t="s">
        <v>1184</v>
      </c>
      <c r="G902" s="69" t="s">
        <v>3926</v>
      </c>
      <c r="H902" s="69" t="s">
        <v>77</v>
      </c>
      <c r="I902" s="69" t="s">
        <v>78</v>
      </c>
      <c r="J902" s="69" t="s">
        <v>47</v>
      </c>
      <c r="K902" s="69" t="s">
        <v>47</v>
      </c>
      <c r="L902" s="69" t="s">
        <v>29</v>
      </c>
      <c r="M902" s="69" t="s">
        <v>8637</v>
      </c>
      <c r="N902" s="69" t="s">
        <v>8638</v>
      </c>
      <c r="O902" s="69" t="s">
        <v>32</v>
      </c>
      <c r="P902" s="69" t="s">
        <v>214</v>
      </c>
      <c r="R902" s="117"/>
      <c r="S902" s="117"/>
      <c r="T902" s="70" t="s">
        <v>6850</v>
      </c>
      <c r="V902" s="117"/>
      <c r="Y902" s="69" t="s">
        <v>6850</v>
      </c>
      <c r="Z902" s="70" t="s">
        <v>6850</v>
      </c>
      <c r="AA902" s="70" t="s">
        <v>6850</v>
      </c>
    </row>
    <row r="903">
      <c r="A903" s="115">
        <v>45797.0</v>
      </c>
      <c r="B903" s="116">
        <v>18.0</v>
      </c>
      <c r="C903" s="69" t="s">
        <v>72</v>
      </c>
      <c r="D903" s="69" t="s">
        <v>247</v>
      </c>
      <c r="E903" s="69" t="s">
        <v>3930</v>
      </c>
      <c r="F903" s="69" t="s">
        <v>274</v>
      </c>
      <c r="G903" s="69" t="s">
        <v>3931</v>
      </c>
      <c r="H903" s="69" t="s">
        <v>77</v>
      </c>
      <c r="I903" s="69" t="s">
        <v>220</v>
      </c>
      <c r="J903" s="69" t="s">
        <v>47</v>
      </c>
      <c r="K903" s="69" t="s">
        <v>47</v>
      </c>
      <c r="L903" s="69" t="s">
        <v>29</v>
      </c>
      <c r="M903" s="69" t="s">
        <v>8639</v>
      </c>
      <c r="N903" s="69" t="s">
        <v>8640</v>
      </c>
      <c r="O903" s="69" t="s">
        <v>32</v>
      </c>
      <c r="P903" s="69" t="s">
        <v>33</v>
      </c>
      <c r="R903" s="117"/>
      <c r="S903" s="117">
        <v>45844.0</v>
      </c>
      <c r="T903" s="71">
        <v>45815.0</v>
      </c>
      <c r="V903" s="115">
        <v>45844.0</v>
      </c>
      <c r="W903" s="69">
        <v>1800.0</v>
      </c>
      <c r="X903" s="69" t="s">
        <v>482</v>
      </c>
      <c r="Y903" s="69" t="s">
        <v>6870</v>
      </c>
      <c r="Z903" s="70" t="s">
        <v>6871</v>
      </c>
      <c r="AA903" s="71">
        <v>45809.0</v>
      </c>
    </row>
    <row r="904">
      <c r="A904" s="115">
        <v>45797.0</v>
      </c>
      <c r="B904" s="116">
        <v>11.0</v>
      </c>
      <c r="C904" s="69" t="s">
        <v>22</v>
      </c>
      <c r="D904" s="69" t="s">
        <v>109</v>
      </c>
      <c r="E904" s="69" t="s">
        <v>3934</v>
      </c>
      <c r="F904" s="69" t="s">
        <v>25</v>
      </c>
      <c r="G904" s="69" t="s">
        <v>3935</v>
      </c>
      <c r="H904" s="69" t="s">
        <v>39</v>
      </c>
      <c r="I904" s="69" t="s">
        <v>78</v>
      </c>
      <c r="J904" s="69" t="s">
        <v>78</v>
      </c>
      <c r="K904" s="69" t="s">
        <v>78</v>
      </c>
      <c r="L904" s="69" t="s">
        <v>29</v>
      </c>
      <c r="M904" s="69" t="s">
        <v>8641</v>
      </c>
      <c r="N904" s="69" t="s">
        <v>8642</v>
      </c>
      <c r="O904" s="69" t="s">
        <v>32</v>
      </c>
      <c r="P904" s="69" t="s">
        <v>33</v>
      </c>
      <c r="R904" s="117"/>
      <c r="S904" s="117" t="s">
        <v>4751</v>
      </c>
      <c r="T904" s="71">
        <v>45808.0</v>
      </c>
      <c r="V904" s="69" t="s">
        <v>4751</v>
      </c>
      <c r="W904" s="69">
        <v>4050.0</v>
      </c>
      <c r="X904" s="69" t="s">
        <v>3405</v>
      </c>
      <c r="Y904" s="69" t="s">
        <v>6866</v>
      </c>
      <c r="Z904" s="70" t="s">
        <v>6867</v>
      </c>
      <c r="AA904" s="71">
        <v>45778.0</v>
      </c>
    </row>
    <row r="905">
      <c r="A905" s="115">
        <v>45797.0</v>
      </c>
      <c r="B905" s="116">
        <v>105.0</v>
      </c>
      <c r="C905" s="69" t="s">
        <v>64</v>
      </c>
      <c r="D905" s="69" t="s">
        <v>65</v>
      </c>
      <c r="E905" s="69" t="s">
        <v>3938</v>
      </c>
      <c r="F905" s="69" t="s">
        <v>25</v>
      </c>
      <c r="G905" s="69" t="s">
        <v>3939</v>
      </c>
      <c r="H905" s="69" t="s">
        <v>39</v>
      </c>
      <c r="I905" s="69" t="s">
        <v>104</v>
      </c>
      <c r="J905" s="69" t="s">
        <v>122</v>
      </c>
      <c r="K905" s="69" t="s">
        <v>122</v>
      </c>
      <c r="L905" s="69" t="s">
        <v>29</v>
      </c>
      <c r="M905" s="69" t="s">
        <v>8643</v>
      </c>
      <c r="N905" s="69" t="s">
        <v>8644</v>
      </c>
      <c r="O905" s="69" t="s">
        <v>32</v>
      </c>
      <c r="P905" s="69" t="s">
        <v>214</v>
      </c>
      <c r="R905" s="117"/>
      <c r="S905" s="117"/>
      <c r="T905" s="70" t="s">
        <v>6850</v>
      </c>
      <c r="V905" s="117"/>
      <c r="Y905" s="69" t="s">
        <v>6850</v>
      </c>
      <c r="Z905" s="70" t="s">
        <v>6850</v>
      </c>
      <c r="AA905" s="70" t="s">
        <v>6850</v>
      </c>
    </row>
    <row r="906">
      <c r="A906" s="115">
        <v>45797.0</v>
      </c>
      <c r="B906" s="116">
        <v>11.0</v>
      </c>
      <c r="C906" s="69" t="s">
        <v>64</v>
      </c>
      <c r="D906" s="69" t="s">
        <v>290</v>
      </c>
      <c r="E906" s="69" t="s">
        <v>3942</v>
      </c>
      <c r="F906" s="69" t="s">
        <v>25</v>
      </c>
      <c r="G906" s="69" t="s">
        <v>3943</v>
      </c>
      <c r="H906" s="69" t="s">
        <v>39</v>
      </c>
      <c r="I906" s="69" t="s">
        <v>104</v>
      </c>
      <c r="J906" s="69" t="s">
        <v>104</v>
      </c>
      <c r="K906" s="69" t="s">
        <v>104</v>
      </c>
      <c r="L906" s="69" t="s">
        <v>29</v>
      </c>
      <c r="M906" s="69" t="s">
        <v>8645</v>
      </c>
      <c r="N906" s="69" t="s">
        <v>8646</v>
      </c>
      <c r="O906" s="69" t="s">
        <v>32</v>
      </c>
      <c r="P906" s="69" t="s">
        <v>33</v>
      </c>
      <c r="Q906" s="69" t="s">
        <v>471</v>
      </c>
      <c r="R906" s="69" t="s">
        <v>4751</v>
      </c>
      <c r="S906" s="117" t="s">
        <v>4751</v>
      </c>
      <c r="T906" s="71">
        <v>45808.0</v>
      </c>
      <c r="V906" s="69" t="s">
        <v>4751</v>
      </c>
      <c r="Y906" s="69" t="s">
        <v>6866</v>
      </c>
      <c r="Z906" s="70" t="s">
        <v>6867</v>
      </c>
      <c r="AA906" s="71">
        <v>45778.0</v>
      </c>
    </row>
    <row r="907">
      <c r="A907" s="115">
        <v>45797.0</v>
      </c>
      <c r="B907" s="116">
        <v>105.0</v>
      </c>
      <c r="C907" s="69" t="s">
        <v>64</v>
      </c>
      <c r="D907" s="69" t="s">
        <v>290</v>
      </c>
      <c r="E907" s="69" t="s">
        <v>3946</v>
      </c>
      <c r="F907" s="69" t="s">
        <v>25</v>
      </c>
      <c r="G907" s="69" t="s">
        <v>3947</v>
      </c>
      <c r="H907" s="69" t="s">
        <v>59</v>
      </c>
      <c r="I907" s="69" t="s">
        <v>459</v>
      </c>
      <c r="J907" s="69" t="s">
        <v>244</v>
      </c>
      <c r="K907" s="69" t="s">
        <v>40</v>
      </c>
      <c r="L907" s="69" t="s">
        <v>29</v>
      </c>
      <c r="M907" s="69" t="s">
        <v>8647</v>
      </c>
      <c r="N907" s="69" t="s">
        <v>8648</v>
      </c>
      <c r="O907" s="69" t="s">
        <v>32</v>
      </c>
      <c r="P907" s="69" t="s">
        <v>343</v>
      </c>
      <c r="R907" s="117"/>
      <c r="S907" s="117"/>
      <c r="T907" s="70" t="s">
        <v>6850</v>
      </c>
      <c r="V907" s="117"/>
      <c r="Y907" s="69" t="s">
        <v>6850</v>
      </c>
      <c r="Z907" s="70" t="s">
        <v>6850</v>
      </c>
      <c r="AA907" s="70" t="s">
        <v>6850</v>
      </c>
    </row>
    <row r="908">
      <c r="A908" s="115">
        <v>45798.0</v>
      </c>
      <c r="B908" s="116">
        <v>17.0</v>
      </c>
      <c r="C908" s="69" t="s">
        <v>72</v>
      </c>
      <c r="D908" s="69" t="s">
        <v>247</v>
      </c>
      <c r="E908" s="69" t="s">
        <v>3951</v>
      </c>
      <c r="F908" s="69" t="s">
        <v>249</v>
      </c>
      <c r="G908" s="69" t="s">
        <v>3952</v>
      </c>
      <c r="H908" s="69" t="s">
        <v>77</v>
      </c>
      <c r="I908" s="69" t="s">
        <v>54</v>
      </c>
      <c r="J908" s="69" t="s">
        <v>47</v>
      </c>
      <c r="K908" s="69" t="s">
        <v>47</v>
      </c>
      <c r="L908" s="69" t="s">
        <v>29</v>
      </c>
      <c r="M908" s="69" t="s">
        <v>8649</v>
      </c>
      <c r="N908" s="69" t="s">
        <v>8650</v>
      </c>
      <c r="O908" s="69" t="s">
        <v>32</v>
      </c>
      <c r="P908" s="69" t="s">
        <v>33</v>
      </c>
      <c r="R908" s="117"/>
      <c r="S908" s="117">
        <v>45844.0</v>
      </c>
      <c r="T908" s="71">
        <v>45815.0</v>
      </c>
      <c r="V908" s="115">
        <v>45844.0</v>
      </c>
      <c r="W908" s="69">
        <v>2250.0</v>
      </c>
      <c r="X908" s="69" t="s">
        <v>482</v>
      </c>
      <c r="Y908" s="69" t="s">
        <v>6870</v>
      </c>
      <c r="Z908" s="70" t="s">
        <v>6871</v>
      </c>
      <c r="AA908" s="71">
        <v>45809.0</v>
      </c>
    </row>
    <row r="909">
      <c r="A909" s="115">
        <v>45798.0</v>
      </c>
      <c r="B909" s="116">
        <v>24.0</v>
      </c>
      <c r="C909" s="69" t="s">
        <v>72</v>
      </c>
      <c r="D909" s="69" t="s">
        <v>247</v>
      </c>
      <c r="E909" s="69" t="s">
        <v>3955</v>
      </c>
      <c r="F909" s="69" t="s">
        <v>249</v>
      </c>
      <c r="G909" s="69" t="s">
        <v>3956</v>
      </c>
      <c r="H909" s="69" t="s">
        <v>77</v>
      </c>
      <c r="I909" s="69" t="s">
        <v>122</v>
      </c>
      <c r="J909" s="69" t="s">
        <v>47</v>
      </c>
      <c r="K909" s="69" t="s">
        <v>47</v>
      </c>
      <c r="L909" s="69" t="s">
        <v>29</v>
      </c>
      <c r="M909" s="69" t="s">
        <v>8651</v>
      </c>
      <c r="N909" s="69" t="s">
        <v>8652</v>
      </c>
      <c r="O909" s="69" t="s">
        <v>32</v>
      </c>
      <c r="P909" s="69" t="s">
        <v>33</v>
      </c>
      <c r="R909" s="117"/>
      <c r="S909" s="117" t="s">
        <v>4837</v>
      </c>
      <c r="T909" s="71">
        <v>45822.0</v>
      </c>
      <c r="V909" s="69" t="s">
        <v>4837</v>
      </c>
      <c r="Y909" s="69" t="s">
        <v>6870</v>
      </c>
      <c r="Z909" s="70" t="s">
        <v>6871</v>
      </c>
      <c r="AA909" s="71">
        <v>45809.0</v>
      </c>
    </row>
    <row r="910">
      <c r="A910" s="115">
        <v>45798.0</v>
      </c>
      <c r="B910" s="116">
        <v>10.0</v>
      </c>
      <c r="C910" s="69" t="s">
        <v>72</v>
      </c>
      <c r="D910" s="69" t="s">
        <v>247</v>
      </c>
      <c r="E910" s="69" t="s">
        <v>3959</v>
      </c>
      <c r="F910" s="69" t="s">
        <v>274</v>
      </c>
      <c r="G910" s="69" t="s">
        <v>3960</v>
      </c>
      <c r="H910" s="69" t="s">
        <v>77</v>
      </c>
      <c r="I910" s="69" t="s">
        <v>435</v>
      </c>
      <c r="J910" s="69" t="s">
        <v>47</v>
      </c>
      <c r="K910" s="69" t="s">
        <v>47</v>
      </c>
      <c r="L910" s="69" t="s">
        <v>29</v>
      </c>
      <c r="M910" s="69" t="s">
        <v>8653</v>
      </c>
      <c r="N910" s="69" t="s">
        <v>8654</v>
      </c>
      <c r="O910" s="69" t="s">
        <v>32</v>
      </c>
      <c r="P910" s="69" t="s">
        <v>33</v>
      </c>
      <c r="R910" s="117"/>
      <c r="S910" s="117" t="s">
        <v>4751</v>
      </c>
      <c r="T910" s="71">
        <v>45808.0</v>
      </c>
      <c r="V910" s="69" t="s">
        <v>4751</v>
      </c>
      <c r="W910" s="69">
        <v>1800.0</v>
      </c>
      <c r="X910" s="69" t="s">
        <v>691</v>
      </c>
      <c r="Y910" s="69" t="s">
        <v>6866</v>
      </c>
      <c r="Z910" s="70" t="s">
        <v>6867</v>
      </c>
      <c r="AA910" s="71">
        <v>45778.0</v>
      </c>
    </row>
    <row r="911">
      <c r="A911" s="115">
        <v>45798.0</v>
      </c>
      <c r="B911" s="116">
        <v>104.0</v>
      </c>
      <c r="C911" s="69" t="s">
        <v>64</v>
      </c>
      <c r="D911" s="69" t="s">
        <v>562</v>
      </c>
      <c r="E911" s="69" t="s">
        <v>3963</v>
      </c>
      <c r="F911" s="69" t="s">
        <v>638</v>
      </c>
      <c r="G911" s="69" t="s">
        <v>3964</v>
      </c>
      <c r="H911" s="69" t="s">
        <v>77</v>
      </c>
      <c r="I911" s="69" t="s">
        <v>105</v>
      </c>
      <c r="J911" s="69" t="s">
        <v>47</v>
      </c>
      <c r="K911" s="69" t="s">
        <v>47</v>
      </c>
      <c r="M911" s="69" t="s">
        <v>8655</v>
      </c>
      <c r="O911" s="69" t="s">
        <v>32</v>
      </c>
      <c r="P911" s="69" t="s">
        <v>214</v>
      </c>
      <c r="R911" s="117"/>
      <c r="S911" s="117"/>
      <c r="T911" s="70" t="s">
        <v>6850</v>
      </c>
      <c r="V911" s="117"/>
      <c r="Y911" s="69" t="s">
        <v>6850</v>
      </c>
      <c r="Z911" s="70" t="s">
        <v>6850</v>
      </c>
      <c r="AA911" s="70" t="s">
        <v>6850</v>
      </c>
    </row>
    <row r="912">
      <c r="A912" s="115">
        <v>45799.0</v>
      </c>
      <c r="B912" s="116">
        <v>103.0</v>
      </c>
      <c r="C912" s="69" t="s">
        <v>72</v>
      </c>
      <c r="D912" s="69" t="s">
        <v>73</v>
      </c>
      <c r="E912" s="69" t="s">
        <v>3967</v>
      </c>
      <c r="F912" s="69" t="s">
        <v>25</v>
      </c>
      <c r="G912" s="69" t="s">
        <v>3968</v>
      </c>
      <c r="H912" s="69" t="s">
        <v>388</v>
      </c>
      <c r="I912" s="69" t="s">
        <v>122</v>
      </c>
      <c r="J912" s="69" t="s">
        <v>122</v>
      </c>
      <c r="K912" s="69" t="s">
        <v>122</v>
      </c>
      <c r="L912" s="69" t="s">
        <v>29</v>
      </c>
      <c r="M912" s="69" t="s">
        <v>8656</v>
      </c>
      <c r="N912" s="69" t="s">
        <v>8657</v>
      </c>
      <c r="O912" s="69" t="s">
        <v>32</v>
      </c>
      <c r="P912" s="69" t="s">
        <v>214</v>
      </c>
      <c r="R912" s="117"/>
      <c r="S912" s="117"/>
      <c r="T912" s="70" t="s">
        <v>6850</v>
      </c>
      <c r="V912" s="117"/>
      <c r="Y912" s="69" t="s">
        <v>6850</v>
      </c>
      <c r="Z912" s="70" t="s">
        <v>6850</v>
      </c>
      <c r="AA912" s="70" t="s">
        <v>6850</v>
      </c>
    </row>
    <row r="913">
      <c r="A913" s="115">
        <v>45799.0</v>
      </c>
      <c r="B913" s="116">
        <v>23.0</v>
      </c>
      <c r="C913" s="69" t="s">
        <v>72</v>
      </c>
      <c r="D913" s="69" t="s">
        <v>73</v>
      </c>
      <c r="E913" s="69" t="s">
        <v>3971</v>
      </c>
      <c r="F913" s="69" t="s">
        <v>25</v>
      </c>
      <c r="G913" s="69" t="s">
        <v>3972</v>
      </c>
      <c r="H913" s="69" t="s">
        <v>68</v>
      </c>
      <c r="I913" s="69" t="s">
        <v>2391</v>
      </c>
      <c r="J913" s="69" t="s">
        <v>2391</v>
      </c>
      <c r="K913" s="69" t="s">
        <v>28</v>
      </c>
      <c r="L913" s="69" t="s">
        <v>29</v>
      </c>
      <c r="M913" s="69" t="s">
        <v>8658</v>
      </c>
      <c r="N913" s="69" t="s">
        <v>8659</v>
      </c>
      <c r="O913" s="69" t="s">
        <v>32</v>
      </c>
      <c r="P913" s="69" t="s">
        <v>33</v>
      </c>
      <c r="R913" s="117"/>
      <c r="S913" s="117" t="s">
        <v>4837</v>
      </c>
      <c r="T913" s="71">
        <v>45822.0</v>
      </c>
      <c r="V913" s="69" t="s">
        <v>4837</v>
      </c>
      <c r="Y913" s="69" t="s">
        <v>6870</v>
      </c>
      <c r="Z913" s="70" t="s">
        <v>6871</v>
      </c>
      <c r="AA913" s="71">
        <v>45809.0</v>
      </c>
    </row>
    <row r="914">
      <c r="A914" s="115">
        <v>45799.0</v>
      </c>
      <c r="B914" s="116">
        <v>103.0</v>
      </c>
      <c r="C914" s="69" t="s">
        <v>72</v>
      </c>
      <c r="D914" s="69" t="s">
        <v>73</v>
      </c>
      <c r="E914" s="69" t="s">
        <v>3975</v>
      </c>
      <c r="F914" s="69" t="s">
        <v>46</v>
      </c>
      <c r="G914" s="69" t="s">
        <v>3968</v>
      </c>
      <c r="H914" s="69" t="s">
        <v>388</v>
      </c>
      <c r="I914" s="69" t="s">
        <v>122</v>
      </c>
      <c r="J914" s="69" t="s">
        <v>47</v>
      </c>
      <c r="K914" s="69" t="s">
        <v>47</v>
      </c>
      <c r="L914" s="69" t="s">
        <v>29</v>
      </c>
      <c r="M914" s="69" t="s">
        <v>8660</v>
      </c>
      <c r="N914" s="69" t="s">
        <v>8661</v>
      </c>
      <c r="O914" s="69" t="s">
        <v>32</v>
      </c>
      <c r="P914" s="69" t="s">
        <v>214</v>
      </c>
      <c r="R914" s="117"/>
      <c r="S914" s="117"/>
      <c r="T914" s="70" t="s">
        <v>6850</v>
      </c>
      <c r="V914" s="117"/>
      <c r="Y914" s="69" t="s">
        <v>6850</v>
      </c>
      <c r="Z914" s="70" t="s">
        <v>6850</v>
      </c>
      <c r="AA914" s="70" t="s">
        <v>6850</v>
      </c>
    </row>
    <row r="915">
      <c r="A915" s="115">
        <v>45799.0</v>
      </c>
      <c r="B915" s="116">
        <v>9.0</v>
      </c>
      <c r="C915" s="69" t="s">
        <v>72</v>
      </c>
      <c r="D915" s="69" t="s">
        <v>247</v>
      </c>
      <c r="E915" s="69" t="s">
        <v>3978</v>
      </c>
      <c r="F915" s="69" t="s">
        <v>25</v>
      </c>
      <c r="G915" s="69" t="s">
        <v>3979</v>
      </c>
      <c r="H915" s="69" t="s">
        <v>59</v>
      </c>
      <c r="I915" s="69" t="s">
        <v>122</v>
      </c>
      <c r="J915" s="69" t="s">
        <v>122</v>
      </c>
      <c r="K915" s="69" t="s">
        <v>122</v>
      </c>
      <c r="L915" s="69" t="s">
        <v>29</v>
      </c>
      <c r="M915" s="69" t="s">
        <v>8662</v>
      </c>
      <c r="N915" s="69" t="s">
        <v>8663</v>
      </c>
      <c r="O915" s="69" t="s">
        <v>32</v>
      </c>
      <c r="P915" s="69" t="s">
        <v>33</v>
      </c>
      <c r="Q915" s="69" t="s">
        <v>471</v>
      </c>
      <c r="R915" s="117"/>
      <c r="S915" s="117" t="s">
        <v>4751</v>
      </c>
      <c r="T915" s="71">
        <v>45808.0</v>
      </c>
      <c r="V915" s="69" t="s">
        <v>4751</v>
      </c>
      <c r="W915" s="69">
        <v>4950.0</v>
      </c>
      <c r="X915" s="69" t="s">
        <v>1331</v>
      </c>
      <c r="Y915" s="69" t="s">
        <v>6866</v>
      </c>
      <c r="Z915" s="70" t="s">
        <v>6867</v>
      </c>
      <c r="AA915" s="71">
        <v>45778.0</v>
      </c>
    </row>
    <row r="916">
      <c r="A916" s="115">
        <v>45799.0</v>
      </c>
      <c r="B916" s="116">
        <v>23.0</v>
      </c>
      <c r="C916" s="69" t="s">
        <v>72</v>
      </c>
      <c r="D916" s="69" t="s">
        <v>247</v>
      </c>
      <c r="E916" s="69" t="s">
        <v>3982</v>
      </c>
      <c r="F916" s="69" t="s">
        <v>25</v>
      </c>
      <c r="G916" s="69" t="s">
        <v>3983</v>
      </c>
      <c r="H916" s="69" t="s">
        <v>388</v>
      </c>
      <c r="I916" s="69" t="s">
        <v>122</v>
      </c>
      <c r="J916" s="69" t="s">
        <v>122</v>
      </c>
      <c r="K916" s="69" t="s">
        <v>122</v>
      </c>
      <c r="L916" s="69" t="s">
        <v>29</v>
      </c>
      <c r="M916" s="69" t="s">
        <v>8664</v>
      </c>
      <c r="N916" s="69" t="s">
        <v>8665</v>
      </c>
      <c r="O916" s="69" t="s">
        <v>32</v>
      </c>
      <c r="P916" s="69" t="s">
        <v>33</v>
      </c>
      <c r="Q916" s="69" t="s">
        <v>519</v>
      </c>
      <c r="R916" s="117"/>
      <c r="S916" s="117" t="s">
        <v>4837</v>
      </c>
      <c r="T916" s="71">
        <v>45822.0</v>
      </c>
      <c r="V916" s="69" t="s">
        <v>4837</v>
      </c>
      <c r="W916" s="69">
        <v>4950.0</v>
      </c>
      <c r="X916" s="69" t="s">
        <v>1331</v>
      </c>
      <c r="Y916" s="69" t="s">
        <v>6870</v>
      </c>
      <c r="Z916" s="70" t="s">
        <v>6871</v>
      </c>
      <c r="AA916" s="71">
        <v>45809.0</v>
      </c>
    </row>
    <row r="917">
      <c r="A917" s="115">
        <v>45799.0</v>
      </c>
      <c r="B917" s="116">
        <v>19.0</v>
      </c>
      <c r="C917" s="69" t="s">
        <v>72</v>
      </c>
      <c r="D917" s="69" t="s">
        <v>247</v>
      </c>
      <c r="E917" s="69" t="s">
        <v>3986</v>
      </c>
      <c r="F917" s="69" t="s">
        <v>25</v>
      </c>
      <c r="G917" s="69" t="s">
        <v>3987</v>
      </c>
      <c r="H917" s="69" t="s">
        <v>59</v>
      </c>
      <c r="I917" s="69" t="s">
        <v>122</v>
      </c>
      <c r="J917" s="69" t="s">
        <v>122</v>
      </c>
      <c r="K917" s="69" t="s">
        <v>122</v>
      </c>
      <c r="L917" s="69" t="s">
        <v>29</v>
      </c>
      <c r="M917" s="69" t="s">
        <v>8666</v>
      </c>
      <c r="N917" s="69" t="s">
        <v>8667</v>
      </c>
      <c r="O917" s="69" t="s">
        <v>32</v>
      </c>
      <c r="P917" s="69" t="s">
        <v>33</v>
      </c>
      <c r="Q917" s="69" t="s">
        <v>519</v>
      </c>
      <c r="R917" s="115">
        <v>45936.0</v>
      </c>
      <c r="S917" s="117">
        <v>45936.0</v>
      </c>
      <c r="T917" s="71">
        <v>45818.0</v>
      </c>
      <c r="V917" s="69" t="s">
        <v>4837</v>
      </c>
      <c r="W917" s="69">
        <v>4500.0</v>
      </c>
      <c r="X917" s="69" t="s">
        <v>1331</v>
      </c>
      <c r="Y917" s="69" t="s">
        <v>6870</v>
      </c>
      <c r="Z917" s="70" t="s">
        <v>6871</v>
      </c>
      <c r="AA917" s="71">
        <v>45809.0</v>
      </c>
    </row>
    <row r="918">
      <c r="A918" s="115">
        <v>45799.0</v>
      </c>
      <c r="B918" s="116">
        <v>23.0</v>
      </c>
      <c r="C918" s="69" t="s">
        <v>72</v>
      </c>
      <c r="D918" s="69" t="s">
        <v>247</v>
      </c>
      <c r="E918" s="69" t="s">
        <v>3990</v>
      </c>
      <c r="F918" s="69" t="s">
        <v>25</v>
      </c>
      <c r="G918" s="69" t="s">
        <v>3991</v>
      </c>
      <c r="H918" s="69" t="s">
        <v>59</v>
      </c>
      <c r="I918" s="69" t="s">
        <v>122</v>
      </c>
      <c r="J918" s="69" t="s">
        <v>122</v>
      </c>
      <c r="K918" s="69" t="s">
        <v>122</v>
      </c>
      <c r="L918" s="69" t="s">
        <v>29</v>
      </c>
      <c r="M918" s="69" t="s">
        <v>8668</v>
      </c>
      <c r="N918" s="69" t="s">
        <v>8669</v>
      </c>
      <c r="O918" s="69" t="s">
        <v>32</v>
      </c>
      <c r="P918" s="69" t="s">
        <v>33</v>
      </c>
      <c r="Q918" s="69" t="s">
        <v>471</v>
      </c>
      <c r="R918" s="117"/>
      <c r="S918" s="117" t="s">
        <v>4837</v>
      </c>
      <c r="T918" s="71">
        <v>45822.0</v>
      </c>
      <c r="V918" s="69" t="s">
        <v>4837</v>
      </c>
      <c r="W918" s="69">
        <v>4950.0</v>
      </c>
      <c r="X918" s="69" t="s">
        <v>1331</v>
      </c>
      <c r="Y918" s="69" t="s">
        <v>6870</v>
      </c>
      <c r="Z918" s="70" t="s">
        <v>6871</v>
      </c>
      <c r="AA918" s="71">
        <v>45809.0</v>
      </c>
    </row>
    <row r="919">
      <c r="A919" s="115">
        <v>45799.0</v>
      </c>
      <c r="B919" s="116">
        <v>103.0</v>
      </c>
      <c r="C919" s="69" t="s">
        <v>72</v>
      </c>
      <c r="D919" s="69" t="s">
        <v>247</v>
      </c>
      <c r="E919" s="69" t="s">
        <v>3994</v>
      </c>
      <c r="F919" s="69" t="s">
        <v>25</v>
      </c>
      <c r="G919" s="69" t="s">
        <v>3995</v>
      </c>
      <c r="H919" s="69" t="s">
        <v>388</v>
      </c>
      <c r="I919" s="69" t="s">
        <v>78</v>
      </c>
      <c r="J919" s="69" t="s">
        <v>122</v>
      </c>
      <c r="K919" s="69" t="s">
        <v>122</v>
      </c>
      <c r="L919" s="69" t="s">
        <v>29</v>
      </c>
      <c r="M919" s="69" t="s">
        <v>8670</v>
      </c>
      <c r="N919" s="69" t="s">
        <v>8671</v>
      </c>
      <c r="O919" s="69" t="s">
        <v>32</v>
      </c>
      <c r="P919" s="69" t="s">
        <v>33</v>
      </c>
      <c r="Q919" s="69" t="s">
        <v>519</v>
      </c>
      <c r="R919" s="117"/>
      <c r="S919" s="117"/>
      <c r="T919" s="70" t="s">
        <v>6850</v>
      </c>
      <c r="V919" s="117"/>
      <c r="W919" s="69">
        <v>4950.0</v>
      </c>
      <c r="X919" s="69" t="s">
        <v>1331</v>
      </c>
      <c r="Y919" s="69" t="s">
        <v>6850</v>
      </c>
      <c r="Z919" s="70" t="s">
        <v>6850</v>
      </c>
      <c r="AA919" s="70" t="s">
        <v>6850</v>
      </c>
    </row>
    <row r="920">
      <c r="A920" s="115">
        <v>45799.0</v>
      </c>
      <c r="B920" s="116">
        <v>9.0</v>
      </c>
      <c r="C920" s="69" t="s">
        <v>72</v>
      </c>
      <c r="D920" s="69" t="s">
        <v>247</v>
      </c>
      <c r="E920" s="69" t="s">
        <v>3998</v>
      </c>
      <c r="F920" s="69" t="s">
        <v>25</v>
      </c>
      <c r="G920" s="69" t="s">
        <v>3999</v>
      </c>
      <c r="H920" s="69" t="s">
        <v>388</v>
      </c>
      <c r="I920" s="69" t="s">
        <v>122</v>
      </c>
      <c r="J920" s="69" t="s">
        <v>122</v>
      </c>
      <c r="K920" s="69" t="s">
        <v>122</v>
      </c>
      <c r="L920" s="69" t="s">
        <v>29</v>
      </c>
      <c r="M920" s="69" t="s">
        <v>8672</v>
      </c>
      <c r="N920" s="69" t="s">
        <v>8673</v>
      </c>
      <c r="O920" s="69" t="s">
        <v>32</v>
      </c>
      <c r="P920" s="69" t="s">
        <v>33</v>
      </c>
      <c r="Q920" s="69" t="s">
        <v>519</v>
      </c>
      <c r="R920" s="117"/>
      <c r="S920" s="117" t="s">
        <v>4751</v>
      </c>
      <c r="T920" s="71">
        <v>45808.0</v>
      </c>
      <c r="V920" s="69" t="s">
        <v>4751</v>
      </c>
      <c r="W920" s="69">
        <v>4950.0</v>
      </c>
      <c r="X920" s="69" t="s">
        <v>691</v>
      </c>
      <c r="Y920" s="69" t="s">
        <v>6866</v>
      </c>
      <c r="Z920" s="70" t="s">
        <v>6867</v>
      </c>
      <c r="AA920" s="71">
        <v>45778.0</v>
      </c>
    </row>
    <row r="921">
      <c r="A921" s="115">
        <v>45799.0</v>
      </c>
      <c r="B921" s="116">
        <v>23.0</v>
      </c>
      <c r="C921" s="69" t="s">
        <v>72</v>
      </c>
      <c r="D921" s="69" t="s">
        <v>247</v>
      </c>
      <c r="E921" s="69" t="s">
        <v>4002</v>
      </c>
      <c r="F921" s="69" t="s">
        <v>46</v>
      </c>
      <c r="G921" s="69" t="s">
        <v>1049</v>
      </c>
      <c r="H921" s="69" t="s">
        <v>388</v>
      </c>
      <c r="I921" s="69" t="s">
        <v>122</v>
      </c>
      <c r="J921" s="69" t="s">
        <v>122</v>
      </c>
      <c r="K921" s="69" t="s">
        <v>122</v>
      </c>
      <c r="L921" s="69" t="s">
        <v>29</v>
      </c>
      <c r="M921" s="69" t="s">
        <v>8674</v>
      </c>
      <c r="N921" s="69" t="s">
        <v>8675</v>
      </c>
      <c r="O921" s="69" t="s">
        <v>32</v>
      </c>
      <c r="P921" s="69" t="s">
        <v>33</v>
      </c>
      <c r="Q921" s="69" t="s">
        <v>34</v>
      </c>
      <c r="R921" s="117"/>
      <c r="S921" s="117" t="s">
        <v>4837</v>
      </c>
      <c r="T921" s="71">
        <v>45822.0</v>
      </c>
      <c r="V921" s="69" t="s">
        <v>4837</v>
      </c>
      <c r="W921" s="69">
        <v>1350.0</v>
      </c>
      <c r="X921" s="69" t="s">
        <v>1331</v>
      </c>
      <c r="Y921" s="69" t="s">
        <v>6870</v>
      </c>
      <c r="Z921" s="70" t="s">
        <v>6871</v>
      </c>
      <c r="AA921" s="71">
        <v>45809.0</v>
      </c>
    </row>
    <row r="922">
      <c r="A922" s="115">
        <v>45800.0</v>
      </c>
      <c r="B922" s="116">
        <v>15.0</v>
      </c>
      <c r="C922" s="69" t="s">
        <v>64</v>
      </c>
      <c r="D922" s="69" t="s">
        <v>209</v>
      </c>
      <c r="E922" s="69" t="s">
        <v>4006</v>
      </c>
      <c r="F922" s="69" t="s">
        <v>25</v>
      </c>
      <c r="G922" s="69" t="s">
        <v>4007</v>
      </c>
      <c r="H922" s="69" t="s">
        <v>388</v>
      </c>
      <c r="I922" s="69" t="s">
        <v>459</v>
      </c>
      <c r="J922" s="69" t="s">
        <v>459</v>
      </c>
      <c r="K922" s="69" t="s">
        <v>459</v>
      </c>
      <c r="L922" s="69" t="s">
        <v>29</v>
      </c>
      <c r="M922" s="69" t="s">
        <v>8676</v>
      </c>
      <c r="N922" s="69" t="s">
        <v>8677</v>
      </c>
      <c r="O922" s="69" t="s">
        <v>32</v>
      </c>
      <c r="P922" s="69" t="s">
        <v>33</v>
      </c>
      <c r="R922" s="117"/>
      <c r="S922" s="117">
        <v>45844.0</v>
      </c>
      <c r="T922" s="71">
        <v>45815.0</v>
      </c>
      <c r="V922" s="115">
        <v>45844.0</v>
      </c>
      <c r="Y922" s="69" t="s">
        <v>6870</v>
      </c>
      <c r="Z922" s="70" t="s">
        <v>6871</v>
      </c>
      <c r="AA922" s="71">
        <v>45809.0</v>
      </c>
    </row>
    <row r="923">
      <c r="A923" s="115">
        <v>45800.0</v>
      </c>
      <c r="B923" s="116">
        <v>102.0</v>
      </c>
      <c r="C923" s="69" t="s">
        <v>64</v>
      </c>
      <c r="D923" s="69" t="s">
        <v>209</v>
      </c>
      <c r="E923" s="69" t="s">
        <v>4010</v>
      </c>
      <c r="F923" s="69" t="s">
        <v>25</v>
      </c>
      <c r="G923" s="69" t="s">
        <v>4011</v>
      </c>
      <c r="H923" s="69" t="s">
        <v>388</v>
      </c>
      <c r="I923" s="69" t="s">
        <v>459</v>
      </c>
      <c r="J923" s="69" t="s">
        <v>40</v>
      </c>
      <c r="K923" s="69" t="s">
        <v>40</v>
      </c>
      <c r="L923" s="69" t="s">
        <v>29</v>
      </c>
      <c r="M923" s="69" t="s">
        <v>8678</v>
      </c>
      <c r="N923" s="69" t="s">
        <v>8679</v>
      </c>
      <c r="O923" s="69" t="s">
        <v>32</v>
      </c>
      <c r="P923" s="69" t="s">
        <v>343</v>
      </c>
      <c r="Q923" s="69" t="s">
        <v>519</v>
      </c>
      <c r="R923" s="117"/>
      <c r="S923" s="117"/>
      <c r="T923" s="70" t="s">
        <v>6850</v>
      </c>
      <c r="V923" s="115">
        <v>45844.0</v>
      </c>
      <c r="Y923" s="69" t="s">
        <v>6850</v>
      </c>
      <c r="Z923" s="70" t="s">
        <v>6850</v>
      </c>
      <c r="AA923" s="70" t="s">
        <v>6850</v>
      </c>
    </row>
    <row r="924">
      <c r="A924" s="115">
        <v>45800.0</v>
      </c>
      <c r="B924" s="116">
        <v>8.0</v>
      </c>
      <c r="C924" s="69" t="s">
        <v>72</v>
      </c>
      <c r="D924" s="69" t="s">
        <v>247</v>
      </c>
      <c r="E924" s="69" t="s">
        <v>4014</v>
      </c>
      <c r="F924" s="69" t="s">
        <v>274</v>
      </c>
      <c r="G924" s="69" t="s">
        <v>4015</v>
      </c>
      <c r="H924" s="69" t="s">
        <v>77</v>
      </c>
      <c r="I924" s="69" t="s">
        <v>104</v>
      </c>
      <c r="J924" s="69" t="s">
        <v>47</v>
      </c>
      <c r="K924" s="69" t="s">
        <v>47</v>
      </c>
      <c r="L924" s="69" t="s">
        <v>29</v>
      </c>
      <c r="M924" s="69" t="s">
        <v>8680</v>
      </c>
      <c r="N924" s="69" t="s">
        <v>8681</v>
      </c>
      <c r="O924" s="69" t="s">
        <v>32</v>
      </c>
      <c r="P924" s="69" t="s">
        <v>33</v>
      </c>
      <c r="R924" s="117"/>
      <c r="S924" s="117" t="s">
        <v>4751</v>
      </c>
      <c r="T924" s="71">
        <v>45808.0</v>
      </c>
      <c r="V924" s="69" t="s">
        <v>4751</v>
      </c>
      <c r="W924" s="69">
        <v>1800.0</v>
      </c>
      <c r="X924" s="69" t="s">
        <v>691</v>
      </c>
      <c r="Y924" s="69" t="s">
        <v>6866</v>
      </c>
      <c r="Z924" s="70" t="s">
        <v>6867</v>
      </c>
      <c r="AA924" s="71">
        <v>45778.0</v>
      </c>
    </row>
    <row r="925">
      <c r="A925" s="115">
        <v>45800.0</v>
      </c>
      <c r="B925" s="116">
        <v>102.0</v>
      </c>
      <c r="C925" s="69" t="s">
        <v>64</v>
      </c>
      <c r="D925" s="69" t="s">
        <v>209</v>
      </c>
      <c r="E925" s="69" t="s">
        <v>4018</v>
      </c>
      <c r="F925" s="69" t="s">
        <v>25</v>
      </c>
      <c r="G925" s="69" t="s">
        <v>4019</v>
      </c>
      <c r="H925" s="69" t="s">
        <v>59</v>
      </c>
      <c r="I925" s="69" t="s">
        <v>40</v>
      </c>
      <c r="J925" s="69" t="s">
        <v>40</v>
      </c>
      <c r="K925" s="69" t="s">
        <v>40</v>
      </c>
      <c r="L925" s="69" t="s">
        <v>29</v>
      </c>
      <c r="M925" s="69" t="s">
        <v>8682</v>
      </c>
      <c r="N925" s="69" t="s">
        <v>8683</v>
      </c>
      <c r="O925" s="69" t="s">
        <v>32</v>
      </c>
      <c r="P925" s="69" t="s">
        <v>343</v>
      </c>
      <c r="R925" s="117"/>
      <c r="S925" s="117"/>
      <c r="T925" s="70" t="s">
        <v>6850</v>
      </c>
      <c r="V925" s="117"/>
      <c r="Y925" s="69" t="s">
        <v>6850</v>
      </c>
      <c r="Z925" s="70" t="s">
        <v>6850</v>
      </c>
      <c r="AA925" s="70" t="s">
        <v>6850</v>
      </c>
    </row>
    <row r="926">
      <c r="A926" s="115">
        <v>45800.0</v>
      </c>
      <c r="B926" s="116">
        <v>102.0</v>
      </c>
      <c r="C926" s="69" t="s">
        <v>64</v>
      </c>
      <c r="D926" s="69" t="s">
        <v>697</v>
      </c>
      <c r="E926" s="69" t="s">
        <v>4023</v>
      </c>
      <c r="F926" s="69" t="s">
        <v>25</v>
      </c>
      <c r="G926" s="69" t="s">
        <v>4024</v>
      </c>
      <c r="H926" s="69" t="s">
        <v>388</v>
      </c>
      <c r="I926" s="69" t="s">
        <v>78</v>
      </c>
      <c r="J926" s="69" t="s">
        <v>78</v>
      </c>
      <c r="K926" s="69" t="s">
        <v>78</v>
      </c>
      <c r="L926" s="69" t="s">
        <v>29</v>
      </c>
      <c r="M926" s="69" t="s">
        <v>8684</v>
      </c>
      <c r="N926" s="69" t="s">
        <v>8685</v>
      </c>
      <c r="O926" s="69" t="s">
        <v>32</v>
      </c>
      <c r="P926" s="69" t="s">
        <v>214</v>
      </c>
      <c r="R926" s="117"/>
      <c r="S926" s="117"/>
      <c r="T926" s="70" t="s">
        <v>6850</v>
      </c>
      <c r="V926" s="117"/>
      <c r="Y926" s="69" t="s">
        <v>6850</v>
      </c>
      <c r="Z926" s="70" t="s">
        <v>6850</v>
      </c>
      <c r="AA926" s="70" t="s">
        <v>6850</v>
      </c>
    </row>
    <row r="927">
      <c r="A927" s="115">
        <v>45800.0</v>
      </c>
      <c r="B927" s="116">
        <v>102.0</v>
      </c>
      <c r="C927" s="69" t="s">
        <v>64</v>
      </c>
      <c r="D927" s="69" t="s">
        <v>432</v>
      </c>
      <c r="E927" s="69" t="s">
        <v>4027</v>
      </c>
      <c r="F927" s="69" t="s">
        <v>25</v>
      </c>
      <c r="G927" s="69" t="s">
        <v>4028</v>
      </c>
      <c r="H927" s="69" t="s">
        <v>2731</v>
      </c>
      <c r="I927" s="69" t="s">
        <v>435</v>
      </c>
      <c r="J927" s="69" t="s">
        <v>435</v>
      </c>
      <c r="K927" s="69" t="s">
        <v>435</v>
      </c>
      <c r="L927" s="69" t="s">
        <v>29</v>
      </c>
      <c r="M927" s="69" t="s">
        <v>8686</v>
      </c>
      <c r="N927" s="69" t="s">
        <v>8687</v>
      </c>
      <c r="O927" s="69" t="s">
        <v>32</v>
      </c>
      <c r="P927" s="69" t="s">
        <v>214</v>
      </c>
      <c r="R927" s="117"/>
      <c r="S927" s="117"/>
      <c r="T927" s="70" t="s">
        <v>6850</v>
      </c>
      <c r="V927" s="117"/>
      <c r="Y927" s="69" t="s">
        <v>6850</v>
      </c>
      <c r="Z927" s="70" t="s">
        <v>6850</v>
      </c>
      <c r="AA927" s="70" t="s">
        <v>6850</v>
      </c>
    </row>
    <row r="928">
      <c r="A928" s="115">
        <v>45802.0</v>
      </c>
      <c r="B928" s="116">
        <v>100.0</v>
      </c>
      <c r="C928" s="69" t="s">
        <v>22</v>
      </c>
      <c r="D928" s="69" t="s">
        <v>307</v>
      </c>
      <c r="E928" s="69" t="s">
        <v>4032</v>
      </c>
      <c r="F928" s="69" t="s">
        <v>25</v>
      </c>
      <c r="G928" s="69" t="s">
        <v>4033</v>
      </c>
      <c r="H928" s="69" t="s">
        <v>59</v>
      </c>
      <c r="I928" s="69" t="s">
        <v>105</v>
      </c>
      <c r="J928" s="69" t="s">
        <v>78</v>
      </c>
      <c r="K928" s="69" t="s">
        <v>78</v>
      </c>
      <c r="L928" s="69" t="s">
        <v>29</v>
      </c>
      <c r="M928" s="69" t="s">
        <v>8688</v>
      </c>
      <c r="N928" s="69" t="s">
        <v>8689</v>
      </c>
      <c r="O928" s="69" t="s">
        <v>32</v>
      </c>
      <c r="P928" s="69" t="s">
        <v>214</v>
      </c>
      <c r="R928" s="117"/>
      <c r="S928" s="117"/>
      <c r="T928" s="70" t="s">
        <v>6850</v>
      </c>
      <c r="V928" s="117"/>
      <c r="Y928" s="69" t="s">
        <v>6850</v>
      </c>
      <c r="Z928" s="70" t="s">
        <v>6850</v>
      </c>
      <c r="AA928" s="70" t="s">
        <v>6850</v>
      </c>
    </row>
    <row r="929">
      <c r="A929" s="115">
        <v>45803.0</v>
      </c>
      <c r="B929" s="116">
        <v>99.0</v>
      </c>
      <c r="C929" s="69" t="s">
        <v>22</v>
      </c>
      <c r="D929" s="69" t="s">
        <v>307</v>
      </c>
      <c r="E929" s="69" t="s">
        <v>4037</v>
      </c>
      <c r="F929" s="69" t="s">
        <v>25</v>
      </c>
      <c r="G929" s="69" t="s">
        <v>4038</v>
      </c>
      <c r="H929" s="69" t="s">
        <v>59</v>
      </c>
      <c r="I929" s="69" t="s">
        <v>78</v>
      </c>
      <c r="J929" s="69" t="s">
        <v>78</v>
      </c>
      <c r="K929" s="69" t="s">
        <v>78</v>
      </c>
      <c r="L929" s="69" t="s">
        <v>29</v>
      </c>
      <c r="M929" s="69" t="s">
        <v>8690</v>
      </c>
      <c r="N929" s="69" t="s">
        <v>8691</v>
      </c>
      <c r="O929" s="69" t="s">
        <v>32</v>
      </c>
      <c r="P929" s="69" t="s">
        <v>343</v>
      </c>
      <c r="R929" s="117"/>
      <c r="S929" s="117"/>
      <c r="T929" s="70" t="s">
        <v>6850</v>
      </c>
      <c r="V929" s="117"/>
      <c r="Y929" s="69" t="s">
        <v>6850</v>
      </c>
      <c r="Z929" s="70" t="s">
        <v>6850</v>
      </c>
      <c r="AA929" s="70" t="s">
        <v>6850</v>
      </c>
    </row>
    <row r="930">
      <c r="A930" s="115">
        <v>45803.0</v>
      </c>
      <c r="B930" s="116">
        <v>99.0</v>
      </c>
      <c r="C930" s="69" t="s">
        <v>22</v>
      </c>
      <c r="D930" s="69" t="s">
        <v>307</v>
      </c>
      <c r="E930" s="69" t="s">
        <v>4041</v>
      </c>
      <c r="F930" s="69" t="s">
        <v>25</v>
      </c>
      <c r="G930" s="69" t="s">
        <v>4042</v>
      </c>
      <c r="H930" s="69" t="s">
        <v>59</v>
      </c>
      <c r="I930" s="69" t="s">
        <v>435</v>
      </c>
      <c r="J930" s="69" t="s">
        <v>435</v>
      </c>
      <c r="K930" s="69" t="s">
        <v>435</v>
      </c>
      <c r="L930" s="69" t="s">
        <v>29</v>
      </c>
      <c r="M930" s="69" t="s">
        <v>8692</v>
      </c>
      <c r="N930" s="69" t="s">
        <v>8693</v>
      </c>
      <c r="O930" s="69" t="s">
        <v>32</v>
      </c>
      <c r="P930" s="69" t="s">
        <v>343</v>
      </c>
      <c r="R930" s="117"/>
      <c r="S930" s="117"/>
      <c r="T930" s="70" t="s">
        <v>6850</v>
      </c>
      <c r="V930" s="117"/>
      <c r="Y930" s="69" t="s">
        <v>6850</v>
      </c>
      <c r="Z930" s="70" t="s">
        <v>6850</v>
      </c>
      <c r="AA930" s="70" t="s">
        <v>6850</v>
      </c>
    </row>
    <row r="931">
      <c r="A931" s="115">
        <v>45803.0</v>
      </c>
      <c r="B931" s="116">
        <v>19.0</v>
      </c>
      <c r="C931" s="69" t="s">
        <v>72</v>
      </c>
      <c r="D931" s="69" t="s">
        <v>247</v>
      </c>
      <c r="E931" s="69" t="s">
        <v>4045</v>
      </c>
      <c r="F931" s="69" t="s">
        <v>274</v>
      </c>
      <c r="G931" s="69" t="s">
        <v>4046</v>
      </c>
      <c r="H931" s="69" t="s">
        <v>77</v>
      </c>
      <c r="I931" s="69" t="s">
        <v>468</v>
      </c>
      <c r="J931" s="69" t="s">
        <v>47</v>
      </c>
      <c r="K931" s="69" t="s">
        <v>47</v>
      </c>
      <c r="L931" s="69" t="s">
        <v>29</v>
      </c>
      <c r="M931" s="69" t="s">
        <v>8694</v>
      </c>
      <c r="N931" s="69" t="s">
        <v>8695</v>
      </c>
      <c r="O931" s="69" t="s">
        <v>32</v>
      </c>
      <c r="P931" s="69" t="s">
        <v>33</v>
      </c>
      <c r="Q931" s="69" t="s">
        <v>126</v>
      </c>
      <c r="R931" s="117"/>
      <c r="S931" s="117" t="s">
        <v>4837</v>
      </c>
      <c r="T931" s="71">
        <v>45822.0</v>
      </c>
      <c r="V931" s="69" t="s">
        <v>4837</v>
      </c>
      <c r="W931" s="69">
        <v>1800.0</v>
      </c>
      <c r="X931" s="69" t="s">
        <v>691</v>
      </c>
      <c r="Y931" s="69" t="s">
        <v>6870</v>
      </c>
      <c r="Z931" s="70" t="s">
        <v>6871</v>
      </c>
      <c r="AA931" s="71">
        <v>45809.0</v>
      </c>
    </row>
    <row r="932">
      <c r="A932" s="115">
        <v>45803.0</v>
      </c>
      <c r="B932" s="116">
        <v>99.0</v>
      </c>
      <c r="C932" s="69" t="s">
        <v>50</v>
      </c>
      <c r="D932" s="69" t="s">
        <v>51</v>
      </c>
      <c r="E932" s="69" t="s">
        <v>4049</v>
      </c>
      <c r="F932" s="69" t="s">
        <v>25</v>
      </c>
      <c r="G932" s="69" t="s">
        <v>4050</v>
      </c>
      <c r="H932" s="69" t="s">
        <v>59</v>
      </c>
      <c r="I932" s="69" t="s">
        <v>104</v>
      </c>
      <c r="J932" s="69" t="s">
        <v>459</v>
      </c>
      <c r="K932" s="69" t="s">
        <v>459</v>
      </c>
      <c r="L932" s="69" t="s">
        <v>29</v>
      </c>
      <c r="M932" s="69" t="s">
        <v>8696</v>
      </c>
      <c r="N932" s="69" t="s">
        <v>8697</v>
      </c>
      <c r="O932" s="69" t="s">
        <v>32</v>
      </c>
      <c r="P932" s="69" t="s">
        <v>214</v>
      </c>
      <c r="R932" s="117"/>
      <c r="S932" s="117"/>
      <c r="T932" s="70" t="s">
        <v>6850</v>
      </c>
      <c r="V932" s="117"/>
      <c r="Y932" s="69" t="s">
        <v>6850</v>
      </c>
      <c r="Z932" s="70" t="s">
        <v>6850</v>
      </c>
      <c r="AA932" s="70" t="s">
        <v>6850</v>
      </c>
    </row>
    <row r="933">
      <c r="A933" s="115">
        <v>45803.0</v>
      </c>
      <c r="B933" s="116">
        <v>5.0</v>
      </c>
      <c r="C933" s="69" t="s">
        <v>64</v>
      </c>
      <c r="D933" s="69" t="s">
        <v>562</v>
      </c>
      <c r="E933" s="69" t="s">
        <v>4053</v>
      </c>
      <c r="F933" s="69" t="s">
        <v>25</v>
      </c>
      <c r="G933" s="69" t="s">
        <v>4054</v>
      </c>
      <c r="H933" s="69" t="s">
        <v>388</v>
      </c>
      <c r="I933" s="69" t="s">
        <v>220</v>
      </c>
      <c r="J933" s="69" t="s">
        <v>220</v>
      </c>
      <c r="K933" s="69" t="s">
        <v>220</v>
      </c>
      <c r="L933" s="69" t="s">
        <v>29</v>
      </c>
      <c r="M933" s="69" t="s">
        <v>8698</v>
      </c>
      <c r="N933" s="69" t="s">
        <v>8699</v>
      </c>
      <c r="O933" s="69" t="s">
        <v>32</v>
      </c>
      <c r="P933" s="69" t="s">
        <v>33</v>
      </c>
      <c r="Q933" s="69" t="s">
        <v>471</v>
      </c>
      <c r="R933" s="117"/>
      <c r="S933" s="117" t="s">
        <v>4751</v>
      </c>
      <c r="T933" s="71">
        <v>45808.0</v>
      </c>
      <c r="V933" s="69" t="s">
        <v>4751</v>
      </c>
      <c r="W933" s="69">
        <v>4860.0</v>
      </c>
      <c r="X933" s="69" t="s">
        <v>567</v>
      </c>
      <c r="Y933" s="69" t="s">
        <v>6866</v>
      </c>
      <c r="Z933" s="70" t="s">
        <v>6867</v>
      </c>
      <c r="AA933" s="71">
        <v>45778.0</v>
      </c>
    </row>
    <row r="934">
      <c r="A934" s="115">
        <v>45803.0</v>
      </c>
      <c r="B934" s="116">
        <v>99.0</v>
      </c>
      <c r="C934" s="69" t="s">
        <v>64</v>
      </c>
      <c r="D934" s="69" t="s">
        <v>432</v>
      </c>
      <c r="E934" s="69" t="s">
        <v>4057</v>
      </c>
      <c r="F934" s="69" t="s">
        <v>25</v>
      </c>
      <c r="G934" s="69" t="s">
        <v>4058</v>
      </c>
      <c r="H934" s="69" t="s">
        <v>388</v>
      </c>
      <c r="I934" s="69" t="s">
        <v>78</v>
      </c>
      <c r="J934" s="69" t="s">
        <v>78</v>
      </c>
      <c r="K934" s="69" t="s">
        <v>78</v>
      </c>
      <c r="L934" s="69" t="s">
        <v>29</v>
      </c>
      <c r="M934" s="69" t="s">
        <v>8700</v>
      </c>
      <c r="N934" s="69" t="s">
        <v>8701</v>
      </c>
      <c r="O934" s="69" t="s">
        <v>32</v>
      </c>
      <c r="P934" s="69" t="s">
        <v>214</v>
      </c>
      <c r="R934" s="117"/>
      <c r="S934" s="117"/>
      <c r="T934" s="70" t="s">
        <v>6850</v>
      </c>
      <c r="V934" s="117"/>
      <c r="Y934" s="69" t="s">
        <v>6850</v>
      </c>
      <c r="Z934" s="70" t="s">
        <v>6850</v>
      </c>
      <c r="AA934" s="70" t="s">
        <v>6850</v>
      </c>
    </row>
    <row r="935">
      <c r="A935" s="115">
        <v>45804.0</v>
      </c>
      <c r="B935" s="116">
        <v>11.0</v>
      </c>
      <c r="C935" s="69" t="s">
        <v>72</v>
      </c>
      <c r="D935" s="69" t="s">
        <v>247</v>
      </c>
      <c r="E935" s="69" t="s">
        <v>4062</v>
      </c>
      <c r="F935" s="69" t="s">
        <v>274</v>
      </c>
      <c r="G935" s="69" t="s">
        <v>4063</v>
      </c>
      <c r="H935" s="69" t="s">
        <v>77</v>
      </c>
      <c r="I935" s="69" t="s">
        <v>78</v>
      </c>
      <c r="J935" s="69" t="s">
        <v>47</v>
      </c>
      <c r="K935" s="69" t="s">
        <v>47</v>
      </c>
      <c r="L935" s="69" t="s">
        <v>29</v>
      </c>
      <c r="M935" s="69" t="s">
        <v>8702</v>
      </c>
      <c r="N935" s="69" t="s">
        <v>8703</v>
      </c>
      <c r="O935" s="69" t="s">
        <v>32</v>
      </c>
      <c r="P935" s="69" t="s">
        <v>33</v>
      </c>
      <c r="Q935" s="69" t="s">
        <v>34</v>
      </c>
      <c r="R935" s="117"/>
      <c r="S935" s="117">
        <v>45844.0</v>
      </c>
      <c r="T935" s="71">
        <v>45815.0</v>
      </c>
      <c r="V935" s="115">
        <v>45844.0</v>
      </c>
      <c r="W935" s="69">
        <v>1800.0</v>
      </c>
      <c r="X935" s="69" t="s">
        <v>1679</v>
      </c>
      <c r="Y935" s="69" t="s">
        <v>6870</v>
      </c>
      <c r="Z935" s="70" t="s">
        <v>6871</v>
      </c>
      <c r="AA935" s="71">
        <v>45809.0</v>
      </c>
    </row>
    <row r="936">
      <c r="A936" s="115">
        <v>45804.0</v>
      </c>
      <c r="B936" s="116">
        <v>18.0</v>
      </c>
      <c r="C936" s="69" t="s">
        <v>72</v>
      </c>
      <c r="D936" s="69" t="s">
        <v>247</v>
      </c>
      <c r="E936" s="69" t="s">
        <v>4066</v>
      </c>
      <c r="F936" s="69" t="s">
        <v>274</v>
      </c>
      <c r="G936" s="69" t="s">
        <v>4067</v>
      </c>
      <c r="H936" s="69" t="s">
        <v>77</v>
      </c>
      <c r="I936" s="69" t="s">
        <v>468</v>
      </c>
      <c r="J936" s="69" t="s">
        <v>47</v>
      </c>
      <c r="K936" s="69" t="s">
        <v>47</v>
      </c>
      <c r="L936" s="69" t="s">
        <v>29</v>
      </c>
      <c r="M936" s="69" t="s">
        <v>8704</v>
      </c>
      <c r="N936" s="69" t="s">
        <v>8705</v>
      </c>
      <c r="O936" s="69" t="s">
        <v>32</v>
      </c>
      <c r="P936" s="69" t="s">
        <v>33</v>
      </c>
      <c r="R936" s="117"/>
      <c r="S936" s="117" t="s">
        <v>4837</v>
      </c>
      <c r="T936" s="71">
        <v>45822.0</v>
      </c>
      <c r="V936" s="69" t="s">
        <v>4837</v>
      </c>
      <c r="W936" s="69">
        <v>1800.0</v>
      </c>
      <c r="X936" s="69" t="s">
        <v>2114</v>
      </c>
      <c r="Y936" s="69" t="s">
        <v>6870</v>
      </c>
      <c r="Z936" s="70" t="s">
        <v>6871</v>
      </c>
      <c r="AA936" s="71">
        <v>45809.0</v>
      </c>
    </row>
    <row r="937">
      <c r="A937" s="115">
        <v>45804.0</v>
      </c>
      <c r="B937" s="116">
        <v>18.0</v>
      </c>
      <c r="C937" s="69" t="s">
        <v>64</v>
      </c>
      <c r="D937" s="69" t="s">
        <v>562</v>
      </c>
      <c r="E937" s="69" t="s">
        <v>4070</v>
      </c>
      <c r="F937" s="69" t="s">
        <v>274</v>
      </c>
      <c r="G937" s="69" t="s">
        <v>4071</v>
      </c>
      <c r="H937" s="69" t="s">
        <v>77</v>
      </c>
      <c r="I937" s="69" t="s">
        <v>105</v>
      </c>
      <c r="J937" s="69" t="s">
        <v>47</v>
      </c>
      <c r="K937" s="69" t="s">
        <v>47</v>
      </c>
      <c r="L937" s="69" t="s">
        <v>29</v>
      </c>
      <c r="M937" s="69" t="s">
        <v>8706</v>
      </c>
      <c r="N937" s="69" t="s">
        <v>8707</v>
      </c>
      <c r="O937" s="69" t="s">
        <v>32</v>
      </c>
      <c r="P937" s="69" t="s">
        <v>33</v>
      </c>
      <c r="Q937" s="69" t="s">
        <v>34</v>
      </c>
      <c r="R937" s="69" t="s">
        <v>4837</v>
      </c>
      <c r="S937" s="117" t="s">
        <v>4837</v>
      </c>
      <c r="T937" s="71">
        <v>45822.0</v>
      </c>
      <c r="V937" s="117"/>
      <c r="Y937" s="69" t="s">
        <v>6870</v>
      </c>
      <c r="Z937" s="70" t="s">
        <v>6871</v>
      </c>
      <c r="AA937" s="71">
        <v>45809.0</v>
      </c>
    </row>
    <row r="938">
      <c r="A938" s="115">
        <v>45804.0</v>
      </c>
      <c r="B938" s="116">
        <v>98.0</v>
      </c>
      <c r="C938" s="69" t="s">
        <v>72</v>
      </c>
      <c r="D938" s="69" t="s">
        <v>247</v>
      </c>
      <c r="E938" s="69" t="s">
        <v>4074</v>
      </c>
      <c r="F938" s="69" t="s">
        <v>25</v>
      </c>
      <c r="G938" s="69" t="s">
        <v>4075</v>
      </c>
      <c r="H938" s="69" t="s">
        <v>388</v>
      </c>
      <c r="I938" s="69" t="s">
        <v>122</v>
      </c>
      <c r="J938" s="69" t="s">
        <v>122</v>
      </c>
      <c r="K938" s="69" t="s">
        <v>122</v>
      </c>
      <c r="L938" s="69" t="s">
        <v>29</v>
      </c>
      <c r="M938" s="69" t="s">
        <v>8708</v>
      </c>
      <c r="N938" s="69" t="s">
        <v>8709</v>
      </c>
      <c r="O938" s="69" t="s">
        <v>32</v>
      </c>
      <c r="P938" s="69" t="s">
        <v>214</v>
      </c>
      <c r="R938" s="117"/>
      <c r="S938" s="117"/>
      <c r="T938" s="70" t="s">
        <v>6850</v>
      </c>
      <c r="V938" s="117"/>
      <c r="Y938" s="69" t="s">
        <v>6850</v>
      </c>
      <c r="Z938" s="70" t="s">
        <v>6850</v>
      </c>
      <c r="AA938" s="70" t="s">
        <v>6850</v>
      </c>
    </row>
    <row r="939">
      <c r="A939" s="115">
        <v>45806.0</v>
      </c>
      <c r="B939" s="116">
        <v>96.0</v>
      </c>
      <c r="C939" s="69" t="s">
        <v>64</v>
      </c>
      <c r="D939" s="69" t="s">
        <v>4079</v>
      </c>
      <c r="E939" s="69" t="s">
        <v>4080</v>
      </c>
      <c r="F939" s="69" t="s">
        <v>46</v>
      </c>
      <c r="G939" s="69" t="s">
        <v>4081</v>
      </c>
      <c r="H939" s="69" t="s">
        <v>388</v>
      </c>
      <c r="I939" s="69" t="s">
        <v>78</v>
      </c>
      <c r="J939" s="69" t="s">
        <v>244</v>
      </c>
      <c r="K939" s="69" t="s">
        <v>244</v>
      </c>
      <c r="L939" s="69" t="s">
        <v>29</v>
      </c>
      <c r="M939" s="69" t="s">
        <v>8710</v>
      </c>
      <c r="N939" s="69" t="s">
        <v>8711</v>
      </c>
      <c r="O939" s="69" t="s">
        <v>32</v>
      </c>
      <c r="P939" s="69" t="s">
        <v>214</v>
      </c>
      <c r="R939" s="117"/>
      <c r="S939" s="117"/>
      <c r="T939" s="70" t="s">
        <v>6850</v>
      </c>
      <c r="V939" s="117"/>
      <c r="Y939" s="69" t="s">
        <v>6850</v>
      </c>
      <c r="Z939" s="70" t="s">
        <v>6850</v>
      </c>
      <c r="AA939" s="70" t="s">
        <v>6850</v>
      </c>
    </row>
    <row r="940">
      <c r="A940" s="115">
        <v>45806.0</v>
      </c>
      <c r="B940" s="116">
        <v>96.0</v>
      </c>
      <c r="C940" s="69" t="s">
        <v>64</v>
      </c>
      <c r="D940" s="69" t="s">
        <v>562</v>
      </c>
      <c r="E940" s="69" t="s">
        <v>4084</v>
      </c>
      <c r="F940" s="69" t="s">
        <v>25</v>
      </c>
      <c r="G940" s="69" t="s">
        <v>4085</v>
      </c>
      <c r="H940" s="69" t="s">
        <v>59</v>
      </c>
      <c r="I940" s="69" t="s">
        <v>328</v>
      </c>
      <c r="J940" s="69" t="s">
        <v>328</v>
      </c>
      <c r="K940" s="69" t="s">
        <v>328</v>
      </c>
      <c r="L940" s="69" t="s">
        <v>29</v>
      </c>
      <c r="M940" s="69" t="s">
        <v>8712</v>
      </c>
      <c r="N940" s="69" t="s">
        <v>8713</v>
      </c>
      <c r="O940" s="69" t="s">
        <v>32</v>
      </c>
      <c r="P940" s="69" t="s">
        <v>214</v>
      </c>
      <c r="R940" s="117"/>
      <c r="S940" s="117"/>
      <c r="T940" s="70" t="s">
        <v>6850</v>
      </c>
      <c r="V940" s="117"/>
      <c r="Y940" s="69" t="s">
        <v>6850</v>
      </c>
      <c r="Z940" s="70" t="s">
        <v>6850</v>
      </c>
      <c r="AA940" s="70" t="s">
        <v>6850</v>
      </c>
    </row>
    <row r="941">
      <c r="A941" s="115">
        <v>45806.0</v>
      </c>
      <c r="B941" s="116">
        <v>96.0</v>
      </c>
      <c r="C941" s="69" t="s">
        <v>64</v>
      </c>
      <c r="D941" s="69" t="s">
        <v>562</v>
      </c>
      <c r="E941" s="69" t="s">
        <v>4088</v>
      </c>
      <c r="F941" s="69" t="s">
        <v>25</v>
      </c>
      <c r="G941" s="69" t="s">
        <v>4089</v>
      </c>
      <c r="H941" s="69" t="s">
        <v>39</v>
      </c>
      <c r="I941" s="69" t="s">
        <v>220</v>
      </c>
      <c r="J941" s="69" t="s">
        <v>220</v>
      </c>
      <c r="K941" s="69" t="s">
        <v>220</v>
      </c>
      <c r="L941" s="69" t="s">
        <v>29</v>
      </c>
      <c r="M941" s="69" t="s">
        <v>8714</v>
      </c>
      <c r="N941" s="69" t="s">
        <v>8715</v>
      </c>
      <c r="O941" s="69" t="s">
        <v>32</v>
      </c>
      <c r="P941" s="69" t="s">
        <v>214</v>
      </c>
      <c r="R941" s="117"/>
      <c r="S941" s="117"/>
      <c r="T941" s="70" t="s">
        <v>6850</v>
      </c>
      <c r="U941" s="69" t="s">
        <v>4092</v>
      </c>
      <c r="V941" s="117"/>
      <c r="Y941" s="69" t="s">
        <v>6850</v>
      </c>
      <c r="Z941" s="70" t="s">
        <v>6850</v>
      </c>
      <c r="AA941" s="70" t="s">
        <v>6850</v>
      </c>
    </row>
    <row r="942">
      <c r="A942" s="115">
        <v>45806.0</v>
      </c>
      <c r="B942" s="116">
        <v>96.0</v>
      </c>
      <c r="C942" s="69" t="s">
        <v>72</v>
      </c>
      <c r="D942" s="69" t="s">
        <v>247</v>
      </c>
      <c r="E942" s="69" t="s">
        <v>4093</v>
      </c>
      <c r="F942" s="69" t="s">
        <v>249</v>
      </c>
      <c r="G942" s="69" t="s">
        <v>4094</v>
      </c>
      <c r="H942" s="69" t="s">
        <v>77</v>
      </c>
      <c r="I942" s="69" t="s">
        <v>54</v>
      </c>
      <c r="J942" s="69" t="s">
        <v>47</v>
      </c>
      <c r="K942" s="69" t="s">
        <v>47</v>
      </c>
      <c r="L942" s="69" t="s">
        <v>29</v>
      </c>
      <c r="M942" s="69" t="s">
        <v>8716</v>
      </c>
      <c r="N942" s="69" t="s">
        <v>8717</v>
      </c>
      <c r="O942" s="69" t="s">
        <v>32</v>
      </c>
      <c r="P942" s="69" t="s">
        <v>33</v>
      </c>
      <c r="Q942" s="69" t="s">
        <v>34</v>
      </c>
      <c r="R942" s="117"/>
      <c r="S942" s="117"/>
      <c r="T942" s="70" t="s">
        <v>6850</v>
      </c>
      <c r="V942" s="117"/>
      <c r="Y942" s="69" t="s">
        <v>6850</v>
      </c>
      <c r="Z942" s="70" t="s">
        <v>6850</v>
      </c>
      <c r="AA942" s="70" t="s">
        <v>6850</v>
      </c>
    </row>
    <row r="943">
      <c r="A943" s="115">
        <v>45806.0</v>
      </c>
      <c r="B943" s="116">
        <v>96.0</v>
      </c>
      <c r="C943" s="69" t="s">
        <v>64</v>
      </c>
      <c r="D943" s="69" t="s">
        <v>290</v>
      </c>
      <c r="E943" s="69" t="s">
        <v>4097</v>
      </c>
      <c r="F943" s="69" t="s">
        <v>274</v>
      </c>
      <c r="G943" s="69" t="s">
        <v>4098</v>
      </c>
      <c r="H943" s="69" t="s">
        <v>77</v>
      </c>
      <c r="I943" s="69" t="s">
        <v>40</v>
      </c>
      <c r="J943" s="69" t="s">
        <v>47</v>
      </c>
      <c r="K943" s="69" t="s">
        <v>47</v>
      </c>
      <c r="L943" s="69" t="s">
        <v>29</v>
      </c>
      <c r="M943" s="69" t="s">
        <v>8718</v>
      </c>
      <c r="N943" s="69" t="s">
        <v>8719</v>
      </c>
      <c r="O943" s="69" t="s">
        <v>32</v>
      </c>
      <c r="P943" s="69" t="s">
        <v>33</v>
      </c>
      <c r="R943" s="117"/>
      <c r="S943" s="117"/>
      <c r="T943" s="70" t="s">
        <v>6850</v>
      </c>
      <c r="V943" s="117"/>
      <c r="Y943" s="69" t="s">
        <v>6850</v>
      </c>
      <c r="Z943" s="70" t="s">
        <v>6850</v>
      </c>
      <c r="AA943" s="70" t="s">
        <v>6850</v>
      </c>
    </row>
    <row r="944">
      <c r="A944" s="115">
        <v>45806.0</v>
      </c>
      <c r="B944" s="116">
        <v>9.0</v>
      </c>
      <c r="C944" s="69" t="s">
        <v>72</v>
      </c>
      <c r="D944" s="69" t="s">
        <v>247</v>
      </c>
      <c r="E944" s="69" t="s">
        <v>4101</v>
      </c>
      <c r="F944" s="69" t="s">
        <v>274</v>
      </c>
      <c r="G944" s="69" t="s">
        <v>4102</v>
      </c>
      <c r="H944" s="69" t="s">
        <v>77</v>
      </c>
      <c r="I944" s="69" t="s">
        <v>78</v>
      </c>
      <c r="J944" s="69" t="s">
        <v>47</v>
      </c>
      <c r="K944" s="69" t="s">
        <v>47</v>
      </c>
      <c r="L944" s="69" t="s">
        <v>29</v>
      </c>
      <c r="M944" s="69" t="s">
        <v>8720</v>
      </c>
      <c r="N944" s="69" t="s">
        <v>8721</v>
      </c>
      <c r="O944" s="69" t="s">
        <v>32</v>
      </c>
      <c r="P944" s="69" t="s">
        <v>33</v>
      </c>
      <c r="R944" s="117"/>
      <c r="S944" s="117">
        <v>45844.0</v>
      </c>
      <c r="T944" s="71">
        <v>45815.0</v>
      </c>
      <c r="V944" s="115">
        <v>45844.0</v>
      </c>
      <c r="W944" s="69">
        <v>1800.0</v>
      </c>
      <c r="X944" s="69" t="s">
        <v>2114</v>
      </c>
      <c r="Y944" s="69" t="s">
        <v>6870</v>
      </c>
      <c r="Z944" s="70" t="s">
        <v>6871</v>
      </c>
      <c r="AA944" s="71">
        <v>45809.0</v>
      </c>
    </row>
    <row r="945">
      <c r="A945" s="115">
        <v>45806.0</v>
      </c>
      <c r="B945" s="116">
        <v>14.0</v>
      </c>
      <c r="C945" s="69" t="s">
        <v>64</v>
      </c>
      <c r="D945" s="69" t="s">
        <v>290</v>
      </c>
      <c r="E945" s="69" t="s">
        <v>4105</v>
      </c>
      <c r="F945" s="69" t="s">
        <v>274</v>
      </c>
      <c r="G945" s="69" t="s">
        <v>4106</v>
      </c>
      <c r="H945" s="69" t="s">
        <v>77</v>
      </c>
      <c r="I945" s="69" t="s">
        <v>78</v>
      </c>
      <c r="J945" s="69" t="s">
        <v>47</v>
      </c>
      <c r="K945" s="69" t="s">
        <v>47</v>
      </c>
      <c r="L945" s="69" t="s">
        <v>29</v>
      </c>
      <c r="M945" s="69" t="s">
        <v>8722</v>
      </c>
      <c r="N945" s="69" t="s">
        <v>8723</v>
      </c>
      <c r="O945" s="69" t="s">
        <v>32</v>
      </c>
      <c r="P945" s="69" t="s">
        <v>33</v>
      </c>
      <c r="Q945" s="69" t="s">
        <v>381</v>
      </c>
      <c r="R945" s="115">
        <v>45997.0</v>
      </c>
      <c r="S945" s="117">
        <v>45997.0</v>
      </c>
      <c r="T945" s="71">
        <v>45820.0</v>
      </c>
      <c r="V945" s="117"/>
      <c r="Y945" s="69" t="s">
        <v>6870</v>
      </c>
      <c r="Z945" s="70" t="s">
        <v>6871</v>
      </c>
      <c r="AA945" s="71">
        <v>45809.0</v>
      </c>
    </row>
    <row r="946">
      <c r="A946" s="115">
        <v>45806.0</v>
      </c>
      <c r="B946" s="116">
        <v>16.0</v>
      </c>
      <c r="C946" s="69" t="s">
        <v>72</v>
      </c>
      <c r="D946" s="69" t="s">
        <v>247</v>
      </c>
      <c r="E946" s="69" t="s">
        <v>4109</v>
      </c>
      <c r="F946" s="69" t="s">
        <v>274</v>
      </c>
      <c r="G946" s="69" t="s">
        <v>4110</v>
      </c>
      <c r="H946" s="69" t="s">
        <v>77</v>
      </c>
      <c r="I946" s="69" t="s">
        <v>28</v>
      </c>
      <c r="J946" s="69" t="s">
        <v>47</v>
      </c>
      <c r="K946" s="69" t="s">
        <v>47</v>
      </c>
      <c r="L946" s="69" t="s">
        <v>29</v>
      </c>
      <c r="M946" s="69" t="s">
        <v>8724</v>
      </c>
      <c r="N946" s="69" t="s">
        <v>8725</v>
      </c>
      <c r="O946" s="69" t="s">
        <v>32</v>
      </c>
      <c r="P946" s="69" t="s">
        <v>33</v>
      </c>
      <c r="R946" s="117"/>
      <c r="S946" s="117" t="s">
        <v>4837</v>
      </c>
      <c r="T946" s="71">
        <v>45822.0</v>
      </c>
      <c r="V946" s="69" t="s">
        <v>4837</v>
      </c>
      <c r="W946" s="69">
        <v>1800.0</v>
      </c>
      <c r="X946" s="69" t="s">
        <v>1679</v>
      </c>
      <c r="Y946" s="69" t="s">
        <v>6870</v>
      </c>
      <c r="Z946" s="70" t="s">
        <v>6871</v>
      </c>
      <c r="AA946" s="71">
        <v>45809.0</v>
      </c>
    </row>
    <row r="947">
      <c r="A947" s="115">
        <v>45806.0</v>
      </c>
      <c r="B947" s="116">
        <v>9.0</v>
      </c>
      <c r="C947" s="69" t="s">
        <v>72</v>
      </c>
      <c r="D947" s="69" t="s">
        <v>247</v>
      </c>
      <c r="E947" s="69" t="s">
        <v>4113</v>
      </c>
      <c r="F947" s="69" t="s">
        <v>274</v>
      </c>
      <c r="G947" s="69" t="s">
        <v>4114</v>
      </c>
      <c r="H947" s="69" t="s">
        <v>77</v>
      </c>
      <c r="I947" s="69" t="s">
        <v>104</v>
      </c>
      <c r="J947" s="69" t="s">
        <v>47</v>
      </c>
      <c r="K947" s="69" t="s">
        <v>47</v>
      </c>
      <c r="L947" s="69" t="s">
        <v>29</v>
      </c>
      <c r="M947" s="69" t="s">
        <v>8726</v>
      </c>
      <c r="N947" s="69" t="s">
        <v>8727</v>
      </c>
      <c r="O947" s="69" t="s">
        <v>32</v>
      </c>
      <c r="P947" s="69" t="s">
        <v>33</v>
      </c>
      <c r="R947" s="117"/>
      <c r="S947" s="117">
        <v>45844.0</v>
      </c>
      <c r="T947" s="71">
        <v>45815.0</v>
      </c>
      <c r="V947" s="115">
        <v>45844.0</v>
      </c>
      <c r="W947" s="69">
        <v>1800.0</v>
      </c>
      <c r="X947" s="69" t="s">
        <v>1679</v>
      </c>
      <c r="Y947" s="69" t="s">
        <v>6870</v>
      </c>
      <c r="Z947" s="70" t="s">
        <v>6871</v>
      </c>
      <c r="AA947" s="71">
        <v>45809.0</v>
      </c>
    </row>
    <row r="948">
      <c r="A948" s="115">
        <v>45806.0</v>
      </c>
      <c r="B948" s="116">
        <v>96.0</v>
      </c>
      <c r="C948" s="69" t="s">
        <v>72</v>
      </c>
      <c r="D948" s="69" t="s">
        <v>247</v>
      </c>
      <c r="E948" s="69" t="s">
        <v>4117</v>
      </c>
      <c r="F948" s="69" t="s">
        <v>274</v>
      </c>
      <c r="G948" s="69" t="s">
        <v>4118</v>
      </c>
      <c r="H948" s="69" t="s">
        <v>77</v>
      </c>
      <c r="I948" s="69" t="s">
        <v>1265</v>
      </c>
      <c r="J948" s="69" t="s">
        <v>47</v>
      </c>
      <c r="K948" s="69" t="s">
        <v>47</v>
      </c>
      <c r="L948" s="69" t="s">
        <v>29</v>
      </c>
      <c r="M948" s="69" t="s">
        <v>8728</v>
      </c>
      <c r="N948" s="69" t="s">
        <v>8729</v>
      </c>
      <c r="O948" s="69" t="s">
        <v>32</v>
      </c>
      <c r="P948" s="69" t="s">
        <v>33</v>
      </c>
      <c r="R948" s="117"/>
      <c r="S948" s="117"/>
      <c r="T948" s="70" t="s">
        <v>6850</v>
      </c>
      <c r="V948" s="117"/>
      <c r="Y948" s="69" t="s">
        <v>6850</v>
      </c>
      <c r="Z948" s="70" t="s">
        <v>6850</v>
      </c>
      <c r="AA948" s="70" t="s">
        <v>6850</v>
      </c>
    </row>
    <row r="949">
      <c r="A949" s="115">
        <v>45806.0</v>
      </c>
      <c r="B949" s="116">
        <v>96.0</v>
      </c>
      <c r="C949" s="69" t="s">
        <v>72</v>
      </c>
      <c r="D949" s="69" t="s">
        <v>247</v>
      </c>
      <c r="E949" s="69" t="s">
        <v>4121</v>
      </c>
      <c r="F949" s="69" t="s">
        <v>25</v>
      </c>
      <c r="G949" s="69" t="s">
        <v>4122</v>
      </c>
      <c r="H949" s="69" t="s">
        <v>1355</v>
      </c>
      <c r="I949" s="69" t="s">
        <v>123</v>
      </c>
      <c r="J949" s="69" t="s">
        <v>123</v>
      </c>
      <c r="K949" s="69" t="s">
        <v>123</v>
      </c>
      <c r="L949" s="69" t="s">
        <v>29</v>
      </c>
      <c r="M949" s="69" t="s">
        <v>8730</v>
      </c>
      <c r="N949" s="69" t="s">
        <v>8731</v>
      </c>
      <c r="O949" s="69" t="s">
        <v>32</v>
      </c>
      <c r="P949" s="69" t="s">
        <v>214</v>
      </c>
      <c r="R949" s="117"/>
      <c r="S949" s="117"/>
      <c r="T949" s="70" t="s">
        <v>6850</v>
      </c>
      <c r="V949" s="117"/>
      <c r="Y949" s="69" t="s">
        <v>6850</v>
      </c>
      <c r="Z949" s="70" t="s">
        <v>6850</v>
      </c>
      <c r="AA949" s="70" t="s">
        <v>6850</v>
      </c>
    </row>
    <row r="950">
      <c r="A950" s="115">
        <v>45806.0</v>
      </c>
      <c r="B950" s="116">
        <v>96.0</v>
      </c>
      <c r="C950" s="69" t="s">
        <v>64</v>
      </c>
      <c r="D950" s="69" t="s">
        <v>562</v>
      </c>
      <c r="E950" s="69" t="s">
        <v>4125</v>
      </c>
      <c r="F950" s="69" t="s">
        <v>25</v>
      </c>
      <c r="G950" s="69" t="s">
        <v>4126</v>
      </c>
      <c r="H950" s="69" t="s">
        <v>59</v>
      </c>
      <c r="I950" s="69" t="s">
        <v>328</v>
      </c>
      <c r="J950" s="69" t="s">
        <v>40</v>
      </c>
      <c r="K950" s="69" t="s">
        <v>40</v>
      </c>
      <c r="L950" s="69" t="s">
        <v>29</v>
      </c>
      <c r="M950" s="69" t="s">
        <v>8732</v>
      </c>
      <c r="N950" s="69" t="s">
        <v>8733</v>
      </c>
      <c r="O950" s="69" t="s">
        <v>32</v>
      </c>
      <c r="P950" s="69" t="s">
        <v>33</v>
      </c>
      <c r="Q950" s="69" t="s">
        <v>519</v>
      </c>
      <c r="R950" s="117"/>
      <c r="S950" s="117"/>
      <c r="T950" s="70" t="s">
        <v>6850</v>
      </c>
      <c r="V950" s="117"/>
      <c r="Y950" s="69" t="s">
        <v>6850</v>
      </c>
      <c r="Z950" s="70" t="s">
        <v>6850</v>
      </c>
      <c r="AA950" s="70" t="s">
        <v>6850</v>
      </c>
    </row>
    <row r="951">
      <c r="A951" s="115">
        <v>45806.0</v>
      </c>
      <c r="B951" s="116">
        <v>8.0</v>
      </c>
      <c r="C951" s="69" t="s">
        <v>50</v>
      </c>
      <c r="D951" s="69" t="s">
        <v>216</v>
      </c>
      <c r="E951" s="69" t="s">
        <v>4129</v>
      </c>
      <c r="F951" s="69" t="s">
        <v>25</v>
      </c>
      <c r="G951" s="69" t="s">
        <v>4130</v>
      </c>
      <c r="H951" s="69" t="s">
        <v>388</v>
      </c>
      <c r="I951" s="69" t="s">
        <v>78</v>
      </c>
      <c r="J951" s="69" t="s">
        <v>104</v>
      </c>
      <c r="K951" s="69" t="s">
        <v>78</v>
      </c>
      <c r="L951" s="69" t="s">
        <v>29</v>
      </c>
      <c r="M951" s="69" t="s">
        <v>8734</v>
      </c>
      <c r="N951" s="69" t="s">
        <v>8735</v>
      </c>
      <c r="O951" s="69" t="s">
        <v>32</v>
      </c>
      <c r="P951" s="69" t="s">
        <v>33</v>
      </c>
      <c r="Q951" s="69" t="s">
        <v>519</v>
      </c>
      <c r="R951" s="115">
        <v>45814.0</v>
      </c>
      <c r="S951" s="117">
        <v>45814.0</v>
      </c>
      <c r="T951" s="71">
        <v>45814.0</v>
      </c>
      <c r="V951" s="115">
        <v>45844.0</v>
      </c>
      <c r="Y951" s="69" t="s">
        <v>6870</v>
      </c>
      <c r="Z951" s="70" t="s">
        <v>6871</v>
      </c>
      <c r="AA951" s="71">
        <v>45809.0</v>
      </c>
    </row>
    <row r="952">
      <c r="A952" s="115">
        <v>45806.0</v>
      </c>
      <c r="B952" s="116">
        <v>96.0</v>
      </c>
      <c r="C952" s="69" t="s">
        <v>50</v>
      </c>
      <c r="D952" s="69" t="s">
        <v>216</v>
      </c>
      <c r="E952" s="69" t="s">
        <v>4133</v>
      </c>
      <c r="F952" s="69" t="s">
        <v>25</v>
      </c>
      <c r="G952" s="69" t="s">
        <v>4134</v>
      </c>
      <c r="H952" s="69" t="s">
        <v>68</v>
      </c>
      <c r="I952" s="69" t="s">
        <v>78</v>
      </c>
      <c r="J952" s="69" t="s">
        <v>220</v>
      </c>
      <c r="K952" s="69" t="s">
        <v>220</v>
      </c>
      <c r="L952" s="69" t="s">
        <v>29</v>
      </c>
      <c r="M952" s="69" t="s">
        <v>8736</v>
      </c>
      <c r="N952" s="69" t="s">
        <v>8737</v>
      </c>
      <c r="O952" s="69" t="s">
        <v>32</v>
      </c>
      <c r="P952" s="69" t="s">
        <v>33</v>
      </c>
      <c r="Q952" s="69" t="s">
        <v>519</v>
      </c>
      <c r="R952" s="117"/>
      <c r="S952" s="117"/>
      <c r="T952" s="70" t="s">
        <v>6850</v>
      </c>
      <c r="V952" s="117"/>
      <c r="Y952" s="69" t="s">
        <v>6850</v>
      </c>
      <c r="Z952" s="70" t="s">
        <v>6850</v>
      </c>
      <c r="AA952" s="70" t="s">
        <v>6850</v>
      </c>
    </row>
    <row r="953">
      <c r="A953" s="115">
        <v>45807.0</v>
      </c>
      <c r="B953" s="116">
        <v>95.0</v>
      </c>
      <c r="C953" s="69" t="s">
        <v>64</v>
      </c>
      <c r="D953" s="69" t="s">
        <v>290</v>
      </c>
      <c r="E953" s="69" t="s">
        <v>4138</v>
      </c>
      <c r="F953" s="69" t="s">
        <v>46</v>
      </c>
      <c r="G953" s="69" t="s">
        <v>3606</v>
      </c>
      <c r="H953" s="69" t="s">
        <v>59</v>
      </c>
      <c r="I953" s="69" t="s">
        <v>78</v>
      </c>
      <c r="J953" s="69" t="s">
        <v>47</v>
      </c>
      <c r="K953" s="69" t="s">
        <v>47</v>
      </c>
      <c r="L953" s="69" t="s">
        <v>29</v>
      </c>
      <c r="M953" s="69" t="s">
        <v>8738</v>
      </c>
      <c r="N953" s="69" t="s">
        <v>8739</v>
      </c>
      <c r="O953" s="69" t="s">
        <v>32</v>
      </c>
      <c r="P953" s="69" t="s">
        <v>214</v>
      </c>
      <c r="R953" s="117"/>
      <c r="S953" s="117"/>
      <c r="T953" s="70" t="s">
        <v>6850</v>
      </c>
      <c r="V953" s="117"/>
      <c r="Y953" s="69" t="s">
        <v>6850</v>
      </c>
      <c r="Z953" s="70" t="s">
        <v>6850</v>
      </c>
      <c r="AA953" s="70" t="s">
        <v>6850</v>
      </c>
    </row>
    <row r="954">
      <c r="A954" s="115">
        <v>45807.0</v>
      </c>
      <c r="B954" s="116">
        <v>8.0</v>
      </c>
      <c r="C954" s="69" t="s">
        <v>50</v>
      </c>
      <c r="D954" s="69" t="s">
        <v>216</v>
      </c>
      <c r="E954" s="69" t="s">
        <v>4141</v>
      </c>
      <c r="F954" s="69" t="s">
        <v>25</v>
      </c>
      <c r="G954" s="69" t="s">
        <v>4142</v>
      </c>
      <c r="H954" s="69" t="s">
        <v>388</v>
      </c>
      <c r="I954" s="69" t="s">
        <v>104</v>
      </c>
      <c r="J954" s="69" t="s">
        <v>40</v>
      </c>
      <c r="K954" s="69" t="s">
        <v>40</v>
      </c>
      <c r="L954" s="69" t="s">
        <v>29</v>
      </c>
      <c r="M954" s="69" t="s">
        <v>8740</v>
      </c>
      <c r="N954" s="69" t="s">
        <v>8741</v>
      </c>
      <c r="O954" s="69" t="s">
        <v>32</v>
      </c>
      <c r="P954" s="69" t="s">
        <v>33</v>
      </c>
      <c r="R954" s="117"/>
      <c r="S954" s="117">
        <v>45844.0</v>
      </c>
      <c r="T954" s="71">
        <v>45815.0</v>
      </c>
      <c r="V954" s="115">
        <v>45844.0</v>
      </c>
      <c r="Y954" s="69" t="s">
        <v>6870</v>
      </c>
      <c r="Z954" s="70" t="s">
        <v>6871</v>
      </c>
      <c r="AA954" s="71">
        <v>45809.0</v>
      </c>
    </row>
    <row r="955">
      <c r="A955" s="115">
        <v>45808.0</v>
      </c>
      <c r="B955" s="116">
        <v>94.0</v>
      </c>
      <c r="C955" s="69" t="s">
        <v>64</v>
      </c>
      <c r="D955" s="69" t="s">
        <v>290</v>
      </c>
      <c r="E955" s="69" t="s">
        <v>4146</v>
      </c>
      <c r="F955" s="69" t="s">
        <v>3527</v>
      </c>
      <c r="G955" s="69" t="s">
        <v>4147</v>
      </c>
      <c r="H955" s="69" t="s">
        <v>77</v>
      </c>
      <c r="I955" s="69" t="s">
        <v>105</v>
      </c>
      <c r="J955" s="69" t="s">
        <v>47</v>
      </c>
      <c r="K955" s="69" t="s">
        <v>47</v>
      </c>
      <c r="L955" s="69" t="s">
        <v>29</v>
      </c>
      <c r="M955" s="69" t="s">
        <v>8742</v>
      </c>
      <c r="N955" s="69" t="s">
        <v>8743</v>
      </c>
      <c r="O955" s="69" t="s">
        <v>32</v>
      </c>
      <c r="P955" s="69" t="s">
        <v>214</v>
      </c>
      <c r="R955" s="117"/>
      <c r="S955" s="117"/>
      <c r="T955" s="70" t="s">
        <v>6850</v>
      </c>
      <c r="V955" s="117"/>
      <c r="Y955" s="69" t="s">
        <v>6850</v>
      </c>
      <c r="Z955" s="70" t="s">
        <v>6850</v>
      </c>
      <c r="AA955" s="70" t="s">
        <v>6850</v>
      </c>
    </row>
    <row r="956">
      <c r="A956" s="115">
        <v>45808.0</v>
      </c>
      <c r="B956" s="116">
        <v>94.0</v>
      </c>
      <c r="C956" s="69" t="s">
        <v>50</v>
      </c>
      <c r="D956" s="69" t="s">
        <v>216</v>
      </c>
      <c r="E956" s="69" t="s">
        <v>4150</v>
      </c>
      <c r="F956" s="69" t="s">
        <v>25</v>
      </c>
      <c r="G956" s="69" t="s">
        <v>4151</v>
      </c>
      <c r="H956" s="69" t="s">
        <v>39</v>
      </c>
      <c r="I956" s="69" t="s">
        <v>40</v>
      </c>
      <c r="J956" s="69" t="s">
        <v>40</v>
      </c>
      <c r="K956" s="69" t="s">
        <v>40</v>
      </c>
      <c r="L956" s="69" t="s">
        <v>29</v>
      </c>
      <c r="M956" s="69" t="s">
        <v>8744</v>
      </c>
      <c r="N956" s="69" t="s">
        <v>8745</v>
      </c>
      <c r="O956" s="69" t="s">
        <v>32</v>
      </c>
      <c r="P956" s="69" t="s">
        <v>214</v>
      </c>
      <c r="R956" s="117"/>
      <c r="S956" s="117"/>
      <c r="T956" s="70" t="s">
        <v>6850</v>
      </c>
      <c r="V956" s="117"/>
      <c r="Y956" s="69" t="s">
        <v>6850</v>
      </c>
      <c r="Z956" s="70" t="s">
        <v>6850</v>
      </c>
      <c r="AA956" s="70" t="s">
        <v>6850</v>
      </c>
    </row>
    <row r="957">
      <c r="A957" s="115">
        <v>45808.0</v>
      </c>
      <c r="B957" s="116">
        <v>94.0</v>
      </c>
      <c r="C957" s="69" t="s">
        <v>72</v>
      </c>
      <c r="D957" s="69" t="s">
        <v>247</v>
      </c>
      <c r="E957" s="69" t="s">
        <v>4154</v>
      </c>
      <c r="F957" s="69" t="s">
        <v>274</v>
      </c>
      <c r="G957" s="69" t="s">
        <v>4155</v>
      </c>
      <c r="H957" s="69" t="s">
        <v>77</v>
      </c>
      <c r="I957" s="69" t="s">
        <v>78</v>
      </c>
      <c r="J957" s="69" t="s">
        <v>47</v>
      </c>
      <c r="K957" s="69" t="s">
        <v>47</v>
      </c>
      <c r="L957" s="69" t="s">
        <v>29</v>
      </c>
      <c r="M957" s="69" t="s">
        <v>8746</v>
      </c>
      <c r="N957" s="69" t="s">
        <v>8747</v>
      </c>
      <c r="O957" s="69" t="s">
        <v>32</v>
      </c>
      <c r="P957" s="69" t="s">
        <v>33</v>
      </c>
      <c r="R957" s="117"/>
      <c r="S957" s="117"/>
      <c r="T957" s="70" t="s">
        <v>6850</v>
      </c>
      <c r="V957" s="117"/>
      <c r="W957" s="69">
        <v>3600.0</v>
      </c>
      <c r="X957" s="69" t="s">
        <v>1617</v>
      </c>
      <c r="Y957" s="69" t="s">
        <v>6850</v>
      </c>
      <c r="Z957" s="70" t="s">
        <v>6850</v>
      </c>
      <c r="AA957" s="70" t="s">
        <v>6850</v>
      </c>
    </row>
    <row r="958">
      <c r="A958" s="115">
        <v>45810.0</v>
      </c>
      <c r="B958" s="116">
        <v>92.0</v>
      </c>
      <c r="C958" s="69" t="s">
        <v>64</v>
      </c>
      <c r="D958" s="69" t="s">
        <v>432</v>
      </c>
      <c r="E958" s="69" t="s">
        <v>4158</v>
      </c>
      <c r="F958" s="69" t="s">
        <v>25</v>
      </c>
      <c r="G958" s="69" t="s">
        <v>4159</v>
      </c>
      <c r="H958" s="69" t="s">
        <v>59</v>
      </c>
      <c r="I958" s="69" t="s">
        <v>122</v>
      </c>
      <c r="J958" s="69" t="s">
        <v>459</v>
      </c>
      <c r="K958" s="69" t="s">
        <v>459</v>
      </c>
      <c r="L958" s="69" t="s">
        <v>29</v>
      </c>
      <c r="M958" s="69" t="s">
        <v>8748</v>
      </c>
      <c r="N958" s="69" t="s">
        <v>8749</v>
      </c>
      <c r="O958" s="69" t="s">
        <v>32</v>
      </c>
      <c r="P958" s="69" t="s">
        <v>214</v>
      </c>
      <c r="R958" s="117"/>
      <c r="S958" s="117"/>
      <c r="T958" s="70" t="s">
        <v>6850</v>
      </c>
      <c r="V958" s="117"/>
      <c r="Y958" s="69" t="s">
        <v>6850</v>
      </c>
      <c r="Z958" s="70" t="s">
        <v>6850</v>
      </c>
      <c r="AA958" s="70" t="s">
        <v>6850</v>
      </c>
    </row>
    <row r="959">
      <c r="A959" s="115">
        <v>45810.0</v>
      </c>
      <c r="B959" s="116">
        <v>8.0</v>
      </c>
      <c r="C959" s="69" t="s">
        <v>72</v>
      </c>
      <c r="D959" s="69" t="s">
        <v>247</v>
      </c>
      <c r="E959" s="69" t="s">
        <v>4162</v>
      </c>
      <c r="F959" s="69" t="s">
        <v>274</v>
      </c>
      <c r="G959" s="69" t="s">
        <v>4163</v>
      </c>
      <c r="H959" s="69" t="s">
        <v>77</v>
      </c>
      <c r="I959" s="69" t="s">
        <v>28</v>
      </c>
      <c r="J959" s="69" t="s">
        <v>47</v>
      </c>
      <c r="K959" s="69" t="s">
        <v>47</v>
      </c>
      <c r="L959" s="69" t="s">
        <v>29</v>
      </c>
      <c r="M959" s="69" t="s">
        <v>8750</v>
      </c>
      <c r="N959" s="69" t="s">
        <v>8751</v>
      </c>
      <c r="O959" s="69" t="s">
        <v>32</v>
      </c>
      <c r="P959" s="69" t="s">
        <v>33</v>
      </c>
      <c r="Q959" s="69" t="s">
        <v>34</v>
      </c>
      <c r="R959" s="115">
        <v>45936.0</v>
      </c>
      <c r="S959" s="117">
        <v>45936.0</v>
      </c>
      <c r="T959" s="71">
        <v>45818.0</v>
      </c>
      <c r="V959" s="69" t="s">
        <v>4837</v>
      </c>
      <c r="W959" s="69">
        <v>1800.0</v>
      </c>
      <c r="X959" s="69" t="s">
        <v>2114</v>
      </c>
      <c r="Y959" s="69" t="s">
        <v>6870</v>
      </c>
      <c r="Z959" s="70" t="s">
        <v>6871</v>
      </c>
      <c r="AA959" s="71">
        <v>45809.0</v>
      </c>
    </row>
    <row r="960">
      <c r="A960" s="115">
        <v>45811.0</v>
      </c>
      <c r="B960" s="116">
        <v>91.0</v>
      </c>
      <c r="C960" s="69" t="s">
        <v>64</v>
      </c>
      <c r="D960" s="69" t="s">
        <v>432</v>
      </c>
      <c r="E960" s="69" t="s">
        <v>4166</v>
      </c>
      <c r="F960" s="69" t="s">
        <v>25</v>
      </c>
      <c r="G960" s="69" t="s">
        <v>4167</v>
      </c>
      <c r="H960" s="69" t="s">
        <v>68</v>
      </c>
      <c r="I960" s="69" t="s">
        <v>801</v>
      </c>
      <c r="J960" s="69" t="s">
        <v>801</v>
      </c>
      <c r="K960" s="69" t="s">
        <v>791</v>
      </c>
      <c r="L960" s="69" t="s">
        <v>29</v>
      </c>
      <c r="M960" s="69" t="s">
        <v>8752</v>
      </c>
      <c r="N960" s="69" t="s">
        <v>8753</v>
      </c>
      <c r="O960" s="69" t="s">
        <v>32</v>
      </c>
      <c r="P960" s="69" t="s">
        <v>214</v>
      </c>
      <c r="R960" s="117"/>
      <c r="S960" s="117"/>
      <c r="T960" s="70" t="s">
        <v>6850</v>
      </c>
      <c r="V960" s="117"/>
      <c r="Y960" s="69" t="s">
        <v>6850</v>
      </c>
      <c r="Z960" s="70" t="s">
        <v>6850</v>
      </c>
      <c r="AA960" s="70" t="s">
        <v>6850</v>
      </c>
    </row>
    <row r="961">
      <c r="A961" s="115">
        <v>45811.0</v>
      </c>
      <c r="B961" s="116">
        <v>91.0</v>
      </c>
      <c r="C961" s="69" t="s">
        <v>22</v>
      </c>
      <c r="D961" s="69" t="s">
        <v>307</v>
      </c>
      <c r="E961" s="69" t="s">
        <v>4170</v>
      </c>
      <c r="F961" s="69" t="s">
        <v>25</v>
      </c>
      <c r="G961" s="69" t="s">
        <v>4171</v>
      </c>
      <c r="H961" s="69" t="s">
        <v>59</v>
      </c>
      <c r="I961" s="69" t="s">
        <v>104</v>
      </c>
      <c r="J961" s="69" t="s">
        <v>105</v>
      </c>
      <c r="K961" s="69" t="s">
        <v>104</v>
      </c>
      <c r="L961" s="69" t="s">
        <v>29</v>
      </c>
      <c r="M961" s="69" t="s">
        <v>8754</v>
      </c>
      <c r="N961" s="69" t="s">
        <v>8755</v>
      </c>
      <c r="O961" s="69" t="s">
        <v>32</v>
      </c>
      <c r="P961" s="69" t="s">
        <v>343</v>
      </c>
      <c r="R961" s="117"/>
      <c r="S961" s="117"/>
      <c r="T961" s="70" t="s">
        <v>6850</v>
      </c>
      <c r="V961" s="117"/>
      <c r="Y961" s="69" t="s">
        <v>6850</v>
      </c>
      <c r="Z961" s="70" t="s">
        <v>6850</v>
      </c>
      <c r="AA961" s="70" t="s">
        <v>6850</v>
      </c>
    </row>
    <row r="962">
      <c r="A962" s="115">
        <v>45811.0</v>
      </c>
      <c r="B962" s="116">
        <v>91.0</v>
      </c>
      <c r="C962" s="69" t="s">
        <v>22</v>
      </c>
      <c r="D962" s="69" t="s">
        <v>307</v>
      </c>
      <c r="E962" s="69" t="s">
        <v>4174</v>
      </c>
      <c r="F962" s="69" t="s">
        <v>25</v>
      </c>
      <c r="G962" s="69" t="s">
        <v>4175</v>
      </c>
      <c r="H962" s="69" t="s">
        <v>388</v>
      </c>
      <c r="I962" s="69" t="s">
        <v>328</v>
      </c>
      <c r="J962" s="69" t="s">
        <v>328</v>
      </c>
      <c r="K962" s="69" t="s">
        <v>328</v>
      </c>
      <c r="L962" s="69" t="s">
        <v>29</v>
      </c>
      <c r="M962" s="69" t="s">
        <v>8756</v>
      </c>
      <c r="N962" s="69" t="s">
        <v>8757</v>
      </c>
      <c r="O962" s="69" t="s">
        <v>32</v>
      </c>
      <c r="P962" s="69" t="s">
        <v>214</v>
      </c>
      <c r="R962" s="117"/>
      <c r="S962" s="117"/>
      <c r="T962" s="70" t="s">
        <v>6850</v>
      </c>
      <c r="V962" s="117"/>
      <c r="Y962" s="69" t="s">
        <v>6850</v>
      </c>
      <c r="Z962" s="70" t="s">
        <v>6850</v>
      </c>
      <c r="AA962" s="70" t="s">
        <v>6850</v>
      </c>
    </row>
    <row r="963">
      <c r="A963" s="115">
        <v>45811.0</v>
      </c>
      <c r="B963" s="116">
        <v>91.0</v>
      </c>
      <c r="C963" s="69" t="s">
        <v>22</v>
      </c>
      <c r="D963" s="69" t="s">
        <v>307</v>
      </c>
      <c r="E963" s="69" t="s">
        <v>4178</v>
      </c>
      <c r="F963" s="69" t="s">
        <v>46</v>
      </c>
      <c r="G963" s="69" t="s">
        <v>4175</v>
      </c>
      <c r="H963" s="69" t="s">
        <v>388</v>
      </c>
      <c r="I963" s="69" t="s">
        <v>328</v>
      </c>
      <c r="J963" s="69" t="s">
        <v>47</v>
      </c>
      <c r="K963" s="69" t="s">
        <v>47</v>
      </c>
      <c r="L963" s="69" t="s">
        <v>29</v>
      </c>
      <c r="M963" s="69" t="s">
        <v>8758</v>
      </c>
      <c r="N963" s="69" t="s">
        <v>8759</v>
      </c>
      <c r="O963" s="69" t="s">
        <v>32</v>
      </c>
      <c r="P963" s="69" t="s">
        <v>214</v>
      </c>
      <c r="R963" s="117"/>
      <c r="S963" s="117"/>
      <c r="T963" s="70" t="s">
        <v>6850</v>
      </c>
      <c r="V963" s="117"/>
      <c r="Y963" s="69" t="s">
        <v>6850</v>
      </c>
      <c r="Z963" s="70" t="s">
        <v>6850</v>
      </c>
      <c r="AA963" s="70" t="s">
        <v>6850</v>
      </c>
    </row>
    <row r="964">
      <c r="A964" s="115">
        <v>45811.0</v>
      </c>
      <c r="B964" s="116">
        <v>91.0</v>
      </c>
      <c r="C964" s="69" t="s">
        <v>22</v>
      </c>
      <c r="D964" s="69" t="s">
        <v>307</v>
      </c>
      <c r="E964" s="69" t="s">
        <v>4181</v>
      </c>
      <c r="F964" s="69" t="s">
        <v>46</v>
      </c>
      <c r="G964" s="69" t="s">
        <v>4033</v>
      </c>
      <c r="H964" s="69" t="s">
        <v>59</v>
      </c>
      <c r="I964" s="69" t="s">
        <v>105</v>
      </c>
      <c r="J964" s="69" t="s">
        <v>47</v>
      </c>
      <c r="K964" s="69" t="s">
        <v>47</v>
      </c>
      <c r="L964" s="69" t="s">
        <v>29</v>
      </c>
      <c r="M964" s="69" t="s">
        <v>8760</v>
      </c>
      <c r="N964" s="69" t="s">
        <v>8761</v>
      </c>
      <c r="O964" s="69" t="s">
        <v>32</v>
      </c>
      <c r="P964" s="69" t="s">
        <v>214</v>
      </c>
      <c r="R964" s="117"/>
      <c r="S964" s="117"/>
      <c r="T964" s="70" t="s">
        <v>6850</v>
      </c>
      <c r="V964" s="117"/>
      <c r="Y964" s="69" t="s">
        <v>6850</v>
      </c>
      <c r="Z964" s="70" t="s">
        <v>6850</v>
      </c>
      <c r="AA964" s="70" t="s">
        <v>6850</v>
      </c>
    </row>
    <row r="965">
      <c r="A965" s="115">
        <v>45811.0</v>
      </c>
      <c r="B965" s="116">
        <v>91.0</v>
      </c>
      <c r="C965" s="69" t="s">
        <v>22</v>
      </c>
      <c r="D965" s="69" t="s">
        <v>307</v>
      </c>
      <c r="E965" s="69" t="s">
        <v>4184</v>
      </c>
      <c r="F965" s="69" t="s">
        <v>25</v>
      </c>
      <c r="G965" s="69" t="s">
        <v>4185</v>
      </c>
      <c r="H965" s="69" t="s">
        <v>59</v>
      </c>
      <c r="I965" s="69" t="s">
        <v>40</v>
      </c>
      <c r="J965" s="69" t="s">
        <v>40</v>
      </c>
      <c r="K965" s="69" t="s">
        <v>40</v>
      </c>
      <c r="L965" s="69" t="s">
        <v>29</v>
      </c>
      <c r="M965" s="69" t="s">
        <v>8762</v>
      </c>
      <c r="N965" s="69" t="s">
        <v>8763</v>
      </c>
      <c r="O965" s="69" t="s">
        <v>32</v>
      </c>
      <c r="P965" s="69" t="s">
        <v>214</v>
      </c>
      <c r="R965" s="117"/>
      <c r="S965" s="117"/>
      <c r="T965" s="70" t="s">
        <v>6850</v>
      </c>
      <c r="V965" s="117"/>
      <c r="Y965" s="69" t="s">
        <v>6850</v>
      </c>
      <c r="Z965" s="70" t="s">
        <v>6850</v>
      </c>
      <c r="AA965" s="70" t="s">
        <v>6850</v>
      </c>
    </row>
    <row r="966">
      <c r="A966" s="115">
        <v>45811.0</v>
      </c>
      <c r="B966" s="116">
        <v>11.0</v>
      </c>
      <c r="C966" s="69" t="s">
        <v>64</v>
      </c>
      <c r="D966" s="69" t="s">
        <v>290</v>
      </c>
      <c r="E966" s="69" t="s">
        <v>4188</v>
      </c>
      <c r="F966" s="69" t="s">
        <v>274</v>
      </c>
      <c r="G966" s="69" t="s">
        <v>4189</v>
      </c>
      <c r="H966" s="69" t="s">
        <v>77</v>
      </c>
      <c r="I966" s="69" t="s">
        <v>148</v>
      </c>
      <c r="J966" s="69" t="s">
        <v>47</v>
      </c>
      <c r="K966" s="69" t="s">
        <v>47</v>
      </c>
      <c r="L966" s="69" t="s">
        <v>29</v>
      </c>
      <c r="M966" s="69" t="s">
        <v>8764</v>
      </c>
      <c r="N966" s="69" t="s">
        <v>8765</v>
      </c>
      <c r="O966" s="69" t="s">
        <v>32</v>
      </c>
      <c r="P966" s="69" t="s">
        <v>33</v>
      </c>
      <c r="Q966" s="69" t="s">
        <v>471</v>
      </c>
      <c r="R966" s="117"/>
      <c r="S966" s="117" t="s">
        <v>4837</v>
      </c>
      <c r="T966" s="71">
        <v>45822.0</v>
      </c>
      <c r="V966" s="69" t="s">
        <v>4837</v>
      </c>
      <c r="Y966" s="69" t="s">
        <v>6870</v>
      </c>
      <c r="Z966" s="70" t="s">
        <v>6871</v>
      </c>
      <c r="AA966" s="71">
        <v>45809.0</v>
      </c>
    </row>
    <row r="967">
      <c r="A967" s="115">
        <v>45811.0</v>
      </c>
      <c r="B967" s="116">
        <v>91.0</v>
      </c>
      <c r="C967" s="69" t="s">
        <v>72</v>
      </c>
      <c r="D967" s="69" t="s">
        <v>247</v>
      </c>
      <c r="E967" s="69" t="s">
        <v>4192</v>
      </c>
      <c r="F967" s="69" t="s">
        <v>249</v>
      </c>
      <c r="G967" s="69" t="s">
        <v>4193</v>
      </c>
      <c r="H967" s="69" t="s">
        <v>77</v>
      </c>
      <c r="I967" s="69" t="s">
        <v>54</v>
      </c>
      <c r="J967" s="69" t="s">
        <v>47</v>
      </c>
      <c r="K967" s="69" t="s">
        <v>47</v>
      </c>
      <c r="L967" s="69" t="s">
        <v>29</v>
      </c>
      <c r="M967" s="69" t="s">
        <v>8766</v>
      </c>
      <c r="N967" s="69" t="s">
        <v>8767</v>
      </c>
      <c r="O967" s="69" t="s">
        <v>32</v>
      </c>
      <c r="P967" s="69" t="s">
        <v>214</v>
      </c>
      <c r="R967" s="117"/>
      <c r="S967" s="117"/>
      <c r="T967" s="70" t="s">
        <v>6850</v>
      </c>
      <c r="V967" s="117"/>
      <c r="Y967" s="69" t="s">
        <v>6850</v>
      </c>
      <c r="Z967" s="70" t="s">
        <v>6850</v>
      </c>
      <c r="AA967" s="70" t="s">
        <v>6850</v>
      </c>
    </row>
    <row r="968">
      <c r="A968" s="115">
        <v>45811.0</v>
      </c>
      <c r="B968" s="116">
        <v>91.0</v>
      </c>
      <c r="C968" s="69" t="s">
        <v>64</v>
      </c>
      <c r="D968" s="69" t="s">
        <v>562</v>
      </c>
      <c r="E968" s="69" t="s">
        <v>4196</v>
      </c>
      <c r="F968" s="69" t="s">
        <v>25</v>
      </c>
      <c r="G968" s="69" t="s">
        <v>4197</v>
      </c>
      <c r="H968" s="69" t="s">
        <v>388</v>
      </c>
      <c r="I968" s="69" t="s">
        <v>220</v>
      </c>
      <c r="J968" s="69" t="s">
        <v>435</v>
      </c>
      <c r="K968" s="69" t="s">
        <v>435</v>
      </c>
      <c r="L968" s="69" t="s">
        <v>29</v>
      </c>
      <c r="M968" s="69" t="s">
        <v>8768</v>
      </c>
      <c r="N968" s="69" t="s">
        <v>8769</v>
      </c>
      <c r="O968" s="69" t="s">
        <v>32</v>
      </c>
      <c r="P968" s="69" t="s">
        <v>214</v>
      </c>
      <c r="R968" s="117"/>
      <c r="S968" s="117"/>
      <c r="T968" s="70" t="s">
        <v>6850</v>
      </c>
      <c r="V968" s="117"/>
      <c r="Y968" s="69" t="s">
        <v>6850</v>
      </c>
      <c r="Z968" s="70" t="s">
        <v>6850</v>
      </c>
      <c r="AA968" s="70" t="s">
        <v>6850</v>
      </c>
    </row>
    <row r="969">
      <c r="A969" s="115">
        <v>45811.0</v>
      </c>
      <c r="B969" s="116">
        <v>91.0</v>
      </c>
      <c r="C969" s="69" t="s">
        <v>64</v>
      </c>
      <c r="D969" s="69" t="s">
        <v>562</v>
      </c>
      <c r="E969" s="69" t="s">
        <v>4200</v>
      </c>
      <c r="F969" s="69" t="s">
        <v>25</v>
      </c>
      <c r="G969" s="69" t="s">
        <v>4201</v>
      </c>
      <c r="H969" s="69" t="s">
        <v>1355</v>
      </c>
      <c r="I969" s="69" t="s">
        <v>532</v>
      </c>
      <c r="J969" s="69" t="s">
        <v>532</v>
      </c>
      <c r="K969" s="69" t="s">
        <v>532</v>
      </c>
      <c r="L969" s="69" t="s">
        <v>29</v>
      </c>
      <c r="M969" s="69" t="s">
        <v>8770</v>
      </c>
      <c r="N969" s="69" t="s">
        <v>8771</v>
      </c>
      <c r="O969" s="69" t="s">
        <v>32</v>
      </c>
      <c r="P969" s="69" t="s">
        <v>214</v>
      </c>
      <c r="R969" s="117"/>
      <c r="S969" s="117"/>
      <c r="T969" s="70" t="s">
        <v>6850</v>
      </c>
      <c r="V969" s="117"/>
      <c r="Y969" s="69" t="s">
        <v>6850</v>
      </c>
      <c r="Z969" s="70" t="s">
        <v>6850</v>
      </c>
      <c r="AA969" s="70" t="s">
        <v>6850</v>
      </c>
    </row>
    <row r="970">
      <c r="A970" s="115">
        <v>45812.0</v>
      </c>
      <c r="B970" s="116">
        <v>10.0</v>
      </c>
      <c r="C970" s="69" t="s">
        <v>72</v>
      </c>
      <c r="D970" s="69" t="s">
        <v>247</v>
      </c>
      <c r="E970" s="69" t="s">
        <v>4204</v>
      </c>
      <c r="F970" s="69" t="s">
        <v>274</v>
      </c>
      <c r="G970" s="69" t="s">
        <v>4205</v>
      </c>
      <c r="H970" s="69" t="s">
        <v>77</v>
      </c>
      <c r="I970" s="69" t="s">
        <v>104</v>
      </c>
      <c r="J970" s="69" t="s">
        <v>47</v>
      </c>
      <c r="K970" s="69" t="s">
        <v>47</v>
      </c>
      <c r="L970" s="69" t="s">
        <v>29</v>
      </c>
      <c r="M970" s="69" t="s">
        <v>8772</v>
      </c>
      <c r="N970" s="69" t="s">
        <v>8773</v>
      </c>
      <c r="O970" s="69" t="s">
        <v>32</v>
      </c>
      <c r="P970" s="69" t="s">
        <v>33</v>
      </c>
      <c r="R970" s="117"/>
      <c r="S970" s="117" t="s">
        <v>4837</v>
      </c>
      <c r="T970" s="71">
        <v>45822.0</v>
      </c>
      <c r="V970" s="69" t="s">
        <v>4837</v>
      </c>
      <c r="W970" s="69">
        <v>1800.0</v>
      </c>
      <c r="X970" s="69" t="s">
        <v>1617</v>
      </c>
      <c r="Y970" s="69" t="s">
        <v>6870</v>
      </c>
      <c r="Z970" s="70" t="s">
        <v>6871</v>
      </c>
      <c r="AA970" s="71">
        <v>45809.0</v>
      </c>
    </row>
    <row r="971">
      <c r="A971" s="115">
        <v>45812.0</v>
      </c>
      <c r="B971" s="116">
        <v>90.0</v>
      </c>
      <c r="C971" s="69" t="s">
        <v>72</v>
      </c>
      <c r="D971" s="69" t="s">
        <v>247</v>
      </c>
      <c r="E971" s="69" t="s">
        <v>4208</v>
      </c>
      <c r="F971" s="69" t="s">
        <v>274</v>
      </c>
      <c r="G971" s="69" t="s">
        <v>4209</v>
      </c>
      <c r="H971" s="69" t="s">
        <v>77</v>
      </c>
      <c r="I971" s="69" t="s">
        <v>54</v>
      </c>
      <c r="J971" s="69" t="s">
        <v>47</v>
      </c>
      <c r="K971" s="69" t="s">
        <v>47</v>
      </c>
      <c r="L971" s="69" t="s">
        <v>29</v>
      </c>
      <c r="M971" s="69" t="s">
        <v>8774</v>
      </c>
      <c r="N971" s="69" t="s">
        <v>8775</v>
      </c>
      <c r="O971" s="69" t="s">
        <v>32</v>
      </c>
      <c r="P971" s="69" t="s">
        <v>33</v>
      </c>
      <c r="R971" s="117"/>
      <c r="S971" s="117"/>
      <c r="T971" s="70" t="s">
        <v>6850</v>
      </c>
      <c r="V971" s="117"/>
      <c r="W971" s="69">
        <v>3600.0</v>
      </c>
      <c r="X971" s="69" t="s">
        <v>1331</v>
      </c>
      <c r="Y971" s="69" t="s">
        <v>6850</v>
      </c>
      <c r="Z971" s="70" t="s">
        <v>6850</v>
      </c>
      <c r="AA971" s="70" t="s">
        <v>6850</v>
      </c>
    </row>
    <row r="972">
      <c r="A972" s="115">
        <v>45812.0</v>
      </c>
      <c r="B972" s="116">
        <v>10.0</v>
      </c>
      <c r="C972" s="69" t="s">
        <v>72</v>
      </c>
      <c r="D972" s="69" t="s">
        <v>247</v>
      </c>
      <c r="E972" s="69" t="s">
        <v>4212</v>
      </c>
      <c r="F972" s="69" t="s">
        <v>274</v>
      </c>
      <c r="G972" s="69" t="s">
        <v>4213</v>
      </c>
      <c r="H972" s="69" t="s">
        <v>77</v>
      </c>
      <c r="I972" s="69" t="s">
        <v>148</v>
      </c>
      <c r="J972" s="69" t="s">
        <v>47</v>
      </c>
      <c r="K972" s="69" t="s">
        <v>47</v>
      </c>
      <c r="L972" s="69" t="s">
        <v>29</v>
      </c>
      <c r="M972" s="69" t="s">
        <v>8776</v>
      </c>
      <c r="N972" s="69" t="s">
        <v>8777</v>
      </c>
      <c r="O972" s="69" t="s">
        <v>32</v>
      </c>
      <c r="P972" s="69" t="s">
        <v>33</v>
      </c>
      <c r="Q972" s="69" t="s">
        <v>471</v>
      </c>
      <c r="R972" s="69" t="s">
        <v>4837</v>
      </c>
      <c r="S972" s="117" t="s">
        <v>4837</v>
      </c>
      <c r="T972" s="71">
        <v>45822.0</v>
      </c>
      <c r="V972" s="117"/>
      <c r="Y972" s="69" t="s">
        <v>6870</v>
      </c>
      <c r="Z972" s="70" t="s">
        <v>6871</v>
      </c>
      <c r="AA972" s="71">
        <v>45809.0</v>
      </c>
    </row>
    <row r="973">
      <c r="A973" s="115">
        <v>45812.0</v>
      </c>
      <c r="B973" s="116">
        <v>90.0</v>
      </c>
      <c r="C973" s="69" t="s">
        <v>22</v>
      </c>
      <c r="D973" s="69" t="s">
        <v>109</v>
      </c>
      <c r="E973" s="69" t="s">
        <v>4216</v>
      </c>
      <c r="F973" s="69" t="s">
        <v>25</v>
      </c>
      <c r="G973" s="69" t="s">
        <v>4217</v>
      </c>
      <c r="H973" s="69" t="s">
        <v>388</v>
      </c>
      <c r="I973" s="69" t="s">
        <v>54</v>
      </c>
      <c r="J973" s="69" t="s">
        <v>54</v>
      </c>
      <c r="K973" s="69" t="s">
        <v>54</v>
      </c>
      <c r="L973" s="69" t="s">
        <v>29</v>
      </c>
      <c r="M973" s="69" t="s">
        <v>8778</v>
      </c>
      <c r="N973" s="69" t="s">
        <v>8779</v>
      </c>
      <c r="O973" s="69" t="s">
        <v>32</v>
      </c>
      <c r="P973" s="69" t="s">
        <v>33</v>
      </c>
      <c r="Q973" s="69" t="s">
        <v>381</v>
      </c>
      <c r="R973" s="117"/>
      <c r="S973" s="117"/>
      <c r="T973" s="70" t="s">
        <v>6850</v>
      </c>
      <c r="V973" s="117"/>
      <c r="Y973" s="69" t="s">
        <v>6850</v>
      </c>
      <c r="Z973" s="70" t="s">
        <v>6850</v>
      </c>
      <c r="AA973" s="70" t="s">
        <v>6850</v>
      </c>
    </row>
    <row r="974">
      <c r="A974" s="115">
        <v>45812.0</v>
      </c>
      <c r="B974" s="116">
        <v>90.0</v>
      </c>
      <c r="C974" s="69" t="s">
        <v>64</v>
      </c>
      <c r="D974" s="69" t="s">
        <v>3614</v>
      </c>
      <c r="E974" s="69" t="s">
        <v>4220</v>
      </c>
      <c r="F974" s="69" t="s">
        <v>25</v>
      </c>
      <c r="G974" s="69" t="s">
        <v>4221</v>
      </c>
      <c r="H974" s="69" t="s">
        <v>59</v>
      </c>
      <c r="I974" s="69" t="s">
        <v>78</v>
      </c>
      <c r="J974" s="69" t="s">
        <v>47</v>
      </c>
      <c r="K974" s="69" t="s">
        <v>47</v>
      </c>
      <c r="L974" s="69" t="s">
        <v>29</v>
      </c>
      <c r="M974" s="69" t="s">
        <v>8780</v>
      </c>
      <c r="N974" s="69" t="s">
        <v>8781</v>
      </c>
      <c r="O974" s="69" t="s">
        <v>32</v>
      </c>
      <c r="P974" s="69" t="s">
        <v>214</v>
      </c>
      <c r="R974" s="117"/>
      <c r="S974" s="117"/>
      <c r="T974" s="70" t="s">
        <v>6850</v>
      </c>
      <c r="V974" s="117"/>
      <c r="Y974" s="69" t="s">
        <v>6850</v>
      </c>
      <c r="Z974" s="70" t="s">
        <v>6850</v>
      </c>
      <c r="AA974" s="70" t="s">
        <v>6850</v>
      </c>
    </row>
    <row r="975">
      <c r="A975" s="115">
        <v>45812.0</v>
      </c>
      <c r="B975" s="116">
        <v>90.0</v>
      </c>
      <c r="C975" s="69" t="s">
        <v>64</v>
      </c>
      <c r="D975" s="69" t="s">
        <v>432</v>
      </c>
      <c r="E975" s="69" t="s">
        <v>4224</v>
      </c>
      <c r="F975" s="69" t="s">
        <v>25</v>
      </c>
      <c r="G975" s="69" t="s">
        <v>4225</v>
      </c>
      <c r="H975" s="69" t="s">
        <v>68</v>
      </c>
      <c r="I975" s="69" t="s">
        <v>2391</v>
      </c>
      <c r="J975" s="69" t="s">
        <v>791</v>
      </c>
      <c r="K975" s="69" t="s">
        <v>791</v>
      </c>
      <c r="L975" s="69" t="s">
        <v>29</v>
      </c>
      <c r="M975" s="69" t="s">
        <v>8782</v>
      </c>
      <c r="N975" s="69" t="s">
        <v>8783</v>
      </c>
      <c r="O975" s="69" t="s">
        <v>32</v>
      </c>
      <c r="P975" s="69" t="s">
        <v>214</v>
      </c>
      <c r="R975" s="117"/>
      <c r="S975" s="117"/>
      <c r="T975" s="70" t="s">
        <v>6850</v>
      </c>
      <c r="V975" s="117"/>
      <c r="Y975" s="69" t="s">
        <v>6850</v>
      </c>
      <c r="Z975" s="70" t="s">
        <v>6850</v>
      </c>
      <c r="AA975" s="70" t="s">
        <v>6850</v>
      </c>
    </row>
    <row r="976">
      <c r="A976" s="115">
        <v>45812.0</v>
      </c>
      <c r="B976" s="116">
        <v>90.0</v>
      </c>
      <c r="C976" s="69" t="s">
        <v>64</v>
      </c>
      <c r="D976" s="69" t="s">
        <v>432</v>
      </c>
      <c r="E976" s="69" t="s">
        <v>4228</v>
      </c>
      <c r="F976" s="69" t="s">
        <v>46</v>
      </c>
      <c r="G976" s="69" t="s">
        <v>4225</v>
      </c>
      <c r="H976" s="69" t="s">
        <v>68</v>
      </c>
      <c r="I976" s="69" t="s">
        <v>2391</v>
      </c>
      <c r="J976" s="69" t="s">
        <v>47</v>
      </c>
      <c r="K976" s="69" t="s">
        <v>47</v>
      </c>
      <c r="L976" s="69" t="s">
        <v>29</v>
      </c>
      <c r="M976" s="69" t="s">
        <v>8784</v>
      </c>
      <c r="N976" s="69" t="s">
        <v>8785</v>
      </c>
      <c r="O976" s="69" t="s">
        <v>32</v>
      </c>
      <c r="P976" s="69" t="s">
        <v>214</v>
      </c>
      <c r="R976" s="117"/>
      <c r="S976" s="117"/>
      <c r="T976" s="70" t="s">
        <v>6850</v>
      </c>
      <c r="V976" s="117"/>
      <c r="Y976" s="69" t="s">
        <v>6850</v>
      </c>
      <c r="Z976" s="70" t="s">
        <v>6850</v>
      </c>
      <c r="AA976" s="70" t="s">
        <v>6850</v>
      </c>
    </row>
    <row r="977">
      <c r="A977" s="115">
        <v>45813.0</v>
      </c>
      <c r="B977" s="116">
        <v>89.0</v>
      </c>
      <c r="C977" s="69" t="s">
        <v>72</v>
      </c>
      <c r="D977" s="69" t="s">
        <v>247</v>
      </c>
      <c r="E977" s="69" t="s">
        <v>4231</v>
      </c>
      <c r="F977" s="69" t="s">
        <v>25</v>
      </c>
      <c r="G977" s="69" t="s">
        <v>4232</v>
      </c>
      <c r="H977" s="69" t="s">
        <v>68</v>
      </c>
      <c r="I977" s="69" t="s">
        <v>78</v>
      </c>
      <c r="J977" s="69" t="s">
        <v>78</v>
      </c>
      <c r="K977" s="69" t="s">
        <v>78</v>
      </c>
      <c r="L977" s="69" t="s">
        <v>29</v>
      </c>
      <c r="M977" s="69" t="s">
        <v>8786</v>
      </c>
      <c r="N977" s="69" t="s">
        <v>8787</v>
      </c>
      <c r="O977" s="69" t="s">
        <v>32</v>
      </c>
      <c r="P977" s="69" t="s">
        <v>214</v>
      </c>
      <c r="R977" s="117"/>
      <c r="S977" s="117"/>
      <c r="T977" s="70" t="s">
        <v>6850</v>
      </c>
      <c r="V977" s="117"/>
      <c r="Y977" s="69" t="s">
        <v>6850</v>
      </c>
      <c r="Z977" s="70" t="s">
        <v>6850</v>
      </c>
      <c r="AA977" s="70" t="s">
        <v>6850</v>
      </c>
    </row>
    <row r="978">
      <c r="A978" s="115">
        <v>45813.0</v>
      </c>
      <c r="B978" s="116">
        <v>11.0</v>
      </c>
      <c r="C978" s="69" t="s">
        <v>72</v>
      </c>
      <c r="D978" s="69" t="s">
        <v>247</v>
      </c>
      <c r="E978" s="69" t="s">
        <v>4235</v>
      </c>
      <c r="F978" s="69" t="s">
        <v>274</v>
      </c>
      <c r="G978" s="69" t="s">
        <v>4236</v>
      </c>
      <c r="H978" s="69" t="s">
        <v>77</v>
      </c>
      <c r="I978" s="69" t="s">
        <v>122</v>
      </c>
      <c r="J978" s="69" t="s">
        <v>47</v>
      </c>
      <c r="K978" s="69" t="s">
        <v>47</v>
      </c>
      <c r="L978" s="69" t="s">
        <v>29</v>
      </c>
      <c r="M978" s="69" t="s">
        <v>8788</v>
      </c>
      <c r="N978" s="69" t="s">
        <v>8789</v>
      </c>
      <c r="O978" s="69" t="s">
        <v>32</v>
      </c>
      <c r="P978" s="69" t="s">
        <v>33</v>
      </c>
      <c r="Q978" s="69" t="s">
        <v>34</v>
      </c>
      <c r="R978" s="69" t="s">
        <v>6633</v>
      </c>
      <c r="S978" s="117" t="s">
        <v>6633</v>
      </c>
      <c r="T978" s="71">
        <v>45824.0</v>
      </c>
      <c r="V978" s="117"/>
      <c r="W978" s="69">
        <v>1800.0</v>
      </c>
      <c r="X978" s="69" t="s">
        <v>1331</v>
      </c>
      <c r="Y978" s="69" t="s">
        <v>6870</v>
      </c>
      <c r="Z978" s="70" t="s">
        <v>6871</v>
      </c>
      <c r="AA978" s="71">
        <v>45809.0</v>
      </c>
    </row>
    <row r="979">
      <c r="A979" s="115">
        <v>45813.0</v>
      </c>
      <c r="B979" s="116">
        <v>89.0</v>
      </c>
      <c r="C979" s="69" t="s">
        <v>72</v>
      </c>
      <c r="D979" s="69" t="s">
        <v>247</v>
      </c>
      <c r="E979" s="69" t="s">
        <v>4239</v>
      </c>
      <c r="F979" s="69" t="s">
        <v>274</v>
      </c>
      <c r="G979" s="69" t="s">
        <v>4240</v>
      </c>
      <c r="H979" s="69" t="s">
        <v>77</v>
      </c>
      <c r="I979" s="69" t="s">
        <v>435</v>
      </c>
      <c r="J979" s="69" t="s">
        <v>47</v>
      </c>
      <c r="K979" s="69" t="s">
        <v>47</v>
      </c>
      <c r="L979" s="69" t="s">
        <v>29</v>
      </c>
      <c r="M979" s="69" t="s">
        <v>8790</v>
      </c>
      <c r="N979" s="69" t="s">
        <v>8791</v>
      </c>
      <c r="O979" s="69" t="s">
        <v>32</v>
      </c>
      <c r="P979" s="69" t="s">
        <v>33</v>
      </c>
      <c r="Q979" s="69" t="s">
        <v>34</v>
      </c>
      <c r="R979" s="117"/>
      <c r="S979" s="117"/>
      <c r="T979" s="70" t="s">
        <v>6850</v>
      </c>
      <c r="V979" s="117"/>
      <c r="Y979" s="69" t="s">
        <v>6850</v>
      </c>
      <c r="Z979" s="70" t="s">
        <v>6850</v>
      </c>
      <c r="AA979" s="70" t="s">
        <v>6850</v>
      </c>
    </row>
    <row r="980">
      <c r="A980" s="115">
        <v>45813.0</v>
      </c>
      <c r="B980" s="116">
        <v>9.0</v>
      </c>
      <c r="C980" s="69" t="s">
        <v>72</v>
      </c>
      <c r="D980" s="69" t="s">
        <v>247</v>
      </c>
      <c r="E980" s="69" t="s">
        <v>4243</v>
      </c>
      <c r="F980" s="69" t="s">
        <v>274</v>
      </c>
      <c r="G980" s="69" t="s">
        <v>4244</v>
      </c>
      <c r="H980" s="69" t="s">
        <v>77</v>
      </c>
      <c r="I980" s="69" t="s">
        <v>435</v>
      </c>
      <c r="J980" s="69" t="s">
        <v>47</v>
      </c>
      <c r="K980" s="69" t="s">
        <v>47</v>
      </c>
      <c r="L980" s="69" t="s">
        <v>29</v>
      </c>
      <c r="M980" s="69" t="s">
        <v>8792</v>
      </c>
      <c r="N980" s="69" t="s">
        <v>8793</v>
      </c>
      <c r="O980" s="69" t="s">
        <v>32</v>
      </c>
      <c r="P980" s="69" t="s">
        <v>33</v>
      </c>
      <c r="Q980" s="69" t="s">
        <v>471</v>
      </c>
      <c r="R980" s="117"/>
      <c r="S980" s="117" t="s">
        <v>4837</v>
      </c>
      <c r="T980" s="71">
        <v>45822.0</v>
      </c>
      <c r="V980" s="69" t="s">
        <v>4837</v>
      </c>
      <c r="Y980" s="69" t="s">
        <v>6870</v>
      </c>
      <c r="Z980" s="70" t="s">
        <v>6871</v>
      </c>
      <c r="AA980" s="71">
        <v>45809.0</v>
      </c>
    </row>
    <row r="981">
      <c r="A981" s="115">
        <v>45813.0</v>
      </c>
      <c r="B981" s="116">
        <v>89.0</v>
      </c>
      <c r="C981" s="69" t="s">
        <v>72</v>
      </c>
      <c r="D981" s="69" t="s">
        <v>247</v>
      </c>
      <c r="E981" s="69" t="s">
        <v>4247</v>
      </c>
      <c r="F981" s="69" t="s">
        <v>1184</v>
      </c>
      <c r="G981" s="69" t="s">
        <v>4248</v>
      </c>
      <c r="H981" s="69" t="s">
        <v>77</v>
      </c>
      <c r="I981" s="69" t="s">
        <v>122</v>
      </c>
      <c r="J981" s="69" t="s">
        <v>47</v>
      </c>
      <c r="K981" s="69" t="s">
        <v>47</v>
      </c>
      <c r="L981" s="69" t="s">
        <v>29</v>
      </c>
      <c r="M981" s="69" t="s">
        <v>8794</v>
      </c>
      <c r="N981" s="69" t="s">
        <v>8795</v>
      </c>
      <c r="O981" s="69" t="s">
        <v>32</v>
      </c>
      <c r="P981" s="69" t="s">
        <v>214</v>
      </c>
      <c r="R981" s="117"/>
      <c r="S981" s="117"/>
      <c r="T981" s="70" t="s">
        <v>6850</v>
      </c>
      <c r="V981" s="117"/>
      <c r="Y981" s="69" t="s">
        <v>6850</v>
      </c>
      <c r="Z981" s="70" t="s">
        <v>6850</v>
      </c>
      <c r="AA981" s="70" t="s">
        <v>6850</v>
      </c>
    </row>
    <row r="982">
      <c r="A982" s="115">
        <v>45813.0</v>
      </c>
      <c r="B982" s="116">
        <v>89.0</v>
      </c>
      <c r="C982" s="69" t="s">
        <v>64</v>
      </c>
      <c r="D982" s="69" t="s">
        <v>562</v>
      </c>
      <c r="E982" s="69" t="s">
        <v>4251</v>
      </c>
      <c r="F982" s="69" t="s">
        <v>25</v>
      </c>
      <c r="G982" s="69" t="s">
        <v>4252</v>
      </c>
      <c r="H982" s="69" t="s">
        <v>1334</v>
      </c>
      <c r="I982" s="69" t="s">
        <v>220</v>
      </c>
      <c r="J982" s="69" t="s">
        <v>220</v>
      </c>
      <c r="K982" s="69" t="s">
        <v>220</v>
      </c>
      <c r="L982" s="69" t="s">
        <v>29</v>
      </c>
      <c r="M982" s="69" t="s">
        <v>8796</v>
      </c>
      <c r="N982" s="69" t="s">
        <v>8797</v>
      </c>
      <c r="O982" s="69" t="s">
        <v>32</v>
      </c>
      <c r="P982" s="69" t="s">
        <v>214</v>
      </c>
      <c r="R982" s="117"/>
      <c r="S982" s="117"/>
      <c r="T982" s="70" t="s">
        <v>6850</v>
      </c>
      <c r="V982" s="117"/>
      <c r="Y982" s="69" t="s">
        <v>6850</v>
      </c>
      <c r="Z982" s="70" t="s">
        <v>6850</v>
      </c>
      <c r="AA982" s="70" t="s">
        <v>6850</v>
      </c>
    </row>
    <row r="983">
      <c r="A983" s="115">
        <v>45813.0</v>
      </c>
      <c r="B983" s="116">
        <v>89.0</v>
      </c>
      <c r="C983" s="69" t="s">
        <v>72</v>
      </c>
      <c r="D983" s="69" t="s">
        <v>73</v>
      </c>
      <c r="E983" s="69" t="s">
        <v>4255</v>
      </c>
      <c r="F983" s="69" t="s">
        <v>4256</v>
      </c>
      <c r="G983" s="69" t="s">
        <v>4257</v>
      </c>
      <c r="H983" s="69" t="s">
        <v>77</v>
      </c>
      <c r="I983" s="69" t="s">
        <v>40</v>
      </c>
      <c r="J983" s="69" t="s">
        <v>47</v>
      </c>
      <c r="K983" s="69" t="s">
        <v>47</v>
      </c>
      <c r="L983" s="69" t="s">
        <v>29</v>
      </c>
      <c r="M983" s="69" t="s">
        <v>8798</v>
      </c>
      <c r="N983" s="69" t="s">
        <v>8799</v>
      </c>
      <c r="O983" s="69" t="s">
        <v>32</v>
      </c>
      <c r="P983" s="69" t="s">
        <v>214</v>
      </c>
      <c r="R983" s="117"/>
      <c r="S983" s="117"/>
      <c r="T983" s="70" t="s">
        <v>6850</v>
      </c>
      <c r="V983" s="117"/>
      <c r="Y983" s="69" t="s">
        <v>6850</v>
      </c>
      <c r="Z983" s="70" t="s">
        <v>6850</v>
      </c>
      <c r="AA983" s="70" t="s">
        <v>6850</v>
      </c>
    </row>
    <row r="984">
      <c r="A984" s="115">
        <v>45814.0</v>
      </c>
      <c r="B984" s="116">
        <v>88.0</v>
      </c>
      <c r="C984" s="69" t="s">
        <v>50</v>
      </c>
      <c r="D984" s="69" t="s">
        <v>51</v>
      </c>
      <c r="E984" s="69" t="s">
        <v>4260</v>
      </c>
      <c r="F984" s="69" t="s">
        <v>25</v>
      </c>
      <c r="G984" s="69" t="s">
        <v>4261</v>
      </c>
      <c r="H984" s="69" t="s">
        <v>59</v>
      </c>
      <c r="I984" s="69" t="s">
        <v>78</v>
      </c>
      <c r="J984" s="69" t="s">
        <v>78</v>
      </c>
      <c r="K984" s="69" t="s">
        <v>78</v>
      </c>
      <c r="L984" s="69" t="s">
        <v>29</v>
      </c>
      <c r="M984" s="69" t="s">
        <v>8800</v>
      </c>
      <c r="N984" s="69" t="s">
        <v>8801</v>
      </c>
      <c r="O984" s="69" t="s">
        <v>32</v>
      </c>
      <c r="P984" s="69" t="s">
        <v>214</v>
      </c>
      <c r="R984" s="117"/>
      <c r="S984" s="117"/>
      <c r="T984" s="70" t="s">
        <v>6850</v>
      </c>
      <c r="V984" s="117"/>
      <c r="Y984" s="69" t="s">
        <v>6850</v>
      </c>
      <c r="Z984" s="70" t="s">
        <v>6850</v>
      </c>
      <c r="AA984" s="70" t="s">
        <v>6850</v>
      </c>
    </row>
    <row r="985">
      <c r="A985" s="115">
        <v>45814.0</v>
      </c>
      <c r="B985" s="116">
        <v>88.0</v>
      </c>
      <c r="C985" s="69" t="s">
        <v>64</v>
      </c>
      <c r="D985" s="69" t="s">
        <v>65</v>
      </c>
      <c r="E985" s="69" t="s">
        <v>4264</v>
      </c>
      <c r="F985" s="69" t="s">
        <v>25</v>
      </c>
      <c r="G985" s="69" t="s">
        <v>4265</v>
      </c>
      <c r="H985" s="69" t="s">
        <v>388</v>
      </c>
      <c r="I985" s="69" t="s">
        <v>220</v>
      </c>
      <c r="J985" s="69" t="s">
        <v>220</v>
      </c>
      <c r="K985" s="69" t="s">
        <v>220</v>
      </c>
      <c r="L985" s="69" t="s">
        <v>29</v>
      </c>
      <c r="M985" s="69" t="s">
        <v>8802</v>
      </c>
      <c r="N985" s="69" t="s">
        <v>8803</v>
      </c>
      <c r="O985" s="69" t="s">
        <v>32</v>
      </c>
      <c r="P985" s="69" t="s">
        <v>33</v>
      </c>
      <c r="Q985" s="69" t="s">
        <v>519</v>
      </c>
      <c r="R985" s="117"/>
      <c r="S985" s="117"/>
      <c r="T985" s="70" t="s">
        <v>6850</v>
      </c>
      <c r="V985" s="117"/>
      <c r="Y985" s="69" t="s">
        <v>6850</v>
      </c>
      <c r="Z985" s="70" t="s">
        <v>6850</v>
      </c>
      <c r="AA985" s="70" t="s">
        <v>6850</v>
      </c>
    </row>
    <row r="986">
      <c r="A986" s="115">
        <v>45814.0</v>
      </c>
      <c r="B986" s="116">
        <v>88.0</v>
      </c>
      <c r="C986" s="69" t="s">
        <v>64</v>
      </c>
      <c r="D986" s="69" t="s">
        <v>290</v>
      </c>
      <c r="E986" s="69" t="s">
        <v>4268</v>
      </c>
      <c r="F986" s="69" t="s">
        <v>25</v>
      </c>
      <c r="G986" s="69" t="s">
        <v>4269</v>
      </c>
      <c r="H986" s="69" t="s">
        <v>39</v>
      </c>
      <c r="I986" s="69" t="s">
        <v>78</v>
      </c>
      <c r="J986" s="69" t="s">
        <v>78</v>
      </c>
      <c r="K986" s="69" t="s">
        <v>78</v>
      </c>
      <c r="L986" s="69" t="s">
        <v>29</v>
      </c>
      <c r="M986" s="69" t="s">
        <v>8804</v>
      </c>
      <c r="N986" s="69" t="s">
        <v>8805</v>
      </c>
      <c r="O986" s="69" t="s">
        <v>32</v>
      </c>
      <c r="P986" s="69" t="s">
        <v>343</v>
      </c>
      <c r="R986" s="117"/>
      <c r="S986" s="117"/>
      <c r="T986" s="70" t="s">
        <v>6850</v>
      </c>
      <c r="V986" s="117"/>
      <c r="Y986" s="69" t="s">
        <v>6850</v>
      </c>
      <c r="Z986" s="70" t="s">
        <v>6850</v>
      </c>
      <c r="AA986" s="70" t="s">
        <v>6850</v>
      </c>
    </row>
    <row r="987">
      <c r="A987" s="115">
        <v>45814.0</v>
      </c>
      <c r="B987" s="116">
        <v>88.0</v>
      </c>
      <c r="C987" s="69" t="s">
        <v>64</v>
      </c>
      <c r="D987" s="69" t="s">
        <v>290</v>
      </c>
      <c r="E987" s="69" t="s">
        <v>4272</v>
      </c>
      <c r="F987" s="69" t="s">
        <v>25</v>
      </c>
      <c r="G987" s="69" t="s">
        <v>4273</v>
      </c>
      <c r="H987" s="69" t="s">
        <v>1355</v>
      </c>
      <c r="I987" s="69" t="s">
        <v>328</v>
      </c>
      <c r="J987" s="69" t="s">
        <v>328</v>
      </c>
      <c r="K987" s="69" t="s">
        <v>328</v>
      </c>
      <c r="L987" s="69" t="s">
        <v>29</v>
      </c>
      <c r="M987" s="69" t="s">
        <v>8806</v>
      </c>
      <c r="N987" s="69" t="s">
        <v>8807</v>
      </c>
      <c r="O987" s="69" t="s">
        <v>32</v>
      </c>
      <c r="P987" s="69" t="s">
        <v>214</v>
      </c>
      <c r="R987" s="117"/>
      <c r="S987" s="117"/>
      <c r="T987" s="70" t="s">
        <v>6850</v>
      </c>
      <c r="V987" s="117"/>
      <c r="Y987" s="69" t="s">
        <v>6850</v>
      </c>
      <c r="Z987" s="70" t="s">
        <v>6850</v>
      </c>
      <c r="AA987" s="70" t="s">
        <v>6850</v>
      </c>
    </row>
    <row r="988">
      <c r="A988" s="115">
        <v>45817.0</v>
      </c>
      <c r="B988" s="116">
        <v>12.0</v>
      </c>
      <c r="C988" s="69" t="s">
        <v>72</v>
      </c>
      <c r="D988" s="69" t="s">
        <v>73</v>
      </c>
      <c r="E988" s="69" t="s">
        <v>4276</v>
      </c>
      <c r="F988" s="69" t="s">
        <v>25</v>
      </c>
      <c r="G988" s="69" t="s">
        <v>4277</v>
      </c>
      <c r="H988" s="69" t="s">
        <v>449</v>
      </c>
      <c r="I988" s="69" t="s">
        <v>28</v>
      </c>
      <c r="J988" s="69" t="s">
        <v>28</v>
      </c>
      <c r="K988" s="69" t="s">
        <v>28</v>
      </c>
      <c r="L988" s="69" t="s">
        <v>29</v>
      </c>
      <c r="M988" s="69" t="s">
        <v>8808</v>
      </c>
      <c r="N988" s="69" t="s">
        <v>8809</v>
      </c>
      <c r="O988" s="69" t="s">
        <v>32</v>
      </c>
      <c r="P988" s="69" t="s">
        <v>33</v>
      </c>
      <c r="Q988" s="69" t="s">
        <v>471</v>
      </c>
      <c r="R988" s="117"/>
      <c r="S988" s="117" t="s">
        <v>5722</v>
      </c>
      <c r="T988" s="71">
        <v>45829.0</v>
      </c>
      <c r="V988" s="69" t="s">
        <v>5722</v>
      </c>
      <c r="Y988" s="69" t="s">
        <v>6870</v>
      </c>
      <c r="Z988" s="70" t="s">
        <v>6871</v>
      </c>
      <c r="AA988" s="71">
        <v>45809.0</v>
      </c>
    </row>
    <row r="989">
      <c r="A989" s="115">
        <v>45817.0</v>
      </c>
      <c r="B989" s="116">
        <v>85.0</v>
      </c>
      <c r="C989" s="69" t="s">
        <v>72</v>
      </c>
      <c r="D989" s="69" t="s">
        <v>73</v>
      </c>
      <c r="E989" s="69" t="s">
        <v>4280</v>
      </c>
      <c r="F989" s="69" t="s">
        <v>25</v>
      </c>
      <c r="G989" s="69" t="s">
        <v>4281</v>
      </c>
      <c r="H989" s="69" t="s">
        <v>388</v>
      </c>
      <c r="I989" s="69" t="s">
        <v>1265</v>
      </c>
      <c r="J989" s="69" t="s">
        <v>78</v>
      </c>
      <c r="K989" s="69" t="s">
        <v>78</v>
      </c>
      <c r="L989" s="69" t="s">
        <v>29</v>
      </c>
      <c r="M989" s="69" t="s">
        <v>8810</v>
      </c>
      <c r="N989" s="69" t="s">
        <v>8811</v>
      </c>
      <c r="O989" s="69" t="s">
        <v>32</v>
      </c>
      <c r="P989" s="69" t="s">
        <v>214</v>
      </c>
      <c r="R989" s="117"/>
      <c r="S989" s="117"/>
      <c r="T989" s="70" t="s">
        <v>6850</v>
      </c>
      <c r="V989" s="117"/>
      <c r="Y989" s="69" t="s">
        <v>6850</v>
      </c>
      <c r="Z989" s="70" t="s">
        <v>6850</v>
      </c>
      <c r="AA989" s="70" t="s">
        <v>6850</v>
      </c>
    </row>
    <row r="990">
      <c r="A990" s="115">
        <v>45817.0</v>
      </c>
      <c r="B990" s="116">
        <v>85.0</v>
      </c>
      <c r="C990" s="69" t="s">
        <v>72</v>
      </c>
      <c r="D990" s="69" t="s">
        <v>73</v>
      </c>
      <c r="E990" s="69" t="s">
        <v>4284</v>
      </c>
      <c r="F990" s="69" t="s">
        <v>25</v>
      </c>
      <c r="G990" s="69" t="s">
        <v>4285</v>
      </c>
      <c r="H990" s="69" t="s">
        <v>388</v>
      </c>
      <c r="I990" s="69" t="s">
        <v>4286</v>
      </c>
      <c r="J990" s="69" t="s">
        <v>122</v>
      </c>
      <c r="K990" s="69" t="s">
        <v>122</v>
      </c>
      <c r="L990" s="69" t="s">
        <v>29</v>
      </c>
      <c r="M990" s="69" t="s">
        <v>8812</v>
      </c>
      <c r="N990" s="69" t="s">
        <v>8813</v>
      </c>
      <c r="O990" s="69" t="s">
        <v>32</v>
      </c>
      <c r="P990" s="69" t="s">
        <v>214</v>
      </c>
      <c r="R990" s="117"/>
      <c r="S990" s="117"/>
      <c r="T990" s="70" t="s">
        <v>6850</v>
      </c>
      <c r="V990" s="117"/>
      <c r="Y990" s="69" t="s">
        <v>6850</v>
      </c>
      <c r="Z990" s="70" t="s">
        <v>6850</v>
      </c>
      <c r="AA990" s="70" t="s">
        <v>6850</v>
      </c>
    </row>
    <row r="991">
      <c r="A991" s="115">
        <v>45817.0</v>
      </c>
      <c r="B991" s="116">
        <v>85.0</v>
      </c>
      <c r="C991" s="69" t="s">
        <v>72</v>
      </c>
      <c r="D991" s="69" t="s">
        <v>73</v>
      </c>
      <c r="E991" s="69" t="s">
        <v>4289</v>
      </c>
      <c r="F991" s="69" t="s">
        <v>25</v>
      </c>
      <c r="G991" s="69" t="s">
        <v>4290</v>
      </c>
      <c r="H991" s="69" t="s">
        <v>39</v>
      </c>
      <c r="I991" s="69" t="s">
        <v>148</v>
      </c>
      <c r="J991" s="69" t="s">
        <v>148</v>
      </c>
      <c r="K991" s="69" t="s">
        <v>148</v>
      </c>
      <c r="L991" s="69" t="s">
        <v>29</v>
      </c>
      <c r="M991" s="69" t="s">
        <v>8814</v>
      </c>
      <c r="N991" s="69" t="s">
        <v>8815</v>
      </c>
      <c r="O991" s="69" t="s">
        <v>32</v>
      </c>
      <c r="P991" s="69" t="s">
        <v>214</v>
      </c>
      <c r="R991" s="117"/>
      <c r="S991" s="117"/>
      <c r="T991" s="70" t="s">
        <v>6850</v>
      </c>
      <c r="V991" s="117"/>
      <c r="Y991" s="69" t="s">
        <v>6850</v>
      </c>
      <c r="Z991" s="70" t="s">
        <v>6850</v>
      </c>
      <c r="AA991" s="70" t="s">
        <v>6850</v>
      </c>
    </row>
    <row r="992">
      <c r="A992" s="115">
        <v>45817.0</v>
      </c>
      <c r="B992" s="116">
        <v>85.0</v>
      </c>
      <c r="C992" s="69" t="s">
        <v>72</v>
      </c>
      <c r="D992" s="69" t="s">
        <v>73</v>
      </c>
      <c r="E992" s="69" t="s">
        <v>4293</v>
      </c>
      <c r="F992" s="69" t="s">
        <v>25</v>
      </c>
      <c r="G992" s="69" t="s">
        <v>4294</v>
      </c>
      <c r="H992" s="69" t="s">
        <v>68</v>
      </c>
      <c r="I992" s="69" t="s">
        <v>28</v>
      </c>
      <c r="J992" s="69" t="s">
        <v>28</v>
      </c>
      <c r="K992" s="69" t="s">
        <v>28</v>
      </c>
      <c r="L992" s="69" t="s">
        <v>29</v>
      </c>
      <c r="M992" s="69" t="s">
        <v>8816</v>
      </c>
      <c r="N992" s="69" t="s">
        <v>8817</v>
      </c>
      <c r="O992" s="69" t="s">
        <v>32</v>
      </c>
      <c r="P992" s="69" t="s">
        <v>214</v>
      </c>
      <c r="R992" s="117"/>
      <c r="S992" s="117"/>
      <c r="T992" s="70" t="s">
        <v>6850</v>
      </c>
      <c r="V992" s="117"/>
      <c r="Y992" s="69" t="s">
        <v>6850</v>
      </c>
      <c r="Z992" s="70" t="s">
        <v>6850</v>
      </c>
      <c r="AA992" s="70" t="s">
        <v>6850</v>
      </c>
    </row>
    <row r="993">
      <c r="A993" s="115">
        <v>45817.0</v>
      </c>
      <c r="B993" s="116">
        <v>85.0</v>
      </c>
      <c r="C993" s="69" t="s">
        <v>72</v>
      </c>
      <c r="D993" s="69" t="s">
        <v>73</v>
      </c>
      <c r="E993" s="69" t="s">
        <v>4297</v>
      </c>
      <c r="F993" s="69" t="s">
        <v>25</v>
      </c>
      <c r="G993" s="69" t="s">
        <v>4298</v>
      </c>
      <c r="H993" s="69" t="s">
        <v>68</v>
      </c>
      <c r="I993" s="69" t="s">
        <v>28</v>
      </c>
      <c r="J993" s="69" t="s">
        <v>167</v>
      </c>
      <c r="K993" s="69" t="s">
        <v>167</v>
      </c>
      <c r="L993" s="69" t="s">
        <v>29</v>
      </c>
      <c r="M993" s="69" t="s">
        <v>8818</v>
      </c>
      <c r="N993" s="69" t="s">
        <v>8819</v>
      </c>
      <c r="O993" s="69" t="s">
        <v>32</v>
      </c>
      <c r="P993" s="69" t="s">
        <v>214</v>
      </c>
      <c r="R993" s="117"/>
      <c r="S993" s="117"/>
      <c r="T993" s="70" t="s">
        <v>6850</v>
      </c>
      <c r="V993" s="117"/>
      <c r="Y993" s="69" t="s">
        <v>6850</v>
      </c>
      <c r="Z993" s="70" t="s">
        <v>6850</v>
      </c>
      <c r="AA993" s="70" t="s">
        <v>6850</v>
      </c>
    </row>
    <row r="994">
      <c r="A994" s="115">
        <v>45817.0</v>
      </c>
      <c r="B994" s="116">
        <v>85.0</v>
      </c>
      <c r="C994" s="69" t="s">
        <v>72</v>
      </c>
      <c r="D994" s="69" t="s">
        <v>73</v>
      </c>
      <c r="E994" s="69" t="s">
        <v>4301</v>
      </c>
      <c r="F994" s="69" t="s">
        <v>25</v>
      </c>
      <c r="G994" s="69" t="s">
        <v>4302</v>
      </c>
      <c r="H994" s="69" t="s">
        <v>39</v>
      </c>
      <c r="I994" s="69" t="s">
        <v>148</v>
      </c>
      <c r="J994" s="69" t="s">
        <v>148</v>
      </c>
      <c r="K994" s="69" t="s">
        <v>148</v>
      </c>
      <c r="L994" s="69" t="s">
        <v>29</v>
      </c>
      <c r="M994" s="69" t="s">
        <v>8820</v>
      </c>
      <c r="N994" s="69" t="s">
        <v>8821</v>
      </c>
      <c r="O994" s="69" t="s">
        <v>32</v>
      </c>
      <c r="P994" s="69" t="s">
        <v>214</v>
      </c>
      <c r="R994" s="117"/>
      <c r="S994" s="117"/>
      <c r="T994" s="70" t="s">
        <v>6850</v>
      </c>
      <c r="V994" s="117"/>
      <c r="Y994" s="69" t="s">
        <v>6850</v>
      </c>
      <c r="Z994" s="70" t="s">
        <v>6850</v>
      </c>
      <c r="AA994" s="70" t="s">
        <v>6850</v>
      </c>
    </row>
    <row r="995">
      <c r="A995" s="115">
        <v>45817.0</v>
      </c>
      <c r="B995" s="116">
        <v>85.0</v>
      </c>
      <c r="C995" s="69" t="s">
        <v>72</v>
      </c>
      <c r="D995" s="69" t="s">
        <v>73</v>
      </c>
      <c r="E995" s="69" t="s">
        <v>4305</v>
      </c>
      <c r="F995" s="69" t="s">
        <v>25</v>
      </c>
      <c r="G995" s="69" t="s">
        <v>4306</v>
      </c>
      <c r="H995" s="69" t="s">
        <v>59</v>
      </c>
      <c r="I995" s="69" t="s">
        <v>28</v>
      </c>
      <c r="J995" s="69" t="s">
        <v>28</v>
      </c>
      <c r="K995" s="69" t="s">
        <v>28</v>
      </c>
      <c r="L995" s="69" t="s">
        <v>29</v>
      </c>
      <c r="M995" s="69" t="s">
        <v>8822</v>
      </c>
      <c r="N995" s="69" t="s">
        <v>8823</v>
      </c>
      <c r="O995" s="69" t="s">
        <v>32</v>
      </c>
      <c r="P995" s="69" t="s">
        <v>214</v>
      </c>
      <c r="R995" s="117"/>
      <c r="S995" s="117"/>
      <c r="T995" s="70" t="s">
        <v>6850</v>
      </c>
      <c r="V995" s="117"/>
      <c r="Y995" s="69" t="s">
        <v>6850</v>
      </c>
      <c r="Z995" s="70" t="s">
        <v>6850</v>
      </c>
      <c r="AA995" s="70" t="s">
        <v>6850</v>
      </c>
    </row>
    <row r="996">
      <c r="A996" s="115">
        <v>45817.0</v>
      </c>
      <c r="B996" s="116">
        <v>85.0</v>
      </c>
      <c r="C996" s="69" t="s">
        <v>72</v>
      </c>
      <c r="D996" s="69" t="s">
        <v>73</v>
      </c>
      <c r="E996" s="69" t="s">
        <v>4309</v>
      </c>
      <c r="F996" s="69" t="s">
        <v>25</v>
      </c>
      <c r="G996" s="69" t="s">
        <v>4310</v>
      </c>
      <c r="H996" s="69" t="s">
        <v>59</v>
      </c>
      <c r="I996" s="69" t="s">
        <v>104</v>
      </c>
      <c r="J996" s="69" t="s">
        <v>105</v>
      </c>
      <c r="K996" s="69" t="s">
        <v>105</v>
      </c>
      <c r="L996" s="69" t="s">
        <v>29</v>
      </c>
      <c r="M996" s="69" t="s">
        <v>8824</v>
      </c>
      <c r="N996" s="69" t="s">
        <v>8825</v>
      </c>
      <c r="O996" s="69" t="s">
        <v>32</v>
      </c>
      <c r="P996" s="69" t="s">
        <v>214</v>
      </c>
      <c r="R996" s="117"/>
      <c r="S996" s="117"/>
      <c r="T996" s="70" t="s">
        <v>6850</v>
      </c>
      <c r="V996" s="117"/>
      <c r="Y996" s="69" t="s">
        <v>6850</v>
      </c>
      <c r="Z996" s="70" t="s">
        <v>6850</v>
      </c>
      <c r="AA996" s="70" t="s">
        <v>6850</v>
      </c>
    </row>
    <row r="997">
      <c r="A997" s="115">
        <v>45817.0</v>
      </c>
      <c r="B997" s="116">
        <v>85.0</v>
      </c>
      <c r="C997" s="69" t="s">
        <v>72</v>
      </c>
      <c r="D997" s="69" t="s">
        <v>73</v>
      </c>
      <c r="E997" s="69" t="s">
        <v>4313</v>
      </c>
      <c r="F997" s="69" t="s">
        <v>46</v>
      </c>
      <c r="G997" s="69" t="s">
        <v>4310</v>
      </c>
      <c r="H997" s="69" t="s">
        <v>59</v>
      </c>
      <c r="I997" s="69" t="s">
        <v>104</v>
      </c>
      <c r="J997" s="69" t="s">
        <v>47</v>
      </c>
      <c r="K997" s="69" t="s">
        <v>47</v>
      </c>
      <c r="L997" s="69" t="s">
        <v>29</v>
      </c>
      <c r="M997" s="69" t="s">
        <v>8826</v>
      </c>
      <c r="N997" s="69" t="s">
        <v>8827</v>
      </c>
      <c r="O997" s="69" t="s">
        <v>32</v>
      </c>
      <c r="P997" s="69" t="s">
        <v>214</v>
      </c>
      <c r="R997" s="117"/>
      <c r="S997" s="117"/>
      <c r="T997" s="70" t="s">
        <v>6850</v>
      </c>
      <c r="V997" s="117"/>
      <c r="Y997" s="69" t="s">
        <v>6850</v>
      </c>
      <c r="Z997" s="70" t="s">
        <v>6850</v>
      </c>
      <c r="AA997" s="70" t="s">
        <v>6850</v>
      </c>
    </row>
    <row r="998">
      <c r="A998" s="115">
        <v>45817.0</v>
      </c>
      <c r="B998" s="116">
        <v>85.0</v>
      </c>
      <c r="C998" s="69" t="s">
        <v>72</v>
      </c>
      <c r="D998" s="69" t="s">
        <v>73</v>
      </c>
      <c r="E998" s="69" t="s">
        <v>4316</v>
      </c>
      <c r="F998" s="69" t="s">
        <v>25</v>
      </c>
      <c r="G998" s="69" t="s">
        <v>4317</v>
      </c>
      <c r="H998" s="69" t="s">
        <v>39</v>
      </c>
      <c r="I998" s="69" t="s">
        <v>104</v>
      </c>
      <c r="J998" s="69" t="s">
        <v>905</v>
      </c>
      <c r="K998" s="69" t="s">
        <v>905</v>
      </c>
      <c r="L998" s="69" t="s">
        <v>29</v>
      </c>
      <c r="M998" s="69" t="s">
        <v>8828</v>
      </c>
      <c r="N998" s="69" t="s">
        <v>8829</v>
      </c>
      <c r="O998" s="69" t="s">
        <v>32</v>
      </c>
      <c r="P998" s="69" t="s">
        <v>214</v>
      </c>
      <c r="R998" s="117"/>
      <c r="S998" s="117"/>
      <c r="T998" s="70" t="s">
        <v>6850</v>
      </c>
      <c r="V998" s="117"/>
      <c r="Y998" s="69" t="s">
        <v>6850</v>
      </c>
      <c r="Z998" s="70" t="s">
        <v>6850</v>
      </c>
      <c r="AA998" s="70" t="s">
        <v>6850</v>
      </c>
    </row>
    <row r="999">
      <c r="A999" s="115">
        <v>45817.0</v>
      </c>
      <c r="B999" s="116">
        <v>85.0</v>
      </c>
      <c r="C999" s="69" t="s">
        <v>72</v>
      </c>
      <c r="D999" s="69" t="s">
        <v>73</v>
      </c>
      <c r="E999" s="69" t="s">
        <v>4320</v>
      </c>
      <c r="F999" s="69" t="s">
        <v>25</v>
      </c>
      <c r="G999" s="69" t="s">
        <v>4321</v>
      </c>
      <c r="H999" s="69" t="s">
        <v>59</v>
      </c>
      <c r="I999" s="69" t="s">
        <v>28</v>
      </c>
      <c r="J999" s="69" t="s">
        <v>28</v>
      </c>
      <c r="K999" s="69" t="s">
        <v>28</v>
      </c>
      <c r="L999" s="69" t="s">
        <v>29</v>
      </c>
      <c r="M999" s="69" t="s">
        <v>8830</v>
      </c>
      <c r="N999" s="69" t="s">
        <v>8831</v>
      </c>
      <c r="O999" s="69" t="s">
        <v>32</v>
      </c>
      <c r="P999" s="69" t="s">
        <v>214</v>
      </c>
      <c r="R999" s="117"/>
      <c r="S999" s="117"/>
      <c r="T999" s="70" t="s">
        <v>6850</v>
      </c>
      <c r="V999" s="117"/>
      <c r="Y999" s="69" t="s">
        <v>6850</v>
      </c>
      <c r="Z999" s="70" t="s">
        <v>6850</v>
      </c>
      <c r="AA999" s="70" t="s">
        <v>6850</v>
      </c>
    </row>
    <row r="1000">
      <c r="A1000" s="115">
        <v>45817.0</v>
      </c>
      <c r="B1000" s="116">
        <v>85.0</v>
      </c>
      <c r="C1000" s="69" t="s">
        <v>72</v>
      </c>
      <c r="D1000" s="69" t="s">
        <v>73</v>
      </c>
      <c r="E1000" s="69" t="s">
        <v>4324</v>
      </c>
      <c r="F1000" s="69" t="s">
        <v>25</v>
      </c>
      <c r="G1000" s="69" t="s">
        <v>4325</v>
      </c>
      <c r="H1000" s="69" t="s">
        <v>68</v>
      </c>
      <c r="I1000" s="69" t="s">
        <v>28</v>
      </c>
      <c r="J1000" s="69" t="s">
        <v>123</v>
      </c>
      <c r="K1000" s="69" t="s">
        <v>123</v>
      </c>
      <c r="L1000" s="69" t="s">
        <v>29</v>
      </c>
      <c r="M1000" s="69" t="s">
        <v>8832</v>
      </c>
      <c r="N1000" s="69" t="s">
        <v>8833</v>
      </c>
      <c r="O1000" s="69" t="s">
        <v>32</v>
      </c>
      <c r="P1000" s="69" t="s">
        <v>214</v>
      </c>
      <c r="R1000" s="117"/>
      <c r="S1000" s="117"/>
      <c r="T1000" s="70" t="s">
        <v>6850</v>
      </c>
      <c r="V1000" s="117"/>
      <c r="Y1000" s="69" t="s">
        <v>6850</v>
      </c>
      <c r="Z1000" s="70" t="s">
        <v>6850</v>
      </c>
      <c r="AA1000" s="70" t="s">
        <v>6850</v>
      </c>
    </row>
    <row r="1001">
      <c r="A1001" s="115">
        <v>45817.0</v>
      </c>
      <c r="B1001" s="116">
        <v>85.0</v>
      </c>
      <c r="C1001" s="69" t="s">
        <v>72</v>
      </c>
      <c r="D1001" s="69" t="s">
        <v>73</v>
      </c>
      <c r="E1001" s="69" t="s">
        <v>4328</v>
      </c>
      <c r="F1001" s="69" t="s">
        <v>25</v>
      </c>
      <c r="G1001" s="69" t="s">
        <v>4329</v>
      </c>
      <c r="H1001" s="69" t="s">
        <v>68</v>
      </c>
      <c r="I1001" s="69" t="s">
        <v>28</v>
      </c>
      <c r="J1001" s="69" t="s">
        <v>2391</v>
      </c>
      <c r="K1001" s="69" t="s">
        <v>2391</v>
      </c>
      <c r="L1001" s="69" t="s">
        <v>29</v>
      </c>
      <c r="M1001" s="69" t="s">
        <v>8834</v>
      </c>
      <c r="N1001" s="69" t="s">
        <v>8835</v>
      </c>
      <c r="O1001" s="69" t="s">
        <v>32</v>
      </c>
      <c r="P1001" s="69" t="s">
        <v>214</v>
      </c>
      <c r="R1001" s="117"/>
      <c r="S1001" s="117"/>
      <c r="T1001" s="70" t="s">
        <v>6850</v>
      </c>
      <c r="V1001" s="117"/>
      <c r="Y1001" s="69" t="s">
        <v>6850</v>
      </c>
      <c r="Z1001" s="70" t="s">
        <v>6850</v>
      </c>
      <c r="AA1001" s="70" t="s">
        <v>6850</v>
      </c>
    </row>
    <row r="1002">
      <c r="A1002" s="115">
        <v>45817.0</v>
      </c>
      <c r="B1002" s="116">
        <v>85.0</v>
      </c>
      <c r="C1002" s="69" t="s">
        <v>72</v>
      </c>
      <c r="D1002" s="69" t="s">
        <v>73</v>
      </c>
      <c r="E1002" s="69" t="s">
        <v>4332</v>
      </c>
      <c r="F1002" s="69" t="s">
        <v>25</v>
      </c>
      <c r="G1002" s="69" t="s">
        <v>4333</v>
      </c>
      <c r="H1002" s="69" t="s">
        <v>39</v>
      </c>
      <c r="I1002" s="69" t="s">
        <v>4286</v>
      </c>
      <c r="J1002" s="69" t="s">
        <v>28</v>
      </c>
      <c r="K1002" s="69" t="s">
        <v>28</v>
      </c>
      <c r="L1002" s="69" t="s">
        <v>29</v>
      </c>
      <c r="M1002" s="69" t="s">
        <v>8836</v>
      </c>
      <c r="N1002" s="69" t="s">
        <v>8837</v>
      </c>
      <c r="O1002" s="69" t="s">
        <v>32</v>
      </c>
      <c r="P1002" s="69" t="s">
        <v>214</v>
      </c>
      <c r="R1002" s="117"/>
      <c r="S1002" s="117"/>
      <c r="T1002" s="70" t="s">
        <v>6850</v>
      </c>
      <c r="V1002" s="117"/>
      <c r="Y1002" s="69" t="s">
        <v>6850</v>
      </c>
      <c r="Z1002" s="70" t="s">
        <v>6850</v>
      </c>
      <c r="AA1002" s="70" t="s">
        <v>6850</v>
      </c>
    </row>
    <row r="1003">
      <c r="A1003" s="115">
        <v>45817.0</v>
      </c>
      <c r="B1003" s="116">
        <v>85.0</v>
      </c>
      <c r="C1003" s="69" t="s">
        <v>72</v>
      </c>
      <c r="D1003" s="69" t="s">
        <v>73</v>
      </c>
      <c r="E1003" s="69" t="s">
        <v>4336</v>
      </c>
      <c r="F1003" s="69" t="s">
        <v>25</v>
      </c>
      <c r="G1003" s="69" t="s">
        <v>4337</v>
      </c>
      <c r="H1003" s="69" t="s">
        <v>39</v>
      </c>
      <c r="I1003" s="69" t="s">
        <v>28</v>
      </c>
      <c r="J1003" s="69" t="s">
        <v>28</v>
      </c>
      <c r="K1003" s="69" t="s">
        <v>28</v>
      </c>
      <c r="L1003" s="69" t="s">
        <v>29</v>
      </c>
      <c r="M1003" s="69" t="s">
        <v>8838</v>
      </c>
      <c r="N1003" s="69" t="s">
        <v>8839</v>
      </c>
      <c r="O1003" s="69" t="s">
        <v>32</v>
      </c>
      <c r="P1003" s="69" t="s">
        <v>214</v>
      </c>
      <c r="R1003" s="117"/>
      <c r="S1003" s="117"/>
      <c r="T1003" s="70" t="s">
        <v>6850</v>
      </c>
      <c r="V1003" s="117"/>
      <c r="Y1003" s="69" t="s">
        <v>6850</v>
      </c>
      <c r="Z1003" s="70" t="s">
        <v>6850</v>
      </c>
      <c r="AA1003" s="70" t="s">
        <v>6850</v>
      </c>
    </row>
    <row r="1004">
      <c r="A1004" s="115">
        <v>45817.0</v>
      </c>
      <c r="B1004" s="116">
        <v>3.0</v>
      </c>
      <c r="C1004" s="69" t="s">
        <v>72</v>
      </c>
      <c r="D1004" s="69" t="s">
        <v>73</v>
      </c>
      <c r="E1004" s="69" t="s">
        <v>4340</v>
      </c>
      <c r="F1004" s="69" t="s">
        <v>25</v>
      </c>
      <c r="G1004" s="69" t="s">
        <v>4341</v>
      </c>
      <c r="H1004" s="69" t="s">
        <v>39</v>
      </c>
      <c r="I1004" s="69" t="s">
        <v>28</v>
      </c>
      <c r="J1004" s="69" t="s">
        <v>28</v>
      </c>
      <c r="K1004" s="69" t="s">
        <v>28</v>
      </c>
      <c r="L1004" s="69" t="s">
        <v>29</v>
      </c>
      <c r="M1004" s="69" t="s">
        <v>8840</v>
      </c>
      <c r="N1004" s="69" t="s">
        <v>8841</v>
      </c>
      <c r="O1004" s="69" t="s">
        <v>32</v>
      </c>
      <c r="P1004" s="69" t="s">
        <v>33</v>
      </c>
      <c r="Q1004" s="69" t="s">
        <v>519</v>
      </c>
      <c r="R1004" s="115">
        <v>45997.0</v>
      </c>
      <c r="S1004" s="117">
        <v>45997.0</v>
      </c>
      <c r="T1004" s="71">
        <v>45820.0</v>
      </c>
      <c r="V1004" s="117"/>
      <c r="Y1004" s="69" t="s">
        <v>6870</v>
      </c>
      <c r="Z1004" s="70" t="s">
        <v>6871</v>
      </c>
      <c r="AA1004" s="71">
        <v>45809.0</v>
      </c>
    </row>
    <row r="1005">
      <c r="A1005" s="115">
        <v>45817.0</v>
      </c>
      <c r="B1005" s="116">
        <v>85.0</v>
      </c>
      <c r="C1005" s="69" t="s">
        <v>72</v>
      </c>
      <c r="D1005" s="69" t="s">
        <v>73</v>
      </c>
      <c r="E1005" s="69" t="s">
        <v>4344</v>
      </c>
      <c r="F1005" s="69" t="s">
        <v>25</v>
      </c>
      <c r="G1005" s="69" t="s">
        <v>4345</v>
      </c>
      <c r="H1005" s="69" t="s">
        <v>39</v>
      </c>
      <c r="I1005" s="69" t="s">
        <v>468</v>
      </c>
      <c r="J1005" s="69" t="s">
        <v>104</v>
      </c>
      <c r="K1005" s="69" t="s">
        <v>40</v>
      </c>
      <c r="L1005" s="69" t="s">
        <v>29</v>
      </c>
      <c r="M1005" s="69" t="s">
        <v>8842</v>
      </c>
      <c r="N1005" s="69" t="s">
        <v>8843</v>
      </c>
      <c r="O1005" s="69" t="s">
        <v>32</v>
      </c>
      <c r="P1005" s="69" t="s">
        <v>214</v>
      </c>
      <c r="R1005" s="117"/>
      <c r="S1005" s="117"/>
      <c r="T1005" s="70" t="s">
        <v>6850</v>
      </c>
      <c r="V1005" s="117"/>
      <c r="Y1005" s="69" t="s">
        <v>6850</v>
      </c>
      <c r="Z1005" s="70" t="s">
        <v>6850</v>
      </c>
      <c r="AA1005" s="70" t="s">
        <v>6850</v>
      </c>
    </row>
    <row r="1006">
      <c r="A1006" s="115">
        <v>45817.0</v>
      </c>
      <c r="B1006" s="116">
        <v>85.0</v>
      </c>
      <c r="C1006" s="69" t="s">
        <v>64</v>
      </c>
      <c r="D1006" s="69" t="s">
        <v>697</v>
      </c>
      <c r="E1006" s="69" t="s">
        <v>4348</v>
      </c>
      <c r="F1006" s="69" t="s">
        <v>638</v>
      </c>
      <c r="G1006" s="69" t="s">
        <v>4349</v>
      </c>
      <c r="H1006" s="69" t="s">
        <v>77</v>
      </c>
      <c r="I1006" s="69" t="s">
        <v>78</v>
      </c>
      <c r="J1006" s="69" t="s">
        <v>47</v>
      </c>
      <c r="K1006" s="69" t="s">
        <v>47</v>
      </c>
      <c r="L1006" s="69" t="s">
        <v>29</v>
      </c>
      <c r="M1006" s="69" t="s">
        <v>8844</v>
      </c>
      <c r="N1006" s="69" t="s">
        <v>8845</v>
      </c>
      <c r="O1006" s="69" t="s">
        <v>32</v>
      </c>
      <c r="P1006" s="69" t="s">
        <v>33</v>
      </c>
      <c r="R1006" s="117"/>
      <c r="S1006" s="117"/>
      <c r="T1006" s="70" t="s">
        <v>6850</v>
      </c>
      <c r="V1006" s="117"/>
      <c r="Y1006" s="69" t="s">
        <v>6850</v>
      </c>
      <c r="Z1006" s="70" t="s">
        <v>6850</v>
      </c>
      <c r="AA1006" s="70" t="s">
        <v>6850</v>
      </c>
    </row>
    <row r="1007">
      <c r="A1007" s="115">
        <v>45817.0</v>
      </c>
      <c r="B1007" s="116">
        <v>85.0</v>
      </c>
      <c r="C1007" s="69" t="s">
        <v>50</v>
      </c>
      <c r="D1007" s="69" t="s">
        <v>216</v>
      </c>
      <c r="E1007" s="69" t="s">
        <v>4352</v>
      </c>
      <c r="F1007" s="69" t="s">
        <v>25</v>
      </c>
      <c r="G1007" s="69" t="s">
        <v>4353</v>
      </c>
      <c r="H1007" s="69" t="s">
        <v>388</v>
      </c>
      <c r="I1007" s="69" t="s">
        <v>78</v>
      </c>
      <c r="J1007" s="69" t="s">
        <v>78</v>
      </c>
      <c r="K1007" s="69" t="s">
        <v>78</v>
      </c>
      <c r="L1007" s="69" t="s">
        <v>29</v>
      </c>
      <c r="M1007" s="69" t="s">
        <v>8846</v>
      </c>
      <c r="N1007" s="69" t="s">
        <v>8847</v>
      </c>
      <c r="O1007" s="69" t="s">
        <v>32</v>
      </c>
      <c r="P1007" s="69" t="s">
        <v>214</v>
      </c>
      <c r="R1007" s="117"/>
      <c r="S1007" s="117"/>
      <c r="T1007" s="70" t="s">
        <v>6850</v>
      </c>
      <c r="V1007" s="117"/>
      <c r="Y1007" s="69" t="s">
        <v>6850</v>
      </c>
      <c r="Z1007" s="70" t="s">
        <v>6850</v>
      </c>
      <c r="AA1007" s="70" t="s">
        <v>6850</v>
      </c>
    </row>
    <row r="1008">
      <c r="A1008" s="115">
        <v>45818.0</v>
      </c>
      <c r="B1008" s="116">
        <v>9.0</v>
      </c>
      <c r="C1008" s="69" t="s">
        <v>72</v>
      </c>
      <c r="D1008" s="69" t="s">
        <v>247</v>
      </c>
      <c r="E1008" s="69" t="s">
        <v>4356</v>
      </c>
      <c r="F1008" s="69" t="s">
        <v>274</v>
      </c>
      <c r="G1008" s="69" t="s">
        <v>4357</v>
      </c>
      <c r="H1008" s="69" t="s">
        <v>77</v>
      </c>
      <c r="I1008" s="69" t="s">
        <v>122</v>
      </c>
      <c r="J1008" s="69" t="s">
        <v>47</v>
      </c>
      <c r="K1008" s="69" t="s">
        <v>47</v>
      </c>
      <c r="L1008" s="69" t="s">
        <v>29</v>
      </c>
      <c r="M1008" s="69" t="s">
        <v>8848</v>
      </c>
      <c r="N1008" s="69" t="s">
        <v>8849</v>
      </c>
      <c r="O1008" s="69" t="s">
        <v>32</v>
      </c>
      <c r="P1008" s="69" t="s">
        <v>33</v>
      </c>
      <c r="Q1008" s="69" t="s">
        <v>471</v>
      </c>
      <c r="R1008" s="69" t="s">
        <v>5380</v>
      </c>
      <c r="S1008" s="117" t="s">
        <v>5380</v>
      </c>
      <c r="T1008" s="71">
        <v>45827.0</v>
      </c>
      <c r="V1008" s="117"/>
      <c r="Y1008" s="69" t="s">
        <v>6870</v>
      </c>
      <c r="Z1008" s="70" t="s">
        <v>6871</v>
      </c>
      <c r="AA1008" s="71">
        <v>45809.0</v>
      </c>
    </row>
    <row r="1009">
      <c r="A1009" s="115">
        <v>45818.0</v>
      </c>
      <c r="B1009" s="116">
        <v>84.0</v>
      </c>
      <c r="C1009" s="69" t="s">
        <v>64</v>
      </c>
      <c r="D1009" s="69" t="s">
        <v>65</v>
      </c>
      <c r="E1009" s="69" t="s">
        <v>4360</v>
      </c>
      <c r="F1009" s="69" t="s">
        <v>25</v>
      </c>
      <c r="G1009" s="69" t="s">
        <v>4361</v>
      </c>
      <c r="H1009" s="69" t="s">
        <v>388</v>
      </c>
      <c r="I1009" s="69" t="s">
        <v>123</v>
      </c>
      <c r="J1009" s="69" t="s">
        <v>78</v>
      </c>
      <c r="K1009" s="69" t="s">
        <v>78</v>
      </c>
      <c r="L1009" s="69" t="s">
        <v>29</v>
      </c>
      <c r="M1009" s="69" t="s">
        <v>8850</v>
      </c>
      <c r="N1009" s="69" t="s">
        <v>8851</v>
      </c>
      <c r="O1009" s="69" t="s">
        <v>32</v>
      </c>
      <c r="P1009" s="69" t="s">
        <v>343</v>
      </c>
      <c r="R1009" s="117"/>
      <c r="S1009" s="117"/>
      <c r="T1009" s="70" t="s">
        <v>6850</v>
      </c>
      <c r="V1009" s="117"/>
      <c r="Y1009" s="69" t="s">
        <v>6850</v>
      </c>
      <c r="Z1009" s="70" t="s">
        <v>6850</v>
      </c>
      <c r="AA1009" s="70" t="s">
        <v>6850</v>
      </c>
    </row>
    <row r="1010">
      <c r="A1010" s="115">
        <v>45818.0</v>
      </c>
      <c r="B1010" s="116">
        <v>84.0</v>
      </c>
      <c r="C1010" s="69" t="s">
        <v>64</v>
      </c>
      <c r="D1010" s="69" t="s">
        <v>697</v>
      </c>
      <c r="E1010" s="69" t="s">
        <v>4364</v>
      </c>
      <c r="F1010" s="69" t="s">
        <v>25</v>
      </c>
      <c r="G1010" s="69" t="s">
        <v>4365</v>
      </c>
      <c r="H1010" s="69" t="s">
        <v>68</v>
      </c>
      <c r="I1010" s="69" t="s">
        <v>78</v>
      </c>
      <c r="J1010" s="69" t="s">
        <v>78</v>
      </c>
      <c r="K1010" s="69" t="s">
        <v>78</v>
      </c>
      <c r="L1010" s="69" t="s">
        <v>29</v>
      </c>
      <c r="M1010" s="69" t="s">
        <v>8852</v>
      </c>
      <c r="N1010" s="69" t="s">
        <v>8853</v>
      </c>
      <c r="O1010" s="69" t="s">
        <v>32</v>
      </c>
      <c r="P1010" s="69" t="s">
        <v>214</v>
      </c>
      <c r="R1010" s="117"/>
      <c r="S1010" s="117"/>
      <c r="T1010" s="70" t="s">
        <v>6850</v>
      </c>
      <c r="V1010" s="117"/>
      <c r="Y1010" s="69" t="s">
        <v>6850</v>
      </c>
      <c r="Z1010" s="70" t="s">
        <v>6850</v>
      </c>
      <c r="AA1010" s="70" t="s">
        <v>6850</v>
      </c>
    </row>
    <row r="1011">
      <c r="A1011" s="115">
        <v>45819.0</v>
      </c>
      <c r="B1011" s="116">
        <v>3.0</v>
      </c>
      <c r="C1011" s="69" t="s">
        <v>22</v>
      </c>
      <c r="D1011" s="69" t="s">
        <v>109</v>
      </c>
      <c r="E1011" s="69" t="s">
        <v>4368</v>
      </c>
      <c r="F1011" s="69" t="s">
        <v>638</v>
      </c>
      <c r="G1011" s="69" t="s">
        <v>4369</v>
      </c>
      <c r="H1011" s="69" t="s">
        <v>77</v>
      </c>
      <c r="I1011" s="69" t="s">
        <v>78</v>
      </c>
      <c r="J1011" s="69" t="s">
        <v>47</v>
      </c>
      <c r="K1011" s="69" t="s">
        <v>47</v>
      </c>
      <c r="L1011" s="69" t="s">
        <v>29</v>
      </c>
      <c r="M1011" s="69" t="s">
        <v>8854</v>
      </c>
      <c r="N1011" s="69" t="s">
        <v>8855</v>
      </c>
      <c r="O1011" s="69" t="s">
        <v>32</v>
      </c>
      <c r="P1011" s="69" t="s">
        <v>33</v>
      </c>
      <c r="R1011" s="117"/>
      <c r="S1011" s="117" t="s">
        <v>4837</v>
      </c>
      <c r="T1011" s="71">
        <v>45822.0</v>
      </c>
      <c r="V1011" s="69" t="s">
        <v>4837</v>
      </c>
      <c r="Y1011" s="69" t="s">
        <v>6870</v>
      </c>
      <c r="Z1011" s="70" t="s">
        <v>6871</v>
      </c>
      <c r="AA1011" s="71">
        <v>45809.0</v>
      </c>
    </row>
    <row r="1012">
      <c r="A1012" s="115">
        <v>45819.0</v>
      </c>
      <c r="B1012" s="116">
        <v>83.0</v>
      </c>
      <c r="C1012" s="69" t="s">
        <v>64</v>
      </c>
      <c r="D1012" s="69" t="s">
        <v>432</v>
      </c>
      <c r="E1012" s="69" t="s">
        <v>4376</v>
      </c>
      <c r="F1012" s="69" t="s">
        <v>46</v>
      </c>
      <c r="G1012" s="69" t="s">
        <v>4373</v>
      </c>
      <c r="H1012" s="69" t="s">
        <v>1355</v>
      </c>
      <c r="I1012" s="69" t="s">
        <v>220</v>
      </c>
      <c r="J1012" s="69" t="s">
        <v>47</v>
      </c>
      <c r="K1012" s="69" t="s">
        <v>47</v>
      </c>
      <c r="L1012" s="69" t="s">
        <v>29</v>
      </c>
      <c r="M1012" s="69" t="s">
        <v>8856</v>
      </c>
      <c r="N1012" s="69" t="s">
        <v>8857</v>
      </c>
      <c r="O1012" s="69" t="s">
        <v>32</v>
      </c>
      <c r="P1012" s="69" t="s">
        <v>214</v>
      </c>
      <c r="R1012" s="117"/>
      <c r="S1012" s="117"/>
      <c r="T1012" s="70" t="s">
        <v>6850</v>
      </c>
      <c r="V1012" s="117"/>
      <c r="W1012" s="69">
        <v>1080.0</v>
      </c>
      <c r="X1012" s="69" t="s">
        <v>4379</v>
      </c>
      <c r="Y1012" s="69" t="s">
        <v>6850</v>
      </c>
      <c r="Z1012" s="70" t="s">
        <v>6850</v>
      </c>
      <c r="AA1012" s="70" t="s">
        <v>6850</v>
      </c>
    </row>
    <row r="1013">
      <c r="A1013" s="115">
        <v>45819.0</v>
      </c>
      <c r="B1013" s="116">
        <v>3.0</v>
      </c>
      <c r="C1013" s="69" t="s">
        <v>64</v>
      </c>
      <c r="D1013" s="69" t="s">
        <v>432</v>
      </c>
      <c r="E1013" s="69" t="s">
        <v>4380</v>
      </c>
      <c r="F1013" s="69" t="s">
        <v>46</v>
      </c>
      <c r="G1013" s="69" t="s">
        <v>4373</v>
      </c>
      <c r="H1013" s="69" t="s">
        <v>1355</v>
      </c>
      <c r="I1013" s="69" t="s">
        <v>78</v>
      </c>
      <c r="J1013" s="69" t="s">
        <v>47</v>
      </c>
      <c r="K1013" s="69" t="s">
        <v>47</v>
      </c>
      <c r="L1013" s="69" t="s">
        <v>29</v>
      </c>
      <c r="M1013" s="69" t="s">
        <v>8858</v>
      </c>
      <c r="N1013" s="69" t="s">
        <v>8859</v>
      </c>
      <c r="O1013" s="69" t="s">
        <v>32</v>
      </c>
      <c r="P1013" s="69" t="s">
        <v>33</v>
      </c>
      <c r="R1013" s="117"/>
      <c r="S1013" s="117" t="s">
        <v>4837</v>
      </c>
      <c r="T1013" s="71">
        <v>45822.0</v>
      </c>
      <c r="V1013" s="69" t="s">
        <v>4837</v>
      </c>
      <c r="W1013" s="69">
        <v>1080.0</v>
      </c>
      <c r="X1013" s="69" t="s">
        <v>1617</v>
      </c>
      <c r="Y1013" s="69" t="s">
        <v>6870</v>
      </c>
      <c r="Z1013" s="70" t="s">
        <v>6871</v>
      </c>
      <c r="AA1013" s="71">
        <v>45809.0</v>
      </c>
    </row>
    <row r="1014">
      <c r="A1014" s="115">
        <v>45819.0</v>
      </c>
      <c r="B1014" s="116">
        <v>83.0</v>
      </c>
      <c r="C1014" s="69" t="s">
        <v>72</v>
      </c>
      <c r="D1014" s="69" t="s">
        <v>247</v>
      </c>
      <c r="E1014" s="69" t="s">
        <v>4383</v>
      </c>
      <c r="F1014" s="69" t="s">
        <v>274</v>
      </c>
      <c r="G1014" s="69" t="s">
        <v>4384</v>
      </c>
      <c r="H1014" s="69" t="s">
        <v>77</v>
      </c>
      <c r="I1014" s="69" t="s">
        <v>78</v>
      </c>
      <c r="J1014" s="69" t="s">
        <v>47</v>
      </c>
      <c r="K1014" s="69" t="s">
        <v>47</v>
      </c>
      <c r="L1014" s="69" t="s">
        <v>29</v>
      </c>
      <c r="M1014" s="69" t="s">
        <v>8860</v>
      </c>
      <c r="N1014" s="69" t="s">
        <v>8861</v>
      </c>
      <c r="O1014" s="69" t="s">
        <v>32</v>
      </c>
      <c r="P1014" s="69" t="s">
        <v>214</v>
      </c>
      <c r="R1014" s="117"/>
      <c r="S1014" s="117"/>
      <c r="T1014" s="70" t="s">
        <v>6850</v>
      </c>
      <c r="V1014" s="117"/>
      <c r="Y1014" s="69" t="s">
        <v>6850</v>
      </c>
      <c r="Z1014" s="70" t="s">
        <v>6850</v>
      </c>
      <c r="AA1014" s="70" t="s">
        <v>6850</v>
      </c>
    </row>
    <row r="1015">
      <c r="A1015" s="115">
        <v>45820.0</v>
      </c>
      <c r="B1015" s="116">
        <v>82.0</v>
      </c>
      <c r="C1015" s="69" t="s">
        <v>72</v>
      </c>
      <c r="D1015" s="69" t="s">
        <v>73</v>
      </c>
      <c r="E1015" s="69" t="s">
        <v>4387</v>
      </c>
      <c r="F1015" s="69" t="s">
        <v>25</v>
      </c>
      <c r="G1015" s="69" t="s">
        <v>4388</v>
      </c>
      <c r="H1015" s="69" t="s">
        <v>388</v>
      </c>
      <c r="I1015" s="69" t="s">
        <v>3860</v>
      </c>
      <c r="J1015" s="69" t="s">
        <v>468</v>
      </c>
      <c r="K1015" s="69" t="s">
        <v>78</v>
      </c>
      <c r="L1015" s="69" t="s">
        <v>29</v>
      </c>
      <c r="M1015" s="69" t="s">
        <v>8862</v>
      </c>
      <c r="N1015" s="69" t="s">
        <v>8863</v>
      </c>
      <c r="O1015" s="69" t="s">
        <v>32</v>
      </c>
      <c r="P1015" s="69" t="s">
        <v>214</v>
      </c>
      <c r="R1015" s="117"/>
      <c r="S1015" s="117"/>
      <c r="T1015" s="70" t="s">
        <v>6850</v>
      </c>
      <c r="V1015" s="117"/>
      <c r="Y1015" s="69" t="s">
        <v>6850</v>
      </c>
      <c r="Z1015" s="70" t="s">
        <v>6850</v>
      </c>
      <c r="AA1015" s="70" t="s">
        <v>6850</v>
      </c>
    </row>
    <row r="1016">
      <c r="A1016" s="115">
        <v>45820.0</v>
      </c>
      <c r="B1016" s="116">
        <v>82.0</v>
      </c>
      <c r="C1016" s="69" t="s">
        <v>72</v>
      </c>
      <c r="D1016" s="69" t="s">
        <v>73</v>
      </c>
      <c r="E1016" s="69" t="s">
        <v>4391</v>
      </c>
      <c r="F1016" s="69" t="s">
        <v>25</v>
      </c>
      <c r="G1016" s="69" t="s">
        <v>4392</v>
      </c>
      <c r="H1016" s="69" t="s">
        <v>388</v>
      </c>
      <c r="I1016" s="69" t="s">
        <v>104</v>
      </c>
      <c r="J1016" s="69" t="s">
        <v>468</v>
      </c>
      <c r="K1016" s="69" t="s">
        <v>468</v>
      </c>
      <c r="L1016" s="69" t="s">
        <v>29</v>
      </c>
      <c r="M1016" s="69" t="s">
        <v>8864</v>
      </c>
      <c r="N1016" s="69" t="s">
        <v>8865</v>
      </c>
      <c r="O1016" s="69" t="s">
        <v>32</v>
      </c>
      <c r="P1016" s="69" t="s">
        <v>214</v>
      </c>
      <c r="R1016" s="117"/>
      <c r="S1016" s="117"/>
      <c r="T1016" s="70" t="s">
        <v>6850</v>
      </c>
      <c r="V1016" s="117"/>
      <c r="Y1016" s="69" t="s">
        <v>6850</v>
      </c>
      <c r="Z1016" s="70" t="s">
        <v>6850</v>
      </c>
      <c r="AA1016" s="70" t="s">
        <v>6850</v>
      </c>
    </row>
    <row r="1017">
      <c r="A1017" s="115">
        <v>45820.0</v>
      </c>
      <c r="B1017" s="116">
        <v>82.0</v>
      </c>
      <c r="C1017" s="69" t="s">
        <v>64</v>
      </c>
      <c r="D1017" s="69" t="s">
        <v>529</v>
      </c>
      <c r="E1017" s="69" t="s">
        <v>4395</v>
      </c>
      <c r="F1017" s="69" t="s">
        <v>25</v>
      </c>
      <c r="G1017" s="69" t="s">
        <v>4396</v>
      </c>
      <c r="H1017" s="69" t="s">
        <v>388</v>
      </c>
      <c r="I1017" s="69" t="s">
        <v>167</v>
      </c>
      <c r="J1017" s="69" t="s">
        <v>2038</v>
      </c>
      <c r="K1017" s="69" t="s">
        <v>136</v>
      </c>
      <c r="L1017" s="69" t="s">
        <v>29</v>
      </c>
      <c r="M1017" s="69" t="s">
        <v>8866</v>
      </c>
      <c r="N1017" s="69" t="s">
        <v>8867</v>
      </c>
      <c r="O1017" s="69" t="s">
        <v>32</v>
      </c>
      <c r="P1017" s="69" t="s">
        <v>214</v>
      </c>
      <c r="R1017" s="117"/>
      <c r="S1017" s="117"/>
      <c r="T1017" s="70" t="s">
        <v>6850</v>
      </c>
      <c r="V1017" s="117"/>
      <c r="Y1017" s="69" t="s">
        <v>6850</v>
      </c>
      <c r="Z1017" s="70" t="s">
        <v>6850</v>
      </c>
      <c r="AA1017" s="70" t="s">
        <v>6850</v>
      </c>
    </row>
    <row r="1018">
      <c r="A1018" s="115">
        <v>45820.0</v>
      </c>
      <c r="B1018" s="116">
        <v>82.0</v>
      </c>
      <c r="C1018" s="69" t="s">
        <v>64</v>
      </c>
      <c r="D1018" s="69" t="s">
        <v>529</v>
      </c>
      <c r="E1018" s="69" t="s">
        <v>4399</v>
      </c>
      <c r="F1018" s="69" t="s">
        <v>25</v>
      </c>
      <c r="G1018" s="69" t="s">
        <v>4400</v>
      </c>
      <c r="H1018" s="69" t="s">
        <v>68</v>
      </c>
      <c r="I1018" s="69" t="s">
        <v>78</v>
      </c>
      <c r="J1018" s="69" t="s">
        <v>459</v>
      </c>
      <c r="K1018" s="69" t="s">
        <v>40</v>
      </c>
      <c r="L1018" s="69" t="s">
        <v>29</v>
      </c>
      <c r="M1018" s="69" t="s">
        <v>8868</v>
      </c>
      <c r="N1018" s="69" t="s">
        <v>8869</v>
      </c>
      <c r="O1018" s="69" t="s">
        <v>32</v>
      </c>
      <c r="P1018" s="69" t="s">
        <v>214</v>
      </c>
      <c r="R1018" s="117"/>
      <c r="S1018" s="117"/>
      <c r="T1018" s="70" t="s">
        <v>6850</v>
      </c>
      <c r="V1018" s="117"/>
      <c r="Y1018" s="69" t="s">
        <v>6850</v>
      </c>
      <c r="Z1018" s="70" t="s">
        <v>6850</v>
      </c>
      <c r="AA1018" s="70" t="s">
        <v>6850</v>
      </c>
    </row>
    <row r="1019">
      <c r="A1019" s="115">
        <v>45820.0</v>
      </c>
      <c r="B1019" s="116">
        <v>82.0</v>
      </c>
      <c r="C1019" s="69" t="s">
        <v>64</v>
      </c>
      <c r="D1019" s="69" t="s">
        <v>529</v>
      </c>
      <c r="E1019" s="69" t="s">
        <v>4403</v>
      </c>
      <c r="F1019" s="69" t="s">
        <v>25</v>
      </c>
      <c r="G1019" s="69" t="s">
        <v>4404</v>
      </c>
      <c r="H1019" s="69" t="s">
        <v>39</v>
      </c>
      <c r="I1019" s="69" t="s">
        <v>122</v>
      </c>
      <c r="J1019" s="69" t="s">
        <v>78</v>
      </c>
      <c r="K1019" s="69" t="s">
        <v>78</v>
      </c>
      <c r="L1019" s="69" t="s">
        <v>29</v>
      </c>
      <c r="M1019" s="69" t="s">
        <v>8870</v>
      </c>
      <c r="N1019" s="69" t="s">
        <v>8871</v>
      </c>
      <c r="O1019" s="69" t="s">
        <v>32</v>
      </c>
      <c r="P1019" s="69" t="s">
        <v>214</v>
      </c>
      <c r="R1019" s="117"/>
      <c r="S1019" s="117"/>
      <c r="T1019" s="70" t="s">
        <v>6850</v>
      </c>
      <c r="V1019" s="117"/>
      <c r="Y1019" s="69" t="s">
        <v>6850</v>
      </c>
      <c r="Z1019" s="70" t="s">
        <v>6850</v>
      </c>
      <c r="AA1019" s="70" t="s">
        <v>6850</v>
      </c>
    </row>
    <row r="1020">
      <c r="A1020" s="115">
        <v>45820.0</v>
      </c>
      <c r="B1020" s="116">
        <v>82.0</v>
      </c>
      <c r="C1020" s="69" t="s">
        <v>64</v>
      </c>
      <c r="D1020" s="69" t="s">
        <v>529</v>
      </c>
      <c r="E1020" s="69" t="s">
        <v>4407</v>
      </c>
      <c r="F1020" s="69" t="s">
        <v>46</v>
      </c>
      <c r="G1020" s="69" t="s">
        <v>4404</v>
      </c>
      <c r="H1020" s="69" t="s">
        <v>39</v>
      </c>
      <c r="I1020" s="69" t="s">
        <v>122</v>
      </c>
      <c r="J1020" s="69" t="s">
        <v>47</v>
      </c>
      <c r="K1020" s="69" t="s">
        <v>47</v>
      </c>
      <c r="L1020" s="69" t="s">
        <v>29</v>
      </c>
      <c r="M1020" s="69" t="s">
        <v>8872</v>
      </c>
      <c r="N1020" s="69" t="s">
        <v>8873</v>
      </c>
      <c r="O1020" s="69" t="s">
        <v>32</v>
      </c>
      <c r="P1020" s="69" t="s">
        <v>214</v>
      </c>
      <c r="R1020" s="117"/>
      <c r="S1020" s="117"/>
      <c r="T1020" s="70" t="s">
        <v>6850</v>
      </c>
      <c r="V1020" s="117"/>
      <c r="Y1020" s="69" t="s">
        <v>6850</v>
      </c>
      <c r="Z1020" s="70" t="s">
        <v>6850</v>
      </c>
      <c r="AA1020" s="70" t="s">
        <v>6850</v>
      </c>
    </row>
    <row r="1021">
      <c r="A1021" s="115">
        <v>45820.0</v>
      </c>
      <c r="B1021" s="116">
        <v>82.0</v>
      </c>
      <c r="C1021" s="69" t="s">
        <v>64</v>
      </c>
      <c r="D1021" s="69" t="s">
        <v>529</v>
      </c>
      <c r="E1021" s="69" t="s">
        <v>4410</v>
      </c>
      <c r="F1021" s="69" t="s">
        <v>25</v>
      </c>
      <c r="G1021" s="69" t="s">
        <v>4411</v>
      </c>
      <c r="H1021" s="69" t="s">
        <v>39</v>
      </c>
      <c r="I1021" s="69" t="s">
        <v>122</v>
      </c>
      <c r="J1021" s="69" t="s">
        <v>122</v>
      </c>
      <c r="K1021" s="69" t="s">
        <v>122</v>
      </c>
      <c r="L1021" s="69" t="s">
        <v>29</v>
      </c>
      <c r="M1021" s="69" t="s">
        <v>8874</v>
      </c>
      <c r="N1021" s="69" t="s">
        <v>8875</v>
      </c>
      <c r="O1021" s="69" t="s">
        <v>32</v>
      </c>
      <c r="P1021" s="69" t="s">
        <v>214</v>
      </c>
      <c r="R1021" s="117"/>
      <c r="S1021" s="117"/>
      <c r="T1021" s="70" t="s">
        <v>6850</v>
      </c>
      <c r="V1021" s="117"/>
      <c r="Y1021" s="69" t="s">
        <v>6850</v>
      </c>
      <c r="Z1021" s="70" t="s">
        <v>6850</v>
      </c>
      <c r="AA1021" s="70" t="s">
        <v>6850</v>
      </c>
    </row>
    <row r="1022">
      <c r="A1022" s="115">
        <v>45820.0</v>
      </c>
      <c r="B1022" s="116">
        <v>82.0</v>
      </c>
      <c r="C1022" s="69" t="s">
        <v>64</v>
      </c>
      <c r="D1022" s="69" t="s">
        <v>529</v>
      </c>
      <c r="E1022" s="69" t="s">
        <v>4414</v>
      </c>
      <c r="F1022" s="69" t="s">
        <v>25</v>
      </c>
      <c r="G1022" s="69" t="s">
        <v>4415</v>
      </c>
      <c r="H1022" s="69" t="s">
        <v>59</v>
      </c>
      <c r="I1022" s="69" t="s">
        <v>122</v>
      </c>
      <c r="J1022" s="69" t="s">
        <v>122</v>
      </c>
      <c r="K1022" s="69" t="s">
        <v>122</v>
      </c>
      <c r="L1022" s="69" t="s">
        <v>29</v>
      </c>
      <c r="M1022" s="69" t="s">
        <v>8876</v>
      </c>
      <c r="N1022" s="69" t="s">
        <v>8877</v>
      </c>
      <c r="O1022" s="69" t="s">
        <v>32</v>
      </c>
      <c r="P1022" s="69" t="s">
        <v>214</v>
      </c>
      <c r="R1022" s="117"/>
      <c r="S1022" s="117"/>
      <c r="T1022" s="70" t="s">
        <v>6850</v>
      </c>
      <c r="V1022" s="117"/>
      <c r="Y1022" s="69" t="s">
        <v>6850</v>
      </c>
      <c r="Z1022" s="70" t="s">
        <v>6850</v>
      </c>
      <c r="AA1022" s="70" t="s">
        <v>6850</v>
      </c>
    </row>
    <row r="1023">
      <c r="A1023" s="115">
        <v>45820.0</v>
      </c>
      <c r="B1023" s="116">
        <v>82.0</v>
      </c>
      <c r="C1023" s="69" t="s">
        <v>64</v>
      </c>
      <c r="D1023" s="69" t="s">
        <v>529</v>
      </c>
      <c r="E1023" s="69" t="s">
        <v>4418</v>
      </c>
      <c r="F1023" s="69" t="s">
        <v>25</v>
      </c>
      <c r="G1023" s="69" t="s">
        <v>4419</v>
      </c>
      <c r="H1023" s="69" t="s">
        <v>59</v>
      </c>
      <c r="I1023" s="69" t="s">
        <v>459</v>
      </c>
      <c r="J1023" s="69" t="s">
        <v>459</v>
      </c>
      <c r="K1023" s="69" t="s">
        <v>459</v>
      </c>
      <c r="L1023" s="69" t="s">
        <v>29</v>
      </c>
      <c r="M1023" s="69" t="s">
        <v>8878</v>
      </c>
      <c r="N1023" s="69" t="s">
        <v>8879</v>
      </c>
      <c r="O1023" s="69" t="s">
        <v>32</v>
      </c>
      <c r="P1023" s="69" t="s">
        <v>214</v>
      </c>
      <c r="R1023" s="117"/>
      <c r="S1023" s="117"/>
      <c r="T1023" s="70" t="s">
        <v>6850</v>
      </c>
      <c r="V1023" s="117"/>
      <c r="Y1023" s="69" t="s">
        <v>6850</v>
      </c>
      <c r="Z1023" s="70" t="s">
        <v>6850</v>
      </c>
      <c r="AA1023" s="70" t="s">
        <v>6850</v>
      </c>
    </row>
    <row r="1024">
      <c r="A1024" s="115">
        <v>45820.0</v>
      </c>
      <c r="B1024" s="116">
        <v>82.0</v>
      </c>
      <c r="C1024" s="69" t="s">
        <v>64</v>
      </c>
      <c r="D1024" s="69" t="s">
        <v>529</v>
      </c>
      <c r="E1024" s="69" t="s">
        <v>4422</v>
      </c>
      <c r="F1024" s="69" t="s">
        <v>25</v>
      </c>
      <c r="G1024" s="69" t="s">
        <v>4423</v>
      </c>
      <c r="H1024" s="69" t="s">
        <v>39</v>
      </c>
      <c r="I1024" s="69" t="s">
        <v>459</v>
      </c>
      <c r="J1024" s="69" t="s">
        <v>459</v>
      </c>
      <c r="K1024" s="69" t="s">
        <v>459</v>
      </c>
      <c r="L1024" s="69" t="s">
        <v>29</v>
      </c>
      <c r="M1024" s="69" t="s">
        <v>8880</v>
      </c>
      <c r="N1024" s="69" t="s">
        <v>8881</v>
      </c>
      <c r="O1024" s="69" t="s">
        <v>32</v>
      </c>
      <c r="P1024" s="69" t="s">
        <v>214</v>
      </c>
      <c r="R1024" s="117"/>
      <c r="S1024" s="117"/>
      <c r="T1024" s="70" t="s">
        <v>6850</v>
      </c>
      <c r="V1024" s="117"/>
      <c r="Y1024" s="69" t="s">
        <v>6850</v>
      </c>
      <c r="Z1024" s="70" t="s">
        <v>6850</v>
      </c>
      <c r="AA1024" s="70" t="s">
        <v>6850</v>
      </c>
    </row>
    <row r="1025">
      <c r="A1025" s="115">
        <v>45820.0</v>
      </c>
      <c r="B1025" s="116">
        <v>82.0</v>
      </c>
      <c r="C1025" s="69" t="s">
        <v>64</v>
      </c>
      <c r="D1025" s="69" t="s">
        <v>529</v>
      </c>
      <c r="E1025" s="69" t="s">
        <v>4426</v>
      </c>
      <c r="F1025" s="69" t="s">
        <v>25</v>
      </c>
      <c r="G1025" s="69" t="s">
        <v>4427</v>
      </c>
      <c r="H1025" s="69" t="s">
        <v>3198</v>
      </c>
      <c r="I1025" s="69" t="s">
        <v>459</v>
      </c>
      <c r="J1025" s="69" t="s">
        <v>459</v>
      </c>
      <c r="K1025" s="69" t="s">
        <v>459</v>
      </c>
      <c r="L1025" s="69" t="s">
        <v>29</v>
      </c>
      <c r="M1025" s="69" t="s">
        <v>8882</v>
      </c>
      <c r="N1025" s="69" t="s">
        <v>8883</v>
      </c>
      <c r="O1025" s="69" t="s">
        <v>32</v>
      </c>
      <c r="P1025" s="69" t="s">
        <v>214</v>
      </c>
      <c r="R1025" s="117"/>
      <c r="S1025" s="117"/>
      <c r="T1025" s="70" t="s">
        <v>6850</v>
      </c>
      <c r="V1025" s="117"/>
      <c r="Y1025" s="69" t="s">
        <v>6850</v>
      </c>
      <c r="Z1025" s="70" t="s">
        <v>6850</v>
      </c>
      <c r="AA1025" s="70" t="s">
        <v>6850</v>
      </c>
    </row>
    <row r="1026">
      <c r="A1026" s="115">
        <v>45820.0</v>
      </c>
      <c r="B1026" s="116">
        <v>82.0</v>
      </c>
      <c r="C1026" s="69" t="s">
        <v>64</v>
      </c>
      <c r="D1026" s="69" t="s">
        <v>529</v>
      </c>
      <c r="E1026" s="69" t="s">
        <v>4430</v>
      </c>
      <c r="F1026" s="69" t="s">
        <v>25</v>
      </c>
      <c r="G1026" s="69" t="s">
        <v>4431</v>
      </c>
      <c r="H1026" s="69" t="s">
        <v>59</v>
      </c>
      <c r="I1026" s="69" t="s">
        <v>28</v>
      </c>
      <c r="J1026" s="69" t="s">
        <v>28</v>
      </c>
      <c r="K1026" s="69" t="s">
        <v>28</v>
      </c>
      <c r="L1026" s="69" t="s">
        <v>29</v>
      </c>
      <c r="M1026" s="69" t="s">
        <v>8884</v>
      </c>
      <c r="N1026" s="69" t="s">
        <v>8885</v>
      </c>
      <c r="O1026" s="69" t="s">
        <v>32</v>
      </c>
      <c r="P1026" s="69" t="s">
        <v>214</v>
      </c>
      <c r="R1026" s="117"/>
      <c r="S1026" s="117"/>
      <c r="T1026" s="70" t="s">
        <v>6850</v>
      </c>
      <c r="V1026" s="117"/>
      <c r="Y1026" s="69" t="s">
        <v>6850</v>
      </c>
      <c r="Z1026" s="70" t="s">
        <v>6850</v>
      </c>
      <c r="AA1026" s="70" t="s">
        <v>6850</v>
      </c>
    </row>
    <row r="1027">
      <c r="A1027" s="115">
        <v>45820.0</v>
      </c>
      <c r="B1027" s="116">
        <v>82.0</v>
      </c>
      <c r="C1027" s="69" t="s">
        <v>64</v>
      </c>
      <c r="D1027" s="69" t="s">
        <v>529</v>
      </c>
      <c r="E1027" s="69" t="s">
        <v>4434</v>
      </c>
      <c r="F1027" s="69" t="s">
        <v>25</v>
      </c>
      <c r="G1027" s="69" t="s">
        <v>4435</v>
      </c>
      <c r="H1027" s="69" t="s">
        <v>59</v>
      </c>
      <c r="I1027" s="69" t="s">
        <v>328</v>
      </c>
      <c r="J1027" s="69" t="s">
        <v>40</v>
      </c>
      <c r="K1027" s="69" t="s">
        <v>40</v>
      </c>
      <c r="L1027" s="69" t="s">
        <v>29</v>
      </c>
      <c r="M1027" s="69" t="s">
        <v>8886</v>
      </c>
      <c r="N1027" s="69" t="s">
        <v>8887</v>
      </c>
      <c r="O1027" s="69" t="s">
        <v>32</v>
      </c>
      <c r="P1027" s="69" t="s">
        <v>214</v>
      </c>
      <c r="R1027" s="117"/>
      <c r="S1027" s="117"/>
      <c r="T1027" s="70" t="s">
        <v>6850</v>
      </c>
      <c r="V1027" s="117"/>
      <c r="Y1027" s="69" t="s">
        <v>6850</v>
      </c>
      <c r="Z1027" s="70" t="s">
        <v>6850</v>
      </c>
      <c r="AA1027" s="70" t="s">
        <v>6850</v>
      </c>
    </row>
    <row r="1028">
      <c r="A1028" s="115">
        <v>45820.0</v>
      </c>
      <c r="B1028" s="116">
        <v>82.0</v>
      </c>
      <c r="C1028" s="69" t="s">
        <v>64</v>
      </c>
      <c r="D1028" s="69" t="s">
        <v>529</v>
      </c>
      <c r="E1028" s="69" t="s">
        <v>4438</v>
      </c>
      <c r="F1028" s="69" t="s">
        <v>25</v>
      </c>
      <c r="G1028" s="69" t="s">
        <v>4439</v>
      </c>
      <c r="H1028" s="69" t="s">
        <v>59</v>
      </c>
      <c r="I1028" s="69" t="s">
        <v>28</v>
      </c>
      <c r="J1028" s="69" t="s">
        <v>28</v>
      </c>
      <c r="K1028" s="69" t="s">
        <v>1265</v>
      </c>
      <c r="L1028" s="69" t="s">
        <v>29</v>
      </c>
      <c r="M1028" s="69" t="s">
        <v>8888</v>
      </c>
      <c r="N1028" s="69" t="s">
        <v>8889</v>
      </c>
      <c r="O1028" s="69" t="s">
        <v>32</v>
      </c>
      <c r="P1028" s="69" t="s">
        <v>214</v>
      </c>
      <c r="R1028" s="117"/>
      <c r="S1028" s="117"/>
      <c r="T1028" s="70" t="s">
        <v>6850</v>
      </c>
      <c r="V1028" s="117"/>
      <c r="Y1028" s="69" t="s">
        <v>6850</v>
      </c>
      <c r="Z1028" s="70" t="s">
        <v>6850</v>
      </c>
      <c r="AA1028" s="70" t="s">
        <v>6850</v>
      </c>
    </row>
    <row r="1029">
      <c r="A1029" s="115">
        <v>45820.0</v>
      </c>
      <c r="B1029" s="116">
        <v>82.0</v>
      </c>
      <c r="C1029" s="69" t="s">
        <v>64</v>
      </c>
      <c r="D1029" s="69" t="s">
        <v>529</v>
      </c>
      <c r="E1029" s="69" t="s">
        <v>4442</v>
      </c>
      <c r="F1029" s="69" t="s">
        <v>25</v>
      </c>
      <c r="G1029" s="69" t="s">
        <v>4443</v>
      </c>
      <c r="H1029" s="69" t="s">
        <v>68</v>
      </c>
      <c r="I1029" s="69" t="s">
        <v>105</v>
      </c>
      <c r="J1029" s="69" t="s">
        <v>105</v>
      </c>
      <c r="K1029" s="69" t="s">
        <v>105</v>
      </c>
      <c r="L1029" s="69" t="s">
        <v>29</v>
      </c>
      <c r="M1029" s="69" t="s">
        <v>8890</v>
      </c>
      <c r="N1029" s="69" t="s">
        <v>8891</v>
      </c>
      <c r="O1029" s="69" t="s">
        <v>32</v>
      </c>
      <c r="P1029" s="69" t="s">
        <v>214</v>
      </c>
      <c r="R1029" s="117"/>
      <c r="S1029" s="117"/>
      <c r="T1029" s="70" t="s">
        <v>6850</v>
      </c>
      <c r="V1029" s="117"/>
      <c r="Y1029" s="69" t="s">
        <v>6850</v>
      </c>
      <c r="Z1029" s="70" t="s">
        <v>6850</v>
      </c>
      <c r="AA1029" s="70" t="s">
        <v>6850</v>
      </c>
    </row>
    <row r="1030">
      <c r="A1030" s="115">
        <v>45820.0</v>
      </c>
      <c r="B1030" s="116">
        <v>82.0</v>
      </c>
      <c r="C1030" s="69" t="s">
        <v>64</v>
      </c>
      <c r="D1030" s="69" t="s">
        <v>529</v>
      </c>
      <c r="E1030" s="69" t="s">
        <v>4446</v>
      </c>
      <c r="F1030" s="69" t="s">
        <v>47</v>
      </c>
      <c r="H1030" s="69" t="s">
        <v>47</v>
      </c>
      <c r="I1030" s="69" t="s">
        <v>105</v>
      </c>
      <c r="J1030" s="69" t="s">
        <v>801</v>
      </c>
      <c r="K1030" s="69" t="s">
        <v>801</v>
      </c>
      <c r="M1030" s="69" t="s">
        <v>8892</v>
      </c>
      <c r="P1030" s="69" t="s">
        <v>214</v>
      </c>
      <c r="R1030" s="117"/>
      <c r="S1030" s="117"/>
      <c r="T1030" s="70" t="s">
        <v>6850</v>
      </c>
      <c r="V1030" s="117"/>
      <c r="Y1030" s="69" t="s">
        <v>6850</v>
      </c>
      <c r="Z1030" s="70" t="s">
        <v>6850</v>
      </c>
      <c r="AA1030" s="70" t="s">
        <v>6850</v>
      </c>
    </row>
    <row r="1031">
      <c r="A1031" s="115">
        <v>45820.0</v>
      </c>
      <c r="B1031" s="116">
        <v>82.0</v>
      </c>
      <c r="C1031" s="69" t="s">
        <v>50</v>
      </c>
      <c r="D1031" s="69" t="s">
        <v>216</v>
      </c>
      <c r="E1031" s="69" t="s">
        <v>4448</v>
      </c>
      <c r="F1031" s="69" t="s">
        <v>25</v>
      </c>
      <c r="G1031" s="69" t="s">
        <v>4449</v>
      </c>
      <c r="H1031" s="69" t="s">
        <v>1355</v>
      </c>
      <c r="I1031" s="69" t="s">
        <v>78</v>
      </c>
      <c r="J1031" s="69" t="s">
        <v>256</v>
      </c>
      <c r="K1031" s="69" t="s">
        <v>256</v>
      </c>
      <c r="L1031" s="69" t="s">
        <v>29</v>
      </c>
      <c r="M1031" s="69" t="s">
        <v>8893</v>
      </c>
      <c r="N1031" s="69" t="s">
        <v>8894</v>
      </c>
      <c r="O1031" s="69" t="s">
        <v>32</v>
      </c>
      <c r="P1031" s="69" t="s">
        <v>214</v>
      </c>
      <c r="R1031" s="117"/>
      <c r="S1031" s="117"/>
      <c r="T1031" s="70" t="s">
        <v>6850</v>
      </c>
      <c r="V1031" s="117"/>
      <c r="Y1031" s="69" t="s">
        <v>6850</v>
      </c>
      <c r="Z1031" s="70" t="s">
        <v>6850</v>
      </c>
      <c r="AA1031" s="70" t="s">
        <v>6850</v>
      </c>
    </row>
    <row r="1032">
      <c r="A1032" s="115">
        <v>45820.0</v>
      </c>
      <c r="B1032" s="116">
        <v>2.0</v>
      </c>
      <c r="C1032" s="69" t="s">
        <v>22</v>
      </c>
      <c r="D1032" s="69" t="s">
        <v>109</v>
      </c>
      <c r="E1032" s="69" t="s">
        <v>4452</v>
      </c>
      <c r="F1032" s="69" t="s">
        <v>638</v>
      </c>
      <c r="G1032" s="69" t="s">
        <v>4453</v>
      </c>
      <c r="H1032" s="69" t="s">
        <v>77</v>
      </c>
      <c r="I1032" s="69" t="s">
        <v>78</v>
      </c>
      <c r="J1032" s="69" t="s">
        <v>47</v>
      </c>
      <c r="K1032" s="69" t="s">
        <v>47</v>
      </c>
      <c r="L1032" s="69" t="s">
        <v>29</v>
      </c>
      <c r="M1032" s="69" t="s">
        <v>8895</v>
      </c>
      <c r="N1032" s="69" t="s">
        <v>8896</v>
      </c>
      <c r="O1032" s="69" t="s">
        <v>32</v>
      </c>
      <c r="P1032" s="69" t="s">
        <v>33</v>
      </c>
      <c r="R1032" s="117"/>
      <c r="S1032" s="117" t="s">
        <v>4837</v>
      </c>
      <c r="T1032" s="71">
        <v>45822.0</v>
      </c>
      <c r="V1032" s="69" t="s">
        <v>4837</v>
      </c>
      <c r="Y1032" s="69" t="s">
        <v>6870</v>
      </c>
      <c r="Z1032" s="70" t="s">
        <v>6871</v>
      </c>
      <c r="AA1032" s="71">
        <v>45809.0</v>
      </c>
    </row>
    <row r="1033">
      <c r="A1033" s="115">
        <v>45820.0</v>
      </c>
      <c r="B1033" s="116">
        <v>82.0</v>
      </c>
      <c r="C1033" s="69" t="s">
        <v>64</v>
      </c>
      <c r="D1033" s="69" t="s">
        <v>432</v>
      </c>
      <c r="E1033" s="69" t="s">
        <v>4456</v>
      </c>
      <c r="F1033" s="69" t="s">
        <v>638</v>
      </c>
      <c r="G1033" s="69" t="s">
        <v>4457</v>
      </c>
      <c r="H1033" s="69" t="s">
        <v>77</v>
      </c>
      <c r="I1033" s="69" t="s">
        <v>78</v>
      </c>
      <c r="J1033" s="69" t="s">
        <v>47</v>
      </c>
      <c r="K1033" s="69" t="s">
        <v>47</v>
      </c>
      <c r="L1033" s="69" t="s">
        <v>29</v>
      </c>
      <c r="M1033" s="69" t="s">
        <v>8897</v>
      </c>
      <c r="N1033" s="69" t="s">
        <v>8898</v>
      </c>
      <c r="O1033" s="69" t="s">
        <v>32</v>
      </c>
      <c r="P1033" s="69" t="s">
        <v>214</v>
      </c>
      <c r="R1033" s="117"/>
      <c r="S1033" s="117"/>
      <c r="T1033" s="70" t="s">
        <v>6850</v>
      </c>
      <c r="V1033" s="117"/>
      <c r="Y1033" s="69" t="s">
        <v>6850</v>
      </c>
      <c r="Z1033" s="70" t="s">
        <v>6850</v>
      </c>
      <c r="AA1033" s="70" t="s">
        <v>6850</v>
      </c>
    </row>
    <row r="1034">
      <c r="A1034" s="115">
        <v>45821.0</v>
      </c>
      <c r="B1034" s="116">
        <v>6.0</v>
      </c>
      <c r="C1034" s="69" t="s">
        <v>72</v>
      </c>
      <c r="D1034" s="69" t="s">
        <v>247</v>
      </c>
      <c r="E1034" s="69" t="s">
        <v>4461</v>
      </c>
      <c r="F1034" s="69" t="s">
        <v>274</v>
      </c>
      <c r="G1034" s="69" t="s">
        <v>4462</v>
      </c>
      <c r="H1034" s="69" t="s">
        <v>77</v>
      </c>
      <c r="I1034" s="69" t="s">
        <v>78</v>
      </c>
      <c r="J1034" s="69" t="s">
        <v>47</v>
      </c>
      <c r="K1034" s="69" t="s">
        <v>47</v>
      </c>
      <c r="L1034" s="69" t="s">
        <v>29</v>
      </c>
      <c r="M1034" s="69" t="s">
        <v>8899</v>
      </c>
      <c r="N1034" s="69" t="s">
        <v>8900</v>
      </c>
      <c r="O1034" s="69" t="s">
        <v>32</v>
      </c>
      <c r="P1034" s="69" t="s">
        <v>33</v>
      </c>
      <c r="Q1034" s="69" t="s">
        <v>34</v>
      </c>
      <c r="R1034" s="69" t="s">
        <v>5380</v>
      </c>
      <c r="S1034" s="117" t="s">
        <v>5380</v>
      </c>
      <c r="T1034" s="71">
        <v>45827.0</v>
      </c>
      <c r="V1034" s="117"/>
      <c r="Y1034" s="69" t="s">
        <v>6870</v>
      </c>
      <c r="Z1034" s="70" t="s">
        <v>6871</v>
      </c>
      <c r="AA1034" s="71">
        <v>45809.0</v>
      </c>
    </row>
    <row r="1035">
      <c r="A1035" s="115">
        <v>45821.0</v>
      </c>
      <c r="B1035" s="116">
        <v>81.0</v>
      </c>
      <c r="C1035" s="69" t="s">
        <v>64</v>
      </c>
      <c r="D1035" s="69" t="s">
        <v>562</v>
      </c>
      <c r="E1035" s="69" t="s">
        <v>4465</v>
      </c>
      <c r="F1035" s="69" t="s">
        <v>4466</v>
      </c>
      <c r="G1035" s="69" t="s">
        <v>4185</v>
      </c>
      <c r="H1035" s="69" t="s">
        <v>59</v>
      </c>
      <c r="I1035" s="69" t="s">
        <v>40</v>
      </c>
      <c r="J1035" s="69" t="s">
        <v>40</v>
      </c>
      <c r="K1035" s="69" t="s">
        <v>40</v>
      </c>
      <c r="L1035" s="69" t="s">
        <v>29</v>
      </c>
      <c r="M1035" s="69" t="s">
        <v>8901</v>
      </c>
      <c r="N1035" s="69" t="s">
        <v>8902</v>
      </c>
      <c r="O1035" s="69" t="s">
        <v>32</v>
      </c>
      <c r="P1035" s="69" t="s">
        <v>214</v>
      </c>
      <c r="R1035" s="117"/>
      <c r="S1035" s="117"/>
      <c r="T1035" s="70" t="s">
        <v>6850</v>
      </c>
      <c r="V1035" s="117"/>
      <c r="Y1035" s="69" t="s">
        <v>6850</v>
      </c>
      <c r="Z1035" s="70" t="s">
        <v>6850</v>
      </c>
      <c r="AA1035" s="70" t="s">
        <v>6850</v>
      </c>
    </row>
    <row r="1036">
      <c r="A1036" s="115">
        <v>45822.0</v>
      </c>
      <c r="B1036" s="116">
        <v>80.0</v>
      </c>
      <c r="C1036" s="69" t="s">
        <v>72</v>
      </c>
      <c r="D1036" s="69" t="s">
        <v>247</v>
      </c>
      <c r="E1036" s="69" t="s">
        <v>4470</v>
      </c>
      <c r="F1036" s="69" t="s">
        <v>427</v>
      </c>
      <c r="G1036" s="69" t="s">
        <v>4471</v>
      </c>
      <c r="H1036" s="69" t="s">
        <v>77</v>
      </c>
      <c r="I1036" s="69" t="s">
        <v>78</v>
      </c>
      <c r="J1036" s="69" t="s">
        <v>47</v>
      </c>
      <c r="K1036" s="69" t="s">
        <v>47</v>
      </c>
      <c r="L1036" s="69" t="s">
        <v>29</v>
      </c>
      <c r="M1036" s="69" t="s">
        <v>8903</v>
      </c>
      <c r="N1036" s="69" t="s">
        <v>8904</v>
      </c>
      <c r="O1036" s="69" t="s">
        <v>32</v>
      </c>
      <c r="P1036" s="69" t="s">
        <v>214</v>
      </c>
      <c r="R1036" s="117"/>
      <c r="S1036" s="117"/>
      <c r="T1036" s="70" t="s">
        <v>6850</v>
      </c>
      <c r="V1036" s="117"/>
      <c r="Y1036" s="69" t="s">
        <v>6850</v>
      </c>
      <c r="Z1036" s="70" t="s">
        <v>6850</v>
      </c>
      <c r="AA1036" s="70" t="s">
        <v>6850</v>
      </c>
    </row>
    <row r="1037">
      <c r="A1037" s="115">
        <v>45824.0</v>
      </c>
      <c r="B1037" s="116">
        <v>78.0</v>
      </c>
      <c r="C1037" s="69" t="s">
        <v>72</v>
      </c>
      <c r="D1037" s="69" t="s">
        <v>247</v>
      </c>
      <c r="E1037" s="69" t="s">
        <v>4475</v>
      </c>
      <c r="F1037" s="69" t="s">
        <v>274</v>
      </c>
      <c r="G1037" s="69" t="s">
        <v>4476</v>
      </c>
      <c r="H1037" s="69" t="s">
        <v>77</v>
      </c>
      <c r="I1037" s="69" t="s">
        <v>78</v>
      </c>
      <c r="J1037" s="69" t="s">
        <v>47</v>
      </c>
      <c r="K1037" s="69" t="s">
        <v>47</v>
      </c>
      <c r="L1037" s="69" t="s">
        <v>29</v>
      </c>
      <c r="M1037" s="69" t="s">
        <v>8905</v>
      </c>
      <c r="N1037" s="69" t="s">
        <v>8906</v>
      </c>
      <c r="O1037" s="69" t="s">
        <v>32</v>
      </c>
      <c r="P1037" s="69" t="s">
        <v>214</v>
      </c>
      <c r="R1037" s="117"/>
      <c r="S1037" s="117"/>
      <c r="T1037" s="70" t="s">
        <v>6850</v>
      </c>
      <c r="V1037" s="117"/>
      <c r="Y1037" s="69" t="s">
        <v>6850</v>
      </c>
      <c r="Z1037" s="70" t="s">
        <v>6850</v>
      </c>
      <c r="AA1037" s="70" t="s">
        <v>6850</v>
      </c>
    </row>
    <row r="1038">
      <c r="A1038" s="115">
        <v>45824.0</v>
      </c>
      <c r="B1038" s="116">
        <v>78.0</v>
      </c>
      <c r="C1038" s="69" t="s">
        <v>72</v>
      </c>
      <c r="D1038" s="69" t="s">
        <v>247</v>
      </c>
      <c r="E1038" s="69" t="s">
        <v>4479</v>
      </c>
      <c r="F1038" s="69" t="s">
        <v>274</v>
      </c>
      <c r="G1038" s="69" t="s">
        <v>4480</v>
      </c>
      <c r="H1038" s="69" t="s">
        <v>77</v>
      </c>
      <c r="I1038" s="69" t="s">
        <v>78</v>
      </c>
      <c r="J1038" s="69" t="s">
        <v>47</v>
      </c>
      <c r="K1038" s="69" t="s">
        <v>47</v>
      </c>
      <c r="L1038" s="69" t="s">
        <v>29</v>
      </c>
      <c r="M1038" s="69" t="s">
        <v>8907</v>
      </c>
      <c r="N1038" s="69" t="s">
        <v>8908</v>
      </c>
      <c r="O1038" s="69" t="s">
        <v>32</v>
      </c>
      <c r="P1038" s="69" t="s">
        <v>214</v>
      </c>
      <c r="R1038" s="117"/>
      <c r="S1038" s="117"/>
      <c r="T1038" s="70" t="s">
        <v>6850</v>
      </c>
      <c r="V1038" s="117"/>
      <c r="Y1038" s="69" t="s">
        <v>6850</v>
      </c>
      <c r="Z1038" s="70" t="s">
        <v>6850</v>
      </c>
      <c r="AA1038" s="70" t="s">
        <v>6850</v>
      </c>
    </row>
    <row r="1039">
      <c r="A1039" s="115">
        <v>45824.0</v>
      </c>
      <c r="B1039" s="116">
        <v>78.0</v>
      </c>
      <c r="C1039" s="69" t="s">
        <v>64</v>
      </c>
      <c r="D1039" s="69" t="s">
        <v>4079</v>
      </c>
      <c r="E1039" s="69" t="s">
        <v>4483</v>
      </c>
      <c r="F1039" s="69" t="s">
        <v>25</v>
      </c>
      <c r="G1039" s="69" t="s">
        <v>4484</v>
      </c>
      <c r="H1039" s="69" t="s">
        <v>59</v>
      </c>
      <c r="I1039" s="69" t="s">
        <v>54</v>
      </c>
      <c r="J1039" s="69" t="s">
        <v>404</v>
      </c>
      <c r="K1039" s="69" t="s">
        <v>54</v>
      </c>
      <c r="L1039" s="69" t="s">
        <v>29</v>
      </c>
      <c r="M1039" s="69" t="s">
        <v>8909</v>
      </c>
      <c r="N1039" s="69" t="s">
        <v>8910</v>
      </c>
      <c r="O1039" s="69" t="s">
        <v>32</v>
      </c>
      <c r="P1039" s="69" t="s">
        <v>214</v>
      </c>
      <c r="R1039" s="117"/>
      <c r="S1039" s="117"/>
      <c r="T1039" s="70" t="s">
        <v>6850</v>
      </c>
      <c r="V1039" s="117"/>
      <c r="Y1039" s="69" t="s">
        <v>6850</v>
      </c>
      <c r="Z1039" s="70" t="s">
        <v>6850</v>
      </c>
      <c r="AA1039" s="70" t="s">
        <v>6850</v>
      </c>
    </row>
    <row r="1040">
      <c r="A1040" s="115">
        <v>45824.0</v>
      </c>
      <c r="B1040" s="116">
        <v>78.0</v>
      </c>
      <c r="C1040" s="69" t="s">
        <v>64</v>
      </c>
      <c r="D1040" s="69" t="s">
        <v>4079</v>
      </c>
      <c r="E1040" s="69" t="s">
        <v>4487</v>
      </c>
      <c r="F1040" s="69" t="s">
        <v>25</v>
      </c>
      <c r="G1040" s="69" t="s">
        <v>4488</v>
      </c>
      <c r="H1040" s="69" t="s">
        <v>59</v>
      </c>
      <c r="I1040" s="69" t="s">
        <v>78</v>
      </c>
      <c r="J1040" s="69" t="s">
        <v>54</v>
      </c>
      <c r="K1040" s="69" t="s">
        <v>54</v>
      </c>
      <c r="L1040" s="69" t="s">
        <v>29</v>
      </c>
      <c r="M1040" s="69" t="s">
        <v>8911</v>
      </c>
      <c r="N1040" s="69" t="s">
        <v>8912</v>
      </c>
      <c r="O1040" s="69" t="s">
        <v>32</v>
      </c>
      <c r="P1040" s="69" t="s">
        <v>214</v>
      </c>
      <c r="R1040" s="117"/>
      <c r="S1040" s="117"/>
      <c r="T1040" s="70" t="s">
        <v>6850</v>
      </c>
      <c r="V1040" s="117"/>
      <c r="Y1040" s="69" t="s">
        <v>6850</v>
      </c>
      <c r="Z1040" s="70" t="s">
        <v>6850</v>
      </c>
      <c r="AA1040" s="70" t="s">
        <v>6850</v>
      </c>
    </row>
    <row r="1041">
      <c r="A1041" s="115">
        <v>45824.0</v>
      </c>
      <c r="B1041" s="116">
        <v>78.0</v>
      </c>
      <c r="C1041" s="69" t="s">
        <v>64</v>
      </c>
      <c r="D1041" s="69" t="s">
        <v>4079</v>
      </c>
      <c r="E1041" s="69" t="s">
        <v>4491</v>
      </c>
      <c r="F1041" s="69" t="s">
        <v>25</v>
      </c>
      <c r="G1041" s="69" t="s">
        <v>4492</v>
      </c>
      <c r="H1041" s="69" t="s">
        <v>39</v>
      </c>
      <c r="I1041" s="69" t="s">
        <v>78</v>
      </c>
      <c r="J1041" s="69" t="s">
        <v>78</v>
      </c>
      <c r="K1041" s="69" t="s">
        <v>78</v>
      </c>
      <c r="L1041" s="69" t="s">
        <v>29</v>
      </c>
      <c r="M1041" s="69" t="s">
        <v>8913</v>
      </c>
      <c r="N1041" s="69" t="s">
        <v>8914</v>
      </c>
      <c r="O1041" s="69" t="s">
        <v>32</v>
      </c>
      <c r="P1041" s="69" t="s">
        <v>214</v>
      </c>
      <c r="R1041" s="117"/>
      <c r="S1041" s="117"/>
      <c r="T1041" s="70" t="s">
        <v>6850</v>
      </c>
      <c r="V1041" s="117"/>
      <c r="Y1041" s="69" t="s">
        <v>6850</v>
      </c>
      <c r="Z1041" s="70" t="s">
        <v>6850</v>
      </c>
      <c r="AA1041" s="70" t="s">
        <v>6850</v>
      </c>
    </row>
    <row r="1042">
      <c r="A1042" s="115">
        <v>45824.0</v>
      </c>
      <c r="B1042" s="116">
        <v>78.0</v>
      </c>
      <c r="C1042" s="69" t="s">
        <v>72</v>
      </c>
      <c r="D1042" s="69" t="s">
        <v>247</v>
      </c>
      <c r="E1042" s="69" t="s">
        <v>4495</v>
      </c>
      <c r="F1042" s="69" t="s">
        <v>274</v>
      </c>
      <c r="G1042" s="69" t="s">
        <v>4496</v>
      </c>
      <c r="H1042" s="69" t="s">
        <v>77</v>
      </c>
      <c r="I1042" s="69" t="s">
        <v>148</v>
      </c>
      <c r="J1042" s="69" t="s">
        <v>47</v>
      </c>
      <c r="K1042" s="69" t="s">
        <v>47</v>
      </c>
      <c r="L1042" s="69" t="s">
        <v>29</v>
      </c>
      <c r="M1042" s="69" t="s">
        <v>8915</v>
      </c>
      <c r="N1042" s="69" t="s">
        <v>8916</v>
      </c>
      <c r="O1042" s="69" t="s">
        <v>32</v>
      </c>
      <c r="P1042" s="69" t="s">
        <v>214</v>
      </c>
      <c r="R1042" s="117"/>
      <c r="S1042" s="117"/>
      <c r="T1042" s="70" t="s">
        <v>6850</v>
      </c>
      <c r="V1042" s="117"/>
      <c r="Y1042" s="69" t="s">
        <v>6850</v>
      </c>
      <c r="Z1042" s="70" t="s">
        <v>6850</v>
      </c>
      <c r="AA1042" s="70" t="s">
        <v>6850</v>
      </c>
    </row>
    <row r="1043">
      <c r="A1043" s="115">
        <v>45824.0</v>
      </c>
      <c r="B1043" s="116">
        <v>78.0</v>
      </c>
      <c r="C1043" s="69" t="s">
        <v>72</v>
      </c>
      <c r="D1043" s="69" t="s">
        <v>247</v>
      </c>
      <c r="E1043" s="69" t="s">
        <v>4499</v>
      </c>
      <c r="F1043" s="69" t="s">
        <v>274</v>
      </c>
      <c r="G1043" s="69" t="s">
        <v>4500</v>
      </c>
      <c r="H1043" s="69" t="s">
        <v>77</v>
      </c>
      <c r="I1043" s="69" t="s">
        <v>78</v>
      </c>
      <c r="J1043" s="69" t="s">
        <v>47</v>
      </c>
      <c r="K1043" s="69" t="s">
        <v>47</v>
      </c>
      <c r="L1043" s="69" t="s">
        <v>29</v>
      </c>
      <c r="M1043" s="69" t="s">
        <v>8917</v>
      </c>
      <c r="N1043" s="69" t="s">
        <v>8918</v>
      </c>
      <c r="O1043" s="69" t="s">
        <v>32</v>
      </c>
      <c r="P1043" s="69" t="s">
        <v>214</v>
      </c>
      <c r="R1043" s="117"/>
      <c r="S1043" s="117"/>
      <c r="T1043" s="70" t="s">
        <v>6850</v>
      </c>
      <c r="V1043" s="117"/>
      <c r="Y1043" s="69" t="s">
        <v>6850</v>
      </c>
      <c r="Z1043" s="70" t="s">
        <v>6850</v>
      </c>
      <c r="AA1043" s="70" t="s">
        <v>6850</v>
      </c>
    </row>
    <row r="1044">
      <c r="A1044" s="115">
        <v>45824.0</v>
      </c>
      <c r="B1044" s="116">
        <v>78.0</v>
      </c>
      <c r="C1044" s="69" t="s">
        <v>64</v>
      </c>
      <c r="D1044" s="69" t="s">
        <v>432</v>
      </c>
      <c r="E1044" s="69" t="s">
        <v>4503</v>
      </c>
      <c r="F1044" s="69" t="s">
        <v>25</v>
      </c>
      <c r="G1044" s="69" t="s">
        <v>4504</v>
      </c>
      <c r="H1044" s="69" t="s">
        <v>39</v>
      </c>
      <c r="I1044" s="69" t="s">
        <v>328</v>
      </c>
      <c r="J1044" s="69" t="s">
        <v>328</v>
      </c>
      <c r="K1044" s="69" t="s">
        <v>328</v>
      </c>
      <c r="L1044" s="69" t="s">
        <v>29</v>
      </c>
      <c r="M1044" s="69" t="s">
        <v>8919</v>
      </c>
      <c r="N1044" s="69" t="s">
        <v>8920</v>
      </c>
      <c r="O1044" s="69" t="s">
        <v>32</v>
      </c>
      <c r="P1044" s="69" t="s">
        <v>214</v>
      </c>
      <c r="R1044" s="117"/>
      <c r="S1044" s="117"/>
      <c r="T1044" s="70" t="s">
        <v>6850</v>
      </c>
      <c r="V1044" s="117"/>
      <c r="Y1044" s="69" t="s">
        <v>6850</v>
      </c>
      <c r="Z1044" s="70" t="s">
        <v>6850</v>
      </c>
      <c r="AA1044" s="70" t="s">
        <v>6850</v>
      </c>
    </row>
    <row r="1045">
      <c r="A1045" s="115">
        <v>45825.0</v>
      </c>
      <c r="B1045" s="116">
        <v>77.0</v>
      </c>
      <c r="C1045" s="69" t="s">
        <v>72</v>
      </c>
      <c r="D1045" s="69" t="s">
        <v>247</v>
      </c>
      <c r="E1045" s="69" t="s">
        <v>4508</v>
      </c>
      <c r="F1045" s="69" t="s">
        <v>25</v>
      </c>
      <c r="G1045" s="69" t="s">
        <v>4509</v>
      </c>
      <c r="H1045" s="69" t="s">
        <v>59</v>
      </c>
      <c r="I1045" s="69" t="s">
        <v>122</v>
      </c>
      <c r="J1045" s="69" t="s">
        <v>122</v>
      </c>
      <c r="K1045" s="69" t="s">
        <v>122</v>
      </c>
      <c r="L1045" s="69" t="s">
        <v>29</v>
      </c>
      <c r="M1045" s="69" t="s">
        <v>8921</v>
      </c>
      <c r="N1045" s="69" t="s">
        <v>8922</v>
      </c>
      <c r="O1045" s="69" t="s">
        <v>32</v>
      </c>
      <c r="P1045" s="69" t="s">
        <v>214</v>
      </c>
      <c r="R1045" s="117"/>
      <c r="S1045" s="117"/>
      <c r="T1045" s="70" t="s">
        <v>6850</v>
      </c>
      <c r="V1045" s="117"/>
      <c r="Y1045" s="69" t="s">
        <v>6850</v>
      </c>
      <c r="Z1045" s="70" t="s">
        <v>6850</v>
      </c>
      <c r="AA1045" s="70" t="s">
        <v>6850</v>
      </c>
    </row>
    <row r="1046">
      <c r="A1046" s="115">
        <v>45825.0</v>
      </c>
      <c r="B1046" s="116">
        <v>77.0</v>
      </c>
      <c r="C1046" s="69" t="s">
        <v>72</v>
      </c>
      <c r="D1046" s="69" t="s">
        <v>247</v>
      </c>
      <c r="E1046" s="69" t="s">
        <v>4512</v>
      </c>
      <c r="F1046" s="69" t="s">
        <v>25</v>
      </c>
      <c r="G1046" s="69" t="s">
        <v>4513</v>
      </c>
      <c r="H1046" s="69" t="s">
        <v>39</v>
      </c>
      <c r="I1046" s="69" t="s">
        <v>54</v>
      </c>
      <c r="J1046" s="69" t="s">
        <v>2038</v>
      </c>
      <c r="K1046" s="69" t="s">
        <v>78</v>
      </c>
      <c r="L1046" s="69" t="s">
        <v>29</v>
      </c>
      <c r="M1046" s="69" t="s">
        <v>8923</v>
      </c>
      <c r="N1046" s="69" t="s">
        <v>8924</v>
      </c>
      <c r="O1046" s="69" t="s">
        <v>32</v>
      </c>
      <c r="P1046" s="69" t="s">
        <v>214</v>
      </c>
      <c r="R1046" s="117"/>
      <c r="S1046" s="117"/>
      <c r="T1046" s="70" t="s">
        <v>6850</v>
      </c>
      <c r="V1046" s="117"/>
      <c r="Y1046" s="69" t="s">
        <v>6850</v>
      </c>
      <c r="Z1046" s="70" t="s">
        <v>6850</v>
      </c>
      <c r="AA1046" s="70" t="s">
        <v>6850</v>
      </c>
    </row>
    <row r="1047">
      <c r="A1047" s="115">
        <v>45825.0</v>
      </c>
      <c r="B1047" s="116">
        <v>77.0</v>
      </c>
      <c r="C1047" s="69" t="s">
        <v>72</v>
      </c>
      <c r="D1047" s="69" t="s">
        <v>247</v>
      </c>
      <c r="E1047" s="69" t="s">
        <v>4516</v>
      </c>
      <c r="F1047" s="69" t="s">
        <v>25</v>
      </c>
      <c r="G1047" s="69" t="s">
        <v>4517</v>
      </c>
      <c r="H1047" s="69" t="s">
        <v>39</v>
      </c>
      <c r="I1047" s="69" t="s">
        <v>435</v>
      </c>
      <c r="J1047" s="69" t="s">
        <v>435</v>
      </c>
      <c r="K1047" s="69" t="s">
        <v>435</v>
      </c>
      <c r="L1047" s="69" t="s">
        <v>29</v>
      </c>
      <c r="M1047" s="69" t="s">
        <v>8925</v>
      </c>
      <c r="N1047" s="69" t="s">
        <v>8926</v>
      </c>
      <c r="O1047" s="69" t="s">
        <v>32</v>
      </c>
      <c r="P1047" s="69" t="s">
        <v>214</v>
      </c>
      <c r="R1047" s="117"/>
      <c r="S1047" s="117"/>
      <c r="T1047" s="70" t="s">
        <v>6850</v>
      </c>
      <c r="V1047" s="117"/>
      <c r="Y1047" s="69" t="s">
        <v>6850</v>
      </c>
      <c r="Z1047" s="70" t="s">
        <v>6850</v>
      </c>
      <c r="AA1047" s="70" t="s">
        <v>6850</v>
      </c>
    </row>
    <row r="1048">
      <c r="A1048" s="115">
        <v>45825.0</v>
      </c>
      <c r="B1048" s="116">
        <v>77.0</v>
      </c>
      <c r="C1048" s="69" t="s">
        <v>72</v>
      </c>
      <c r="D1048" s="69" t="s">
        <v>247</v>
      </c>
      <c r="E1048" s="69" t="s">
        <v>4520</v>
      </c>
      <c r="F1048" s="69" t="s">
        <v>25</v>
      </c>
      <c r="G1048" s="69" t="s">
        <v>4521</v>
      </c>
      <c r="H1048" s="69" t="s">
        <v>59</v>
      </c>
      <c r="I1048" s="69" t="s">
        <v>54</v>
      </c>
      <c r="J1048" s="69" t="s">
        <v>468</v>
      </c>
      <c r="K1048" s="69" t="s">
        <v>468</v>
      </c>
      <c r="L1048" s="69" t="s">
        <v>29</v>
      </c>
      <c r="M1048" s="69" t="s">
        <v>8927</v>
      </c>
      <c r="N1048" s="69" t="s">
        <v>8928</v>
      </c>
      <c r="O1048" s="69" t="s">
        <v>32</v>
      </c>
      <c r="P1048" s="69" t="s">
        <v>214</v>
      </c>
      <c r="R1048" s="117"/>
      <c r="S1048" s="117"/>
      <c r="T1048" s="70" t="s">
        <v>6850</v>
      </c>
      <c r="V1048" s="117"/>
      <c r="Y1048" s="69" t="s">
        <v>6850</v>
      </c>
      <c r="Z1048" s="70" t="s">
        <v>6850</v>
      </c>
      <c r="AA1048" s="70" t="s">
        <v>6850</v>
      </c>
    </row>
    <row r="1049">
      <c r="A1049" s="115">
        <v>45825.0</v>
      </c>
      <c r="B1049" s="116">
        <v>77.0</v>
      </c>
      <c r="C1049" s="69" t="s">
        <v>72</v>
      </c>
      <c r="D1049" s="69" t="s">
        <v>247</v>
      </c>
      <c r="E1049" s="69" t="s">
        <v>4524</v>
      </c>
      <c r="F1049" s="69" t="s">
        <v>25</v>
      </c>
      <c r="G1049" s="69" t="s">
        <v>4525</v>
      </c>
      <c r="H1049" s="69" t="s">
        <v>388</v>
      </c>
      <c r="I1049" s="69" t="s">
        <v>78</v>
      </c>
      <c r="J1049" s="69" t="s">
        <v>220</v>
      </c>
      <c r="K1049" s="69" t="s">
        <v>220</v>
      </c>
      <c r="L1049" s="69" t="s">
        <v>29</v>
      </c>
      <c r="M1049" s="69" t="s">
        <v>8929</v>
      </c>
      <c r="N1049" s="69" t="s">
        <v>8930</v>
      </c>
      <c r="O1049" s="69" t="s">
        <v>32</v>
      </c>
      <c r="P1049" s="69" t="s">
        <v>214</v>
      </c>
      <c r="R1049" s="117"/>
      <c r="S1049" s="117"/>
      <c r="T1049" s="70" t="s">
        <v>6850</v>
      </c>
      <c r="V1049" s="117"/>
      <c r="Y1049" s="69" t="s">
        <v>6850</v>
      </c>
      <c r="Z1049" s="70" t="s">
        <v>6850</v>
      </c>
      <c r="AA1049" s="70" t="s">
        <v>6850</v>
      </c>
    </row>
    <row r="1050">
      <c r="A1050" s="115">
        <v>45825.0</v>
      </c>
      <c r="B1050" s="116">
        <v>77.0</v>
      </c>
      <c r="C1050" s="69" t="s">
        <v>64</v>
      </c>
      <c r="D1050" s="69" t="s">
        <v>307</v>
      </c>
      <c r="E1050" s="69" t="s">
        <v>4528</v>
      </c>
      <c r="F1050" s="69" t="s">
        <v>25</v>
      </c>
      <c r="G1050" s="69" t="s">
        <v>4529</v>
      </c>
      <c r="H1050" s="69" t="s">
        <v>39</v>
      </c>
      <c r="I1050" s="69" t="s">
        <v>435</v>
      </c>
      <c r="J1050" s="69" t="s">
        <v>435</v>
      </c>
      <c r="K1050" s="69" t="s">
        <v>435</v>
      </c>
      <c r="L1050" s="69" t="s">
        <v>29</v>
      </c>
      <c r="M1050" s="69" t="s">
        <v>8931</v>
      </c>
      <c r="N1050" s="69" t="s">
        <v>8932</v>
      </c>
      <c r="O1050" s="69" t="s">
        <v>32</v>
      </c>
      <c r="P1050" s="69" t="s">
        <v>214</v>
      </c>
      <c r="R1050" s="117"/>
      <c r="S1050" s="117"/>
      <c r="T1050" s="70" t="s">
        <v>6850</v>
      </c>
      <c r="V1050" s="117"/>
      <c r="Y1050" s="69" t="s">
        <v>6850</v>
      </c>
      <c r="Z1050" s="70" t="s">
        <v>6850</v>
      </c>
      <c r="AA1050" s="70" t="s">
        <v>6850</v>
      </c>
    </row>
    <row r="1051">
      <c r="A1051" s="115">
        <v>45825.0</v>
      </c>
      <c r="B1051" s="116">
        <v>77.0</v>
      </c>
      <c r="C1051" s="69" t="s">
        <v>64</v>
      </c>
      <c r="D1051" s="69" t="s">
        <v>307</v>
      </c>
      <c r="E1051" s="69" t="s">
        <v>4532</v>
      </c>
      <c r="F1051" s="69" t="s">
        <v>25</v>
      </c>
      <c r="G1051" s="69" t="s">
        <v>4533</v>
      </c>
      <c r="H1051" s="69" t="s">
        <v>388</v>
      </c>
      <c r="I1051" s="69" t="s">
        <v>435</v>
      </c>
      <c r="J1051" s="69" t="s">
        <v>435</v>
      </c>
      <c r="K1051" s="69" t="s">
        <v>435</v>
      </c>
      <c r="L1051" s="69" t="s">
        <v>29</v>
      </c>
      <c r="M1051" s="69" t="s">
        <v>8933</v>
      </c>
      <c r="N1051" s="69" t="s">
        <v>8934</v>
      </c>
      <c r="O1051" s="69" t="s">
        <v>32</v>
      </c>
      <c r="P1051" s="69" t="s">
        <v>214</v>
      </c>
      <c r="R1051" s="117"/>
      <c r="S1051" s="117"/>
      <c r="T1051" s="70" t="s">
        <v>6850</v>
      </c>
      <c r="V1051" s="117"/>
      <c r="Y1051" s="69" t="s">
        <v>6850</v>
      </c>
      <c r="Z1051" s="70" t="s">
        <v>6850</v>
      </c>
      <c r="AA1051" s="70" t="s">
        <v>6850</v>
      </c>
    </row>
    <row r="1052">
      <c r="A1052" s="115">
        <v>45825.0</v>
      </c>
      <c r="B1052" s="116">
        <v>77.0</v>
      </c>
      <c r="C1052" s="69" t="s">
        <v>64</v>
      </c>
      <c r="D1052" s="69" t="s">
        <v>307</v>
      </c>
      <c r="E1052" s="69" t="s">
        <v>4536</v>
      </c>
      <c r="F1052" s="69" t="s">
        <v>25</v>
      </c>
      <c r="G1052" s="69" t="s">
        <v>4537</v>
      </c>
      <c r="H1052" s="69" t="s">
        <v>388</v>
      </c>
      <c r="I1052" s="69" t="s">
        <v>104</v>
      </c>
      <c r="J1052" s="69" t="s">
        <v>104</v>
      </c>
      <c r="K1052" s="69" t="s">
        <v>104</v>
      </c>
      <c r="L1052" s="69" t="s">
        <v>29</v>
      </c>
      <c r="M1052" s="69" t="s">
        <v>8935</v>
      </c>
      <c r="N1052" s="69" t="s">
        <v>8936</v>
      </c>
      <c r="O1052" s="69" t="s">
        <v>32</v>
      </c>
      <c r="P1052" s="69" t="s">
        <v>214</v>
      </c>
      <c r="R1052" s="117"/>
      <c r="S1052" s="117"/>
      <c r="T1052" s="70" t="s">
        <v>6850</v>
      </c>
      <c r="V1052" s="117"/>
      <c r="Y1052" s="69" t="s">
        <v>6850</v>
      </c>
      <c r="Z1052" s="70" t="s">
        <v>6850</v>
      </c>
      <c r="AA1052" s="70" t="s">
        <v>6850</v>
      </c>
    </row>
    <row r="1053">
      <c r="A1053" s="115">
        <v>45825.0</v>
      </c>
      <c r="B1053" s="116">
        <v>77.0</v>
      </c>
      <c r="C1053" s="69" t="s">
        <v>64</v>
      </c>
      <c r="D1053" s="69" t="s">
        <v>307</v>
      </c>
      <c r="E1053" s="69" t="s">
        <v>4540</v>
      </c>
      <c r="F1053" s="69" t="s">
        <v>25</v>
      </c>
      <c r="G1053" s="69" t="s">
        <v>4541</v>
      </c>
      <c r="H1053" s="69" t="s">
        <v>1355</v>
      </c>
      <c r="I1053" s="69" t="s">
        <v>459</v>
      </c>
      <c r="J1053" s="69" t="s">
        <v>459</v>
      </c>
      <c r="K1053" s="69" t="s">
        <v>40</v>
      </c>
      <c r="L1053" s="69" t="s">
        <v>29</v>
      </c>
      <c r="M1053" s="69" t="s">
        <v>8937</v>
      </c>
      <c r="N1053" s="69" t="s">
        <v>8938</v>
      </c>
      <c r="O1053" s="69" t="s">
        <v>32</v>
      </c>
      <c r="P1053" s="69" t="s">
        <v>214</v>
      </c>
      <c r="R1053" s="117"/>
      <c r="S1053" s="117"/>
      <c r="T1053" s="70" t="s">
        <v>6850</v>
      </c>
      <c r="V1053" s="117"/>
      <c r="Y1053" s="69" t="s">
        <v>6850</v>
      </c>
      <c r="Z1053" s="70" t="s">
        <v>6850</v>
      </c>
      <c r="AA1053" s="70" t="s">
        <v>6850</v>
      </c>
    </row>
    <row r="1054">
      <c r="A1054" s="115">
        <v>45825.0</v>
      </c>
      <c r="B1054" s="116">
        <v>77.0</v>
      </c>
      <c r="C1054" s="69" t="s">
        <v>64</v>
      </c>
      <c r="D1054" s="69" t="s">
        <v>307</v>
      </c>
      <c r="E1054" s="69" t="s">
        <v>4544</v>
      </c>
      <c r="F1054" s="69" t="s">
        <v>46</v>
      </c>
      <c r="G1054" s="69" t="s">
        <v>4545</v>
      </c>
      <c r="H1054" s="69" t="s">
        <v>388</v>
      </c>
      <c r="I1054" s="69" t="s">
        <v>256</v>
      </c>
      <c r="J1054" s="69" t="s">
        <v>47</v>
      </c>
      <c r="K1054" s="69" t="s">
        <v>47</v>
      </c>
      <c r="L1054" s="69" t="s">
        <v>29</v>
      </c>
      <c r="M1054" s="69" t="s">
        <v>8939</v>
      </c>
      <c r="N1054" s="69" t="s">
        <v>8940</v>
      </c>
      <c r="O1054" s="69" t="s">
        <v>32</v>
      </c>
      <c r="P1054" s="69" t="s">
        <v>214</v>
      </c>
      <c r="R1054" s="117"/>
      <c r="S1054" s="117"/>
      <c r="T1054" s="70" t="s">
        <v>6850</v>
      </c>
      <c r="V1054" s="117"/>
      <c r="Y1054" s="69" t="s">
        <v>6850</v>
      </c>
      <c r="Z1054" s="70" t="s">
        <v>6850</v>
      </c>
      <c r="AA1054" s="70" t="s">
        <v>6850</v>
      </c>
    </row>
    <row r="1055">
      <c r="A1055" s="115">
        <v>45825.0</v>
      </c>
      <c r="B1055" s="116">
        <v>77.0</v>
      </c>
      <c r="C1055" s="69" t="s">
        <v>64</v>
      </c>
      <c r="D1055" s="69" t="s">
        <v>307</v>
      </c>
      <c r="E1055" s="69" t="s">
        <v>4548</v>
      </c>
      <c r="F1055" s="69" t="s">
        <v>25</v>
      </c>
      <c r="G1055" s="69" t="s">
        <v>4549</v>
      </c>
      <c r="H1055" s="69" t="s">
        <v>39</v>
      </c>
      <c r="I1055" s="69" t="s">
        <v>78</v>
      </c>
      <c r="J1055" s="69" t="s">
        <v>40</v>
      </c>
      <c r="K1055" s="69" t="s">
        <v>78</v>
      </c>
      <c r="L1055" s="69" t="s">
        <v>29</v>
      </c>
      <c r="M1055" s="69" t="s">
        <v>8941</v>
      </c>
      <c r="N1055" s="69" t="s">
        <v>8942</v>
      </c>
      <c r="O1055" s="69" t="s">
        <v>32</v>
      </c>
      <c r="P1055" s="69" t="s">
        <v>214</v>
      </c>
      <c r="R1055" s="117"/>
      <c r="S1055" s="117"/>
      <c r="T1055" s="70" t="s">
        <v>6850</v>
      </c>
      <c r="V1055" s="117"/>
      <c r="Y1055" s="69" t="s">
        <v>6850</v>
      </c>
      <c r="Z1055" s="70" t="s">
        <v>6850</v>
      </c>
      <c r="AA1055" s="70" t="s">
        <v>6850</v>
      </c>
    </row>
    <row r="1056">
      <c r="A1056" s="115">
        <v>45825.0</v>
      </c>
      <c r="B1056" s="116">
        <v>77.0</v>
      </c>
      <c r="C1056" s="69" t="s">
        <v>64</v>
      </c>
      <c r="D1056" s="69" t="s">
        <v>307</v>
      </c>
      <c r="E1056" s="69" t="s">
        <v>4552</v>
      </c>
      <c r="F1056" s="69" t="s">
        <v>25</v>
      </c>
      <c r="G1056" s="69" t="s">
        <v>4553</v>
      </c>
      <c r="H1056" s="69" t="s">
        <v>388</v>
      </c>
      <c r="I1056" s="69" t="s">
        <v>435</v>
      </c>
      <c r="J1056" s="69" t="s">
        <v>435</v>
      </c>
      <c r="K1056" s="69" t="s">
        <v>435</v>
      </c>
      <c r="L1056" s="69" t="s">
        <v>29</v>
      </c>
      <c r="M1056" s="69" t="s">
        <v>8943</v>
      </c>
      <c r="N1056" s="69" t="s">
        <v>8944</v>
      </c>
      <c r="O1056" s="69" t="s">
        <v>32</v>
      </c>
      <c r="P1056" s="69" t="s">
        <v>214</v>
      </c>
      <c r="R1056" s="117"/>
      <c r="S1056" s="117"/>
      <c r="T1056" s="70" t="s">
        <v>6850</v>
      </c>
      <c r="V1056" s="117"/>
      <c r="Y1056" s="69" t="s">
        <v>6850</v>
      </c>
      <c r="Z1056" s="70" t="s">
        <v>6850</v>
      </c>
      <c r="AA1056" s="70" t="s">
        <v>6850</v>
      </c>
    </row>
    <row r="1057">
      <c r="A1057" s="115">
        <v>45825.0</v>
      </c>
      <c r="B1057" s="116">
        <v>77.0</v>
      </c>
      <c r="C1057" s="69" t="s">
        <v>64</v>
      </c>
      <c r="D1057" s="69" t="s">
        <v>307</v>
      </c>
      <c r="E1057" s="69" t="s">
        <v>4556</v>
      </c>
      <c r="F1057" s="69" t="s">
        <v>46</v>
      </c>
      <c r="G1057" s="69" t="s">
        <v>4557</v>
      </c>
      <c r="H1057" s="69" t="s">
        <v>388</v>
      </c>
      <c r="I1057" s="69" t="s">
        <v>459</v>
      </c>
      <c r="J1057" s="69" t="s">
        <v>47</v>
      </c>
      <c r="K1057" s="69" t="s">
        <v>47</v>
      </c>
      <c r="L1057" s="69" t="s">
        <v>29</v>
      </c>
      <c r="M1057" s="69" t="s">
        <v>8945</v>
      </c>
      <c r="N1057" s="69" t="s">
        <v>8946</v>
      </c>
      <c r="O1057" s="69" t="s">
        <v>32</v>
      </c>
      <c r="P1057" s="69" t="s">
        <v>214</v>
      </c>
      <c r="R1057" s="117"/>
      <c r="S1057" s="117"/>
      <c r="T1057" s="70" t="s">
        <v>6850</v>
      </c>
      <c r="V1057" s="117"/>
      <c r="Y1057" s="69" t="s">
        <v>6850</v>
      </c>
      <c r="Z1057" s="70" t="s">
        <v>6850</v>
      </c>
      <c r="AA1057" s="70" t="s">
        <v>6850</v>
      </c>
    </row>
    <row r="1058">
      <c r="A1058" s="115">
        <v>45826.0</v>
      </c>
      <c r="B1058" s="116">
        <v>76.0</v>
      </c>
      <c r="C1058" s="69" t="s">
        <v>72</v>
      </c>
      <c r="D1058" s="69" t="s">
        <v>247</v>
      </c>
      <c r="E1058" s="69" t="s">
        <v>4561</v>
      </c>
      <c r="F1058" s="69" t="s">
        <v>274</v>
      </c>
      <c r="G1058" s="69" t="s">
        <v>4562</v>
      </c>
      <c r="H1058" s="69" t="s">
        <v>77</v>
      </c>
      <c r="I1058" s="69" t="s">
        <v>182</v>
      </c>
      <c r="J1058" s="69" t="s">
        <v>47</v>
      </c>
      <c r="K1058" s="69" t="s">
        <v>47</v>
      </c>
      <c r="L1058" s="69" t="s">
        <v>29</v>
      </c>
      <c r="M1058" s="69" t="s">
        <v>8947</v>
      </c>
      <c r="N1058" s="69" t="s">
        <v>8948</v>
      </c>
      <c r="O1058" s="69" t="s">
        <v>32</v>
      </c>
      <c r="P1058" s="69" t="s">
        <v>214</v>
      </c>
      <c r="R1058" s="117"/>
      <c r="S1058" s="117"/>
      <c r="T1058" s="70" t="s">
        <v>6850</v>
      </c>
      <c r="V1058" s="117"/>
      <c r="Y1058" s="69" t="s">
        <v>6850</v>
      </c>
      <c r="Z1058" s="70" t="s">
        <v>6850</v>
      </c>
      <c r="AA1058" s="70" t="s">
        <v>6850</v>
      </c>
    </row>
    <row r="1059">
      <c r="A1059" s="115">
        <v>45826.0</v>
      </c>
      <c r="B1059" s="116">
        <v>76.0</v>
      </c>
      <c r="C1059" s="69" t="s">
        <v>72</v>
      </c>
      <c r="D1059" s="69" t="s">
        <v>247</v>
      </c>
      <c r="E1059" s="69" t="s">
        <v>4565</v>
      </c>
      <c r="F1059" s="69" t="s">
        <v>274</v>
      </c>
      <c r="G1059" s="69" t="s">
        <v>4566</v>
      </c>
      <c r="H1059" s="69" t="s">
        <v>77</v>
      </c>
      <c r="I1059" s="69" t="s">
        <v>435</v>
      </c>
      <c r="J1059" s="69" t="s">
        <v>47</v>
      </c>
      <c r="K1059" s="69" t="s">
        <v>47</v>
      </c>
      <c r="M1059" s="69" t="s">
        <v>8949</v>
      </c>
      <c r="P1059" s="69" t="s">
        <v>214</v>
      </c>
      <c r="R1059" s="117"/>
      <c r="S1059" s="117"/>
      <c r="T1059" s="70" t="s">
        <v>6850</v>
      </c>
      <c r="V1059" s="117"/>
      <c r="Y1059" s="69" t="s">
        <v>6850</v>
      </c>
      <c r="Z1059" s="70" t="s">
        <v>6850</v>
      </c>
      <c r="AA1059" s="70" t="s">
        <v>6850</v>
      </c>
    </row>
    <row r="1060">
      <c r="A1060" s="115">
        <v>45826.0</v>
      </c>
      <c r="B1060" s="116">
        <v>76.0</v>
      </c>
      <c r="C1060" s="69" t="s">
        <v>22</v>
      </c>
      <c r="D1060" s="69" t="s">
        <v>109</v>
      </c>
      <c r="E1060" s="69" t="s">
        <v>4568</v>
      </c>
      <c r="F1060" s="69" t="s">
        <v>4569</v>
      </c>
      <c r="G1060" s="69" t="s">
        <v>4569</v>
      </c>
      <c r="H1060" s="69" t="s">
        <v>77</v>
      </c>
      <c r="I1060" s="69" t="s">
        <v>47</v>
      </c>
      <c r="J1060" s="69" t="s">
        <v>47</v>
      </c>
      <c r="K1060" s="69" t="s">
        <v>47</v>
      </c>
      <c r="L1060" s="69" t="s">
        <v>29</v>
      </c>
      <c r="M1060" s="69" t="s">
        <v>8950</v>
      </c>
      <c r="N1060" s="69" t="s">
        <v>8951</v>
      </c>
      <c r="O1060" s="69" t="s">
        <v>32</v>
      </c>
      <c r="P1060" s="69" t="s">
        <v>343</v>
      </c>
      <c r="R1060" s="117"/>
      <c r="S1060" s="117"/>
      <c r="T1060" s="70" t="s">
        <v>6850</v>
      </c>
      <c r="V1060" s="117"/>
      <c r="Y1060" s="69" t="s">
        <v>6850</v>
      </c>
      <c r="Z1060" s="70" t="s">
        <v>6850</v>
      </c>
      <c r="AA1060" s="70" t="s">
        <v>6850</v>
      </c>
    </row>
    <row r="1061">
      <c r="A1061" s="115">
        <v>45826.0</v>
      </c>
      <c r="B1061" s="116">
        <v>76.0</v>
      </c>
      <c r="C1061" s="69" t="s">
        <v>64</v>
      </c>
      <c r="D1061" s="69" t="s">
        <v>562</v>
      </c>
      <c r="E1061" s="69" t="s">
        <v>4572</v>
      </c>
      <c r="F1061" s="69" t="s">
        <v>638</v>
      </c>
      <c r="G1061" s="69" t="s">
        <v>4573</v>
      </c>
      <c r="H1061" s="69" t="s">
        <v>77</v>
      </c>
      <c r="I1061" s="69" t="s">
        <v>167</v>
      </c>
      <c r="J1061" s="69" t="s">
        <v>47</v>
      </c>
      <c r="K1061" s="69" t="s">
        <v>47</v>
      </c>
      <c r="L1061" s="69" t="s">
        <v>29</v>
      </c>
      <c r="M1061" s="69" t="s">
        <v>8952</v>
      </c>
      <c r="N1061" s="69" t="s">
        <v>8953</v>
      </c>
      <c r="O1061" s="69" t="s">
        <v>32</v>
      </c>
      <c r="P1061" s="69" t="s">
        <v>214</v>
      </c>
      <c r="R1061" s="117"/>
      <c r="S1061" s="117"/>
      <c r="T1061" s="70" t="s">
        <v>6850</v>
      </c>
      <c r="V1061" s="117"/>
      <c r="Y1061" s="69" t="s">
        <v>6850</v>
      </c>
      <c r="Z1061" s="70" t="s">
        <v>6850</v>
      </c>
      <c r="AA1061" s="70" t="s">
        <v>6850</v>
      </c>
    </row>
    <row r="1062">
      <c r="A1062" s="115">
        <v>45828.0</v>
      </c>
      <c r="B1062" s="116">
        <v>74.0</v>
      </c>
      <c r="C1062" s="69" t="s">
        <v>64</v>
      </c>
      <c r="D1062" s="69" t="s">
        <v>529</v>
      </c>
      <c r="E1062" s="69" t="s">
        <v>4577</v>
      </c>
      <c r="F1062" s="69" t="s">
        <v>25</v>
      </c>
      <c r="G1062" s="69" t="s">
        <v>4578</v>
      </c>
      <c r="H1062" s="69" t="s">
        <v>68</v>
      </c>
      <c r="I1062" s="69" t="s">
        <v>54</v>
      </c>
      <c r="J1062" s="69" t="s">
        <v>54</v>
      </c>
      <c r="K1062" s="69" t="s">
        <v>54</v>
      </c>
      <c r="L1062" s="69" t="s">
        <v>29</v>
      </c>
      <c r="M1062" s="69" t="s">
        <v>8954</v>
      </c>
      <c r="N1062" s="69" t="s">
        <v>8955</v>
      </c>
      <c r="O1062" s="69" t="s">
        <v>32</v>
      </c>
      <c r="P1062" s="69" t="s">
        <v>214</v>
      </c>
      <c r="R1062" s="117"/>
      <c r="S1062" s="117"/>
      <c r="T1062" s="70" t="s">
        <v>6850</v>
      </c>
      <c r="V1062" s="117"/>
      <c r="Y1062" s="69" t="s">
        <v>6850</v>
      </c>
      <c r="Z1062" s="70" t="s">
        <v>6850</v>
      </c>
      <c r="AA1062" s="70" t="s">
        <v>6850</v>
      </c>
    </row>
    <row r="1063">
      <c r="A1063" s="115">
        <v>45828.0</v>
      </c>
      <c r="B1063" s="116">
        <v>74.0</v>
      </c>
      <c r="C1063" s="69" t="s">
        <v>64</v>
      </c>
      <c r="D1063" s="69" t="s">
        <v>529</v>
      </c>
      <c r="E1063" s="69" t="s">
        <v>4581</v>
      </c>
      <c r="F1063" s="69" t="s">
        <v>25</v>
      </c>
      <c r="G1063" s="69" t="s">
        <v>4582</v>
      </c>
      <c r="H1063" s="69" t="s">
        <v>59</v>
      </c>
      <c r="I1063" s="69" t="s">
        <v>105</v>
      </c>
      <c r="J1063" s="69" t="s">
        <v>105</v>
      </c>
      <c r="K1063" s="69" t="s">
        <v>532</v>
      </c>
      <c r="L1063" s="69" t="s">
        <v>29</v>
      </c>
      <c r="M1063" s="69" t="s">
        <v>8956</v>
      </c>
      <c r="N1063" s="69" t="s">
        <v>8957</v>
      </c>
      <c r="O1063" s="69" t="s">
        <v>32</v>
      </c>
      <c r="P1063" s="69" t="s">
        <v>214</v>
      </c>
      <c r="R1063" s="117"/>
      <c r="S1063" s="117"/>
      <c r="T1063" s="70" t="s">
        <v>6850</v>
      </c>
      <c r="V1063" s="117"/>
      <c r="Y1063" s="69" t="s">
        <v>6850</v>
      </c>
      <c r="Z1063" s="70" t="s">
        <v>6850</v>
      </c>
      <c r="AA1063" s="70" t="s">
        <v>6850</v>
      </c>
    </row>
    <row r="1064">
      <c r="A1064" s="115">
        <v>45828.0</v>
      </c>
      <c r="B1064" s="116">
        <v>74.0</v>
      </c>
      <c r="C1064" s="69" t="s">
        <v>64</v>
      </c>
      <c r="D1064" s="69" t="s">
        <v>529</v>
      </c>
      <c r="E1064" s="69" t="s">
        <v>4585</v>
      </c>
      <c r="F1064" s="69" t="s">
        <v>46</v>
      </c>
      <c r="G1064" s="69" t="s">
        <v>4586</v>
      </c>
      <c r="H1064" s="69" t="s">
        <v>4587</v>
      </c>
      <c r="I1064" s="69" t="s">
        <v>78</v>
      </c>
      <c r="J1064" s="69" t="s">
        <v>78</v>
      </c>
      <c r="K1064" s="69" t="s">
        <v>78</v>
      </c>
      <c r="L1064" s="69" t="s">
        <v>29</v>
      </c>
      <c r="M1064" s="69" t="s">
        <v>8958</v>
      </c>
      <c r="N1064" s="69" t="s">
        <v>8959</v>
      </c>
      <c r="O1064" s="69" t="s">
        <v>32</v>
      </c>
      <c r="P1064" s="69" t="s">
        <v>214</v>
      </c>
      <c r="R1064" s="117"/>
      <c r="S1064" s="117"/>
      <c r="T1064" s="70" t="s">
        <v>6850</v>
      </c>
      <c r="V1064" s="117"/>
      <c r="Y1064" s="69" t="s">
        <v>6850</v>
      </c>
      <c r="Z1064" s="70" t="s">
        <v>6850</v>
      </c>
      <c r="AA1064" s="70" t="s">
        <v>6850</v>
      </c>
    </row>
    <row r="1065">
      <c r="A1065" s="115">
        <v>45828.0</v>
      </c>
      <c r="B1065" s="116">
        <v>74.0</v>
      </c>
      <c r="C1065" s="69" t="s">
        <v>64</v>
      </c>
      <c r="D1065" s="69" t="s">
        <v>529</v>
      </c>
      <c r="E1065" s="69" t="s">
        <v>4590</v>
      </c>
      <c r="F1065" s="69" t="s">
        <v>25</v>
      </c>
      <c r="G1065" s="69" t="s">
        <v>4591</v>
      </c>
      <c r="H1065" s="69" t="s">
        <v>68</v>
      </c>
      <c r="I1065" s="69" t="s">
        <v>78</v>
      </c>
      <c r="J1065" s="69" t="s">
        <v>78</v>
      </c>
      <c r="K1065" s="69" t="s">
        <v>78</v>
      </c>
      <c r="L1065" s="69" t="s">
        <v>29</v>
      </c>
      <c r="M1065" s="69" t="s">
        <v>8960</v>
      </c>
      <c r="N1065" s="69" t="s">
        <v>8961</v>
      </c>
      <c r="O1065" s="69" t="s">
        <v>32</v>
      </c>
      <c r="P1065" s="69" t="s">
        <v>214</v>
      </c>
      <c r="R1065" s="117"/>
      <c r="S1065" s="117"/>
      <c r="T1065" s="70" t="s">
        <v>6850</v>
      </c>
      <c r="V1065" s="117"/>
      <c r="Y1065" s="69" t="s">
        <v>6850</v>
      </c>
      <c r="Z1065" s="70" t="s">
        <v>6850</v>
      </c>
      <c r="AA1065" s="70" t="s">
        <v>6850</v>
      </c>
    </row>
    <row r="1066">
      <c r="A1066" s="115">
        <v>45828.0</v>
      </c>
      <c r="B1066" s="116">
        <v>74.0</v>
      </c>
      <c r="C1066" s="69" t="s">
        <v>64</v>
      </c>
      <c r="D1066" s="69" t="s">
        <v>529</v>
      </c>
      <c r="E1066" s="69" t="s">
        <v>4594</v>
      </c>
      <c r="F1066" s="69" t="s">
        <v>25</v>
      </c>
      <c r="G1066" s="69" t="s">
        <v>4595</v>
      </c>
      <c r="H1066" s="69" t="s">
        <v>59</v>
      </c>
      <c r="I1066" s="69" t="s">
        <v>122</v>
      </c>
      <c r="J1066" s="69" t="s">
        <v>122</v>
      </c>
      <c r="K1066" s="69" t="s">
        <v>122</v>
      </c>
      <c r="L1066" s="69" t="s">
        <v>29</v>
      </c>
      <c r="M1066" s="69" t="s">
        <v>8962</v>
      </c>
      <c r="N1066" s="69" t="s">
        <v>8963</v>
      </c>
      <c r="O1066" s="69" t="s">
        <v>32</v>
      </c>
      <c r="P1066" s="69" t="s">
        <v>214</v>
      </c>
      <c r="R1066" s="117"/>
      <c r="S1066" s="117"/>
      <c r="T1066" s="70" t="s">
        <v>6850</v>
      </c>
      <c r="V1066" s="117"/>
      <c r="Y1066" s="69" t="s">
        <v>6850</v>
      </c>
      <c r="Z1066" s="70" t="s">
        <v>6850</v>
      </c>
      <c r="AA1066" s="70" t="s">
        <v>6850</v>
      </c>
    </row>
    <row r="1067">
      <c r="A1067" s="115">
        <v>45828.0</v>
      </c>
      <c r="B1067" s="116">
        <v>74.0</v>
      </c>
      <c r="C1067" s="69" t="s">
        <v>64</v>
      </c>
      <c r="D1067" s="69" t="s">
        <v>529</v>
      </c>
      <c r="E1067" s="69" t="s">
        <v>4598</v>
      </c>
      <c r="F1067" s="69" t="s">
        <v>25</v>
      </c>
      <c r="G1067" s="69" t="s">
        <v>4599</v>
      </c>
      <c r="H1067" s="69" t="s">
        <v>68</v>
      </c>
      <c r="I1067" s="69" t="s">
        <v>54</v>
      </c>
      <c r="J1067" s="69" t="s">
        <v>182</v>
      </c>
      <c r="K1067" s="69" t="s">
        <v>54</v>
      </c>
      <c r="L1067" s="69" t="s">
        <v>29</v>
      </c>
      <c r="M1067" s="69" t="s">
        <v>8964</v>
      </c>
      <c r="N1067" s="69" t="s">
        <v>8965</v>
      </c>
      <c r="O1067" s="69" t="s">
        <v>32</v>
      </c>
      <c r="P1067" s="69" t="s">
        <v>214</v>
      </c>
      <c r="R1067" s="117"/>
      <c r="S1067" s="117"/>
      <c r="T1067" s="70" t="s">
        <v>6850</v>
      </c>
      <c r="V1067" s="117"/>
      <c r="Y1067" s="69" t="s">
        <v>6850</v>
      </c>
      <c r="Z1067" s="70" t="s">
        <v>6850</v>
      </c>
      <c r="AA1067" s="70" t="s">
        <v>6850</v>
      </c>
    </row>
    <row r="1068">
      <c r="A1068" s="115">
        <v>45828.0</v>
      </c>
      <c r="B1068" s="116">
        <v>74.0</v>
      </c>
      <c r="C1068" s="69" t="s">
        <v>64</v>
      </c>
      <c r="D1068" s="69" t="s">
        <v>529</v>
      </c>
      <c r="E1068" s="69" t="s">
        <v>4602</v>
      </c>
      <c r="F1068" s="69" t="s">
        <v>25</v>
      </c>
      <c r="G1068" s="69" t="s">
        <v>4603</v>
      </c>
      <c r="H1068" s="69" t="s">
        <v>39</v>
      </c>
      <c r="I1068" s="69" t="s">
        <v>4604</v>
      </c>
      <c r="J1068" s="69" t="s">
        <v>328</v>
      </c>
      <c r="K1068" s="69" t="s">
        <v>328</v>
      </c>
      <c r="L1068" s="69" t="s">
        <v>29</v>
      </c>
      <c r="M1068" s="69" t="s">
        <v>8966</v>
      </c>
      <c r="N1068" s="69" t="s">
        <v>8967</v>
      </c>
      <c r="O1068" s="69" t="s">
        <v>32</v>
      </c>
      <c r="P1068" s="69" t="s">
        <v>214</v>
      </c>
      <c r="R1068" s="117"/>
      <c r="S1068" s="117"/>
      <c r="T1068" s="70" t="s">
        <v>6850</v>
      </c>
      <c r="V1068" s="117"/>
      <c r="Y1068" s="69" t="s">
        <v>6850</v>
      </c>
      <c r="Z1068" s="70" t="s">
        <v>6850</v>
      </c>
      <c r="AA1068" s="70" t="s">
        <v>6850</v>
      </c>
    </row>
    <row r="1069">
      <c r="A1069" s="115">
        <v>45828.0</v>
      </c>
      <c r="B1069" s="116">
        <v>74.0</v>
      </c>
      <c r="C1069" s="69" t="s">
        <v>64</v>
      </c>
      <c r="D1069" s="69" t="s">
        <v>529</v>
      </c>
      <c r="E1069" s="69" t="s">
        <v>4607</v>
      </c>
      <c r="F1069" s="69" t="s">
        <v>25</v>
      </c>
      <c r="G1069" s="69" t="s">
        <v>4608</v>
      </c>
      <c r="H1069" s="69" t="s">
        <v>388</v>
      </c>
      <c r="I1069" s="69" t="s">
        <v>54</v>
      </c>
      <c r="J1069" s="69" t="s">
        <v>54</v>
      </c>
      <c r="K1069" s="69" t="s">
        <v>54</v>
      </c>
      <c r="L1069" s="69" t="s">
        <v>29</v>
      </c>
      <c r="M1069" s="69" t="s">
        <v>8968</v>
      </c>
      <c r="N1069" s="69" t="s">
        <v>8969</v>
      </c>
      <c r="O1069" s="69" t="s">
        <v>32</v>
      </c>
      <c r="P1069" s="69" t="s">
        <v>214</v>
      </c>
      <c r="R1069" s="117"/>
      <c r="S1069" s="117"/>
      <c r="T1069" s="70" t="s">
        <v>6850</v>
      </c>
      <c r="V1069" s="117"/>
      <c r="Y1069" s="69" t="s">
        <v>6850</v>
      </c>
      <c r="Z1069" s="70" t="s">
        <v>6850</v>
      </c>
      <c r="AA1069" s="70" t="s">
        <v>6850</v>
      </c>
    </row>
    <row r="1070">
      <c r="A1070" s="115">
        <v>45828.0</v>
      </c>
      <c r="B1070" s="116">
        <v>74.0</v>
      </c>
      <c r="C1070" s="69" t="s">
        <v>64</v>
      </c>
      <c r="D1070" s="69" t="s">
        <v>529</v>
      </c>
      <c r="E1070" s="69" t="s">
        <v>4611</v>
      </c>
      <c r="F1070" s="69" t="s">
        <v>25</v>
      </c>
      <c r="G1070" s="69" t="s">
        <v>4612</v>
      </c>
      <c r="H1070" s="69" t="s">
        <v>388</v>
      </c>
      <c r="I1070" s="69" t="s">
        <v>54</v>
      </c>
      <c r="J1070" s="69" t="s">
        <v>54</v>
      </c>
      <c r="K1070" s="69" t="s">
        <v>54</v>
      </c>
      <c r="L1070" s="69" t="s">
        <v>29</v>
      </c>
      <c r="M1070" s="69" t="s">
        <v>8970</v>
      </c>
      <c r="N1070" s="69" t="s">
        <v>8971</v>
      </c>
      <c r="O1070" s="69" t="s">
        <v>32</v>
      </c>
      <c r="P1070" s="69" t="s">
        <v>214</v>
      </c>
      <c r="R1070" s="117"/>
      <c r="S1070" s="117"/>
      <c r="T1070" s="70" t="s">
        <v>6850</v>
      </c>
      <c r="V1070" s="117"/>
      <c r="Y1070" s="69" t="s">
        <v>6850</v>
      </c>
      <c r="Z1070" s="70" t="s">
        <v>6850</v>
      </c>
      <c r="AA1070" s="70" t="s">
        <v>6850</v>
      </c>
    </row>
    <row r="1071">
      <c r="A1071" s="115">
        <v>45828.0</v>
      </c>
      <c r="B1071" s="116">
        <v>74.0</v>
      </c>
      <c r="C1071" s="69" t="s">
        <v>64</v>
      </c>
      <c r="D1071" s="69" t="s">
        <v>529</v>
      </c>
      <c r="E1071" s="69" t="s">
        <v>4615</v>
      </c>
      <c r="F1071" s="69" t="s">
        <v>25</v>
      </c>
      <c r="G1071" s="69" t="s">
        <v>4616</v>
      </c>
      <c r="H1071" s="69" t="s">
        <v>39</v>
      </c>
      <c r="I1071" s="69" t="s">
        <v>2038</v>
      </c>
      <c r="J1071" s="69" t="s">
        <v>28</v>
      </c>
      <c r="K1071" s="69" t="s">
        <v>28</v>
      </c>
      <c r="L1071" s="69" t="s">
        <v>29</v>
      </c>
      <c r="M1071" s="69" t="s">
        <v>8972</v>
      </c>
      <c r="N1071" s="69" t="s">
        <v>8973</v>
      </c>
      <c r="O1071" s="69" t="s">
        <v>32</v>
      </c>
      <c r="P1071" s="69" t="s">
        <v>214</v>
      </c>
      <c r="R1071" s="117"/>
      <c r="S1071" s="117"/>
      <c r="T1071" s="70" t="s">
        <v>6850</v>
      </c>
      <c r="V1071" s="117"/>
      <c r="Y1071" s="69" t="s">
        <v>6850</v>
      </c>
      <c r="Z1071" s="70" t="s">
        <v>6850</v>
      </c>
      <c r="AA1071" s="70" t="s">
        <v>6850</v>
      </c>
    </row>
    <row r="1072">
      <c r="A1072" s="115">
        <v>45828.0</v>
      </c>
      <c r="B1072" s="116">
        <v>74.0</v>
      </c>
      <c r="C1072" s="69" t="s">
        <v>64</v>
      </c>
      <c r="D1072" s="69" t="s">
        <v>529</v>
      </c>
      <c r="E1072" s="69" t="s">
        <v>4619</v>
      </c>
      <c r="F1072" s="69" t="s">
        <v>25</v>
      </c>
      <c r="G1072" s="69" t="s">
        <v>4620</v>
      </c>
      <c r="H1072" s="69" t="s">
        <v>59</v>
      </c>
      <c r="I1072" s="69" t="s">
        <v>78</v>
      </c>
      <c r="J1072" s="69" t="s">
        <v>78</v>
      </c>
      <c r="K1072" s="69" t="s">
        <v>78</v>
      </c>
      <c r="L1072" s="69" t="s">
        <v>29</v>
      </c>
      <c r="M1072" s="69" t="s">
        <v>8974</v>
      </c>
      <c r="N1072" s="69" t="s">
        <v>8975</v>
      </c>
      <c r="O1072" s="69" t="s">
        <v>32</v>
      </c>
      <c r="P1072" s="69" t="s">
        <v>214</v>
      </c>
      <c r="R1072" s="117"/>
      <c r="S1072" s="117"/>
      <c r="T1072" s="70" t="s">
        <v>6850</v>
      </c>
      <c r="V1072" s="117"/>
      <c r="Y1072" s="69" t="s">
        <v>6850</v>
      </c>
      <c r="Z1072" s="70" t="s">
        <v>6850</v>
      </c>
      <c r="AA1072" s="70" t="s">
        <v>6850</v>
      </c>
    </row>
    <row r="1073">
      <c r="A1073" s="115">
        <v>45828.0</v>
      </c>
      <c r="B1073" s="116">
        <v>74.0</v>
      </c>
      <c r="C1073" s="69" t="s">
        <v>64</v>
      </c>
      <c r="D1073" s="69" t="s">
        <v>529</v>
      </c>
      <c r="E1073" s="69" t="s">
        <v>4623</v>
      </c>
      <c r="F1073" s="69" t="s">
        <v>25</v>
      </c>
      <c r="G1073" s="69" t="s">
        <v>4624</v>
      </c>
      <c r="H1073" s="69" t="s">
        <v>59</v>
      </c>
      <c r="I1073" s="69" t="s">
        <v>104</v>
      </c>
      <c r="J1073" s="69" t="s">
        <v>78</v>
      </c>
      <c r="K1073" s="69" t="s">
        <v>104</v>
      </c>
      <c r="L1073" s="69" t="s">
        <v>29</v>
      </c>
      <c r="M1073" s="69" t="s">
        <v>8976</v>
      </c>
      <c r="N1073" s="69" t="s">
        <v>8977</v>
      </c>
      <c r="O1073" s="69" t="s">
        <v>32</v>
      </c>
      <c r="P1073" s="69" t="s">
        <v>214</v>
      </c>
      <c r="R1073" s="117"/>
      <c r="S1073" s="117"/>
      <c r="T1073" s="70" t="s">
        <v>6850</v>
      </c>
      <c r="V1073" s="117"/>
      <c r="Y1073" s="69" t="s">
        <v>6850</v>
      </c>
      <c r="Z1073" s="70" t="s">
        <v>6850</v>
      </c>
      <c r="AA1073" s="70" t="s">
        <v>6850</v>
      </c>
    </row>
    <row r="1074">
      <c r="A1074" s="115">
        <v>45828.0</v>
      </c>
      <c r="B1074" s="116">
        <v>74.0</v>
      </c>
      <c r="C1074" s="69" t="s">
        <v>64</v>
      </c>
      <c r="D1074" s="69" t="s">
        <v>529</v>
      </c>
      <c r="E1074" s="69" t="s">
        <v>4627</v>
      </c>
      <c r="F1074" s="69" t="s">
        <v>46</v>
      </c>
      <c r="G1074" s="69" t="s">
        <v>4624</v>
      </c>
      <c r="H1074" s="69" t="s">
        <v>59</v>
      </c>
      <c r="I1074" s="69" t="s">
        <v>104</v>
      </c>
      <c r="J1074" s="69" t="s">
        <v>47</v>
      </c>
      <c r="K1074" s="69" t="s">
        <v>47</v>
      </c>
      <c r="L1074" s="69" t="s">
        <v>29</v>
      </c>
      <c r="M1074" s="69" t="s">
        <v>8978</v>
      </c>
      <c r="N1074" s="69" t="s">
        <v>8979</v>
      </c>
      <c r="O1074" s="69" t="s">
        <v>32</v>
      </c>
      <c r="P1074" s="69" t="s">
        <v>214</v>
      </c>
      <c r="R1074" s="117"/>
      <c r="S1074" s="117"/>
      <c r="T1074" s="70" t="s">
        <v>6850</v>
      </c>
      <c r="V1074" s="117"/>
      <c r="Y1074" s="69" t="s">
        <v>6850</v>
      </c>
      <c r="Z1074" s="70" t="s">
        <v>6850</v>
      </c>
      <c r="AA1074" s="70" t="s">
        <v>6850</v>
      </c>
    </row>
    <row r="1075">
      <c r="A1075" s="115">
        <v>45828.0</v>
      </c>
      <c r="B1075" s="116">
        <v>74.0</v>
      </c>
      <c r="C1075" s="69" t="s">
        <v>64</v>
      </c>
      <c r="D1075" s="69" t="s">
        <v>529</v>
      </c>
      <c r="E1075" s="69" t="s">
        <v>4630</v>
      </c>
      <c r="F1075" s="69" t="s">
        <v>25</v>
      </c>
      <c r="G1075" s="69" t="s">
        <v>4631</v>
      </c>
      <c r="H1075" s="69" t="s">
        <v>59</v>
      </c>
      <c r="I1075" s="69" t="s">
        <v>78</v>
      </c>
      <c r="J1075" s="69" t="s">
        <v>40</v>
      </c>
      <c r="K1075" s="69" t="s">
        <v>78</v>
      </c>
      <c r="L1075" s="69" t="s">
        <v>29</v>
      </c>
      <c r="M1075" s="69" t="s">
        <v>8980</v>
      </c>
      <c r="N1075" s="69" t="s">
        <v>8981</v>
      </c>
      <c r="O1075" s="69" t="s">
        <v>32</v>
      </c>
      <c r="P1075" s="69" t="s">
        <v>214</v>
      </c>
      <c r="R1075" s="117"/>
      <c r="S1075" s="117"/>
      <c r="T1075" s="70" t="s">
        <v>6850</v>
      </c>
      <c r="V1075" s="117"/>
      <c r="Y1075" s="69" t="s">
        <v>6850</v>
      </c>
      <c r="Z1075" s="70" t="s">
        <v>6850</v>
      </c>
      <c r="AA1075" s="70" t="s">
        <v>6850</v>
      </c>
    </row>
    <row r="1076">
      <c r="A1076" s="115">
        <v>45828.0</v>
      </c>
      <c r="B1076" s="116">
        <v>74.0</v>
      </c>
      <c r="C1076" s="69" t="s">
        <v>64</v>
      </c>
      <c r="D1076" s="69" t="s">
        <v>529</v>
      </c>
      <c r="E1076" s="69" t="s">
        <v>4634</v>
      </c>
      <c r="F1076" s="69" t="s">
        <v>25</v>
      </c>
      <c r="G1076" s="69" t="s">
        <v>4635</v>
      </c>
      <c r="H1076" s="69" t="s">
        <v>68</v>
      </c>
      <c r="I1076" s="69" t="s">
        <v>78</v>
      </c>
      <c r="J1076" s="69" t="s">
        <v>78</v>
      </c>
      <c r="K1076" s="69" t="s">
        <v>104</v>
      </c>
      <c r="L1076" s="69" t="s">
        <v>29</v>
      </c>
      <c r="M1076" s="69" t="s">
        <v>8982</v>
      </c>
      <c r="N1076" s="69" t="s">
        <v>8983</v>
      </c>
      <c r="O1076" s="69" t="s">
        <v>32</v>
      </c>
      <c r="P1076" s="69" t="s">
        <v>214</v>
      </c>
      <c r="R1076" s="117"/>
      <c r="S1076" s="117"/>
      <c r="T1076" s="70" t="s">
        <v>6850</v>
      </c>
      <c r="V1076" s="117"/>
      <c r="Y1076" s="69" t="s">
        <v>6850</v>
      </c>
      <c r="Z1076" s="70" t="s">
        <v>6850</v>
      </c>
      <c r="AA1076" s="70" t="s">
        <v>6850</v>
      </c>
    </row>
    <row r="1077">
      <c r="A1077" s="115">
        <v>45828.0</v>
      </c>
      <c r="B1077" s="116">
        <v>74.0</v>
      </c>
      <c r="C1077" s="69" t="s">
        <v>64</v>
      </c>
      <c r="D1077" s="69" t="s">
        <v>529</v>
      </c>
      <c r="E1077" s="69" t="s">
        <v>4638</v>
      </c>
      <c r="F1077" s="69" t="s">
        <v>25</v>
      </c>
      <c r="G1077" s="69" t="s">
        <v>4639</v>
      </c>
      <c r="H1077" s="69" t="s">
        <v>388</v>
      </c>
      <c r="I1077" s="69" t="s">
        <v>105</v>
      </c>
      <c r="J1077" s="69" t="s">
        <v>105</v>
      </c>
      <c r="K1077" s="69" t="s">
        <v>105</v>
      </c>
      <c r="L1077" s="69" t="s">
        <v>29</v>
      </c>
      <c r="M1077" s="69" t="s">
        <v>8984</v>
      </c>
      <c r="N1077" s="69" t="s">
        <v>8985</v>
      </c>
      <c r="O1077" s="69" t="s">
        <v>32</v>
      </c>
      <c r="P1077" s="69" t="s">
        <v>214</v>
      </c>
      <c r="R1077" s="117"/>
      <c r="S1077" s="117"/>
      <c r="T1077" s="70" t="s">
        <v>6850</v>
      </c>
      <c r="V1077" s="117"/>
      <c r="Y1077" s="69" t="s">
        <v>6850</v>
      </c>
      <c r="Z1077" s="70" t="s">
        <v>6850</v>
      </c>
      <c r="AA1077" s="70" t="s">
        <v>6850</v>
      </c>
    </row>
    <row r="1078">
      <c r="A1078" s="115">
        <v>45828.0</v>
      </c>
      <c r="B1078" s="116">
        <v>74.0</v>
      </c>
      <c r="C1078" s="69" t="s">
        <v>64</v>
      </c>
      <c r="D1078" s="69" t="s">
        <v>529</v>
      </c>
      <c r="E1078" s="69" t="s">
        <v>4642</v>
      </c>
      <c r="F1078" s="69" t="s">
        <v>46</v>
      </c>
      <c r="G1078" s="69" t="s">
        <v>4400</v>
      </c>
      <c r="H1078" s="69" t="s">
        <v>68</v>
      </c>
      <c r="I1078" s="69" t="s">
        <v>78</v>
      </c>
      <c r="J1078" s="69" t="s">
        <v>47</v>
      </c>
      <c r="K1078" s="69" t="s">
        <v>47</v>
      </c>
      <c r="L1078" s="69" t="s">
        <v>29</v>
      </c>
      <c r="M1078" s="69" t="s">
        <v>8986</v>
      </c>
      <c r="N1078" s="69" t="s">
        <v>8987</v>
      </c>
      <c r="O1078" s="69" t="s">
        <v>32</v>
      </c>
      <c r="P1078" s="69" t="s">
        <v>214</v>
      </c>
      <c r="R1078" s="117"/>
      <c r="S1078" s="117"/>
      <c r="T1078" s="70" t="s">
        <v>6850</v>
      </c>
      <c r="V1078" s="117"/>
      <c r="Y1078" s="69" t="s">
        <v>6850</v>
      </c>
      <c r="Z1078" s="70" t="s">
        <v>6850</v>
      </c>
      <c r="AA1078" s="70" t="s">
        <v>6850</v>
      </c>
    </row>
    <row r="1079">
      <c r="A1079" s="115">
        <v>45828.0</v>
      </c>
      <c r="B1079" s="116">
        <v>74.0</v>
      </c>
      <c r="C1079" s="69" t="s">
        <v>64</v>
      </c>
      <c r="D1079" s="69" t="s">
        <v>529</v>
      </c>
      <c r="E1079" s="69" t="s">
        <v>4645</v>
      </c>
      <c r="F1079" s="69" t="s">
        <v>25</v>
      </c>
      <c r="G1079" s="69" t="s">
        <v>4646</v>
      </c>
      <c r="H1079" s="69" t="s">
        <v>4647</v>
      </c>
      <c r="I1079" s="69" t="s">
        <v>801</v>
      </c>
      <c r="J1079" s="69" t="s">
        <v>78</v>
      </c>
      <c r="K1079" s="69" t="s">
        <v>791</v>
      </c>
      <c r="L1079" s="69" t="s">
        <v>29</v>
      </c>
      <c r="M1079" s="69" t="s">
        <v>8988</v>
      </c>
      <c r="O1079" s="69" t="s">
        <v>32</v>
      </c>
      <c r="P1079" s="69" t="s">
        <v>214</v>
      </c>
      <c r="R1079" s="117"/>
      <c r="S1079" s="117"/>
      <c r="T1079" s="70" t="s">
        <v>6850</v>
      </c>
      <c r="V1079" s="117"/>
      <c r="Y1079" s="69" t="s">
        <v>6850</v>
      </c>
      <c r="Z1079" s="70" t="s">
        <v>6850</v>
      </c>
      <c r="AA1079" s="70" t="s">
        <v>6850</v>
      </c>
    </row>
    <row r="1080">
      <c r="A1080" s="115">
        <v>45828.0</v>
      </c>
      <c r="B1080" s="116">
        <v>74.0</v>
      </c>
      <c r="C1080" s="69" t="s">
        <v>64</v>
      </c>
      <c r="D1080" s="69" t="s">
        <v>529</v>
      </c>
      <c r="E1080" s="69" t="s">
        <v>4649</v>
      </c>
      <c r="F1080" s="69" t="s">
        <v>25</v>
      </c>
      <c r="G1080" s="69" t="s">
        <v>4650</v>
      </c>
      <c r="H1080" s="69" t="s">
        <v>4651</v>
      </c>
      <c r="I1080" s="69" t="s">
        <v>28</v>
      </c>
      <c r="J1080" s="69" t="s">
        <v>2966</v>
      </c>
      <c r="K1080" s="69" t="s">
        <v>4652</v>
      </c>
      <c r="L1080" s="69" t="s">
        <v>29</v>
      </c>
      <c r="M1080" s="69" t="s">
        <v>8989</v>
      </c>
      <c r="O1080" s="69" t="s">
        <v>32</v>
      </c>
      <c r="P1080" s="69" t="s">
        <v>214</v>
      </c>
      <c r="R1080" s="117"/>
      <c r="S1080" s="117"/>
      <c r="T1080" s="70" t="s">
        <v>6850</v>
      </c>
      <c r="V1080" s="117"/>
      <c r="Y1080" s="69" t="s">
        <v>6850</v>
      </c>
      <c r="Z1080" s="70" t="s">
        <v>6850</v>
      </c>
      <c r="AA1080" s="70" t="s">
        <v>6850</v>
      </c>
    </row>
    <row r="1081">
      <c r="A1081" s="115"/>
      <c r="B1081" s="116"/>
      <c r="C1081" s="69"/>
      <c r="D1081" s="69"/>
      <c r="E1081" s="69"/>
      <c r="F1081" s="69"/>
      <c r="G1081" s="69"/>
      <c r="H1081" s="69"/>
      <c r="I1081" s="69"/>
      <c r="J1081" s="69"/>
      <c r="K1081" s="69"/>
      <c r="P1081" s="69"/>
      <c r="R1081" s="117"/>
      <c r="S1081" s="117"/>
      <c r="T1081" s="70" t="s">
        <v>6850</v>
      </c>
      <c r="V1081" s="117"/>
      <c r="Y1081" s="69" t="s">
        <v>6850</v>
      </c>
      <c r="AA1081" s="70" t="s">
        <v>6850</v>
      </c>
    </row>
    <row r="1082">
      <c r="A1082" s="115"/>
      <c r="B1082" s="116"/>
      <c r="C1082" s="69"/>
      <c r="D1082" s="69"/>
      <c r="P1082" s="69"/>
      <c r="R1082" s="117"/>
      <c r="S1082" s="117"/>
      <c r="T1082" s="70" t="s">
        <v>6850</v>
      </c>
      <c r="V1082" s="117"/>
      <c r="Y1082" s="69" t="s">
        <v>6850</v>
      </c>
      <c r="AA1082" s="70" t="s">
        <v>6850</v>
      </c>
    </row>
    <row r="1083">
      <c r="A1083" s="117"/>
      <c r="B1083" s="116"/>
      <c r="P1083" s="69"/>
      <c r="R1083" s="117"/>
      <c r="S1083" s="117"/>
      <c r="T1083" s="70" t="s">
        <v>6850</v>
      </c>
      <c r="V1083" s="117"/>
      <c r="Y1083" s="69" t="s">
        <v>6850</v>
      </c>
      <c r="AA1083" s="70" t="s">
        <v>6850</v>
      </c>
    </row>
    <row r="1084">
      <c r="A1084" s="117"/>
      <c r="B1084" s="116"/>
      <c r="P1084" s="69"/>
      <c r="R1084" s="117"/>
      <c r="S1084" s="117"/>
      <c r="T1084" s="70" t="s">
        <v>6850</v>
      </c>
      <c r="V1084" s="117"/>
      <c r="Y1084" s="69" t="s">
        <v>6850</v>
      </c>
      <c r="AA1084" s="70" t="s">
        <v>6850</v>
      </c>
    </row>
    <row r="1085">
      <c r="A1085" s="117"/>
      <c r="B1085" s="116"/>
      <c r="P1085" s="69"/>
      <c r="R1085" s="117"/>
      <c r="S1085" s="117"/>
      <c r="T1085" s="70" t="s">
        <v>6850</v>
      </c>
      <c r="V1085" s="117"/>
      <c r="Y1085" s="69" t="s">
        <v>6850</v>
      </c>
      <c r="AA1085" s="70" t="s">
        <v>6850</v>
      </c>
    </row>
    <row r="1086">
      <c r="A1086" s="117"/>
      <c r="B1086" s="116"/>
      <c r="P1086" s="69"/>
      <c r="R1086" s="117"/>
      <c r="S1086" s="117"/>
      <c r="T1086" s="70" t="s">
        <v>6850</v>
      </c>
      <c r="V1086" s="117"/>
      <c r="Y1086" s="69" t="s">
        <v>6850</v>
      </c>
      <c r="AA1086" s="70" t="s">
        <v>6850</v>
      </c>
    </row>
    <row r="1087">
      <c r="A1087" s="117"/>
      <c r="B1087" s="116"/>
      <c r="P1087" s="69"/>
      <c r="R1087" s="117"/>
      <c r="S1087" s="117"/>
      <c r="T1087" s="70" t="s">
        <v>6850</v>
      </c>
      <c r="V1087" s="117"/>
      <c r="Y1087" s="69" t="s">
        <v>6850</v>
      </c>
      <c r="AA1087" s="70" t="s">
        <v>6850</v>
      </c>
    </row>
    <row r="1088">
      <c r="A1088" s="117"/>
      <c r="B1088" s="116"/>
      <c r="P1088" s="69"/>
      <c r="R1088" s="117"/>
      <c r="S1088" s="117"/>
      <c r="T1088" s="70" t="s">
        <v>6850</v>
      </c>
      <c r="V1088" s="117"/>
      <c r="Y1088" s="69" t="s">
        <v>6850</v>
      </c>
      <c r="AA1088" s="70" t="s">
        <v>6850</v>
      </c>
    </row>
    <row r="1089">
      <c r="A1089" s="117"/>
      <c r="B1089" s="116"/>
      <c r="P1089" s="69"/>
      <c r="R1089" s="117"/>
      <c r="S1089" s="117"/>
      <c r="T1089" s="70" t="s">
        <v>6850</v>
      </c>
      <c r="V1089" s="117"/>
      <c r="Y1089" s="69" t="s">
        <v>6850</v>
      </c>
      <c r="AA1089" s="70" t="s">
        <v>6850</v>
      </c>
    </row>
    <row r="1090">
      <c r="A1090" s="117"/>
      <c r="B1090" s="116"/>
      <c r="P1090" s="69"/>
      <c r="R1090" s="117"/>
      <c r="S1090" s="117"/>
      <c r="T1090" s="70" t="s">
        <v>6850</v>
      </c>
      <c r="V1090" s="117"/>
      <c r="Y1090" s="69" t="s">
        <v>6850</v>
      </c>
      <c r="AA1090" s="70" t="s">
        <v>6850</v>
      </c>
    </row>
    <row r="1091">
      <c r="A1091" s="117"/>
      <c r="B1091" s="116"/>
      <c r="P1091" s="69"/>
      <c r="R1091" s="117"/>
      <c r="S1091" s="117"/>
      <c r="T1091" s="70" t="s">
        <v>6850</v>
      </c>
      <c r="V1091" s="117"/>
      <c r="Y1091" s="69" t="s">
        <v>6850</v>
      </c>
      <c r="AA1091" s="70" t="s">
        <v>6850</v>
      </c>
    </row>
    <row r="1092">
      <c r="A1092" s="117"/>
      <c r="B1092" s="116"/>
      <c r="P1092" s="69"/>
      <c r="R1092" s="117"/>
      <c r="S1092" s="117"/>
      <c r="T1092" s="70" t="s">
        <v>6850</v>
      </c>
      <c r="V1092" s="117"/>
      <c r="Y1092" s="69" t="s">
        <v>6850</v>
      </c>
      <c r="AA1092" s="70" t="s">
        <v>6850</v>
      </c>
    </row>
    <row r="1093">
      <c r="A1093" s="117"/>
      <c r="B1093" s="116"/>
      <c r="R1093" s="117"/>
      <c r="S1093" s="117"/>
      <c r="T1093" s="70" t="s">
        <v>6850</v>
      </c>
      <c r="V1093" s="117"/>
      <c r="Y1093" s="69" t="s">
        <v>6850</v>
      </c>
      <c r="AA1093" s="70" t="s">
        <v>6850</v>
      </c>
    </row>
    <row r="1094">
      <c r="A1094" s="117"/>
      <c r="B1094" s="116"/>
      <c r="R1094" s="117"/>
      <c r="S1094" s="117"/>
      <c r="T1094" s="70" t="s">
        <v>6850</v>
      </c>
      <c r="V1094" s="117"/>
      <c r="Y1094" s="69" t="s">
        <v>6850</v>
      </c>
      <c r="AA1094" s="70" t="s">
        <v>6850</v>
      </c>
    </row>
    <row r="1095">
      <c r="A1095" s="117"/>
      <c r="B1095" s="116"/>
      <c r="R1095" s="117"/>
      <c r="S1095" s="117"/>
      <c r="T1095" s="70" t="s">
        <v>6850</v>
      </c>
      <c r="V1095" s="117"/>
      <c r="Y1095" s="69" t="s">
        <v>6850</v>
      </c>
      <c r="AA1095" s="70" t="s">
        <v>6850</v>
      </c>
    </row>
    <row r="1096">
      <c r="A1096" s="117"/>
      <c r="B1096" s="116"/>
      <c r="R1096" s="117"/>
      <c r="S1096" s="117"/>
      <c r="T1096" s="70" t="s">
        <v>6850</v>
      </c>
      <c r="V1096" s="117"/>
      <c r="Y1096" s="69" t="s">
        <v>6850</v>
      </c>
      <c r="AA1096" s="70" t="s">
        <v>6850</v>
      </c>
    </row>
    <row r="1097">
      <c r="A1097" s="117"/>
      <c r="B1097" s="116"/>
      <c r="R1097" s="117"/>
      <c r="S1097" s="117"/>
      <c r="T1097" s="70" t="s">
        <v>6850</v>
      </c>
      <c r="V1097" s="117"/>
      <c r="Y1097" s="69" t="s">
        <v>6850</v>
      </c>
      <c r="AA1097" s="70" t="s">
        <v>6850</v>
      </c>
    </row>
    <row r="1098">
      <c r="A1098" s="117"/>
      <c r="B1098" s="116"/>
      <c r="R1098" s="117"/>
      <c r="S1098" s="117"/>
      <c r="T1098" s="70" t="s">
        <v>6850</v>
      </c>
      <c r="V1098" s="117"/>
      <c r="Y1098" s="69" t="s">
        <v>6850</v>
      </c>
      <c r="AA1098" s="70" t="s">
        <v>6850</v>
      </c>
    </row>
    <row r="1099">
      <c r="A1099" s="117"/>
      <c r="B1099" s="116"/>
      <c r="R1099" s="117"/>
      <c r="S1099" s="117"/>
      <c r="T1099" s="70" t="s">
        <v>6850</v>
      </c>
      <c r="V1099" s="117"/>
      <c r="Y1099" s="69" t="s">
        <v>6850</v>
      </c>
      <c r="AA1099" s="70" t="s">
        <v>6850</v>
      </c>
    </row>
    <row r="1100">
      <c r="A1100" s="117"/>
      <c r="B1100" s="116"/>
      <c r="R1100" s="117"/>
      <c r="S1100" s="117"/>
      <c r="T1100" s="70" t="s">
        <v>6850</v>
      </c>
      <c r="V1100" s="117"/>
      <c r="Y1100" s="69" t="s">
        <v>6850</v>
      </c>
      <c r="AA1100" s="70" t="s">
        <v>6850</v>
      </c>
    </row>
    <row r="1101">
      <c r="A1101" s="117"/>
      <c r="B1101" s="116"/>
      <c r="R1101" s="117"/>
      <c r="S1101" s="117"/>
      <c r="T1101" s="70" t="s">
        <v>6850</v>
      </c>
      <c r="V1101" s="117"/>
      <c r="Y1101" s="69" t="s">
        <v>6850</v>
      </c>
      <c r="AA1101" s="70" t="s">
        <v>6850</v>
      </c>
    </row>
    <row r="1102">
      <c r="A1102" s="117"/>
      <c r="B1102" s="116"/>
      <c r="R1102" s="117"/>
      <c r="S1102" s="117"/>
      <c r="T1102" s="70" t="s">
        <v>6850</v>
      </c>
      <c r="V1102" s="117"/>
      <c r="Y1102" s="69" t="s">
        <v>6850</v>
      </c>
      <c r="AA1102" s="70" t="s">
        <v>6850</v>
      </c>
    </row>
    <row r="1103">
      <c r="A1103" s="117"/>
      <c r="B1103" s="116"/>
      <c r="R1103" s="117"/>
      <c r="S1103" s="117"/>
      <c r="T1103" s="70" t="s">
        <v>6850</v>
      </c>
      <c r="V1103" s="117"/>
      <c r="Y1103" s="69" t="s">
        <v>6850</v>
      </c>
      <c r="AA1103" s="70" t="s">
        <v>6850</v>
      </c>
    </row>
    <row r="1104">
      <c r="A1104" s="117"/>
      <c r="B1104" s="116"/>
      <c r="R1104" s="117"/>
      <c r="S1104" s="117"/>
      <c r="T1104" s="70" t="s">
        <v>6850</v>
      </c>
      <c r="V1104" s="117"/>
      <c r="Y1104" s="69" t="s">
        <v>6850</v>
      </c>
      <c r="AA1104" s="70" t="s">
        <v>6850</v>
      </c>
    </row>
    <row r="1105">
      <c r="A1105" s="117"/>
      <c r="B1105" s="116"/>
      <c r="R1105" s="117"/>
      <c r="S1105" s="117"/>
      <c r="T1105" s="70" t="s">
        <v>6850</v>
      </c>
      <c r="V1105" s="117"/>
      <c r="Y1105" s="69" t="s">
        <v>6850</v>
      </c>
      <c r="AA1105" s="70" t="s">
        <v>6850</v>
      </c>
    </row>
    <row r="1106">
      <c r="A1106" s="117"/>
      <c r="B1106" s="116"/>
      <c r="R1106" s="117"/>
      <c r="S1106" s="117"/>
      <c r="T1106" s="70" t="s">
        <v>6850</v>
      </c>
      <c r="V1106" s="117"/>
      <c r="Y1106" s="69" t="s">
        <v>6850</v>
      </c>
      <c r="AA1106" s="70" t="s">
        <v>6850</v>
      </c>
    </row>
    <row r="1107">
      <c r="A1107" s="117"/>
      <c r="B1107" s="116"/>
      <c r="R1107" s="117"/>
      <c r="S1107" s="117"/>
      <c r="T1107" s="70" t="s">
        <v>6850</v>
      </c>
      <c r="V1107" s="117"/>
      <c r="Y1107" s="69" t="s">
        <v>6850</v>
      </c>
      <c r="AA1107" s="70" t="s">
        <v>6850</v>
      </c>
    </row>
    <row r="1108">
      <c r="A1108" s="117"/>
      <c r="B1108" s="116"/>
      <c r="R1108" s="117"/>
      <c r="S1108" s="117"/>
      <c r="T1108" s="70" t="s">
        <v>6850</v>
      </c>
      <c r="V1108" s="117"/>
      <c r="Y1108" s="69" t="s">
        <v>6850</v>
      </c>
      <c r="AA1108" s="70" t="s">
        <v>6850</v>
      </c>
    </row>
    <row r="1109">
      <c r="A1109" s="117"/>
      <c r="B1109" s="116"/>
      <c r="R1109" s="117"/>
      <c r="S1109" s="117"/>
      <c r="T1109" s="70" t="s">
        <v>6850</v>
      </c>
      <c r="V1109" s="117"/>
      <c r="Y1109" s="69" t="s">
        <v>6850</v>
      </c>
      <c r="AA1109" s="70" t="s">
        <v>6850</v>
      </c>
    </row>
    <row r="1110">
      <c r="A1110" s="117"/>
      <c r="B1110" s="116"/>
      <c r="R1110" s="117"/>
      <c r="S1110" s="117"/>
      <c r="T1110" s="70" t="s">
        <v>6850</v>
      </c>
      <c r="V1110" s="117"/>
      <c r="Y1110" s="69" t="s">
        <v>6850</v>
      </c>
      <c r="AA1110" s="70" t="s">
        <v>6850</v>
      </c>
    </row>
    <row r="1111">
      <c r="A1111" s="117"/>
      <c r="B1111" s="116"/>
      <c r="R1111" s="117"/>
      <c r="S1111" s="117"/>
      <c r="T1111" s="70" t="s">
        <v>6850</v>
      </c>
      <c r="V1111" s="117"/>
      <c r="Y1111" s="69" t="s">
        <v>6850</v>
      </c>
      <c r="AA1111" s="70" t="s">
        <v>6850</v>
      </c>
    </row>
    <row r="1112">
      <c r="A1112" s="117"/>
      <c r="B1112" s="116"/>
      <c r="R1112" s="117"/>
      <c r="S1112" s="117"/>
      <c r="T1112" s="70" t="s">
        <v>6850</v>
      </c>
      <c r="V1112" s="117"/>
      <c r="Y1112" s="69" t="s">
        <v>6850</v>
      </c>
      <c r="AA1112" s="70" t="s">
        <v>6850</v>
      </c>
    </row>
    <row r="1113">
      <c r="A1113" s="117"/>
      <c r="B1113" s="116"/>
      <c r="R1113" s="117"/>
      <c r="S1113" s="117"/>
      <c r="T1113" s="70" t="s">
        <v>6850</v>
      </c>
      <c r="V1113" s="117"/>
      <c r="Y1113" s="69" t="s">
        <v>6850</v>
      </c>
      <c r="AA1113" s="70" t="s">
        <v>6850</v>
      </c>
    </row>
    <row r="1114">
      <c r="A1114" s="117"/>
      <c r="B1114" s="116"/>
      <c r="R1114" s="117"/>
      <c r="S1114" s="117"/>
      <c r="T1114" s="70" t="s">
        <v>6850</v>
      </c>
      <c r="V1114" s="117"/>
      <c r="Y1114" s="69" t="s">
        <v>6850</v>
      </c>
      <c r="AA1114" s="70" t="s">
        <v>6850</v>
      </c>
    </row>
    <row r="1115">
      <c r="A1115" s="117"/>
      <c r="B1115" s="116"/>
      <c r="R1115" s="117"/>
      <c r="S1115" s="117"/>
      <c r="T1115" s="70" t="s">
        <v>6850</v>
      </c>
      <c r="V1115" s="117"/>
      <c r="Y1115" s="69" t="s">
        <v>6850</v>
      </c>
      <c r="AA1115" s="70" t="s">
        <v>6850</v>
      </c>
    </row>
    <row r="1116">
      <c r="A1116" s="117"/>
      <c r="B1116" s="116"/>
      <c r="R1116" s="117"/>
      <c r="S1116" s="117"/>
      <c r="T1116" s="70" t="s">
        <v>6850</v>
      </c>
      <c r="V1116" s="117"/>
      <c r="Y1116" s="69" t="s">
        <v>6850</v>
      </c>
      <c r="AA1116" s="70" t="s">
        <v>6850</v>
      </c>
    </row>
    <row r="1117">
      <c r="A1117" s="117"/>
      <c r="B1117" s="116"/>
      <c r="R1117" s="117"/>
      <c r="S1117" s="117"/>
      <c r="T1117" s="70" t="s">
        <v>6850</v>
      </c>
      <c r="V1117" s="117"/>
      <c r="Y1117" s="69" t="s">
        <v>6850</v>
      </c>
      <c r="AA1117" s="70" t="s">
        <v>6850</v>
      </c>
    </row>
    <row r="1118">
      <c r="A1118" s="117"/>
      <c r="B1118" s="116"/>
      <c r="R1118" s="117"/>
      <c r="S1118" s="117"/>
      <c r="T1118" s="70" t="s">
        <v>6850</v>
      </c>
      <c r="V1118" s="117"/>
      <c r="Y1118" s="69" t="s">
        <v>6850</v>
      </c>
      <c r="AA1118" s="70" t="s">
        <v>6850</v>
      </c>
    </row>
    <row r="1119">
      <c r="A1119" s="117"/>
      <c r="B1119" s="116"/>
      <c r="R1119" s="117"/>
      <c r="S1119" s="117"/>
      <c r="T1119" s="70" t="s">
        <v>6850</v>
      </c>
      <c r="V1119" s="117"/>
      <c r="Y1119" s="69" t="s">
        <v>6850</v>
      </c>
      <c r="AA1119" s="70" t="s">
        <v>6850</v>
      </c>
    </row>
    <row r="1120">
      <c r="A1120" s="117"/>
      <c r="B1120" s="116"/>
      <c r="R1120" s="117"/>
      <c r="S1120" s="117"/>
      <c r="T1120" s="70" t="s">
        <v>6850</v>
      </c>
      <c r="V1120" s="117"/>
      <c r="Y1120" s="69" t="s">
        <v>6850</v>
      </c>
      <c r="AA1120" s="70" t="s">
        <v>6850</v>
      </c>
    </row>
    <row r="1121">
      <c r="A1121" s="117"/>
      <c r="B1121" s="116"/>
      <c r="R1121" s="117"/>
      <c r="S1121" s="117"/>
      <c r="T1121" s="70" t="s">
        <v>6850</v>
      </c>
      <c r="V1121" s="117"/>
      <c r="Y1121" s="69" t="s">
        <v>6850</v>
      </c>
      <c r="AA1121" s="70" t="s">
        <v>6850</v>
      </c>
    </row>
    <row r="1122">
      <c r="A1122" s="117"/>
      <c r="B1122" s="116"/>
      <c r="R1122" s="117"/>
      <c r="S1122" s="117"/>
      <c r="T1122" s="70" t="s">
        <v>6850</v>
      </c>
      <c r="V1122" s="117"/>
      <c r="Y1122" s="69" t="s">
        <v>6850</v>
      </c>
      <c r="AA1122" s="70" t="s">
        <v>6850</v>
      </c>
    </row>
    <row r="1123">
      <c r="A1123" s="117"/>
      <c r="B1123" s="116"/>
      <c r="R1123" s="117"/>
      <c r="S1123" s="117"/>
      <c r="T1123" s="70" t="s">
        <v>6850</v>
      </c>
      <c r="V1123" s="117"/>
      <c r="Y1123" s="69" t="s">
        <v>6850</v>
      </c>
      <c r="AA1123" s="70" t="s">
        <v>6850</v>
      </c>
    </row>
    <row r="1124">
      <c r="A1124" s="117"/>
      <c r="B1124" s="116"/>
      <c r="R1124" s="117"/>
      <c r="S1124" s="117"/>
      <c r="T1124" s="70" t="s">
        <v>6850</v>
      </c>
      <c r="V1124" s="117"/>
      <c r="Y1124" s="69" t="s">
        <v>6850</v>
      </c>
      <c r="AA1124" s="70" t="s">
        <v>6850</v>
      </c>
    </row>
    <row r="1125">
      <c r="A1125" s="117"/>
      <c r="B1125" s="116"/>
      <c r="R1125" s="117"/>
      <c r="S1125" s="117"/>
      <c r="T1125" s="70" t="s">
        <v>6850</v>
      </c>
      <c r="V1125" s="117"/>
      <c r="Y1125" s="69" t="s">
        <v>6850</v>
      </c>
      <c r="AA1125" s="70" t="s">
        <v>6850</v>
      </c>
    </row>
    <row r="1126">
      <c r="A1126" s="117"/>
      <c r="B1126" s="116"/>
      <c r="R1126" s="117"/>
      <c r="S1126" s="117"/>
      <c r="T1126" s="70" t="s">
        <v>6850</v>
      </c>
      <c r="V1126" s="117"/>
      <c r="Y1126" s="69" t="s">
        <v>6850</v>
      </c>
      <c r="AA1126" s="70" t="s">
        <v>6850</v>
      </c>
    </row>
    <row r="1127">
      <c r="A1127" s="117"/>
      <c r="B1127" s="116"/>
      <c r="R1127" s="117"/>
      <c r="S1127" s="117"/>
      <c r="T1127" s="70" t="s">
        <v>6850</v>
      </c>
      <c r="V1127" s="117"/>
      <c r="Y1127" s="69" t="s">
        <v>6850</v>
      </c>
      <c r="AA1127" s="70" t="s">
        <v>6850</v>
      </c>
    </row>
    <row r="1128">
      <c r="A1128" s="117"/>
      <c r="B1128" s="116"/>
      <c r="R1128" s="117"/>
      <c r="S1128" s="117"/>
      <c r="T1128" s="70" t="s">
        <v>6850</v>
      </c>
      <c r="V1128" s="117"/>
      <c r="Y1128" s="69" t="s">
        <v>6850</v>
      </c>
      <c r="AA1128" s="70" t="s">
        <v>6850</v>
      </c>
    </row>
    <row r="1129">
      <c r="A1129" s="117"/>
      <c r="B1129" s="116"/>
      <c r="R1129" s="117"/>
      <c r="S1129" s="117"/>
      <c r="T1129" s="70" t="s">
        <v>6850</v>
      </c>
      <c r="V1129" s="117"/>
      <c r="Y1129" s="69" t="s">
        <v>6850</v>
      </c>
      <c r="AA1129" s="70" t="s">
        <v>6850</v>
      </c>
    </row>
    <row r="1130">
      <c r="A1130" s="117"/>
      <c r="B1130" s="116"/>
      <c r="R1130" s="117"/>
      <c r="S1130" s="117"/>
      <c r="T1130" s="70" t="s">
        <v>6850</v>
      </c>
      <c r="V1130" s="117"/>
      <c r="Y1130" s="69" t="s">
        <v>6850</v>
      </c>
      <c r="AA1130" s="70" t="s">
        <v>6850</v>
      </c>
    </row>
    <row r="1131">
      <c r="A1131" s="117"/>
      <c r="B1131" s="116"/>
      <c r="R1131" s="117"/>
      <c r="S1131" s="117"/>
      <c r="T1131" s="70" t="s">
        <v>6850</v>
      </c>
      <c r="V1131" s="117"/>
      <c r="Y1131" s="69" t="s">
        <v>6850</v>
      </c>
      <c r="AA1131" s="70" t="s">
        <v>6850</v>
      </c>
    </row>
    <row r="1132">
      <c r="A1132" s="117"/>
      <c r="B1132" s="116"/>
      <c r="R1132" s="117"/>
      <c r="S1132" s="117"/>
      <c r="T1132" s="70" t="s">
        <v>6850</v>
      </c>
      <c r="V1132" s="117"/>
      <c r="Y1132" s="69" t="s">
        <v>6850</v>
      </c>
      <c r="AA1132" s="70" t="s">
        <v>6850</v>
      </c>
    </row>
    <row r="1133">
      <c r="A1133" s="117"/>
      <c r="B1133" s="116"/>
      <c r="R1133" s="117"/>
      <c r="S1133" s="117"/>
      <c r="T1133" s="70" t="s">
        <v>6850</v>
      </c>
      <c r="V1133" s="117"/>
      <c r="Y1133" s="69" t="s">
        <v>6850</v>
      </c>
      <c r="AA1133" s="70" t="s">
        <v>6850</v>
      </c>
    </row>
    <row r="1134">
      <c r="A1134" s="117"/>
      <c r="B1134" s="116"/>
      <c r="R1134" s="117"/>
      <c r="S1134" s="117"/>
      <c r="T1134" s="70" t="s">
        <v>6850</v>
      </c>
      <c r="V1134" s="117"/>
      <c r="AA1134" s="70" t="s">
        <v>6850</v>
      </c>
    </row>
    <row r="1135">
      <c r="A1135" s="117"/>
      <c r="B1135" s="116"/>
      <c r="R1135" s="117"/>
      <c r="S1135" s="117"/>
      <c r="T1135" s="70" t="s">
        <v>6850</v>
      </c>
      <c r="V1135" s="117"/>
      <c r="AA1135" s="70" t="s">
        <v>6850</v>
      </c>
    </row>
    <row r="1136">
      <c r="A1136" s="117"/>
      <c r="B1136" s="116"/>
      <c r="R1136" s="117"/>
      <c r="S1136" s="117"/>
      <c r="V1136" s="117"/>
      <c r="AA1136" s="70" t="s">
        <v>6850</v>
      </c>
    </row>
    <row r="1137">
      <c r="A1137" s="117"/>
      <c r="B1137" s="116"/>
      <c r="R1137" s="117"/>
      <c r="S1137" s="117"/>
      <c r="V1137" s="117"/>
      <c r="AA1137" s="70" t="s">
        <v>6850</v>
      </c>
    </row>
    <row r="1138">
      <c r="A1138" s="117"/>
      <c r="B1138" s="116"/>
      <c r="R1138" s="117"/>
      <c r="S1138" s="117"/>
      <c r="V1138" s="117"/>
      <c r="AA1138" s="70" t="s">
        <v>6850</v>
      </c>
    </row>
    <row r="1139">
      <c r="A1139" s="117"/>
      <c r="B1139" s="116"/>
      <c r="R1139" s="117"/>
      <c r="S1139" s="117"/>
      <c r="V1139" s="117"/>
      <c r="AA1139" s="70" t="s">
        <v>6850</v>
      </c>
    </row>
    <row r="1140">
      <c r="A1140" s="117"/>
      <c r="B1140" s="116"/>
      <c r="R1140" s="117"/>
      <c r="S1140" s="117"/>
      <c r="V1140" s="117"/>
      <c r="AA1140" s="70" t="s">
        <v>6850</v>
      </c>
    </row>
    <row r="1141">
      <c r="A1141" s="117"/>
      <c r="B1141" s="116"/>
      <c r="R1141" s="117"/>
      <c r="S1141" s="117"/>
      <c r="V1141" s="117"/>
      <c r="AA1141" s="70" t="s">
        <v>6850</v>
      </c>
    </row>
    <row r="1142">
      <c r="A1142" s="117"/>
      <c r="B1142" s="116"/>
      <c r="R1142" s="117"/>
      <c r="S1142" s="117"/>
      <c r="V1142" s="117"/>
    </row>
    <row r="1143">
      <c r="A1143" s="117"/>
      <c r="B1143" s="116"/>
      <c r="R1143" s="117"/>
      <c r="S1143" s="117"/>
      <c r="V1143" s="117"/>
    </row>
    <row r="1144">
      <c r="A1144" s="117"/>
      <c r="B1144" s="116"/>
      <c r="R1144" s="117"/>
      <c r="S1144" s="117"/>
      <c r="V1144" s="117"/>
    </row>
    <row r="1145">
      <c r="A1145" s="117"/>
      <c r="B1145" s="116"/>
      <c r="R1145" s="117"/>
      <c r="S1145" s="117"/>
      <c r="V1145" s="117"/>
    </row>
    <row r="1146">
      <c r="A1146" s="117"/>
      <c r="B1146" s="116"/>
      <c r="R1146" s="117"/>
      <c r="S1146" s="117"/>
      <c r="V1146" s="117"/>
    </row>
    <row r="1147">
      <c r="A1147" s="117"/>
      <c r="B1147" s="116"/>
      <c r="R1147" s="117"/>
      <c r="S1147" s="117"/>
      <c r="V1147" s="117"/>
    </row>
    <row r="1148">
      <c r="A1148" s="117"/>
      <c r="B1148" s="116"/>
      <c r="R1148" s="117"/>
      <c r="S1148" s="117"/>
      <c r="V1148" s="117"/>
    </row>
    <row r="1149">
      <c r="A1149" s="117"/>
      <c r="B1149" s="116"/>
      <c r="R1149" s="117"/>
      <c r="S1149" s="117"/>
      <c r="V1149" s="117"/>
    </row>
    <row r="1150">
      <c r="A1150" s="117"/>
      <c r="B1150" s="116"/>
      <c r="R1150" s="117"/>
      <c r="S1150" s="117"/>
      <c r="V1150" s="117"/>
    </row>
    <row r="1151">
      <c r="A1151" s="117"/>
      <c r="B1151" s="116"/>
      <c r="R1151" s="117"/>
      <c r="S1151" s="117"/>
      <c r="V1151" s="117"/>
    </row>
    <row r="1152">
      <c r="A1152" s="117"/>
      <c r="B1152" s="116"/>
      <c r="R1152" s="117"/>
      <c r="S1152" s="117"/>
      <c r="V1152" s="117"/>
    </row>
    <row r="1153">
      <c r="A1153" s="117"/>
      <c r="B1153" s="116"/>
      <c r="R1153" s="117"/>
      <c r="S1153" s="117"/>
      <c r="V1153" s="117"/>
    </row>
    <row r="1154">
      <c r="A1154" s="117"/>
      <c r="B1154" s="116"/>
      <c r="R1154" s="117"/>
      <c r="S1154" s="117"/>
      <c r="V1154" s="117"/>
    </row>
    <row r="1155">
      <c r="A1155" s="117"/>
      <c r="B1155" s="116"/>
      <c r="R1155" s="117"/>
      <c r="S1155" s="117"/>
      <c r="V1155" s="117"/>
    </row>
    <row r="1156">
      <c r="A1156" s="117"/>
      <c r="B1156" s="116"/>
      <c r="R1156" s="117"/>
      <c r="S1156" s="117"/>
      <c r="V1156" s="117"/>
    </row>
    <row r="1157">
      <c r="A1157" s="117"/>
      <c r="B1157" s="116"/>
      <c r="R1157" s="117"/>
      <c r="S1157" s="117"/>
      <c r="V1157" s="117"/>
    </row>
    <row r="1158">
      <c r="A1158" s="117"/>
      <c r="B1158" s="116"/>
      <c r="R1158" s="117"/>
      <c r="S1158" s="117"/>
      <c r="V1158" s="117"/>
    </row>
    <row r="1159">
      <c r="A1159" s="117"/>
      <c r="B1159" s="116"/>
      <c r="R1159" s="117"/>
      <c r="S1159" s="117"/>
      <c r="V1159" s="117"/>
    </row>
    <row r="1160">
      <c r="A1160" s="117"/>
      <c r="B1160" s="116"/>
      <c r="R1160" s="117"/>
      <c r="S1160" s="117"/>
      <c r="V1160" s="117"/>
    </row>
    <row r="1161">
      <c r="A1161" s="117"/>
      <c r="B1161" s="116"/>
      <c r="R1161" s="117"/>
      <c r="S1161" s="117"/>
      <c r="V1161" s="117"/>
    </row>
    <row r="1162">
      <c r="A1162" s="117"/>
      <c r="B1162" s="116"/>
      <c r="R1162" s="117"/>
      <c r="S1162" s="117"/>
      <c r="V1162" s="117"/>
    </row>
    <row r="1163">
      <c r="A1163" s="117"/>
      <c r="B1163" s="116"/>
      <c r="R1163" s="117"/>
      <c r="S1163" s="117"/>
      <c r="V1163" s="117"/>
    </row>
    <row r="1164">
      <c r="A1164" s="117"/>
      <c r="B1164" s="120"/>
      <c r="R1164" s="117"/>
      <c r="S1164" s="117"/>
      <c r="V1164" s="117"/>
    </row>
    <row r="1165">
      <c r="A1165" s="117"/>
      <c r="B1165" s="120"/>
      <c r="R1165" s="117"/>
      <c r="S1165" s="117"/>
      <c r="V1165" s="117"/>
    </row>
    <row r="1166">
      <c r="A1166" s="117"/>
      <c r="B1166" s="120"/>
      <c r="R1166" s="117"/>
      <c r="S1166" s="117"/>
      <c r="V1166" s="117"/>
    </row>
    <row r="1167">
      <c r="A1167" s="117"/>
      <c r="B1167" s="120"/>
      <c r="R1167" s="117"/>
      <c r="S1167" s="117"/>
      <c r="V1167" s="117"/>
    </row>
    <row r="1168">
      <c r="A1168" s="117"/>
      <c r="B1168" s="120"/>
      <c r="R1168" s="117"/>
      <c r="S1168" s="117"/>
      <c r="V1168" s="117"/>
    </row>
    <row r="1169">
      <c r="A1169" s="117"/>
      <c r="B1169" s="120"/>
      <c r="R1169" s="117"/>
      <c r="S1169" s="117"/>
      <c r="V1169" s="117"/>
    </row>
    <row r="1170">
      <c r="A1170" s="117"/>
      <c r="B1170" s="120"/>
      <c r="R1170" s="117"/>
      <c r="S1170" s="117"/>
      <c r="V1170" s="117"/>
    </row>
    <row r="1171">
      <c r="A1171" s="117"/>
      <c r="B1171" s="120"/>
      <c r="R1171" s="117"/>
      <c r="S1171" s="117"/>
      <c r="V1171" s="117"/>
    </row>
    <row r="1172">
      <c r="A1172" s="117"/>
      <c r="B1172" s="120"/>
      <c r="R1172" s="117"/>
      <c r="S1172" s="117"/>
      <c r="V1172" s="117"/>
    </row>
    <row r="1173">
      <c r="A1173" s="117"/>
      <c r="B1173" s="120"/>
      <c r="R1173" s="117"/>
      <c r="S1173" s="117"/>
      <c r="V1173" s="117"/>
    </row>
    <row r="1174">
      <c r="A1174" s="117"/>
      <c r="B1174" s="120"/>
      <c r="R1174" s="117"/>
      <c r="S1174" s="117"/>
      <c r="V1174" s="117"/>
    </row>
    <row r="1175">
      <c r="A1175" s="117"/>
      <c r="B1175" s="120"/>
      <c r="R1175" s="117"/>
      <c r="S1175" s="117"/>
      <c r="V1175" s="117"/>
    </row>
    <row r="1176">
      <c r="A1176" s="117"/>
      <c r="B1176" s="120"/>
      <c r="R1176" s="117"/>
      <c r="S1176" s="117"/>
      <c r="V1176" s="117"/>
    </row>
    <row r="1177">
      <c r="A1177" s="117"/>
      <c r="B1177" s="120"/>
      <c r="R1177" s="117"/>
      <c r="S1177" s="117"/>
      <c r="V1177" s="117"/>
    </row>
    <row r="1178">
      <c r="A1178" s="117"/>
      <c r="B1178" s="120"/>
      <c r="R1178" s="117"/>
      <c r="S1178" s="117"/>
      <c r="V1178" s="117"/>
    </row>
    <row r="1179">
      <c r="A1179" s="117"/>
      <c r="B1179" s="120"/>
      <c r="R1179" s="117"/>
      <c r="S1179" s="117"/>
      <c r="V1179" s="117"/>
    </row>
    <row r="1180">
      <c r="A1180" s="117"/>
      <c r="B1180" s="120"/>
      <c r="R1180" s="117"/>
      <c r="S1180" s="117"/>
      <c r="V1180" s="117"/>
    </row>
    <row r="1181">
      <c r="A1181" s="117"/>
      <c r="B1181" s="120"/>
      <c r="R1181" s="117"/>
      <c r="S1181" s="117"/>
      <c r="V1181" s="117"/>
    </row>
    <row r="1182">
      <c r="A1182" s="117"/>
      <c r="B1182" s="120"/>
      <c r="R1182" s="117"/>
      <c r="S1182" s="117"/>
      <c r="V1182" s="117"/>
    </row>
    <row r="1183">
      <c r="A1183" s="117"/>
      <c r="B1183" s="120"/>
      <c r="R1183" s="117"/>
      <c r="S1183" s="117"/>
      <c r="V1183" s="117"/>
    </row>
    <row r="1184">
      <c r="A1184" s="117"/>
      <c r="B1184" s="120"/>
      <c r="R1184" s="117"/>
      <c r="S1184" s="117"/>
      <c r="V1184" s="117"/>
    </row>
    <row r="1185">
      <c r="A1185" s="117"/>
      <c r="B1185" s="120"/>
      <c r="R1185" s="117"/>
      <c r="S1185" s="117"/>
      <c r="V1185" s="117"/>
    </row>
    <row r="1186">
      <c r="A1186" s="117"/>
      <c r="B1186" s="120"/>
      <c r="R1186" s="117"/>
      <c r="S1186" s="117"/>
      <c r="V1186" s="117"/>
    </row>
    <row r="1187">
      <c r="A1187" s="117"/>
      <c r="B1187" s="120"/>
      <c r="R1187" s="117"/>
      <c r="S1187" s="117"/>
      <c r="V1187" s="117"/>
    </row>
    <row r="1188">
      <c r="A1188" s="117"/>
      <c r="B1188" s="120"/>
      <c r="R1188" s="117"/>
      <c r="S1188" s="117"/>
      <c r="V1188" s="117"/>
    </row>
    <row r="1189">
      <c r="A1189" s="117"/>
      <c r="B1189" s="120"/>
      <c r="R1189" s="117"/>
      <c r="S1189" s="117"/>
      <c r="V1189" s="117"/>
    </row>
    <row r="1190">
      <c r="A1190" s="117"/>
      <c r="B1190" s="120"/>
      <c r="R1190" s="117"/>
      <c r="S1190" s="117"/>
      <c r="V1190" s="117"/>
    </row>
    <row r="1191">
      <c r="A1191" s="117"/>
      <c r="B1191" s="120"/>
      <c r="R1191" s="117"/>
      <c r="S1191" s="117"/>
      <c r="V1191" s="117"/>
    </row>
    <row r="1192">
      <c r="A1192" s="117"/>
      <c r="B1192" s="120"/>
      <c r="R1192" s="117"/>
      <c r="S1192" s="117"/>
      <c r="V1192" s="117"/>
    </row>
    <row r="1193">
      <c r="A1193" s="117"/>
      <c r="B1193" s="120"/>
      <c r="R1193" s="117"/>
      <c r="S1193" s="117"/>
      <c r="V1193" s="117"/>
    </row>
    <row r="1194">
      <c r="A1194" s="117"/>
      <c r="B1194" s="120"/>
      <c r="R1194" s="117"/>
      <c r="S1194" s="117"/>
      <c r="V1194" s="117"/>
    </row>
    <row r="1195">
      <c r="A1195" s="117"/>
      <c r="B1195" s="120"/>
      <c r="R1195" s="117"/>
      <c r="S1195" s="117"/>
      <c r="V1195" s="117"/>
    </row>
    <row r="1196">
      <c r="A1196" s="117"/>
      <c r="B1196" s="120"/>
      <c r="R1196" s="117"/>
      <c r="S1196" s="117"/>
      <c r="V1196" s="117"/>
    </row>
    <row r="1197">
      <c r="A1197" s="117"/>
      <c r="B1197" s="120"/>
      <c r="R1197" s="117"/>
      <c r="S1197" s="117"/>
      <c r="V1197" s="117"/>
    </row>
    <row r="1198">
      <c r="A1198" s="117"/>
      <c r="B1198" s="120"/>
      <c r="R1198" s="117"/>
      <c r="S1198" s="117"/>
      <c r="V1198" s="117"/>
    </row>
    <row r="1199">
      <c r="A1199" s="117"/>
      <c r="B1199" s="120"/>
      <c r="R1199" s="117"/>
      <c r="S1199" s="117"/>
      <c r="V1199" s="117"/>
    </row>
    <row r="1200">
      <c r="A1200" s="117"/>
      <c r="B1200" s="120"/>
      <c r="R1200" s="117"/>
      <c r="S1200" s="117"/>
      <c r="V1200" s="117"/>
    </row>
    <row r="1201">
      <c r="A1201" s="117"/>
      <c r="B1201" s="120"/>
      <c r="R1201" s="117"/>
      <c r="S1201" s="117"/>
      <c r="V1201" s="117"/>
    </row>
    <row r="1202">
      <c r="A1202" s="117"/>
      <c r="B1202" s="120"/>
      <c r="R1202" s="117"/>
      <c r="S1202" s="117"/>
      <c r="V1202" s="117"/>
    </row>
    <row r="1203">
      <c r="A1203" s="117"/>
      <c r="B1203" s="120"/>
      <c r="R1203" s="117"/>
      <c r="S1203" s="117"/>
      <c r="V1203" s="117"/>
    </row>
    <row r="1204">
      <c r="A1204" s="117"/>
      <c r="B1204" s="120"/>
      <c r="R1204" s="117"/>
      <c r="S1204" s="117"/>
      <c r="V1204" s="117"/>
    </row>
    <row r="1205">
      <c r="A1205" s="117"/>
      <c r="B1205" s="120"/>
      <c r="R1205" s="117"/>
      <c r="S1205" s="117"/>
      <c r="V1205" s="117"/>
    </row>
    <row r="1206">
      <c r="A1206" s="117"/>
      <c r="B1206" s="120"/>
      <c r="R1206" s="117"/>
      <c r="S1206" s="117"/>
      <c r="V1206" s="117"/>
    </row>
    <row r="1207">
      <c r="A1207" s="117"/>
      <c r="B1207" s="120"/>
      <c r="R1207" s="117"/>
      <c r="S1207" s="117"/>
      <c r="V1207" s="117"/>
    </row>
    <row r="1208">
      <c r="A1208" s="117"/>
      <c r="B1208" s="120"/>
      <c r="R1208" s="117"/>
      <c r="S1208" s="117"/>
      <c r="V1208" s="117"/>
    </row>
    <row r="1209">
      <c r="A1209" s="117"/>
      <c r="B1209" s="120"/>
      <c r="R1209" s="117"/>
      <c r="S1209" s="117"/>
      <c r="V1209" s="117"/>
    </row>
    <row r="1210">
      <c r="A1210" s="117"/>
      <c r="B1210" s="120"/>
      <c r="R1210" s="117"/>
      <c r="S1210" s="117"/>
      <c r="V1210" s="117"/>
    </row>
    <row r="1211">
      <c r="A1211" s="117"/>
      <c r="B1211" s="120"/>
      <c r="R1211" s="117"/>
      <c r="S1211" s="117"/>
      <c r="V1211" s="117"/>
    </row>
    <row r="1212">
      <c r="A1212" s="117"/>
      <c r="B1212" s="120"/>
      <c r="R1212" s="117"/>
      <c r="S1212" s="117"/>
      <c r="V1212" s="117"/>
    </row>
    <row r="1213">
      <c r="A1213" s="117"/>
      <c r="B1213" s="120"/>
      <c r="R1213" s="117"/>
      <c r="S1213" s="117"/>
      <c r="V1213" s="117"/>
    </row>
    <row r="1214">
      <c r="A1214" s="117"/>
      <c r="B1214" s="120"/>
      <c r="R1214" s="117"/>
      <c r="S1214" s="117"/>
      <c r="V1214" s="117"/>
    </row>
    <row r="1215">
      <c r="A1215" s="117"/>
      <c r="B1215" s="120"/>
      <c r="R1215" s="117"/>
      <c r="S1215" s="117"/>
      <c r="V1215" s="117"/>
    </row>
    <row r="1216">
      <c r="A1216" s="117"/>
      <c r="B1216" s="120"/>
      <c r="R1216" s="117"/>
      <c r="S1216" s="117"/>
      <c r="V1216" s="117"/>
    </row>
    <row r="1217">
      <c r="A1217" s="117"/>
      <c r="B1217" s="120"/>
      <c r="R1217" s="117"/>
      <c r="S1217" s="117"/>
      <c r="V1217" s="117"/>
    </row>
    <row r="1218">
      <c r="A1218" s="117"/>
      <c r="B1218" s="120"/>
      <c r="R1218" s="117"/>
      <c r="S1218" s="117"/>
      <c r="V1218" s="117"/>
    </row>
    <row r="1219">
      <c r="A1219" s="117"/>
      <c r="B1219" s="120"/>
      <c r="R1219" s="117"/>
      <c r="S1219" s="117"/>
      <c r="V1219" s="117"/>
    </row>
    <row r="1220">
      <c r="A1220" s="117"/>
      <c r="B1220" s="120"/>
      <c r="R1220" s="117"/>
      <c r="S1220" s="117"/>
      <c r="V1220" s="117"/>
    </row>
    <row r="1221">
      <c r="A1221" s="117"/>
      <c r="B1221" s="120"/>
      <c r="R1221" s="117"/>
      <c r="S1221" s="117"/>
      <c r="V1221" s="117"/>
    </row>
    <row r="1222">
      <c r="A1222" s="117"/>
      <c r="B1222" s="120"/>
      <c r="R1222" s="117"/>
      <c r="S1222" s="117"/>
      <c r="V1222" s="117"/>
    </row>
    <row r="1223">
      <c r="A1223" s="117"/>
      <c r="B1223" s="120"/>
      <c r="R1223" s="117"/>
      <c r="S1223" s="117"/>
      <c r="V1223" s="117"/>
    </row>
    <row r="1224">
      <c r="A1224" s="117"/>
      <c r="B1224" s="120"/>
      <c r="R1224" s="117"/>
      <c r="S1224" s="117"/>
      <c r="V1224" s="117"/>
    </row>
    <row r="1225">
      <c r="A1225" s="117"/>
      <c r="B1225" s="120"/>
      <c r="R1225" s="117"/>
      <c r="S1225" s="117"/>
      <c r="V1225" s="117"/>
    </row>
    <row r="1226">
      <c r="A1226" s="117"/>
      <c r="B1226" s="120"/>
      <c r="R1226" s="117"/>
      <c r="S1226" s="117"/>
      <c r="V1226" s="117"/>
    </row>
    <row r="1227">
      <c r="A1227" s="117"/>
      <c r="B1227" s="120"/>
      <c r="R1227" s="117"/>
      <c r="S1227" s="117"/>
      <c r="V1227" s="117"/>
    </row>
    <row r="1228">
      <c r="A1228" s="117"/>
      <c r="B1228" s="120"/>
      <c r="R1228" s="117"/>
      <c r="S1228" s="117"/>
      <c r="V1228" s="117"/>
    </row>
    <row r="1229">
      <c r="A1229" s="117"/>
      <c r="B1229" s="120"/>
      <c r="R1229" s="117"/>
      <c r="S1229" s="117"/>
      <c r="V1229" s="117"/>
    </row>
    <row r="1230">
      <c r="A1230" s="117"/>
      <c r="B1230" s="120"/>
      <c r="R1230" s="117"/>
      <c r="S1230" s="117"/>
      <c r="V1230" s="117"/>
    </row>
    <row r="1231">
      <c r="A1231" s="117"/>
      <c r="B1231" s="120"/>
      <c r="R1231" s="117"/>
      <c r="S1231" s="117"/>
      <c r="V1231" s="117"/>
    </row>
    <row r="1232">
      <c r="A1232" s="117"/>
      <c r="B1232" s="120"/>
      <c r="R1232" s="117"/>
      <c r="S1232" s="117"/>
      <c r="V1232" s="117"/>
    </row>
    <row r="1233">
      <c r="A1233" s="117"/>
      <c r="B1233" s="120"/>
      <c r="R1233" s="117"/>
      <c r="S1233" s="117"/>
      <c r="V1233" s="117"/>
    </row>
    <row r="1234">
      <c r="A1234" s="117"/>
      <c r="B1234" s="120"/>
      <c r="R1234" s="117"/>
      <c r="S1234" s="117"/>
      <c r="V1234" s="117"/>
    </row>
    <row r="1235">
      <c r="A1235" s="117"/>
      <c r="B1235" s="120"/>
      <c r="R1235" s="117"/>
      <c r="S1235" s="117"/>
      <c r="V1235" s="117"/>
    </row>
    <row r="1236">
      <c r="A1236" s="117"/>
      <c r="B1236" s="120"/>
      <c r="R1236" s="117"/>
      <c r="S1236" s="117"/>
      <c r="V1236" s="117"/>
    </row>
    <row r="1237">
      <c r="A1237" s="117"/>
      <c r="B1237" s="120"/>
      <c r="R1237" s="117"/>
      <c r="S1237" s="117"/>
      <c r="V1237" s="117"/>
    </row>
    <row r="1238">
      <c r="A1238" s="117"/>
      <c r="B1238" s="120"/>
      <c r="R1238" s="117"/>
      <c r="S1238" s="117"/>
      <c r="V1238" s="117"/>
    </row>
    <row r="1239">
      <c r="A1239" s="117"/>
      <c r="B1239" s="120"/>
      <c r="R1239" s="117"/>
      <c r="S1239" s="117"/>
      <c r="V1239" s="117"/>
    </row>
    <row r="1240">
      <c r="A1240" s="117"/>
      <c r="B1240" s="120"/>
      <c r="R1240" s="117"/>
      <c r="S1240" s="117"/>
      <c r="V1240" s="117"/>
    </row>
    <row r="1241">
      <c r="A1241" s="117"/>
      <c r="B1241" s="120"/>
      <c r="R1241" s="117"/>
      <c r="S1241" s="117"/>
      <c r="V1241" s="117"/>
    </row>
    <row r="1242">
      <c r="A1242" s="117"/>
      <c r="B1242" s="120"/>
      <c r="R1242" s="117"/>
      <c r="S1242" s="117"/>
      <c r="V1242" s="117"/>
    </row>
    <row r="1243">
      <c r="A1243" s="117"/>
      <c r="B1243" s="120"/>
      <c r="R1243" s="117"/>
      <c r="S1243" s="117"/>
      <c r="V1243" s="117"/>
    </row>
    <row r="1244">
      <c r="A1244" s="117"/>
      <c r="B1244" s="120"/>
      <c r="R1244" s="117"/>
      <c r="S1244" s="117"/>
      <c r="V1244" s="117"/>
    </row>
    <row r="1245">
      <c r="A1245" s="117"/>
      <c r="B1245" s="120"/>
      <c r="R1245" s="117"/>
      <c r="S1245" s="117"/>
      <c r="V1245" s="117"/>
    </row>
    <row r="1246">
      <c r="A1246" s="117"/>
      <c r="B1246" s="120"/>
      <c r="R1246" s="117"/>
      <c r="S1246" s="117"/>
      <c r="V1246" s="117"/>
    </row>
    <row r="1247">
      <c r="A1247" s="117"/>
      <c r="B1247" s="120"/>
      <c r="R1247" s="117"/>
      <c r="S1247" s="117"/>
      <c r="V1247" s="117"/>
    </row>
    <row r="1248">
      <c r="A1248" s="117"/>
      <c r="B1248" s="120"/>
      <c r="R1248" s="117"/>
      <c r="S1248" s="117"/>
      <c r="V1248" s="117"/>
    </row>
    <row r="1249">
      <c r="A1249" s="117"/>
      <c r="B1249" s="120"/>
      <c r="R1249" s="117"/>
      <c r="S1249" s="117"/>
      <c r="V1249" s="117"/>
    </row>
    <row r="1250">
      <c r="A1250" s="117"/>
      <c r="B1250" s="120"/>
      <c r="R1250" s="117"/>
      <c r="S1250" s="117"/>
      <c r="V1250" s="117"/>
    </row>
    <row r="1251">
      <c r="A1251" s="117"/>
      <c r="B1251" s="120"/>
      <c r="R1251" s="117"/>
      <c r="S1251" s="117"/>
      <c r="V1251" s="117"/>
    </row>
    <row r="1252">
      <c r="A1252" s="117"/>
      <c r="B1252" s="120"/>
      <c r="R1252" s="117"/>
      <c r="S1252" s="117"/>
      <c r="V1252" s="117"/>
    </row>
    <row r="1253">
      <c r="A1253" s="117"/>
      <c r="B1253" s="120"/>
      <c r="R1253" s="117"/>
      <c r="S1253" s="117"/>
      <c r="V1253" s="117"/>
    </row>
    <row r="1254">
      <c r="A1254" s="117"/>
      <c r="B1254" s="120"/>
      <c r="R1254" s="117"/>
      <c r="S1254" s="117"/>
      <c r="V1254" s="117"/>
    </row>
    <row r="1255">
      <c r="A1255" s="117"/>
      <c r="B1255" s="120"/>
      <c r="R1255" s="117"/>
      <c r="S1255" s="117"/>
      <c r="V1255" s="117"/>
    </row>
    <row r="1256">
      <c r="A1256" s="117"/>
      <c r="B1256" s="120"/>
      <c r="R1256" s="117"/>
      <c r="S1256" s="117"/>
      <c r="V1256" s="117"/>
    </row>
    <row r="1257">
      <c r="A1257" s="117"/>
      <c r="B1257" s="120"/>
      <c r="R1257" s="117"/>
      <c r="S1257" s="117"/>
      <c r="V1257" s="117"/>
    </row>
    <row r="1258">
      <c r="A1258" s="117"/>
      <c r="B1258" s="120"/>
      <c r="R1258" s="117"/>
      <c r="S1258" s="117"/>
      <c r="V1258" s="117"/>
    </row>
    <row r="1259">
      <c r="A1259" s="117"/>
      <c r="B1259" s="120"/>
      <c r="R1259" s="117"/>
      <c r="S1259" s="117"/>
      <c r="V1259" s="117"/>
    </row>
    <row r="1260">
      <c r="A1260" s="117"/>
      <c r="B1260" s="120"/>
      <c r="R1260" s="117"/>
      <c r="S1260" s="117"/>
      <c r="V1260" s="117"/>
    </row>
    <row r="1261">
      <c r="A1261" s="117"/>
      <c r="B1261" s="120"/>
      <c r="R1261" s="117"/>
      <c r="S1261" s="117"/>
      <c r="V1261" s="117"/>
    </row>
    <row r="1262">
      <c r="A1262" s="117"/>
      <c r="B1262" s="120"/>
      <c r="R1262" s="117"/>
      <c r="S1262" s="117"/>
      <c r="V1262" s="117"/>
    </row>
    <row r="1263">
      <c r="A1263" s="117"/>
      <c r="B1263" s="120"/>
      <c r="R1263" s="117"/>
      <c r="S1263" s="117"/>
      <c r="V1263" s="117"/>
    </row>
    <row r="1264">
      <c r="A1264" s="117"/>
      <c r="B1264" s="120"/>
      <c r="R1264" s="117"/>
      <c r="S1264" s="117"/>
      <c r="V1264" s="117"/>
    </row>
    <row r="1265">
      <c r="A1265" s="117"/>
      <c r="B1265" s="120"/>
      <c r="R1265" s="117"/>
      <c r="S1265" s="117"/>
      <c r="V1265" s="117"/>
    </row>
    <row r="1266">
      <c r="A1266" s="117"/>
      <c r="B1266" s="120"/>
      <c r="R1266" s="117"/>
      <c r="S1266" s="117"/>
      <c r="V1266" s="117"/>
    </row>
    <row r="1267">
      <c r="A1267" s="117"/>
      <c r="B1267" s="120"/>
      <c r="R1267" s="117"/>
      <c r="S1267" s="117"/>
      <c r="V1267" s="117"/>
    </row>
    <row r="1268">
      <c r="A1268" s="117"/>
      <c r="B1268" s="120"/>
      <c r="R1268" s="117"/>
      <c r="S1268" s="117"/>
      <c r="V1268" s="117"/>
    </row>
    <row r="1269">
      <c r="A1269" s="117"/>
      <c r="B1269" s="120"/>
      <c r="R1269" s="117"/>
      <c r="S1269" s="117"/>
      <c r="V1269" s="117"/>
    </row>
    <row r="1270">
      <c r="A1270" s="117"/>
      <c r="B1270" s="120"/>
      <c r="R1270" s="117"/>
      <c r="S1270" s="117"/>
      <c r="V1270" s="117"/>
    </row>
    <row r="1271">
      <c r="A1271" s="117"/>
      <c r="B1271" s="120"/>
      <c r="R1271" s="117"/>
      <c r="S1271" s="117"/>
      <c r="V1271" s="117"/>
    </row>
    <row r="1272">
      <c r="A1272" s="117"/>
      <c r="B1272" s="120"/>
      <c r="R1272" s="117"/>
      <c r="S1272" s="117"/>
      <c r="V1272" s="117"/>
    </row>
    <row r="1273">
      <c r="A1273" s="117"/>
      <c r="B1273" s="120"/>
      <c r="R1273" s="117"/>
      <c r="S1273" s="117"/>
      <c r="V1273" s="117"/>
    </row>
    <row r="1274">
      <c r="A1274" s="117"/>
      <c r="B1274" s="120"/>
      <c r="R1274" s="117"/>
      <c r="S1274" s="117"/>
      <c r="V1274" s="117"/>
    </row>
    <row r="1275">
      <c r="A1275" s="117"/>
      <c r="B1275" s="120"/>
      <c r="R1275" s="117"/>
      <c r="S1275" s="117"/>
      <c r="V1275" s="117"/>
    </row>
    <row r="1276">
      <c r="A1276" s="117"/>
      <c r="B1276" s="120"/>
      <c r="R1276" s="117"/>
      <c r="S1276" s="117"/>
      <c r="V1276" s="117"/>
    </row>
    <row r="1277">
      <c r="A1277" s="117"/>
      <c r="B1277" s="120"/>
      <c r="R1277" s="117"/>
      <c r="S1277" s="117"/>
      <c r="V1277" s="117"/>
    </row>
    <row r="1278">
      <c r="A1278" s="117"/>
      <c r="B1278" s="120"/>
      <c r="R1278" s="117"/>
      <c r="S1278" s="117"/>
      <c r="V1278" s="117"/>
    </row>
    <row r="1279">
      <c r="A1279" s="117"/>
      <c r="B1279" s="120"/>
      <c r="R1279" s="117"/>
      <c r="S1279" s="117"/>
      <c r="V1279" s="117"/>
    </row>
    <row r="1280">
      <c r="A1280" s="117"/>
      <c r="B1280" s="120"/>
      <c r="R1280" s="117"/>
      <c r="S1280" s="117"/>
      <c r="V1280" s="117"/>
    </row>
    <row r="1281">
      <c r="A1281" s="117"/>
      <c r="B1281" s="120"/>
      <c r="R1281" s="117"/>
      <c r="S1281" s="117"/>
      <c r="V1281" s="117"/>
    </row>
    <row r="1282">
      <c r="A1282" s="117"/>
      <c r="B1282" s="120"/>
      <c r="R1282" s="117"/>
      <c r="S1282" s="117"/>
      <c r="V1282" s="117"/>
    </row>
    <row r="1283">
      <c r="A1283" s="117"/>
      <c r="B1283" s="120"/>
      <c r="R1283" s="117"/>
      <c r="S1283" s="117"/>
      <c r="V1283" s="117"/>
    </row>
    <row r="1284">
      <c r="A1284" s="117"/>
      <c r="B1284" s="120"/>
      <c r="R1284" s="117"/>
      <c r="S1284" s="117"/>
      <c r="V1284" s="117"/>
    </row>
    <row r="1285">
      <c r="A1285" s="117"/>
      <c r="B1285" s="120"/>
      <c r="R1285" s="117"/>
      <c r="S1285" s="117"/>
      <c r="V1285" s="117"/>
    </row>
    <row r="1286">
      <c r="A1286" s="117"/>
      <c r="B1286" s="120"/>
      <c r="R1286" s="117"/>
      <c r="S1286" s="117"/>
      <c r="V1286" s="117"/>
    </row>
    <row r="1287">
      <c r="A1287" s="117"/>
      <c r="B1287" s="120"/>
      <c r="R1287" s="117"/>
      <c r="S1287" s="117"/>
      <c r="V1287" s="117"/>
    </row>
    <row r="1288">
      <c r="A1288" s="117"/>
      <c r="B1288" s="120"/>
      <c r="R1288" s="117"/>
      <c r="S1288" s="117"/>
      <c r="V1288" s="117"/>
    </row>
    <row r="1289">
      <c r="A1289" s="117"/>
      <c r="B1289" s="120"/>
      <c r="R1289" s="117"/>
      <c r="S1289" s="117"/>
      <c r="V1289" s="117"/>
    </row>
    <row r="1290">
      <c r="A1290" s="117"/>
      <c r="B1290" s="120"/>
      <c r="R1290" s="117"/>
      <c r="S1290" s="117"/>
      <c r="V1290" s="117"/>
    </row>
    <row r="1291">
      <c r="A1291" s="117"/>
      <c r="B1291" s="120"/>
      <c r="R1291" s="117"/>
      <c r="S1291" s="117"/>
      <c r="V1291" s="117"/>
    </row>
    <row r="1292">
      <c r="A1292" s="117"/>
      <c r="B1292" s="120"/>
      <c r="R1292" s="117"/>
      <c r="S1292" s="117"/>
      <c r="V1292" s="117"/>
    </row>
    <row r="1293">
      <c r="A1293" s="117"/>
      <c r="B1293" s="120"/>
      <c r="R1293" s="117"/>
      <c r="S1293" s="117"/>
      <c r="V1293" s="117"/>
    </row>
    <row r="1294">
      <c r="A1294" s="117"/>
      <c r="B1294" s="120"/>
      <c r="R1294" s="117"/>
      <c r="S1294" s="117"/>
      <c r="V1294" s="117"/>
    </row>
    <row r="1295">
      <c r="A1295" s="117"/>
      <c r="B1295" s="120"/>
      <c r="R1295" s="117"/>
      <c r="S1295" s="117"/>
      <c r="V1295" s="117"/>
    </row>
    <row r="1296">
      <c r="A1296" s="117"/>
      <c r="B1296" s="120"/>
      <c r="R1296" s="117"/>
      <c r="S1296" s="117"/>
      <c r="V1296" s="117"/>
    </row>
    <row r="1297">
      <c r="A1297" s="117"/>
      <c r="B1297" s="120"/>
      <c r="R1297" s="117"/>
      <c r="S1297" s="117"/>
      <c r="V1297" s="117"/>
    </row>
    <row r="1298">
      <c r="A1298" s="117"/>
      <c r="B1298" s="120"/>
      <c r="R1298" s="117"/>
      <c r="S1298" s="117"/>
      <c r="V1298" s="117"/>
    </row>
    <row r="1299">
      <c r="A1299" s="117"/>
      <c r="B1299" s="120"/>
      <c r="R1299" s="117"/>
      <c r="S1299" s="117"/>
      <c r="V1299" s="117"/>
    </row>
    <row r="1300">
      <c r="A1300" s="117"/>
      <c r="B1300" s="120"/>
      <c r="R1300" s="117"/>
      <c r="S1300" s="117"/>
      <c r="V1300" s="117"/>
    </row>
    <row r="1301">
      <c r="A1301" s="117"/>
      <c r="B1301" s="120"/>
      <c r="R1301" s="117"/>
      <c r="S1301" s="117"/>
      <c r="V1301" s="117"/>
    </row>
    <row r="1302">
      <c r="A1302" s="117"/>
      <c r="B1302" s="120"/>
      <c r="R1302" s="117"/>
      <c r="S1302" s="117"/>
      <c r="V1302" s="117"/>
    </row>
    <row r="1303">
      <c r="A1303" s="117"/>
      <c r="B1303" s="120"/>
      <c r="R1303" s="117"/>
      <c r="S1303" s="117"/>
      <c r="V1303" s="117"/>
    </row>
    <row r="1304">
      <c r="A1304" s="117"/>
      <c r="B1304" s="120"/>
      <c r="R1304" s="117"/>
      <c r="S1304" s="117"/>
      <c r="V1304" s="117"/>
    </row>
    <row r="1305">
      <c r="A1305" s="117"/>
      <c r="B1305" s="120"/>
      <c r="R1305" s="117"/>
      <c r="S1305" s="117"/>
      <c r="V1305" s="117"/>
    </row>
    <row r="1306">
      <c r="A1306" s="117"/>
      <c r="B1306" s="120"/>
      <c r="R1306" s="117"/>
      <c r="S1306" s="117"/>
      <c r="V1306" s="117"/>
    </row>
    <row r="1307">
      <c r="A1307" s="117"/>
      <c r="B1307" s="120"/>
      <c r="R1307" s="117"/>
      <c r="S1307" s="117"/>
      <c r="V1307" s="117"/>
    </row>
    <row r="1308">
      <c r="A1308" s="117"/>
      <c r="B1308" s="120"/>
      <c r="R1308" s="117"/>
      <c r="S1308" s="117"/>
      <c r="V1308" s="117"/>
    </row>
    <row r="1309">
      <c r="A1309" s="117"/>
      <c r="B1309" s="120"/>
      <c r="R1309" s="117"/>
      <c r="S1309" s="117"/>
      <c r="V1309" s="117"/>
    </row>
    <row r="1310">
      <c r="A1310" s="117"/>
      <c r="B1310" s="120"/>
      <c r="R1310" s="117"/>
      <c r="S1310" s="117"/>
      <c r="V1310" s="117"/>
    </row>
    <row r="1311">
      <c r="A1311" s="117"/>
      <c r="B1311" s="120"/>
      <c r="R1311" s="117"/>
      <c r="S1311" s="117"/>
      <c r="V1311" s="117"/>
    </row>
    <row r="1312">
      <c r="A1312" s="117"/>
      <c r="B1312" s="120"/>
      <c r="R1312" s="117"/>
      <c r="S1312" s="117"/>
      <c r="V1312" s="117"/>
    </row>
    <row r="1313">
      <c r="A1313" s="117"/>
      <c r="B1313" s="120"/>
      <c r="R1313" s="117"/>
      <c r="S1313" s="117"/>
      <c r="V1313" s="117"/>
    </row>
    <row r="1314">
      <c r="A1314" s="117"/>
      <c r="B1314" s="120"/>
      <c r="R1314" s="117"/>
      <c r="S1314" s="117"/>
      <c r="V1314" s="117"/>
    </row>
    <row r="1315">
      <c r="A1315" s="117"/>
      <c r="B1315" s="120"/>
      <c r="R1315" s="117"/>
      <c r="S1315" s="117"/>
      <c r="V1315" s="117"/>
    </row>
    <row r="1316">
      <c r="A1316" s="117"/>
      <c r="B1316" s="120"/>
      <c r="R1316" s="117"/>
      <c r="S1316" s="117"/>
      <c r="V1316" s="117"/>
    </row>
    <row r="1317">
      <c r="A1317" s="117"/>
      <c r="B1317" s="120"/>
      <c r="R1317" s="117"/>
      <c r="S1317" s="117"/>
      <c r="V1317" s="117"/>
    </row>
    <row r="1318">
      <c r="A1318" s="117"/>
      <c r="B1318" s="120"/>
      <c r="R1318" s="117"/>
      <c r="S1318" s="117"/>
      <c r="V1318" s="117"/>
    </row>
    <row r="1319">
      <c r="A1319" s="117"/>
      <c r="B1319" s="120"/>
      <c r="R1319" s="117"/>
      <c r="S1319" s="117"/>
      <c r="V1319" s="117"/>
    </row>
    <row r="1320">
      <c r="A1320" s="117"/>
      <c r="B1320" s="120"/>
      <c r="R1320" s="117"/>
      <c r="S1320" s="117"/>
      <c r="V1320" s="117"/>
    </row>
    <row r="1321">
      <c r="A1321" s="117"/>
      <c r="B1321" s="120"/>
      <c r="R1321" s="117"/>
      <c r="S1321" s="117"/>
      <c r="V1321" s="117"/>
    </row>
    <row r="1322">
      <c r="A1322" s="117"/>
      <c r="B1322" s="120"/>
      <c r="R1322" s="117"/>
      <c r="S1322" s="117"/>
      <c r="V1322" s="117"/>
    </row>
    <row r="1323">
      <c r="A1323" s="117"/>
      <c r="B1323" s="120"/>
      <c r="R1323" s="117"/>
      <c r="S1323" s="117"/>
      <c r="V1323" s="117"/>
    </row>
    <row r="1324">
      <c r="A1324" s="117"/>
      <c r="B1324" s="120"/>
      <c r="R1324" s="117"/>
      <c r="S1324" s="117"/>
      <c r="V1324" s="117"/>
    </row>
    <row r="1325">
      <c r="A1325" s="117"/>
      <c r="B1325" s="120"/>
      <c r="R1325" s="117"/>
      <c r="S1325" s="117"/>
      <c r="V1325" s="117"/>
    </row>
    <row r="1326">
      <c r="A1326" s="117"/>
      <c r="B1326" s="120"/>
      <c r="R1326" s="117"/>
      <c r="S1326" s="117"/>
      <c r="V1326" s="117"/>
    </row>
    <row r="1327">
      <c r="A1327" s="117"/>
      <c r="B1327" s="120"/>
      <c r="R1327" s="117"/>
      <c r="S1327" s="117"/>
      <c r="V1327" s="117"/>
    </row>
    <row r="1328">
      <c r="A1328" s="117"/>
      <c r="B1328" s="120"/>
      <c r="R1328" s="117"/>
      <c r="S1328" s="117"/>
      <c r="V1328" s="117"/>
    </row>
    <row r="1329">
      <c r="A1329" s="117"/>
      <c r="B1329" s="120"/>
      <c r="R1329" s="117"/>
      <c r="S1329" s="117"/>
      <c r="V1329" s="117"/>
    </row>
    <row r="1330">
      <c r="A1330" s="117"/>
      <c r="B1330" s="120"/>
      <c r="R1330" s="117"/>
      <c r="S1330" s="117"/>
      <c r="V1330" s="117"/>
    </row>
    <row r="1331">
      <c r="A1331" s="117"/>
      <c r="B1331" s="120"/>
      <c r="R1331" s="117"/>
      <c r="S1331" s="117"/>
      <c r="V1331" s="117"/>
    </row>
    <row r="1332">
      <c r="A1332" s="117"/>
      <c r="B1332" s="120"/>
      <c r="R1332" s="117"/>
      <c r="S1332" s="117"/>
      <c r="V1332" s="117"/>
    </row>
    <row r="1333">
      <c r="A1333" s="117"/>
      <c r="B1333" s="120"/>
      <c r="R1333" s="117"/>
      <c r="S1333" s="117"/>
      <c r="V1333" s="117"/>
    </row>
    <row r="1334">
      <c r="A1334" s="117"/>
      <c r="B1334" s="120"/>
      <c r="R1334" s="117"/>
      <c r="S1334" s="117"/>
      <c r="V1334" s="117"/>
    </row>
    <row r="1335">
      <c r="A1335" s="117"/>
      <c r="B1335" s="120"/>
      <c r="R1335" s="117"/>
      <c r="S1335" s="117"/>
      <c r="V1335" s="117"/>
    </row>
    <row r="1336">
      <c r="A1336" s="117"/>
      <c r="B1336" s="120"/>
      <c r="R1336" s="117"/>
      <c r="S1336" s="117"/>
      <c r="V1336" s="117"/>
    </row>
    <row r="1337">
      <c r="A1337" s="117"/>
      <c r="B1337" s="120"/>
      <c r="R1337" s="117"/>
      <c r="S1337" s="117"/>
      <c r="V1337" s="117"/>
    </row>
    <row r="1338">
      <c r="A1338" s="117"/>
      <c r="B1338" s="120"/>
      <c r="R1338" s="117"/>
      <c r="S1338" s="117"/>
      <c r="V1338" s="117"/>
    </row>
    <row r="1339">
      <c r="A1339" s="117"/>
      <c r="B1339" s="120"/>
      <c r="R1339" s="117"/>
      <c r="S1339" s="117"/>
      <c r="V1339" s="117"/>
    </row>
    <row r="1340">
      <c r="A1340" s="117"/>
      <c r="B1340" s="120"/>
      <c r="R1340" s="117"/>
      <c r="S1340" s="117"/>
      <c r="V1340" s="117"/>
    </row>
    <row r="1341">
      <c r="A1341" s="117"/>
      <c r="B1341" s="120"/>
      <c r="R1341" s="117"/>
      <c r="S1341" s="117"/>
      <c r="V1341" s="117"/>
    </row>
    <row r="1342">
      <c r="A1342" s="117"/>
      <c r="B1342" s="120"/>
      <c r="R1342" s="117"/>
      <c r="S1342" s="117"/>
      <c r="V1342" s="117"/>
    </row>
    <row r="1343">
      <c r="A1343" s="117"/>
      <c r="B1343" s="120"/>
      <c r="R1343" s="117"/>
      <c r="S1343" s="117"/>
      <c r="V1343" s="117"/>
    </row>
    <row r="1344">
      <c r="A1344" s="117"/>
      <c r="B1344" s="120"/>
      <c r="R1344" s="117"/>
      <c r="S1344" s="117"/>
      <c r="V1344" s="117"/>
    </row>
    <row r="1345">
      <c r="A1345" s="117"/>
      <c r="B1345" s="120"/>
      <c r="R1345" s="117"/>
      <c r="S1345" s="117"/>
      <c r="V1345" s="117"/>
    </row>
    <row r="1346">
      <c r="A1346" s="117"/>
      <c r="B1346" s="120"/>
      <c r="R1346" s="117"/>
      <c r="S1346" s="117"/>
      <c r="V1346" s="117"/>
    </row>
    <row r="1347">
      <c r="A1347" s="117"/>
      <c r="B1347" s="120"/>
      <c r="R1347" s="117"/>
      <c r="S1347" s="117"/>
      <c r="V1347" s="117"/>
    </row>
    <row r="1348">
      <c r="A1348" s="117"/>
      <c r="B1348" s="120"/>
      <c r="R1348" s="117"/>
      <c r="S1348" s="117"/>
      <c r="V1348" s="117"/>
    </row>
    <row r="1349">
      <c r="A1349" s="117"/>
      <c r="B1349" s="120"/>
      <c r="R1349" s="117"/>
      <c r="S1349" s="117"/>
      <c r="V1349" s="117"/>
    </row>
    <row r="1350">
      <c r="A1350" s="117"/>
      <c r="B1350" s="120"/>
      <c r="R1350" s="117"/>
      <c r="S1350" s="117"/>
      <c r="V1350" s="117"/>
    </row>
    <row r="1351">
      <c r="A1351" s="117"/>
      <c r="B1351" s="120"/>
      <c r="R1351" s="117"/>
      <c r="S1351" s="117"/>
      <c r="V1351" s="117"/>
    </row>
    <row r="1352">
      <c r="A1352" s="117"/>
      <c r="B1352" s="120"/>
      <c r="R1352" s="117"/>
      <c r="S1352" s="117"/>
      <c r="V1352" s="117"/>
    </row>
    <row r="1353">
      <c r="A1353" s="117"/>
      <c r="B1353" s="120"/>
      <c r="R1353" s="117"/>
      <c r="S1353" s="117"/>
      <c r="V1353" s="117"/>
    </row>
    <row r="1354">
      <c r="A1354" s="117"/>
      <c r="B1354" s="120"/>
      <c r="R1354" s="117"/>
      <c r="S1354" s="117"/>
      <c r="V1354" s="117"/>
    </row>
    <row r="1355">
      <c r="A1355" s="117"/>
      <c r="B1355" s="120"/>
      <c r="R1355" s="117"/>
      <c r="S1355" s="117"/>
      <c r="V1355" s="117"/>
    </row>
    <row r="1356">
      <c r="A1356" s="117"/>
      <c r="B1356" s="120"/>
      <c r="R1356" s="117"/>
      <c r="S1356" s="117"/>
      <c r="V1356" s="117"/>
    </row>
    <row r="1357">
      <c r="A1357" s="117"/>
      <c r="B1357" s="120"/>
      <c r="R1357" s="117"/>
      <c r="S1357" s="117"/>
      <c r="V1357" s="117"/>
    </row>
    <row r="1358">
      <c r="A1358" s="117"/>
      <c r="B1358" s="120"/>
      <c r="R1358" s="117"/>
      <c r="S1358" s="117"/>
      <c r="V1358" s="117"/>
    </row>
    <row r="1359">
      <c r="A1359" s="117"/>
      <c r="B1359" s="120"/>
      <c r="R1359" s="117"/>
      <c r="S1359" s="117"/>
      <c r="V1359" s="117"/>
    </row>
    <row r="1360">
      <c r="A1360" s="117"/>
      <c r="B1360" s="120"/>
      <c r="R1360" s="117"/>
      <c r="S1360" s="117"/>
      <c r="V1360" s="117"/>
    </row>
    <row r="1361">
      <c r="A1361" s="117"/>
      <c r="B1361" s="120"/>
      <c r="R1361" s="117"/>
      <c r="S1361" s="117"/>
      <c r="V1361" s="117"/>
    </row>
    <row r="1362">
      <c r="A1362" s="117"/>
      <c r="B1362" s="120"/>
      <c r="R1362" s="117"/>
      <c r="S1362" s="117"/>
      <c r="V1362" s="117"/>
    </row>
    <row r="1363">
      <c r="A1363" s="117"/>
      <c r="B1363" s="120"/>
      <c r="R1363" s="117"/>
      <c r="S1363" s="117"/>
      <c r="V1363" s="117"/>
    </row>
    <row r="1364">
      <c r="A1364" s="117"/>
      <c r="B1364" s="120"/>
      <c r="R1364" s="117"/>
      <c r="S1364" s="117"/>
      <c r="V1364" s="117"/>
    </row>
    <row r="1365">
      <c r="A1365" s="117"/>
      <c r="B1365" s="120"/>
      <c r="R1365" s="117"/>
      <c r="S1365" s="117"/>
      <c r="V1365" s="117"/>
    </row>
    <row r="1366">
      <c r="A1366" s="117"/>
      <c r="B1366" s="120"/>
      <c r="R1366" s="117"/>
      <c r="S1366" s="117"/>
      <c r="V1366" s="117"/>
    </row>
    <row r="1367">
      <c r="A1367" s="117"/>
      <c r="B1367" s="120"/>
      <c r="R1367" s="117"/>
      <c r="S1367" s="117"/>
      <c r="V1367" s="117"/>
    </row>
    <row r="1368">
      <c r="A1368" s="117"/>
      <c r="B1368" s="120"/>
      <c r="R1368" s="117"/>
      <c r="S1368" s="117"/>
      <c r="V1368" s="117"/>
    </row>
    <row r="1369">
      <c r="A1369" s="117"/>
      <c r="B1369" s="120"/>
      <c r="R1369" s="117"/>
      <c r="S1369" s="117"/>
      <c r="V1369" s="117"/>
    </row>
    <row r="1370">
      <c r="A1370" s="117"/>
      <c r="B1370" s="120"/>
      <c r="R1370" s="117"/>
      <c r="S1370" s="117"/>
      <c r="V1370" s="117"/>
    </row>
    <row r="1371">
      <c r="A1371" s="117"/>
      <c r="B1371" s="120"/>
      <c r="R1371" s="117"/>
      <c r="S1371" s="117"/>
      <c r="V1371" s="117"/>
    </row>
    <row r="1372">
      <c r="A1372" s="117"/>
      <c r="B1372" s="120"/>
      <c r="R1372" s="117"/>
      <c r="S1372" s="117"/>
      <c r="V1372" s="117"/>
    </row>
    <row r="1373">
      <c r="A1373" s="117"/>
      <c r="B1373" s="120"/>
      <c r="R1373" s="117"/>
      <c r="S1373" s="117"/>
      <c r="V1373" s="117"/>
    </row>
    <row r="1374">
      <c r="A1374" s="117"/>
      <c r="B1374" s="120"/>
      <c r="R1374" s="117"/>
      <c r="S1374" s="117"/>
      <c r="V1374" s="117"/>
    </row>
    <row r="1375">
      <c r="A1375" s="117"/>
      <c r="B1375" s="120"/>
      <c r="R1375" s="117"/>
      <c r="S1375" s="117"/>
      <c r="V1375" s="117"/>
    </row>
    <row r="1376">
      <c r="A1376" s="117"/>
      <c r="B1376" s="120"/>
      <c r="R1376" s="117"/>
      <c r="S1376" s="117"/>
      <c r="V1376" s="117"/>
    </row>
    <row r="1377">
      <c r="A1377" s="117"/>
      <c r="B1377" s="120"/>
      <c r="R1377" s="117"/>
      <c r="S1377" s="117"/>
      <c r="V1377" s="117"/>
    </row>
    <row r="1378">
      <c r="A1378" s="117"/>
      <c r="B1378" s="120"/>
      <c r="R1378" s="117"/>
      <c r="S1378" s="117"/>
      <c r="V1378" s="117"/>
    </row>
    <row r="1379">
      <c r="A1379" s="117"/>
      <c r="B1379" s="120"/>
      <c r="R1379" s="117"/>
      <c r="S1379" s="117"/>
      <c r="V1379" s="117"/>
    </row>
    <row r="1380">
      <c r="A1380" s="117"/>
      <c r="B1380" s="120"/>
      <c r="R1380" s="117"/>
      <c r="S1380" s="117"/>
      <c r="V1380" s="117"/>
    </row>
    <row r="1381">
      <c r="A1381" s="117"/>
      <c r="B1381" s="120"/>
      <c r="R1381" s="117"/>
      <c r="S1381" s="117"/>
      <c r="V1381" s="117"/>
    </row>
    <row r="1382">
      <c r="A1382" s="117"/>
      <c r="B1382" s="120"/>
      <c r="R1382" s="117"/>
      <c r="S1382" s="117"/>
      <c r="V1382" s="117"/>
    </row>
    <row r="1383">
      <c r="A1383" s="117"/>
      <c r="B1383" s="120"/>
      <c r="R1383" s="117"/>
      <c r="S1383" s="117"/>
      <c r="V1383" s="117"/>
    </row>
    <row r="1384">
      <c r="A1384" s="117"/>
      <c r="B1384" s="120"/>
      <c r="R1384" s="117"/>
      <c r="S1384" s="117"/>
      <c r="V1384" s="117"/>
    </row>
    <row r="1385">
      <c r="A1385" s="117"/>
      <c r="B1385" s="120"/>
      <c r="R1385" s="117"/>
      <c r="S1385" s="117"/>
      <c r="V1385" s="117"/>
    </row>
    <row r="1386">
      <c r="A1386" s="117"/>
      <c r="B1386" s="120"/>
      <c r="R1386" s="117"/>
      <c r="S1386" s="117"/>
      <c r="V1386" s="117"/>
    </row>
    <row r="1387">
      <c r="A1387" s="117"/>
      <c r="B1387" s="120"/>
      <c r="R1387" s="117"/>
      <c r="S1387" s="117"/>
      <c r="V1387" s="117"/>
    </row>
    <row r="1388">
      <c r="A1388" s="117"/>
      <c r="B1388" s="120"/>
      <c r="R1388" s="117"/>
      <c r="S1388" s="117"/>
      <c r="V1388" s="117"/>
    </row>
    <row r="1389">
      <c r="A1389" s="117"/>
      <c r="B1389" s="120"/>
      <c r="R1389" s="117"/>
      <c r="S1389" s="117"/>
      <c r="V1389" s="117"/>
    </row>
    <row r="1390">
      <c r="A1390" s="117"/>
      <c r="B1390" s="120"/>
      <c r="R1390" s="117"/>
      <c r="S1390" s="117"/>
      <c r="V1390" s="117"/>
    </row>
    <row r="1391">
      <c r="A1391" s="117"/>
      <c r="B1391" s="120"/>
      <c r="R1391" s="117"/>
      <c r="S1391" s="117"/>
      <c r="V1391" s="117"/>
    </row>
    <row r="1392">
      <c r="A1392" s="117"/>
      <c r="B1392" s="120"/>
      <c r="R1392" s="117"/>
      <c r="S1392" s="117"/>
      <c r="V1392" s="117"/>
    </row>
    <row r="1393">
      <c r="A1393" s="117"/>
      <c r="B1393" s="120"/>
      <c r="R1393" s="117"/>
      <c r="S1393" s="117"/>
      <c r="V1393" s="117"/>
    </row>
    <row r="1394">
      <c r="A1394" s="117"/>
      <c r="B1394" s="120"/>
      <c r="R1394" s="117"/>
      <c r="S1394" s="117"/>
      <c r="V1394" s="117"/>
    </row>
    <row r="1395">
      <c r="A1395" s="117"/>
      <c r="B1395" s="120"/>
      <c r="R1395" s="117"/>
      <c r="S1395" s="117"/>
      <c r="V1395" s="117"/>
    </row>
    <row r="1396">
      <c r="A1396" s="117"/>
      <c r="B1396" s="120"/>
      <c r="R1396" s="117"/>
      <c r="S1396" s="117"/>
      <c r="V1396" s="117"/>
    </row>
    <row r="1397">
      <c r="A1397" s="117"/>
      <c r="B1397" s="120"/>
      <c r="R1397" s="117"/>
      <c r="S1397" s="117"/>
      <c r="V1397" s="117"/>
    </row>
    <row r="1398">
      <c r="A1398" s="117"/>
      <c r="B1398" s="120"/>
      <c r="R1398" s="117"/>
      <c r="S1398" s="117"/>
      <c r="V1398" s="117"/>
    </row>
    <row r="1399">
      <c r="A1399" s="117"/>
      <c r="B1399" s="120"/>
      <c r="R1399" s="117"/>
      <c r="S1399" s="117"/>
      <c r="V1399" s="117"/>
    </row>
    <row r="1400">
      <c r="A1400" s="117"/>
      <c r="B1400" s="120"/>
      <c r="R1400" s="117"/>
      <c r="S1400" s="117"/>
      <c r="V1400" s="117"/>
    </row>
    <row r="1401">
      <c r="A1401" s="117"/>
      <c r="B1401" s="120"/>
      <c r="R1401" s="117"/>
      <c r="S1401" s="117"/>
      <c r="V1401" s="117"/>
    </row>
    <row r="1402">
      <c r="A1402" s="117"/>
      <c r="B1402" s="120"/>
      <c r="R1402" s="117"/>
      <c r="S1402" s="117"/>
      <c r="V1402" s="117"/>
    </row>
    <row r="1403">
      <c r="A1403" s="117"/>
      <c r="B1403" s="120"/>
      <c r="R1403" s="117"/>
      <c r="S1403" s="117"/>
      <c r="V1403" s="117"/>
    </row>
    <row r="1404">
      <c r="A1404" s="117"/>
      <c r="B1404" s="120"/>
      <c r="R1404" s="117"/>
      <c r="S1404" s="117"/>
      <c r="V1404" s="117"/>
    </row>
    <row r="1405">
      <c r="A1405" s="117"/>
      <c r="B1405" s="120"/>
      <c r="R1405" s="117"/>
      <c r="S1405" s="117"/>
      <c r="V1405" s="117"/>
    </row>
    <row r="1406">
      <c r="A1406" s="117"/>
      <c r="B1406" s="120"/>
      <c r="R1406" s="117"/>
      <c r="S1406" s="117"/>
      <c r="V1406" s="117"/>
    </row>
    <row r="1407">
      <c r="A1407" s="117"/>
      <c r="B1407" s="120"/>
      <c r="R1407" s="117"/>
      <c r="S1407" s="117"/>
      <c r="V1407" s="117"/>
    </row>
    <row r="1408">
      <c r="A1408" s="117"/>
      <c r="B1408" s="120"/>
      <c r="R1408" s="117"/>
      <c r="S1408" s="117"/>
      <c r="V1408" s="117"/>
    </row>
    <row r="1409">
      <c r="A1409" s="117"/>
      <c r="B1409" s="120"/>
      <c r="R1409" s="117"/>
      <c r="S1409" s="117"/>
      <c r="V1409" s="117"/>
    </row>
    <row r="1410">
      <c r="A1410" s="117"/>
      <c r="B1410" s="120"/>
      <c r="R1410" s="117"/>
      <c r="S1410" s="117"/>
      <c r="V1410" s="117"/>
    </row>
    <row r="1411">
      <c r="A1411" s="117"/>
      <c r="B1411" s="120"/>
      <c r="R1411" s="117"/>
      <c r="S1411" s="117"/>
      <c r="V1411" s="117"/>
    </row>
    <row r="1412">
      <c r="A1412" s="117"/>
      <c r="B1412" s="120"/>
      <c r="R1412" s="117"/>
      <c r="S1412" s="117"/>
      <c r="V1412" s="117"/>
    </row>
    <row r="1413">
      <c r="A1413" s="117"/>
      <c r="B1413" s="120"/>
      <c r="R1413" s="117"/>
      <c r="S1413" s="117"/>
      <c r="V1413" s="117"/>
    </row>
    <row r="1414">
      <c r="A1414" s="117"/>
      <c r="B1414" s="120"/>
      <c r="R1414" s="117"/>
      <c r="S1414" s="117"/>
      <c r="V1414" s="117"/>
    </row>
    <row r="1415">
      <c r="A1415" s="117"/>
      <c r="B1415" s="120"/>
      <c r="R1415" s="117"/>
      <c r="S1415" s="117"/>
      <c r="V1415" s="117"/>
    </row>
    <row r="1416">
      <c r="A1416" s="117"/>
      <c r="B1416" s="120"/>
      <c r="R1416" s="117"/>
      <c r="S1416" s="117"/>
      <c r="V1416" s="117"/>
    </row>
    <row r="1417">
      <c r="A1417" s="117"/>
      <c r="B1417" s="120"/>
      <c r="R1417" s="117"/>
      <c r="S1417" s="117"/>
      <c r="V1417" s="117"/>
    </row>
    <row r="1418">
      <c r="A1418" s="117"/>
      <c r="B1418" s="120"/>
      <c r="R1418" s="117"/>
      <c r="S1418" s="117"/>
      <c r="V1418" s="117"/>
    </row>
    <row r="1419">
      <c r="A1419" s="117"/>
      <c r="B1419" s="120"/>
      <c r="R1419" s="117"/>
      <c r="S1419" s="117"/>
      <c r="V1419" s="117"/>
    </row>
    <row r="1420">
      <c r="A1420" s="117"/>
      <c r="B1420" s="120"/>
      <c r="R1420" s="117"/>
      <c r="S1420" s="117"/>
      <c r="V1420" s="117"/>
    </row>
    <row r="1421">
      <c r="A1421" s="117"/>
      <c r="B1421" s="120"/>
      <c r="R1421" s="117"/>
      <c r="S1421" s="117"/>
      <c r="V1421" s="117"/>
    </row>
    <row r="1422">
      <c r="A1422" s="117"/>
      <c r="B1422" s="120"/>
      <c r="R1422" s="117"/>
      <c r="S1422" s="117"/>
      <c r="V1422" s="117"/>
    </row>
    <row r="1423">
      <c r="A1423" s="117"/>
      <c r="B1423" s="120"/>
      <c r="R1423" s="117"/>
      <c r="S1423" s="117"/>
      <c r="V1423" s="117"/>
    </row>
    <row r="1424">
      <c r="A1424" s="117"/>
      <c r="B1424" s="120"/>
      <c r="R1424" s="117"/>
      <c r="S1424" s="117"/>
      <c r="V1424" s="117"/>
    </row>
    <row r="1425">
      <c r="A1425" s="117"/>
      <c r="B1425" s="120"/>
      <c r="R1425" s="117"/>
      <c r="S1425" s="117"/>
      <c r="V1425" s="117"/>
    </row>
    <row r="1426">
      <c r="A1426" s="117"/>
      <c r="B1426" s="120"/>
      <c r="R1426" s="117"/>
      <c r="S1426" s="117"/>
      <c r="V1426" s="117"/>
    </row>
    <row r="1427">
      <c r="A1427" s="117"/>
      <c r="B1427" s="120"/>
      <c r="R1427" s="117"/>
      <c r="S1427" s="117"/>
      <c r="V1427" s="117"/>
    </row>
    <row r="1428">
      <c r="A1428" s="117"/>
      <c r="B1428" s="120"/>
      <c r="R1428" s="117"/>
      <c r="S1428" s="117"/>
      <c r="V1428" s="117"/>
    </row>
    <row r="1429">
      <c r="A1429" s="117"/>
      <c r="B1429" s="120"/>
      <c r="R1429" s="117"/>
      <c r="S1429" s="117"/>
      <c r="V1429" s="117"/>
    </row>
    <row r="1430">
      <c r="A1430" s="117"/>
      <c r="B1430" s="120"/>
      <c r="R1430" s="117"/>
      <c r="S1430" s="117"/>
      <c r="V1430" s="117"/>
    </row>
    <row r="1431">
      <c r="A1431" s="117"/>
      <c r="B1431" s="120"/>
      <c r="R1431" s="117"/>
      <c r="S1431" s="117"/>
      <c r="V1431" s="117"/>
    </row>
    <row r="1432">
      <c r="A1432" s="117"/>
      <c r="B1432" s="120"/>
      <c r="R1432" s="117"/>
      <c r="S1432" s="117"/>
      <c r="V1432" s="117"/>
    </row>
    <row r="1433">
      <c r="A1433" s="117"/>
      <c r="B1433" s="120"/>
      <c r="R1433" s="117"/>
      <c r="S1433" s="117"/>
      <c r="V1433" s="117"/>
    </row>
    <row r="1434">
      <c r="A1434" s="117"/>
      <c r="B1434" s="120"/>
      <c r="R1434" s="117"/>
      <c r="S1434" s="117"/>
      <c r="V1434" s="117"/>
    </row>
    <row r="1435">
      <c r="A1435" s="117"/>
      <c r="B1435" s="120"/>
      <c r="R1435" s="117"/>
      <c r="S1435" s="117"/>
      <c r="V1435" s="117"/>
    </row>
    <row r="1436">
      <c r="A1436" s="117"/>
      <c r="B1436" s="120"/>
      <c r="R1436" s="117"/>
      <c r="S1436" s="117"/>
      <c r="V1436" s="117"/>
    </row>
    <row r="1437">
      <c r="A1437" s="117"/>
      <c r="B1437" s="120"/>
      <c r="R1437" s="117"/>
      <c r="S1437" s="117"/>
      <c r="V1437" s="117"/>
    </row>
    <row r="1438">
      <c r="A1438" s="117"/>
      <c r="B1438" s="120"/>
      <c r="R1438" s="117"/>
      <c r="S1438" s="117"/>
      <c r="V1438" s="117"/>
    </row>
    <row r="1439">
      <c r="A1439" s="117"/>
      <c r="B1439" s="120"/>
      <c r="R1439" s="117"/>
      <c r="S1439" s="117"/>
      <c r="V1439" s="117"/>
    </row>
    <row r="1440">
      <c r="A1440" s="117"/>
      <c r="B1440" s="120"/>
      <c r="R1440" s="117"/>
      <c r="S1440" s="117"/>
      <c r="V1440" s="117"/>
    </row>
    <row r="1441">
      <c r="A1441" s="117"/>
      <c r="B1441" s="120"/>
      <c r="R1441" s="117"/>
      <c r="S1441" s="117"/>
      <c r="V1441" s="117"/>
    </row>
    <row r="1442">
      <c r="A1442" s="117"/>
      <c r="B1442" s="120"/>
      <c r="R1442" s="117"/>
      <c r="S1442" s="117"/>
      <c r="V1442" s="117"/>
    </row>
    <row r="1443">
      <c r="A1443" s="117"/>
      <c r="B1443" s="120"/>
      <c r="R1443" s="117"/>
      <c r="S1443" s="117"/>
      <c r="V1443" s="117"/>
    </row>
    <row r="1444">
      <c r="A1444" s="117"/>
      <c r="B1444" s="120"/>
      <c r="R1444" s="117"/>
      <c r="S1444" s="117"/>
      <c r="V1444" s="117"/>
    </row>
    <row r="1445">
      <c r="A1445" s="117"/>
      <c r="B1445" s="120"/>
      <c r="R1445" s="117"/>
      <c r="S1445" s="117"/>
      <c r="V1445" s="117"/>
    </row>
    <row r="1446">
      <c r="A1446" s="117"/>
      <c r="B1446" s="120"/>
      <c r="R1446" s="117"/>
      <c r="S1446" s="117"/>
      <c r="V1446" s="117"/>
    </row>
    <row r="1447">
      <c r="A1447" s="117"/>
      <c r="B1447" s="120"/>
      <c r="R1447" s="117"/>
      <c r="S1447" s="117"/>
      <c r="V1447" s="117"/>
    </row>
    <row r="1448">
      <c r="A1448" s="117"/>
      <c r="B1448" s="120"/>
      <c r="R1448" s="117"/>
      <c r="S1448" s="117"/>
      <c r="V1448" s="117"/>
    </row>
    <row r="1449">
      <c r="A1449" s="117"/>
      <c r="B1449" s="120"/>
      <c r="R1449" s="117"/>
      <c r="S1449" s="117"/>
      <c r="V1449" s="117"/>
    </row>
    <row r="1450">
      <c r="A1450" s="117"/>
      <c r="B1450" s="120"/>
      <c r="R1450" s="117"/>
      <c r="S1450" s="117"/>
      <c r="V1450" s="117"/>
    </row>
    <row r="1451">
      <c r="A1451" s="117"/>
      <c r="B1451" s="120"/>
      <c r="R1451" s="117"/>
      <c r="S1451" s="117"/>
      <c r="V1451" s="117"/>
    </row>
    <row r="1452">
      <c r="A1452" s="117"/>
      <c r="B1452" s="120"/>
      <c r="R1452" s="117"/>
      <c r="S1452" s="117"/>
      <c r="V1452" s="117"/>
    </row>
    <row r="1453">
      <c r="A1453" s="117"/>
      <c r="B1453" s="120"/>
      <c r="R1453" s="117"/>
      <c r="S1453" s="117"/>
      <c r="V1453" s="117"/>
    </row>
    <row r="1454">
      <c r="A1454" s="117"/>
      <c r="B1454" s="120"/>
      <c r="R1454" s="117"/>
      <c r="S1454" s="117"/>
      <c r="V1454" s="117"/>
    </row>
    <row r="1455">
      <c r="A1455" s="117"/>
      <c r="B1455" s="120"/>
      <c r="R1455" s="117"/>
      <c r="S1455" s="117"/>
      <c r="V1455" s="117"/>
    </row>
    <row r="1456">
      <c r="A1456" s="117"/>
      <c r="B1456" s="120"/>
      <c r="R1456" s="117"/>
      <c r="S1456" s="117"/>
      <c r="V1456" s="117"/>
    </row>
    <row r="1457">
      <c r="A1457" s="117"/>
      <c r="B1457" s="120"/>
      <c r="R1457" s="117"/>
      <c r="S1457" s="117"/>
      <c r="V1457" s="117"/>
    </row>
    <row r="1458">
      <c r="A1458" s="117"/>
      <c r="B1458" s="120"/>
      <c r="R1458" s="117"/>
      <c r="S1458" s="117"/>
      <c r="V1458" s="117"/>
    </row>
    <row r="1459">
      <c r="A1459" s="117"/>
      <c r="B1459" s="120"/>
      <c r="R1459" s="117"/>
      <c r="S1459" s="117"/>
      <c r="V1459" s="117"/>
    </row>
    <row r="1460">
      <c r="A1460" s="117"/>
      <c r="B1460" s="120"/>
      <c r="R1460" s="117"/>
      <c r="S1460" s="117"/>
      <c r="V1460" s="117"/>
    </row>
    <row r="1461">
      <c r="A1461" s="117"/>
      <c r="B1461" s="120"/>
      <c r="R1461" s="117"/>
      <c r="S1461" s="117"/>
      <c r="V1461" s="117"/>
    </row>
    <row r="1462">
      <c r="A1462" s="117"/>
      <c r="B1462" s="120"/>
      <c r="R1462" s="117"/>
      <c r="S1462" s="117"/>
      <c r="V1462" s="117"/>
    </row>
    <row r="1463">
      <c r="A1463" s="117"/>
      <c r="B1463" s="120"/>
      <c r="R1463" s="117"/>
      <c r="S1463" s="117"/>
      <c r="V1463" s="117"/>
    </row>
    <row r="1464">
      <c r="A1464" s="117"/>
      <c r="B1464" s="120"/>
      <c r="R1464" s="117"/>
      <c r="S1464" s="117"/>
      <c r="V1464" s="117"/>
    </row>
    <row r="1465">
      <c r="A1465" s="117"/>
      <c r="B1465" s="120"/>
      <c r="R1465" s="117"/>
      <c r="S1465" s="117"/>
      <c r="V1465" s="117"/>
    </row>
    <row r="1466">
      <c r="A1466" s="117"/>
      <c r="B1466" s="120"/>
      <c r="R1466" s="117"/>
      <c r="S1466" s="117"/>
      <c r="V1466" s="117"/>
    </row>
    <row r="1467">
      <c r="A1467" s="117"/>
      <c r="B1467" s="120"/>
      <c r="R1467" s="117"/>
      <c r="S1467" s="117"/>
      <c r="V1467" s="117"/>
    </row>
    <row r="1468">
      <c r="A1468" s="117"/>
      <c r="B1468" s="120"/>
      <c r="R1468" s="117"/>
      <c r="S1468" s="117"/>
      <c r="V1468" s="117"/>
    </row>
    <row r="1469">
      <c r="A1469" s="117"/>
      <c r="B1469" s="120"/>
      <c r="R1469" s="117"/>
      <c r="S1469" s="117"/>
      <c r="V1469" s="117"/>
    </row>
    <row r="1470">
      <c r="A1470" s="117"/>
      <c r="B1470" s="120"/>
      <c r="R1470" s="117"/>
      <c r="S1470" s="117"/>
      <c r="V1470" s="117"/>
    </row>
    <row r="1471">
      <c r="A1471" s="117"/>
      <c r="B1471" s="120"/>
      <c r="R1471" s="117"/>
      <c r="S1471" s="117"/>
      <c r="V1471" s="117"/>
    </row>
    <row r="1472">
      <c r="A1472" s="117"/>
      <c r="B1472" s="120"/>
      <c r="R1472" s="117"/>
      <c r="S1472" s="117"/>
      <c r="V1472" s="117"/>
    </row>
    <row r="1473">
      <c r="A1473" s="117"/>
      <c r="B1473" s="120"/>
      <c r="R1473" s="117"/>
      <c r="S1473" s="117"/>
      <c r="V1473" s="117"/>
    </row>
    <row r="1474">
      <c r="A1474" s="117"/>
      <c r="B1474" s="120"/>
      <c r="R1474" s="117"/>
      <c r="S1474" s="117"/>
      <c r="V1474" s="117"/>
    </row>
    <row r="1475">
      <c r="A1475" s="117"/>
      <c r="B1475" s="120"/>
      <c r="R1475" s="117"/>
      <c r="S1475" s="117"/>
      <c r="V1475" s="117"/>
    </row>
    <row r="1476">
      <c r="A1476" s="117"/>
      <c r="B1476" s="120"/>
      <c r="R1476" s="117"/>
      <c r="S1476" s="117"/>
      <c r="V1476" s="117"/>
    </row>
    <row r="1477">
      <c r="A1477" s="117"/>
      <c r="B1477" s="120"/>
      <c r="R1477" s="117"/>
      <c r="S1477" s="117"/>
      <c r="V1477" s="117"/>
    </row>
    <row r="1478">
      <c r="A1478" s="117"/>
      <c r="B1478" s="120"/>
      <c r="R1478" s="117"/>
      <c r="S1478" s="117"/>
      <c r="V1478" s="117"/>
    </row>
    <row r="1479">
      <c r="A1479" s="117"/>
      <c r="B1479" s="120"/>
      <c r="R1479" s="117"/>
      <c r="S1479" s="117"/>
      <c r="V1479" s="117"/>
    </row>
    <row r="1480">
      <c r="A1480" s="117"/>
      <c r="B1480" s="120"/>
      <c r="R1480" s="117"/>
      <c r="S1480" s="117"/>
      <c r="V1480" s="117"/>
    </row>
    <row r="1481">
      <c r="A1481" s="117"/>
      <c r="B1481" s="120"/>
      <c r="R1481" s="117"/>
      <c r="S1481" s="117"/>
      <c r="V1481" s="117"/>
    </row>
    <row r="1482">
      <c r="A1482" s="117"/>
      <c r="B1482" s="120"/>
      <c r="R1482" s="117"/>
      <c r="S1482" s="117"/>
      <c r="V1482" s="117"/>
    </row>
    <row r="1483">
      <c r="A1483" s="117"/>
      <c r="B1483" s="120"/>
      <c r="R1483" s="117"/>
      <c r="S1483" s="117"/>
      <c r="V1483" s="117"/>
    </row>
    <row r="1484">
      <c r="A1484" s="117"/>
      <c r="B1484" s="120"/>
      <c r="R1484" s="117"/>
      <c r="S1484" s="117"/>
      <c r="V1484" s="117"/>
    </row>
    <row r="1485">
      <c r="A1485" s="117"/>
      <c r="B1485" s="120"/>
      <c r="R1485" s="117"/>
      <c r="S1485" s="117"/>
      <c r="V1485" s="117"/>
    </row>
    <row r="1486">
      <c r="A1486" s="117"/>
      <c r="B1486" s="120"/>
      <c r="R1486" s="117"/>
      <c r="S1486" s="117"/>
      <c r="V1486" s="117"/>
    </row>
    <row r="1487">
      <c r="A1487" s="117"/>
      <c r="B1487" s="120"/>
      <c r="R1487" s="117"/>
      <c r="S1487" s="117"/>
      <c r="V1487" s="117"/>
    </row>
    <row r="1488">
      <c r="A1488" s="117"/>
      <c r="B1488" s="120"/>
      <c r="R1488" s="117"/>
      <c r="S1488" s="117"/>
      <c r="V1488" s="117"/>
    </row>
    <row r="1489">
      <c r="A1489" s="117"/>
      <c r="B1489" s="120"/>
      <c r="R1489" s="117"/>
      <c r="S1489" s="117"/>
      <c r="V1489" s="117"/>
    </row>
    <row r="1490">
      <c r="A1490" s="117"/>
      <c r="B1490" s="120"/>
      <c r="R1490" s="117"/>
      <c r="S1490" s="117"/>
      <c r="V1490" s="117"/>
    </row>
    <row r="1491">
      <c r="A1491" s="117"/>
      <c r="B1491" s="120"/>
      <c r="R1491" s="117"/>
      <c r="S1491" s="117"/>
      <c r="V1491" s="117"/>
    </row>
    <row r="1492">
      <c r="A1492" s="117"/>
      <c r="B1492" s="120"/>
      <c r="R1492" s="117"/>
      <c r="S1492" s="117"/>
      <c r="V1492" s="117"/>
    </row>
    <row r="1493">
      <c r="A1493" s="117"/>
      <c r="B1493" s="120"/>
      <c r="R1493" s="117"/>
      <c r="S1493" s="117"/>
      <c r="V1493" s="117"/>
    </row>
    <row r="1494">
      <c r="A1494" s="117"/>
      <c r="B1494" s="120"/>
      <c r="R1494" s="117"/>
      <c r="S1494" s="117"/>
      <c r="V1494" s="117"/>
    </row>
    <row r="1495">
      <c r="A1495" s="117"/>
      <c r="B1495" s="120"/>
      <c r="R1495" s="117"/>
      <c r="S1495" s="117"/>
      <c r="V1495" s="117"/>
    </row>
    <row r="1496">
      <c r="A1496" s="117"/>
      <c r="B1496" s="120"/>
      <c r="R1496" s="117"/>
      <c r="S1496" s="117"/>
      <c r="V1496" s="117"/>
    </row>
    <row r="1497">
      <c r="A1497" s="117"/>
      <c r="B1497" s="120"/>
      <c r="R1497" s="117"/>
      <c r="S1497" s="117"/>
      <c r="V1497" s="117"/>
    </row>
    <row r="1498">
      <c r="A1498" s="117"/>
      <c r="B1498" s="120"/>
      <c r="R1498" s="117"/>
      <c r="S1498" s="117"/>
      <c r="V1498" s="117"/>
    </row>
    <row r="1499">
      <c r="A1499" s="117"/>
      <c r="B1499" s="120"/>
      <c r="R1499" s="117"/>
      <c r="S1499" s="117"/>
      <c r="V1499" s="117"/>
    </row>
    <row r="1500">
      <c r="A1500" s="117"/>
      <c r="B1500" s="120"/>
      <c r="R1500" s="117"/>
      <c r="S1500" s="117"/>
      <c r="V1500" s="117"/>
    </row>
    <row r="1501">
      <c r="A1501" s="117"/>
      <c r="B1501" s="120"/>
      <c r="R1501" s="117"/>
      <c r="S1501" s="117"/>
      <c r="V1501" s="117"/>
    </row>
    <row r="1502">
      <c r="A1502" s="117"/>
      <c r="B1502" s="120"/>
      <c r="R1502" s="117"/>
      <c r="S1502" s="117"/>
      <c r="V1502" s="117"/>
    </row>
    <row r="1503">
      <c r="A1503" s="117"/>
      <c r="B1503" s="120"/>
      <c r="R1503" s="117"/>
      <c r="S1503" s="117"/>
      <c r="V1503" s="117"/>
    </row>
    <row r="1504">
      <c r="A1504" s="117"/>
      <c r="B1504" s="120"/>
      <c r="R1504" s="117"/>
      <c r="S1504" s="117"/>
      <c r="V1504" s="117"/>
    </row>
    <row r="1505">
      <c r="A1505" s="117"/>
      <c r="B1505" s="120"/>
      <c r="R1505" s="117"/>
      <c r="S1505" s="117"/>
      <c r="V1505" s="117"/>
    </row>
    <row r="1506">
      <c r="A1506" s="117"/>
      <c r="B1506" s="120"/>
      <c r="R1506" s="117"/>
      <c r="S1506" s="117"/>
      <c r="V1506" s="117"/>
    </row>
    <row r="1507">
      <c r="A1507" s="117"/>
      <c r="B1507" s="120"/>
      <c r="R1507" s="117"/>
      <c r="S1507" s="117"/>
      <c r="V1507" s="117"/>
    </row>
    <row r="1508">
      <c r="A1508" s="117"/>
      <c r="B1508" s="120"/>
      <c r="R1508" s="117"/>
      <c r="S1508" s="117"/>
      <c r="V1508" s="117"/>
    </row>
    <row r="1509">
      <c r="A1509" s="117"/>
      <c r="B1509" s="120"/>
      <c r="R1509" s="117"/>
      <c r="S1509" s="117"/>
      <c r="V1509" s="117"/>
    </row>
    <row r="1510">
      <c r="A1510" s="117"/>
      <c r="B1510" s="120"/>
      <c r="R1510" s="117"/>
      <c r="S1510" s="117"/>
      <c r="V1510" s="117"/>
    </row>
    <row r="1511">
      <c r="A1511" s="117"/>
      <c r="B1511" s="120"/>
      <c r="R1511" s="117"/>
      <c r="S1511" s="117"/>
      <c r="V1511" s="117"/>
    </row>
    <row r="1512">
      <c r="A1512" s="117"/>
      <c r="B1512" s="120"/>
      <c r="R1512" s="117"/>
      <c r="S1512" s="117"/>
      <c r="V1512" s="117"/>
    </row>
    <row r="1513">
      <c r="A1513" s="117"/>
      <c r="B1513" s="120"/>
      <c r="R1513" s="117"/>
      <c r="S1513" s="117"/>
      <c r="V1513" s="117"/>
    </row>
    <row r="1514">
      <c r="A1514" s="117"/>
      <c r="B1514" s="120"/>
      <c r="R1514" s="117"/>
      <c r="S1514" s="117"/>
      <c r="V1514" s="117"/>
    </row>
    <row r="1515">
      <c r="A1515" s="117"/>
      <c r="B1515" s="120"/>
      <c r="R1515" s="117"/>
      <c r="S1515" s="117"/>
      <c r="V1515" s="117"/>
    </row>
    <row r="1516">
      <c r="A1516" s="117"/>
      <c r="B1516" s="120"/>
      <c r="R1516" s="117"/>
      <c r="S1516" s="117"/>
      <c r="V1516" s="117"/>
    </row>
    <row r="1517">
      <c r="A1517" s="117"/>
      <c r="B1517" s="120"/>
      <c r="R1517" s="117"/>
      <c r="S1517" s="117"/>
      <c r="V1517" s="117"/>
    </row>
    <row r="1518">
      <c r="A1518" s="117"/>
      <c r="B1518" s="120"/>
      <c r="R1518" s="117"/>
      <c r="S1518" s="117"/>
      <c r="V1518" s="117"/>
    </row>
    <row r="1519">
      <c r="A1519" s="117"/>
      <c r="B1519" s="120"/>
      <c r="R1519" s="117"/>
      <c r="S1519" s="117"/>
      <c r="V1519" s="117"/>
    </row>
    <row r="1520">
      <c r="A1520" s="117"/>
      <c r="B1520" s="120"/>
      <c r="R1520" s="117"/>
      <c r="S1520" s="117"/>
      <c r="V1520" s="117"/>
    </row>
    <row r="1521">
      <c r="A1521" s="117"/>
      <c r="B1521" s="120"/>
      <c r="R1521" s="117"/>
      <c r="S1521" s="117"/>
      <c r="V1521" s="117"/>
    </row>
    <row r="1522">
      <c r="A1522" s="117"/>
      <c r="B1522" s="120"/>
      <c r="R1522" s="117"/>
      <c r="S1522" s="117"/>
      <c r="V1522" s="117"/>
    </row>
    <row r="1523">
      <c r="A1523" s="117"/>
      <c r="B1523" s="120"/>
      <c r="R1523" s="117"/>
      <c r="S1523" s="117"/>
      <c r="V1523" s="117"/>
    </row>
    <row r="1524">
      <c r="A1524" s="117"/>
      <c r="B1524" s="120"/>
      <c r="R1524" s="117"/>
      <c r="S1524" s="117"/>
      <c r="V1524" s="117"/>
    </row>
    <row r="1525">
      <c r="A1525" s="117"/>
      <c r="B1525" s="120"/>
      <c r="R1525" s="117"/>
      <c r="S1525" s="117"/>
      <c r="V1525" s="117"/>
    </row>
    <row r="1526">
      <c r="A1526" s="117"/>
      <c r="B1526" s="120"/>
      <c r="R1526" s="117"/>
      <c r="S1526" s="117"/>
      <c r="V1526" s="117"/>
    </row>
    <row r="1527">
      <c r="A1527" s="117"/>
      <c r="B1527" s="120"/>
      <c r="R1527" s="117"/>
      <c r="S1527" s="117"/>
      <c r="V1527" s="117"/>
    </row>
    <row r="1528">
      <c r="A1528" s="117"/>
      <c r="B1528" s="120"/>
      <c r="R1528" s="117"/>
      <c r="S1528" s="117"/>
      <c r="V1528" s="117"/>
    </row>
    <row r="1529">
      <c r="A1529" s="117"/>
      <c r="B1529" s="120"/>
      <c r="R1529" s="117"/>
      <c r="S1529" s="117"/>
      <c r="V1529" s="117"/>
    </row>
    <row r="1530">
      <c r="A1530" s="117"/>
      <c r="B1530" s="120"/>
      <c r="R1530" s="117"/>
      <c r="S1530" s="117"/>
      <c r="V1530" s="117"/>
    </row>
    <row r="1531">
      <c r="A1531" s="117"/>
      <c r="B1531" s="120"/>
      <c r="R1531" s="117"/>
      <c r="S1531" s="117"/>
      <c r="V1531" s="117"/>
    </row>
    <row r="1532">
      <c r="A1532" s="117"/>
      <c r="B1532" s="120"/>
      <c r="R1532" s="117"/>
      <c r="S1532" s="117"/>
      <c r="V1532" s="117"/>
    </row>
    <row r="1533">
      <c r="A1533" s="117"/>
      <c r="B1533" s="120"/>
      <c r="R1533" s="117"/>
      <c r="S1533" s="117"/>
      <c r="V1533" s="117"/>
    </row>
    <row r="1534">
      <c r="A1534" s="117"/>
      <c r="B1534" s="120"/>
      <c r="R1534" s="117"/>
      <c r="S1534" s="117"/>
      <c r="V1534" s="117"/>
    </row>
    <row r="1535">
      <c r="A1535" s="117"/>
      <c r="B1535" s="120"/>
      <c r="R1535" s="117"/>
      <c r="S1535" s="117"/>
      <c r="V1535" s="117"/>
    </row>
    <row r="1536">
      <c r="A1536" s="117"/>
      <c r="B1536" s="120"/>
      <c r="R1536" s="117"/>
      <c r="S1536" s="117"/>
      <c r="V1536" s="117"/>
    </row>
    <row r="1537">
      <c r="A1537" s="117"/>
      <c r="B1537" s="120"/>
      <c r="R1537" s="117"/>
      <c r="S1537" s="117"/>
      <c r="V1537" s="117"/>
    </row>
    <row r="1538">
      <c r="A1538" s="117"/>
      <c r="B1538" s="120"/>
      <c r="R1538" s="117"/>
      <c r="S1538" s="117"/>
      <c r="V1538" s="117"/>
    </row>
    <row r="1539">
      <c r="A1539" s="117"/>
      <c r="B1539" s="120"/>
      <c r="R1539" s="117"/>
      <c r="S1539" s="117"/>
      <c r="V1539" s="117"/>
    </row>
    <row r="1540">
      <c r="A1540" s="117"/>
      <c r="B1540" s="120"/>
      <c r="R1540" s="117"/>
      <c r="S1540" s="117"/>
      <c r="V1540" s="117"/>
    </row>
    <row r="1541">
      <c r="A1541" s="117"/>
      <c r="B1541" s="120"/>
      <c r="R1541" s="117"/>
      <c r="S1541" s="117"/>
      <c r="V1541" s="117"/>
    </row>
    <row r="1542">
      <c r="A1542" s="117"/>
      <c r="B1542" s="120"/>
      <c r="R1542" s="117"/>
      <c r="S1542" s="117"/>
      <c r="V1542" s="117"/>
    </row>
    <row r="1543">
      <c r="A1543" s="117"/>
      <c r="B1543" s="120"/>
      <c r="R1543" s="117"/>
      <c r="S1543" s="117"/>
      <c r="V1543" s="117"/>
    </row>
    <row r="1544">
      <c r="A1544" s="117"/>
      <c r="B1544" s="120"/>
      <c r="R1544" s="117"/>
      <c r="S1544" s="117"/>
      <c r="V1544" s="117"/>
    </row>
    <row r="1545">
      <c r="A1545" s="117"/>
      <c r="B1545" s="120"/>
      <c r="R1545" s="117"/>
      <c r="S1545" s="117"/>
      <c r="V1545" s="117"/>
    </row>
    <row r="1546">
      <c r="A1546" s="117"/>
      <c r="B1546" s="120"/>
      <c r="R1546" s="117"/>
      <c r="S1546" s="117"/>
      <c r="V1546" s="117"/>
    </row>
    <row r="1547">
      <c r="A1547" s="117"/>
      <c r="B1547" s="120"/>
      <c r="R1547" s="117"/>
      <c r="S1547" s="117"/>
      <c r="V1547" s="117"/>
    </row>
    <row r="1548">
      <c r="A1548" s="117"/>
      <c r="B1548" s="120"/>
      <c r="R1548" s="117"/>
      <c r="S1548" s="117"/>
      <c r="V1548" s="117"/>
    </row>
    <row r="1549">
      <c r="A1549" s="117"/>
      <c r="B1549" s="120"/>
      <c r="R1549" s="117"/>
      <c r="S1549" s="117"/>
      <c r="V1549" s="117"/>
    </row>
    <row r="1550">
      <c r="A1550" s="117"/>
      <c r="B1550" s="120"/>
      <c r="R1550" s="117"/>
      <c r="S1550" s="117"/>
      <c r="V1550" s="117"/>
    </row>
    <row r="1551">
      <c r="A1551" s="117"/>
      <c r="B1551" s="120"/>
      <c r="R1551" s="117"/>
      <c r="S1551" s="117"/>
      <c r="V1551" s="117"/>
    </row>
    <row r="1552">
      <c r="A1552" s="117"/>
      <c r="B1552" s="120"/>
      <c r="R1552" s="117"/>
      <c r="S1552" s="117"/>
      <c r="V1552" s="117"/>
    </row>
    <row r="1553">
      <c r="A1553" s="117"/>
      <c r="B1553" s="120"/>
      <c r="R1553" s="117"/>
      <c r="S1553" s="117"/>
      <c r="V1553" s="117"/>
    </row>
    <row r="1554">
      <c r="A1554" s="117"/>
      <c r="B1554" s="120"/>
      <c r="R1554" s="117"/>
      <c r="S1554" s="117"/>
      <c r="V1554" s="117"/>
    </row>
    <row r="1555">
      <c r="A1555" s="117"/>
      <c r="B1555" s="120"/>
      <c r="R1555" s="117"/>
      <c r="S1555" s="117"/>
      <c r="V1555" s="117"/>
    </row>
    <row r="1556">
      <c r="A1556" s="117"/>
      <c r="B1556" s="120"/>
      <c r="R1556" s="117"/>
      <c r="S1556" s="117"/>
      <c r="V1556" s="117"/>
    </row>
    <row r="1557">
      <c r="A1557" s="117"/>
      <c r="B1557" s="120"/>
      <c r="R1557" s="117"/>
      <c r="S1557" s="117"/>
      <c r="V1557" s="117"/>
    </row>
    <row r="1558">
      <c r="A1558" s="117"/>
      <c r="B1558" s="120"/>
      <c r="R1558" s="117"/>
      <c r="S1558" s="117"/>
      <c r="V1558" s="117"/>
    </row>
    <row r="1559">
      <c r="A1559" s="117"/>
      <c r="B1559" s="120"/>
      <c r="R1559" s="117"/>
      <c r="S1559" s="117"/>
      <c r="V1559" s="117"/>
    </row>
    <row r="1560">
      <c r="A1560" s="117"/>
      <c r="B1560" s="120"/>
      <c r="R1560" s="117"/>
      <c r="S1560" s="117"/>
      <c r="V1560" s="117"/>
    </row>
    <row r="1561">
      <c r="A1561" s="117"/>
      <c r="B1561" s="120"/>
      <c r="R1561" s="117"/>
      <c r="S1561" s="117"/>
      <c r="V1561" s="117"/>
    </row>
    <row r="1562">
      <c r="A1562" s="117"/>
      <c r="B1562" s="120"/>
      <c r="R1562" s="117"/>
      <c r="S1562" s="117"/>
      <c r="V1562" s="117"/>
    </row>
    <row r="1563">
      <c r="A1563" s="117"/>
      <c r="B1563" s="120"/>
      <c r="R1563" s="117"/>
      <c r="S1563" s="117"/>
      <c r="V1563" s="117"/>
    </row>
    <row r="1564">
      <c r="A1564" s="117"/>
      <c r="B1564" s="120"/>
      <c r="R1564" s="117"/>
      <c r="S1564" s="117"/>
      <c r="V1564" s="117"/>
    </row>
    <row r="1565">
      <c r="A1565" s="117"/>
      <c r="B1565" s="120"/>
      <c r="R1565" s="117"/>
      <c r="S1565" s="117"/>
      <c r="V1565" s="117"/>
    </row>
    <row r="1566">
      <c r="A1566" s="117"/>
      <c r="B1566" s="120"/>
      <c r="R1566" s="117"/>
      <c r="S1566" s="117"/>
      <c r="V1566" s="117"/>
    </row>
    <row r="1567">
      <c r="A1567" s="117"/>
      <c r="B1567" s="120"/>
      <c r="R1567" s="117"/>
      <c r="S1567" s="117"/>
      <c r="V1567" s="117"/>
    </row>
    <row r="1568">
      <c r="A1568" s="117"/>
      <c r="B1568" s="120"/>
      <c r="R1568" s="117"/>
      <c r="S1568" s="117"/>
      <c r="V1568" s="117"/>
    </row>
    <row r="1569">
      <c r="A1569" s="117"/>
      <c r="B1569" s="120"/>
      <c r="R1569" s="117"/>
      <c r="S1569" s="117"/>
      <c r="V1569" s="117"/>
    </row>
    <row r="1570">
      <c r="A1570" s="117"/>
      <c r="B1570" s="120"/>
      <c r="R1570" s="117"/>
      <c r="S1570" s="117"/>
      <c r="V1570" s="117"/>
    </row>
    <row r="1571">
      <c r="A1571" s="117"/>
      <c r="B1571" s="120"/>
      <c r="R1571" s="117"/>
      <c r="S1571" s="117"/>
      <c r="V1571" s="117"/>
    </row>
    <row r="1572">
      <c r="A1572" s="117"/>
      <c r="B1572" s="120"/>
      <c r="R1572" s="117"/>
      <c r="S1572" s="117"/>
      <c r="V1572" s="117"/>
    </row>
    <row r="1573">
      <c r="A1573" s="117"/>
      <c r="B1573" s="120"/>
      <c r="R1573" s="117"/>
      <c r="S1573" s="117"/>
      <c r="V1573" s="117"/>
    </row>
    <row r="1574">
      <c r="A1574" s="117"/>
      <c r="B1574" s="120"/>
      <c r="R1574" s="117"/>
      <c r="S1574" s="117"/>
      <c r="V1574" s="117"/>
    </row>
    <row r="1575">
      <c r="A1575" s="117"/>
      <c r="B1575" s="120"/>
      <c r="R1575" s="117"/>
      <c r="S1575" s="117"/>
      <c r="V1575" s="117"/>
    </row>
    <row r="1576">
      <c r="A1576" s="117"/>
      <c r="B1576" s="120"/>
      <c r="R1576" s="117"/>
      <c r="S1576" s="117"/>
      <c r="V1576" s="117"/>
    </row>
    <row r="1577">
      <c r="A1577" s="117"/>
      <c r="B1577" s="120"/>
      <c r="R1577" s="117"/>
      <c r="S1577" s="117"/>
      <c r="V1577" s="117"/>
    </row>
    <row r="1578">
      <c r="A1578" s="117"/>
      <c r="B1578" s="120"/>
      <c r="R1578" s="117"/>
      <c r="S1578" s="117"/>
      <c r="V1578" s="117"/>
    </row>
    <row r="1579">
      <c r="A1579" s="117"/>
      <c r="B1579" s="120"/>
      <c r="R1579" s="117"/>
      <c r="S1579" s="117"/>
      <c r="V1579" s="117"/>
    </row>
    <row r="1580">
      <c r="A1580" s="117"/>
      <c r="B1580" s="120"/>
      <c r="R1580" s="117"/>
      <c r="S1580" s="117"/>
      <c r="V1580" s="117"/>
    </row>
    <row r="1581">
      <c r="A1581" s="117"/>
      <c r="B1581" s="120"/>
      <c r="R1581" s="117"/>
      <c r="S1581" s="117"/>
      <c r="V1581" s="117"/>
    </row>
    <row r="1582">
      <c r="A1582" s="117"/>
      <c r="B1582" s="120"/>
      <c r="R1582" s="117"/>
      <c r="S1582" s="117"/>
      <c r="V1582" s="117"/>
    </row>
    <row r="1583">
      <c r="A1583" s="117"/>
      <c r="B1583" s="120"/>
      <c r="R1583" s="117"/>
      <c r="S1583" s="117"/>
      <c r="V1583" s="117"/>
    </row>
    <row r="1584">
      <c r="A1584" s="117"/>
      <c r="B1584" s="120"/>
      <c r="R1584" s="117"/>
      <c r="S1584" s="117"/>
      <c r="V1584" s="117"/>
    </row>
    <row r="1585">
      <c r="A1585" s="117"/>
      <c r="B1585" s="120"/>
      <c r="R1585" s="117"/>
      <c r="S1585" s="117"/>
      <c r="V1585" s="117"/>
    </row>
    <row r="1586">
      <c r="A1586" s="117"/>
      <c r="B1586" s="120"/>
      <c r="R1586" s="117"/>
      <c r="S1586" s="117"/>
      <c r="V1586" s="117"/>
    </row>
    <row r="1587">
      <c r="A1587" s="117"/>
      <c r="B1587" s="120"/>
      <c r="R1587" s="117"/>
      <c r="S1587" s="117"/>
      <c r="V1587" s="117"/>
    </row>
    <row r="1588">
      <c r="A1588" s="117"/>
      <c r="B1588" s="120"/>
      <c r="R1588" s="117"/>
      <c r="S1588" s="117"/>
      <c r="V1588" s="117"/>
    </row>
    <row r="1589">
      <c r="A1589" s="117"/>
      <c r="B1589" s="120"/>
      <c r="R1589" s="117"/>
      <c r="S1589" s="117"/>
      <c r="V1589" s="117"/>
    </row>
    <row r="1590">
      <c r="A1590" s="117"/>
      <c r="B1590" s="120"/>
      <c r="R1590" s="117"/>
      <c r="S1590" s="117"/>
      <c r="V1590" s="117"/>
    </row>
    <row r="1591">
      <c r="A1591" s="117"/>
      <c r="B1591" s="120"/>
      <c r="R1591" s="117"/>
      <c r="S1591" s="117"/>
      <c r="V1591" s="117"/>
    </row>
    <row r="1592">
      <c r="A1592" s="117"/>
      <c r="B1592" s="120"/>
      <c r="R1592" s="117"/>
      <c r="S1592" s="117"/>
      <c r="V1592" s="117"/>
    </row>
    <row r="1593">
      <c r="A1593" s="117"/>
      <c r="B1593" s="120"/>
      <c r="R1593" s="117"/>
      <c r="S1593" s="117"/>
      <c r="V1593" s="117"/>
    </row>
    <row r="1594">
      <c r="A1594" s="117"/>
      <c r="B1594" s="120"/>
      <c r="R1594" s="117"/>
      <c r="S1594" s="117"/>
      <c r="V1594" s="117"/>
    </row>
    <row r="1595">
      <c r="A1595" s="117"/>
      <c r="B1595" s="120"/>
      <c r="R1595" s="117"/>
      <c r="S1595" s="117"/>
      <c r="V1595" s="117"/>
    </row>
    <row r="1596">
      <c r="A1596" s="117"/>
      <c r="B1596" s="120"/>
      <c r="R1596" s="117"/>
      <c r="S1596" s="117"/>
      <c r="V1596" s="117"/>
    </row>
    <row r="1597">
      <c r="A1597" s="117"/>
      <c r="B1597" s="120"/>
      <c r="R1597" s="117"/>
      <c r="S1597" s="117"/>
      <c r="V1597" s="117"/>
    </row>
    <row r="1598">
      <c r="A1598" s="117"/>
      <c r="B1598" s="120"/>
      <c r="R1598" s="117"/>
      <c r="S1598" s="117"/>
      <c r="V1598" s="117"/>
    </row>
    <row r="1599">
      <c r="A1599" s="117"/>
      <c r="B1599" s="120"/>
      <c r="R1599" s="117"/>
      <c r="S1599" s="117"/>
      <c r="V1599" s="117"/>
    </row>
    <row r="1600">
      <c r="A1600" s="117"/>
      <c r="B1600" s="120"/>
      <c r="R1600" s="117"/>
      <c r="S1600" s="117"/>
      <c r="V1600" s="117"/>
    </row>
    <row r="1601">
      <c r="A1601" s="117"/>
      <c r="B1601" s="120"/>
      <c r="R1601" s="117"/>
      <c r="S1601" s="117"/>
      <c r="V1601" s="117"/>
    </row>
    <row r="1602">
      <c r="A1602" s="117"/>
      <c r="B1602" s="120"/>
      <c r="R1602" s="117"/>
      <c r="S1602" s="117"/>
      <c r="V1602" s="117"/>
    </row>
    <row r="1603">
      <c r="A1603" s="117"/>
      <c r="B1603" s="120"/>
      <c r="R1603" s="117"/>
      <c r="S1603" s="117"/>
      <c r="V1603" s="117"/>
    </row>
    <row r="1604">
      <c r="A1604" s="117"/>
      <c r="B1604" s="120"/>
      <c r="R1604" s="117"/>
      <c r="S1604" s="117"/>
      <c r="V1604" s="117"/>
    </row>
    <row r="1605">
      <c r="A1605" s="117"/>
      <c r="B1605" s="120"/>
      <c r="R1605" s="117"/>
      <c r="S1605" s="117"/>
      <c r="V1605" s="117"/>
    </row>
    <row r="1606">
      <c r="A1606" s="117"/>
      <c r="B1606" s="120"/>
      <c r="R1606" s="117"/>
      <c r="S1606" s="117"/>
      <c r="V1606" s="117"/>
    </row>
    <row r="1607">
      <c r="A1607" s="117"/>
      <c r="B1607" s="120"/>
      <c r="R1607" s="117"/>
      <c r="S1607" s="117"/>
      <c r="V1607" s="117"/>
    </row>
    <row r="1608">
      <c r="A1608" s="117"/>
      <c r="B1608" s="120"/>
      <c r="R1608" s="117"/>
      <c r="S1608" s="117"/>
      <c r="V1608" s="117"/>
    </row>
    <row r="1609">
      <c r="A1609" s="117"/>
      <c r="B1609" s="120"/>
      <c r="R1609" s="117"/>
      <c r="S1609" s="117"/>
      <c r="V1609" s="117"/>
    </row>
    <row r="1610">
      <c r="A1610" s="117"/>
      <c r="B1610" s="120"/>
      <c r="R1610" s="117"/>
      <c r="S1610" s="117"/>
      <c r="V1610" s="117"/>
    </row>
    <row r="1611">
      <c r="A1611" s="117"/>
      <c r="B1611" s="120"/>
      <c r="R1611" s="117"/>
      <c r="S1611" s="117"/>
      <c r="V1611" s="117"/>
    </row>
    <row r="1612">
      <c r="A1612" s="117"/>
      <c r="B1612" s="120"/>
      <c r="R1612" s="117"/>
      <c r="S1612" s="117"/>
      <c r="V1612" s="117"/>
    </row>
    <row r="1613">
      <c r="A1613" s="117"/>
      <c r="B1613" s="120"/>
      <c r="R1613" s="117"/>
      <c r="S1613" s="117"/>
      <c r="V1613" s="117"/>
    </row>
    <row r="1614">
      <c r="A1614" s="117"/>
      <c r="B1614" s="120"/>
      <c r="R1614" s="117"/>
      <c r="S1614" s="117"/>
      <c r="V1614" s="117"/>
    </row>
    <row r="1615">
      <c r="A1615" s="117"/>
      <c r="B1615" s="120"/>
      <c r="R1615" s="117"/>
      <c r="S1615" s="117"/>
      <c r="V1615" s="117"/>
    </row>
    <row r="1616">
      <c r="A1616" s="117"/>
      <c r="B1616" s="120"/>
      <c r="R1616" s="117"/>
      <c r="S1616" s="117"/>
      <c r="V1616" s="117"/>
    </row>
    <row r="1617">
      <c r="A1617" s="117"/>
      <c r="B1617" s="120"/>
      <c r="R1617" s="117"/>
      <c r="S1617" s="117"/>
      <c r="V1617" s="117"/>
    </row>
    <row r="1618">
      <c r="A1618" s="117"/>
      <c r="B1618" s="120"/>
      <c r="R1618" s="117"/>
      <c r="S1618" s="117"/>
      <c r="V1618" s="117"/>
    </row>
    <row r="1619">
      <c r="A1619" s="117"/>
      <c r="B1619" s="120"/>
      <c r="R1619" s="117"/>
      <c r="S1619" s="117"/>
      <c r="V1619" s="117"/>
    </row>
    <row r="1620">
      <c r="A1620" s="117"/>
      <c r="B1620" s="120"/>
      <c r="R1620" s="117"/>
      <c r="S1620" s="117"/>
      <c r="V1620" s="117"/>
    </row>
    <row r="1621">
      <c r="A1621" s="117"/>
      <c r="B1621" s="120"/>
      <c r="R1621" s="117"/>
      <c r="S1621" s="117"/>
      <c r="V1621" s="117"/>
    </row>
    <row r="1622">
      <c r="A1622" s="117"/>
      <c r="B1622" s="120"/>
      <c r="R1622" s="117"/>
      <c r="S1622" s="117"/>
      <c r="V1622" s="117"/>
    </row>
    <row r="1623">
      <c r="A1623" s="117"/>
      <c r="B1623" s="120"/>
      <c r="R1623" s="117"/>
      <c r="S1623" s="117"/>
      <c r="V1623" s="117"/>
    </row>
    <row r="1624">
      <c r="A1624" s="117"/>
      <c r="B1624" s="120"/>
      <c r="R1624" s="117"/>
      <c r="S1624" s="117"/>
      <c r="V1624" s="117"/>
    </row>
    <row r="1625">
      <c r="A1625" s="117"/>
      <c r="B1625" s="120"/>
      <c r="R1625" s="117"/>
      <c r="S1625" s="117"/>
      <c r="V1625" s="117"/>
    </row>
    <row r="1626">
      <c r="A1626" s="117"/>
      <c r="B1626" s="120"/>
      <c r="R1626" s="117"/>
      <c r="S1626" s="117"/>
      <c r="V1626" s="117"/>
    </row>
    <row r="1627">
      <c r="A1627" s="117"/>
      <c r="B1627" s="120"/>
      <c r="R1627" s="117"/>
      <c r="S1627" s="117"/>
      <c r="V1627" s="117"/>
    </row>
    <row r="1628">
      <c r="A1628" s="117"/>
      <c r="B1628" s="120"/>
      <c r="R1628" s="117"/>
      <c r="S1628" s="117"/>
      <c r="V1628" s="117"/>
    </row>
    <row r="1629">
      <c r="A1629" s="117"/>
      <c r="B1629" s="120"/>
      <c r="R1629" s="117"/>
      <c r="S1629" s="117"/>
      <c r="V1629" s="117"/>
    </row>
    <row r="1630">
      <c r="A1630" s="117"/>
      <c r="B1630" s="120"/>
      <c r="R1630" s="117"/>
      <c r="S1630" s="117"/>
      <c r="V1630" s="117"/>
    </row>
    <row r="1631">
      <c r="A1631" s="117"/>
      <c r="B1631" s="120"/>
      <c r="R1631" s="117"/>
      <c r="S1631" s="117"/>
      <c r="V1631" s="117"/>
    </row>
    <row r="1632">
      <c r="A1632" s="117"/>
      <c r="B1632" s="120"/>
      <c r="R1632" s="117"/>
      <c r="S1632" s="117"/>
      <c r="V1632" s="117"/>
    </row>
    <row r="1633">
      <c r="A1633" s="117"/>
      <c r="B1633" s="120"/>
      <c r="R1633" s="117"/>
      <c r="S1633" s="117"/>
      <c r="V1633" s="117"/>
    </row>
    <row r="1634">
      <c r="A1634" s="117"/>
      <c r="B1634" s="120"/>
      <c r="R1634" s="117"/>
      <c r="S1634" s="117"/>
      <c r="V1634" s="117"/>
    </row>
    <row r="1635">
      <c r="A1635" s="117"/>
      <c r="B1635" s="120"/>
      <c r="R1635" s="117"/>
      <c r="S1635" s="117"/>
      <c r="V1635" s="117"/>
    </row>
    <row r="1636">
      <c r="A1636" s="117"/>
      <c r="B1636" s="120"/>
      <c r="R1636" s="117"/>
      <c r="S1636" s="117"/>
      <c r="V1636" s="117"/>
    </row>
    <row r="1637">
      <c r="A1637" s="117"/>
      <c r="B1637" s="120"/>
      <c r="R1637" s="117"/>
      <c r="S1637" s="117"/>
      <c r="V1637" s="117"/>
    </row>
    <row r="1638">
      <c r="A1638" s="117"/>
      <c r="B1638" s="120"/>
      <c r="R1638" s="117"/>
      <c r="S1638" s="117"/>
      <c r="V1638" s="117"/>
    </row>
    <row r="1639">
      <c r="A1639" s="117"/>
      <c r="B1639" s="120"/>
      <c r="R1639" s="117"/>
      <c r="S1639" s="117"/>
      <c r="V1639" s="117"/>
    </row>
    <row r="1640">
      <c r="A1640" s="117"/>
      <c r="B1640" s="120"/>
      <c r="R1640" s="117"/>
      <c r="S1640" s="117"/>
      <c r="V1640" s="117"/>
    </row>
    <row r="1641">
      <c r="A1641" s="117"/>
      <c r="B1641" s="120"/>
      <c r="R1641" s="117"/>
      <c r="S1641" s="117"/>
      <c r="V1641" s="117"/>
    </row>
    <row r="1642">
      <c r="A1642" s="117"/>
      <c r="B1642" s="120"/>
      <c r="R1642" s="117"/>
      <c r="S1642" s="117"/>
      <c r="V1642" s="117"/>
    </row>
    <row r="1643">
      <c r="A1643" s="117"/>
      <c r="B1643" s="120"/>
      <c r="R1643" s="117"/>
      <c r="S1643" s="117"/>
      <c r="V1643" s="117"/>
    </row>
    <row r="1644">
      <c r="A1644" s="117"/>
      <c r="B1644" s="120"/>
      <c r="R1644" s="117"/>
      <c r="S1644" s="117"/>
      <c r="V1644" s="117"/>
    </row>
    <row r="1645">
      <c r="A1645" s="117"/>
      <c r="B1645" s="120"/>
      <c r="R1645" s="117"/>
      <c r="S1645" s="117"/>
      <c r="V1645" s="117"/>
    </row>
    <row r="1646">
      <c r="A1646" s="117"/>
      <c r="B1646" s="120"/>
      <c r="R1646" s="117"/>
      <c r="S1646" s="117"/>
      <c r="V1646" s="117"/>
    </row>
    <row r="1647">
      <c r="A1647" s="117"/>
      <c r="B1647" s="120"/>
      <c r="R1647" s="117"/>
      <c r="S1647" s="117"/>
      <c r="V1647" s="117"/>
    </row>
    <row r="1648">
      <c r="A1648" s="117"/>
      <c r="B1648" s="120"/>
      <c r="R1648" s="117"/>
      <c r="S1648" s="117"/>
      <c r="V1648" s="117"/>
    </row>
    <row r="1649">
      <c r="A1649" s="117"/>
      <c r="B1649" s="120"/>
      <c r="R1649" s="117"/>
      <c r="S1649" s="117"/>
      <c r="V1649" s="117"/>
    </row>
    <row r="1650">
      <c r="A1650" s="117"/>
      <c r="B1650" s="120"/>
      <c r="R1650" s="117"/>
      <c r="S1650" s="117"/>
      <c r="V1650" s="117"/>
    </row>
    <row r="1651">
      <c r="A1651" s="117"/>
      <c r="B1651" s="120"/>
      <c r="R1651" s="117"/>
      <c r="S1651" s="117"/>
      <c r="V1651" s="117"/>
    </row>
    <row r="1652">
      <c r="A1652" s="117"/>
      <c r="B1652" s="120"/>
      <c r="R1652" s="117"/>
      <c r="S1652" s="117"/>
      <c r="V1652" s="117"/>
    </row>
    <row r="1653">
      <c r="A1653" s="117"/>
      <c r="B1653" s="120"/>
      <c r="R1653" s="117"/>
      <c r="S1653" s="117"/>
      <c r="V1653" s="117"/>
    </row>
    <row r="1654">
      <c r="A1654" s="117"/>
      <c r="B1654" s="120"/>
      <c r="R1654" s="117"/>
      <c r="S1654" s="117"/>
      <c r="V1654" s="117"/>
    </row>
    <row r="1655">
      <c r="A1655" s="117"/>
      <c r="B1655" s="120"/>
      <c r="R1655" s="117"/>
      <c r="S1655" s="117"/>
      <c r="V1655" s="117"/>
    </row>
    <row r="1656">
      <c r="A1656" s="117"/>
      <c r="B1656" s="120"/>
      <c r="R1656" s="117"/>
      <c r="S1656" s="117"/>
      <c r="V1656" s="117"/>
    </row>
    <row r="1657">
      <c r="A1657" s="117"/>
      <c r="B1657" s="120"/>
      <c r="R1657" s="117"/>
      <c r="S1657" s="117"/>
      <c r="V1657" s="117"/>
    </row>
    <row r="1658">
      <c r="A1658" s="117"/>
      <c r="B1658" s="120"/>
      <c r="R1658" s="117"/>
      <c r="S1658" s="117"/>
      <c r="V1658" s="117"/>
    </row>
    <row r="1659">
      <c r="A1659" s="117"/>
      <c r="B1659" s="120"/>
      <c r="R1659" s="117"/>
      <c r="S1659" s="117"/>
      <c r="V1659" s="117"/>
    </row>
    <row r="1660">
      <c r="A1660" s="117"/>
      <c r="B1660" s="120"/>
      <c r="R1660" s="117"/>
      <c r="S1660" s="117"/>
      <c r="V1660" s="117"/>
    </row>
    <row r="1661">
      <c r="A1661" s="117"/>
      <c r="B1661" s="120"/>
      <c r="R1661" s="117"/>
      <c r="S1661" s="117"/>
      <c r="V1661" s="117"/>
    </row>
    <row r="1662">
      <c r="A1662" s="117"/>
      <c r="B1662" s="120"/>
      <c r="R1662" s="117"/>
      <c r="S1662" s="117"/>
      <c r="V1662" s="117"/>
    </row>
    <row r="1663">
      <c r="A1663" s="117"/>
      <c r="B1663" s="120"/>
      <c r="R1663" s="117"/>
      <c r="S1663" s="117"/>
      <c r="V1663" s="117"/>
    </row>
    <row r="1664">
      <c r="A1664" s="117"/>
      <c r="B1664" s="120"/>
      <c r="R1664" s="117"/>
      <c r="S1664" s="117"/>
      <c r="V1664" s="117"/>
    </row>
    <row r="1665">
      <c r="A1665" s="117"/>
      <c r="B1665" s="120"/>
      <c r="R1665" s="117"/>
      <c r="S1665" s="117"/>
      <c r="V1665" s="117"/>
    </row>
    <row r="1666">
      <c r="A1666" s="117"/>
      <c r="B1666" s="120"/>
      <c r="R1666" s="117"/>
      <c r="S1666" s="117"/>
      <c r="V1666" s="117"/>
    </row>
    <row r="1667">
      <c r="A1667" s="117"/>
      <c r="B1667" s="120"/>
      <c r="R1667" s="117"/>
      <c r="S1667" s="117"/>
      <c r="V1667" s="117"/>
    </row>
    <row r="1668">
      <c r="A1668" s="117"/>
      <c r="B1668" s="120"/>
      <c r="R1668" s="117"/>
      <c r="S1668" s="117"/>
      <c r="V1668" s="117"/>
    </row>
    <row r="1669">
      <c r="A1669" s="117"/>
      <c r="B1669" s="120"/>
      <c r="R1669" s="117"/>
      <c r="S1669" s="117"/>
      <c r="V1669" s="117"/>
    </row>
    <row r="1670">
      <c r="A1670" s="117"/>
      <c r="B1670" s="120"/>
      <c r="R1670" s="117"/>
      <c r="S1670" s="117"/>
      <c r="V1670" s="117"/>
    </row>
    <row r="1671">
      <c r="A1671" s="117"/>
      <c r="B1671" s="120"/>
      <c r="R1671" s="117"/>
      <c r="S1671" s="117"/>
      <c r="V1671" s="117"/>
    </row>
    <row r="1672">
      <c r="A1672" s="117"/>
      <c r="B1672" s="120"/>
      <c r="R1672" s="117"/>
      <c r="S1672" s="117"/>
      <c r="V1672" s="117"/>
    </row>
    <row r="1673">
      <c r="A1673" s="117"/>
      <c r="B1673" s="120"/>
      <c r="R1673" s="117"/>
      <c r="S1673" s="117"/>
      <c r="V1673" s="117"/>
    </row>
    <row r="1674">
      <c r="A1674" s="117"/>
      <c r="B1674" s="120"/>
      <c r="R1674" s="117"/>
      <c r="S1674" s="117"/>
      <c r="V1674" s="117"/>
    </row>
    <row r="1675">
      <c r="A1675" s="117"/>
      <c r="B1675" s="120"/>
      <c r="R1675" s="117"/>
      <c r="S1675" s="117"/>
      <c r="V1675" s="117"/>
    </row>
    <row r="1676">
      <c r="A1676" s="117"/>
      <c r="B1676" s="120"/>
      <c r="R1676" s="117"/>
      <c r="S1676" s="117"/>
      <c r="V1676" s="117"/>
    </row>
    <row r="1677">
      <c r="A1677" s="117"/>
      <c r="B1677" s="120"/>
      <c r="R1677" s="117"/>
      <c r="S1677" s="117"/>
      <c r="V1677" s="117"/>
    </row>
    <row r="1678">
      <c r="A1678" s="117"/>
      <c r="B1678" s="120"/>
      <c r="R1678" s="117"/>
      <c r="S1678" s="117"/>
      <c r="V1678" s="117"/>
    </row>
    <row r="1679">
      <c r="A1679" s="117"/>
      <c r="B1679" s="120"/>
      <c r="R1679" s="117"/>
      <c r="S1679" s="117"/>
      <c r="V1679" s="117"/>
    </row>
    <row r="1680">
      <c r="A1680" s="117"/>
      <c r="B1680" s="120"/>
      <c r="R1680" s="117"/>
      <c r="S1680" s="117"/>
      <c r="V1680" s="117"/>
    </row>
    <row r="1681">
      <c r="A1681" s="117"/>
      <c r="B1681" s="120"/>
      <c r="R1681" s="117"/>
      <c r="S1681" s="117"/>
      <c r="V1681" s="117"/>
    </row>
    <row r="1682">
      <c r="A1682" s="117"/>
      <c r="B1682" s="120"/>
      <c r="R1682" s="117"/>
      <c r="S1682" s="117"/>
      <c r="V1682" s="117"/>
    </row>
    <row r="1683">
      <c r="A1683" s="117"/>
      <c r="B1683" s="120"/>
      <c r="R1683" s="117"/>
      <c r="S1683" s="117"/>
      <c r="V1683" s="117"/>
    </row>
    <row r="1684">
      <c r="A1684" s="117"/>
      <c r="B1684" s="120"/>
      <c r="R1684" s="117"/>
      <c r="S1684" s="117"/>
      <c r="V1684" s="117"/>
    </row>
    <row r="1685">
      <c r="A1685" s="117"/>
      <c r="B1685" s="120"/>
      <c r="R1685" s="117"/>
      <c r="S1685" s="117"/>
      <c r="V1685" s="117"/>
    </row>
    <row r="1686">
      <c r="A1686" s="117"/>
      <c r="B1686" s="120"/>
      <c r="R1686" s="117"/>
      <c r="S1686" s="117"/>
      <c r="V1686" s="117"/>
    </row>
    <row r="1687">
      <c r="A1687" s="117"/>
      <c r="B1687" s="120"/>
      <c r="R1687" s="117"/>
      <c r="S1687" s="117"/>
      <c r="V1687" s="117"/>
    </row>
    <row r="1688">
      <c r="A1688" s="117"/>
      <c r="B1688" s="120"/>
      <c r="R1688" s="117"/>
      <c r="S1688" s="117"/>
      <c r="V1688" s="117"/>
    </row>
    <row r="1689">
      <c r="A1689" s="117"/>
      <c r="B1689" s="120"/>
      <c r="R1689" s="117"/>
      <c r="S1689" s="117"/>
      <c r="V1689" s="117"/>
    </row>
    <row r="1690">
      <c r="A1690" s="117"/>
      <c r="B1690" s="120"/>
      <c r="R1690" s="117"/>
      <c r="S1690" s="117"/>
      <c r="V1690" s="117"/>
    </row>
    <row r="1691">
      <c r="A1691" s="117"/>
      <c r="B1691" s="120"/>
      <c r="R1691" s="117"/>
      <c r="S1691" s="117"/>
      <c r="V1691" s="117"/>
    </row>
    <row r="1692">
      <c r="A1692" s="117"/>
      <c r="B1692" s="120"/>
      <c r="R1692" s="117"/>
      <c r="S1692" s="117"/>
      <c r="V1692" s="117"/>
    </row>
    <row r="1693">
      <c r="A1693" s="117"/>
      <c r="B1693" s="120"/>
      <c r="R1693" s="117"/>
      <c r="S1693" s="117"/>
      <c r="V1693" s="117"/>
    </row>
    <row r="1694">
      <c r="A1694" s="117"/>
      <c r="B1694" s="120"/>
      <c r="R1694" s="117"/>
      <c r="S1694" s="117"/>
      <c r="V1694" s="117"/>
    </row>
    <row r="1695">
      <c r="A1695" s="117"/>
      <c r="B1695" s="120"/>
      <c r="R1695" s="117"/>
      <c r="S1695" s="117"/>
      <c r="V1695" s="117"/>
    </row>
    <row r="1696">
      <c r="A1696" s="117"/>
      <c r="B1696" s="120"/>
      <c r="R1696" s="117"/>
      <c r="S1696" s="117"/>
      <c r="V1696" s="117"/>
    </row>
    <row r="1697">
      <c r="A1697" s="117"/>
      <c r="B1697" s="120"/>
      <c r="R1697" s="117"/>
      <c r="S1697" s="117"/>
      <c r="V1697" s="117"/>
    </row>
    <row r="1698">
      <c r="A1698" s="117"/>
      <c r="B1698" s="120"/>
      <c r="R1698" s="117"/>
      <c r="S1698" s="117"/>
      <c r="V1698" s="117"/>
    </row>
    <row r="1699">
      <c r="A1699" s="117"/>
      <c r="B1699" s="120"/>
      <c r="R1699" s="117"/>
      <c r="S1699" s="117"/>
      <c r="V1699" s="117"/>
    </row>
    <row r="1700">
      <c r="A1700" s="117"/>
      <c r="B1700" s="120"/>
      <c r="R1700" s="117"/>
      <c r="S1700" s="117"/>
      <c r="V1700" s="117"/>
    </row>
    <row r="1701">
      <c r="A1701" s="117"/>
      <c r="B1701" s="120"/>
      <c r="R1701" s="117"/>
      <c r="S1701" s="117"/>
      <c r="V1701" s="117"/>
    </row>
    <row r="1702">
      <c r="A1702" s="117"/>
      <c r="B1702" s="120"/>
      <c r="R1702" s="117"/>
      <c r="S1702" s="117"/>
      <c r="V1702" s="117"/>
    </row>
    <row r="1703">
      <c r="A1703" s="117"/>
      <c r="B1703" s="120"/>
      <c r="R1703" s="117"/>
      <c r="S1703" s="117"/>
      <c r="V1703" s="117"/>
    </row>
    <row r="1704">
      <c r="A1704" s="117"/>
      <c r="B1704" s="120"/>
      <c r="R1704" s="117"/>
      <c r="S1704" s="117"/>
      <c r="V1704" s="117"/>
    </row>
    <row r="1705">
      <c r="A1705" s="117"/>
      <c r="B1705" s="120"/>
      <c r="R1705" s="117"/>
      <c r="S1705" s="117"/>
      <c r="V1705" s="117"/>
    </row>
    <row r="1706">
      <c r="A1706" s="117"/>
      <c r="B1706" s="120"/>
      <c r="R1706" s="117"/>
      <c r="S1706" s="117"/>
      <c r="V1706" s="117"/>
    </row>
    <row r="1707">
      <c r="A1707" s="117"/>
      <c r="B1707" s="120"/>
      <c r="R1707" s="117"/>
      <c r="S1707" s="117"/>
      <c r="V1707" s="117"/>
    </row>
    <row r="1708">
      <c r="A1708" s="117"/>
      <c r="B1708" s="120"/>
      <c r="R1708" s="117"/>
      <c r="S1708" s="117"/>
      <c r="V1708" s="117"/>
    </row>
    <row r="1709">
      <c r="A1709" s="117"/>
      <c r="B1709" s="120"/>
      <c r="R1709" s="117"/>
      <c r="S1709" s="117"/>
      <c r="V1709" s="117"/>
    </row>
    <row r="1710">
      <c r="A1710" s="117"/>
      <c r="B1710" s="120"/>
      <c r="R1710" s="117"/>
      <c r="S1710" s="117"/>
      <c r="V1710" s="117"/>
    </row>
    <row r="1711">
      <c r="A1711" s="117"/>
      <c r="B1711" s="120"/>
      <c r="R1711" s="117"/>
      <c r="S1711" s="117"/>
      <c r="V1711" s="117"/>
    </row>
    <row r="1712">
      <c r="A1712" s="117"/>
      <c r="B1712" s="120"/>
      <c r="R1712" s="117"/>
      <c r="S1712" s="117"/>
      <c r="V1712" s="117"/>
    </row>
    <row r="1713">
      <c r="A1713" s="117"/>
      <c r="B1713" s="120"/>
      <c r="R1713" s="117"/>
      <c r="S1713" s="117"/>
      <c r="V1713" s="117"/>
    </row>
    <row r="1714">
      <c r="A1714" s="117"/>
      <c r="B1714" s="120"/>
      <c r="R1714" s="117"/>
      <c r="S1714" s="117"/>
      <c r="V1714" s="117"/>
    </row>
    <row r="1715">
      <c r="A1715" s="117"/>
      <c r="B1715" s="120"/>
      <c r="R1715" s="117"/>
      <c r="S1715" s="117"/>
      <c r="V1715" s="117"/>
    </row>
    <row r="1716">
      <c r="A1716" s="117"/>
      <c r="B1716" s="120"/>
      <c r="R1716" s="117"/>
      <c r="S1716" s="117"/>
      <c r="V1716" s="117"/>
    </row>
    <row r="1717">
      <c r="A1717" s="117"/>
      <c r="B1717" s="120"/>
      <c r="R1717" s="117"/>
      <c r="S1717" s="117"/>
      <c r="V1717" s="117"/>
    </row>
    <row r="1718">
      <c r="A1718" s="117"/>
      <c r="B1718" s="120"/>
      <c r="R1718" s="117"/>
      <c r="S1718" s="117"/>
      <c r="V1718" s="117"/>
    </row>
    <row r="1719">
      <c r="A1719" s="117"/>
      <c r="B1719" s="120"/>
      <c r="R1719" s="117"/>
      <c r="S1719" s="117"/>
      <c r="V1719" s="117"/>
    </row>
    <row r="1720">
      <c r="A1720" s="117"/>
      <c r="B1720" s="120"/>
      <c r="R1720" s="117"/>
      <c r="S1720" s="117"/>
      <c r="V1720" s="117"/>
    </row>
    <row r="1721">
      <c r="A1721" s="117"/>
      <c r="B1721" s="120"/>
      <c r="R1721" s="117"/>
      <c r="S1721" s="117"/>
      <c r="V1721" s="117"/>
    </row>
    <row r="1722">
      <c r="A1722" s="117"/>
      <c r="B1722" s="120"/>
      <c r="R1722" s="117"/>
      <c r="S1722" s="117"/>
      <c r="V1722" s="117"/>
    </row>
    <row r="1723">
      <c r="A1723" s="117"/>
      <c r="B1723" s="120"/>
      <c r="R1723" s="117"/>
      <c r="S1723" s="117"/>
      <c r="V1723" s="117"/>
    </row>
    <row r="1724">
      <c r="A1724" s="117"/>
      <c r="B1724" s="120"/>
      <c r="R1724" s="117"/>
      <c r="S1724" s="117"/>
      <c r="V1724" s="117"/>
    </row>
    <row r="1725">
      <c r="A1725" s="117"/>
      <c r="B1725" s="120"/>
      <c r="R1725" s="117"/>
      <c r="S1725" s="117"/>
      <c r="V1725" s="117"/>
    </row>
    <row r="1726">
      <c r="A1726" s="117"/>
      <c r="B1726" s="120"/>
      <c r="R1726" s="117"/>
      <c r="S1726" s="117"/>
      <c r="V1726" s="117"/>
    </row>
    <row r="1727">
      <c r="A1727" s="117"/>
      <c r="B1727" s="120"/>
      <c r="R1727" s="117"/>
      <c r="S1727" s="117"/>
      <c r="V1727" s="117"/>
    </row>
    <row r="1728">
      <c r="A1728" s="117"/>
      <c r="B1728" s="120"/>
      <c r="R1728" s="117"/>
      <c r="S1728" s="117"/>
      <c r="V1728" s="117"/>
    </row>
    <row r="1729">
      <c r="A1729" s="117"/>
      <c r="B1729" s="120"/>
      <c r="R1729" s="117"/>
      <c r="S1729" s="117"/>
      <c r="V1729" s="117"/>
    </row>
    <row r="1730">
      <c r="A1730" s="117"/>
      <c r="B1730" s="120"/>
      <c r="R1730" s="117"/>
      <c r="S1730" s="117"/>
      <c r="V1730" s="117"/>
    </row>
    <row r="1731">
      <c r="A1731" s="117"/>
      <c r="B1731" s="120"/>
      <c r="R1731" s="117"/>
      <c r="S1731" s="117"/>
      <c r="V1731" s="117"/>
    </row>
    <row r="1732">
      <c r="A1732" s="117"/>
      <c r="B1732" s="120"/>
      <c r="R1732" s="117"/>
      <c r="S1732" s="117"/>
      <c r="V1732" s="117"/>
    </row>
    <row r="1733">
      <c r="A1733" s="117"/>
      <c r="B1733" s="120"/>
      <c r="R1733" s="117"/>
      <c r="S1733" s="117"/>
      <c r="V1733" s="117"/>
    </row>
    <row r="1734">
      <c r="A1734" s="117"/>
      <c r="B1734" s="120"/>
      <c r="R1734" s="117"/>
      <c r="S1734" s="117"/>
      <c r="V1734" s="117"/>
    </row>
    <row r="1735">
      <c r="A1735" s="117"/>
      <c r="B1735" s="120"/>
      <c r="R1735" s="117"/>
      <c r="S1735" s="117"/>
      <c r="V1735" s="117"/>
    </row>
    <row r="1736">
      <c r="A1736" s="117"/>
      <c r="B1736" s="120"/>
      <c r="R1736" s="117"/>
      <c r="S1736" s="117"/>
      <c r="V1736" s="117"/>
    </row>
    <row r="1737">
      <c r="A1737" s="117"/>
      <c r="B1737" s="120"/>
      <c r="R1737" s="117"/>
      <c r="S1737" s="117"/>
      <c r="V1737" s="117"/>
    </row>
    <row r="1738">
      <c r="A1738" s="117"/>
      <c r="B1738" s="120"/>
      <c r="R1738" s="117"/>
      <c r="S1738" s="117"/>
      <c r="V1738" s="117"/>
    </row>
    <row r="1739">
      <c r="A1739" s="117"/>
      <c r="B1739" s="120"/>
      <c r="R1739" s="117"/>
      <c r="S1739" s="117"/>
      <c r="V1739" s="117"/>
    </row>
    <row r="1740">
      <c r="A1740" s="117"/>
      <c r="B1740" s="120"/>
      <c r="R1740" s="117"/>
      <c r="S1740" s="117"/>
      <c r="V1740" s="117"/>
    </row>
    <row r="1741">
      <c r="A1741" s="117"/>
      <c r="B1741" s="120"/>
      <c r="R1741" s="117"/>
      <c r="S1741" s="117"/>
      <c r="V1741" s="117"/>
    </row>
    <row r="1742">
      <c r="A1742" s="117"/>
      <c r="B1742" s="120"/>
      <c r="R1742" s="117"/>
      <c r="S1742" s="117"/>
      <c r="V1742" s="117"/>
    </row>
    <row r="1743">
      <c r="A1743" s="117"/>
      <c r="B1743" s="120"/>
      <c r="R1743" s="117"/>
      <c r="S1743" s="117"/>
      <c r="V1743" s="117"/>
    </row>
    <row r="1744">
      <c r="A1744" s="117"/>
      <c r="B1744" s="120"/>
      <c r="R1744" s="117"/>
      <c r="S1744" s="117"/>
      <c r="V1744" s="117"/>
    </row>
    <row r="1745">
      <c r="A1745" s="117"/>
      <c r="B1745" s="120"/>
      <c r="R1745" s="117"/>
      <c r="S1745" s="117"/>
      <c r="V1745" s="117"/>
    </row>
    <row r="1746">
      <c r="A1746" s="117"/>
      <c r="B1746" s="120"/>
      <c r="R1746" s="117"/>
      <c r="S1746" s="117"/>
      <c r="V1746" s="117"/>
    </row>
    <row r="1747">
      <c r="A1747" s="117"/>
      <c r="B1747" s="120"/>
      <c r="R1747" s="117"/>
      <c r="S1747" s="117"/>
      <c r="V1747" s="117"/>
    </row>
    <row r="1748">
      <c r="A1748" s="117"/>
      <c r="B1748" s="120"/>
      <c r="R1748" s="117"/>
      <c r="S1748" s="117"/>
      <c r="V1748" s="117"/>
    </row>
    <row r="1749">
      <c r="A1749" s="117"/>
      <c r="B1749" s="120"/>
      <c r="R1749" s="117"/>
      <c r="S1749" s="117"/>
      <c r="V1749" s="117"/>
    </row>
    <row r="1750">
      <c r="A1750" s="117"/>
      <c r="B1750" s="120"/>
      <c r="R1750" s="117"/>
      <c r="S1750" s="117"/>
      <c r="V1750" s="117"/>
    </row>
    <row r="1751">
      <c r="A1751" s="117"/>
      <c r="B1751" s="120"/>
      <c r="R1751" s="117"/>
      <c r="S1751" s="117"/>
      <c r="V1751" s="117"/>
    </row>
    <row r="1752">
      <c r="A1752" s="117"/>
      <c r="B1752" s="120"/>
      <c r="R1752" s="117"/>
      <c r="S1752" s="117"/>
      <c r="V1752" s="117"/>
    </row>
    <row r="1753">
      <c r="A1753" s="117"/>
      <c r="B1753" s="120"/>
      <c r="R1753" s="117"/>
      <c r="S1753" s="117"/>
      <c r="V1753" s="117"/>
    </row>
    <row r="1754">
      <c r="A1754" s="117"/>
      <c r="B1754" s="120"/>
      <c r="R1754" s="117"/>
      <c r="S1754" s="117"/>
      <c r="V1754" s="117"/>
    </row>
    <row r="1755">
      <c r="A1755" s="117"/>
      <c r="B1755" s="120"/>
      <c r="R1755" s="117"/>
      <c r="S1755" s="117"/>
      <c r="V1755" s="117"/>
    </row>
    <row r="1756">
      <c r="A1756" s="117"/>
      <c r="B1756" s="120"/>
      <c r="R1756" s="117"/>
      <c r="S1756" s="117"/>
      <c r="V1756" s="117"/>
    </row>
    <row r="1757">
      <c r="A1757" s="117"/>
      <c r="B1757" s="120"/>
      <c r="R1757" s="117"/>
      <c r="S1757" s="117"/>
      <c r="V1757" s="117"/>
    </row>
    <row r="1758">
      <c r="A1758" s="117"/>
      <c r="B1758" s="120"/>
      <c r="R1758" s="117"/>
      <c r="S1758" s="117"/>
      <c r="V1758" s="117"/>
    </row>
    <row r="1759">
      <c r="A1759" s="117"/>
      <c r="B1759" s="120"/>
      <c r="R1759" s="117"/>
      <c r="S1759" s="117"/>
      <c r="V1759" s="117"/>
    </row>
    <row r="1760">
      <c r="A1760" s="117"/>
      <c r="B1760" s="120"/>
      <c r="R1760" s="117"/>
      <c r="S1760" s="117"/>
      <c r="V1760" s="117"/>
    </row>
    <row r="1761">
      <c r="A1761" s="117"/>
      <c r="B1761" s="120"/>
      <c r="R1761" s="117"/>
      <c r="S1761" s="117"/>
      <c r="V1761" s="117"/>
    </row>
    <row r="1762">
      <c r="A1762" s="117"/>
      <c r="B1762" s="120"/>
      <c r="R1762" s="117"/>
      <c r="S1762" s="117"/>
      <c r="V1762" s="117"/>
    </row>
    <row r="1763">
      <c r="A1763" s="117"/>
      <c r="B1763" s="120"/>
      <c r="R1763" s="117"/>
      <c r="S1763" s="117"/>
      <c r="V1763" s="117"/>
    </row>
    <row r="1764">
      <c r="A1764" s="117"/>
      <c r="B1764" s="120"/>
      <c r="R1764" s="117"/>
      <c r="S1764" s="117"/>
      <c r="V1764" s="117"/>
    </row>
    <row r="1765">
      <c r="A1765" s="117"/>
      <c r="B1765" s="120"/>
      <c r="R1765" s="117"/>
      <c r="S1765" s="117"/>
      <c r="V1765" s="117"/>
    </row>
    <row r="1766">
      <c r="A1766" s="117"/>
      <c r="B1766" s="120"/>
      <c r="R1766" s="117"/>
      <c r="S1766" s="117"/>
      <c r="V1766" s="117"/>
    </row>
    <row r="1767">
      <c r="A1767" s="117"/>
      <c r="B1767" s="120"/>
      <c r="R1767" s="117"/>
      <c r="S1767" s="117"/>
      <c r="V1767" s="117"/>
    </row>
    <row r="1768">
      <c r="A1768" s="117"/>
      <c r="B1768" s="120"/>
      <c r="R1768" s="117"/>
      <c r="S1768" s="117"/>
      <c r="V1768" s="117"/>
    </row>
    <row r="1769">
      <c r="A1769" s="117"/>
      <c r="B1769" s="120"/>
      <c r="R1769" s="117"/>
      <c r="S1769" s="117"/>
      <c r="V1769" s="117"/>
    </row>
    <row r="1770">
      <c r="A1770" s="117"/>
      <c r="B1770" s="120"/>
      <c r="R1770" s="117"/>
      <c r="S1770" s="117"/>
      <c r="V1770" s="117"/>
    </row>
    <row r="1771">
      <c r="A1771" s="117"/>
      <c r="B1771" s="120"/>
      <c r="R1771" s="117"/>
      <c r="S1771" s="117"/>
      <c r="V1771" s="117"/>
    </row>
    <row r="1772">
      <c r="A1772" s="117"/>
      <c r="B1772" s="120"/>
      <c r="R1772" s="117"/>
      <c r="S1772" s="117"/>
      <c r="V1772" s="117"/>
    </row>
    <row r="1773">
      <c r="A1773" s="117"/>
      <c r="B1773" s="120"/>
      <c r="R1773" s="117"/>
      <c r="S1773" s="117"/>
      <c r="V1773" s="117"/>
    </row>
    <row r="1774">
      <c r="A1774" s="117"/>
      <c r="B1774" s="120"/>
      <c r="R1774" s="117"/>
      <c r="S1774" s="117"/>
      <c r="V1774" s="117"/>
    </row>
    <row r="1775">
      <c r="A1775" s="117"/>
      <c r="B1775" s="120"/>
      <c r="R1775" s="117"/>
      <c r="S1775" s="117"/>
      <c r="V1775" s="117"/>
    </row>
    <row r="1776">
      <c r="A1776" s="117"/>
      <c r="B1776" s="120"/>
      <c r="R1776" s="117"/>
      <c r="S1776" s="117"/>
      <c r="V1776" s="117"/>
    </row>
    <row r="1777">
      <c r="A1777" s="117"/>
      <c r="B1777" s="120"/>
      <c r="R1777" s="117"/>
      <c r="S1777" s="117"/>
      <c r="V1777" s="117"/>
    </row>
    <row r="1778">
      <c r="A1778" s="117"/>
      <c r="B1778" s="120"/>
      <c r="R1778" s="117"/>
      <c r="S1778" s="117"/>
      <c r="V1778" s="117"/>
    </row>
    <row r="1779">
      <c r="A1779" s="117"/>
      <c r="B1779" s="120"/>
      <c r="R1779" s="117"/>
      <c r="S1779" s="117"/>
      <c r="V1779" s="117"/>
    </row>
    <row r="1780">
      <c r="A1780" s="117"/>
      <c r="B1780" s="120"/>
      <c r="R1780" s="117"/>
      <c r="S1780" s="117"/>
      <c r="V1780" s="117"/>
    </row>
    <row r="1781">
      <c r="A1781" s="117"/>
      <c r="B1781" s="120"/>
      <c r="R1781" s="117"/>
      <c r="S1781" s="117"/>
      <c r="V1781" s="117"/>
    </row>
    <row r="1782">
      <c r="A1782" s="117"/>
      <c r="B1782" s="120"/>
      <c r="R1782" s="117"/>
      <c r="S1782" s="117"/>
      <c r="V1782" s="117"/>
    </row>
    <row r="1783">
      <c r="A1783" s="117"/>
      <c r="B1783" s="120"/>
      <c r="R1783" s="117"/>
      <c r="S1783" s="117"/>
      <c r="V1783" s="117"/>
    </row>
    <row r="1784">
      <c r="A1784" s="117"/>
      <c r="B1784" s="120"/>
      <c r="R1784" s="117"/>
      <c r="S1784" s="117"/>
      <c r="V1784" s="117"/>
    </row>
    <row r="1785">
      <c r="A1785" s="117"/>
      <c r="B1785" s="120"/>
      <c r="R1785" s="117"/>
      <c r="S1785" s="117"/>
      <c r="V1785" s="117"/>
    </row>
    <row r="1786">
      <c r="A1786" s="117"/>
      <c r="B1786" s="120"/>
      <c r="R1786" s="117"/>
      <c r="S1786" s="117"/>
      <c r="V1786" s="117"/>
    </row>
    <row r="1787">
      <c r="A1787" s="117"/>
      <c r="B1787" s="120"/>
      <c r="R1787" s="117"/>
      <c r="S1787" s="117"/>
      <c r="V1787" s="117"/>
    </row>
    <row r="1788">
      <c r="A1788" s="117"/>
      <c r="B1788" s="120"/>
      <c r="R1788" s="117"/>
      <c r="S1788" s="117"/>
      <c r="V1788" s="117"/>
    </row>
    <row r="1789">
      <c r="A1789" s="117"/>
      <c r="B1789" s="120"/>
      <c r="R1789" s="117"/>
      <c r="S1789" s="117"/>
      <c r="V1789" s="117"/>
    </row>
    <row r="1790">
      <c r="A1790" s="117"/>
      <c r="B1790" s="120"/>
      <c r="R1790" s="117"/>
      <c r="S1790" s="117"/>
      <c r="V1790" s="117"/>
    </row>
    <row r="1791">
      <c r="A1791" s="117"/>
      <c r="B1791" s="120"/>
      <c r="R1791" s="117"/>
      <c r="S1791" s="117"/>
      <c r="V1791" s="117"/>
    </row>
    <row r="1792">
      <c r="A1792" s="117"/>
      <c r="B1792" s="120"/>
      <c r="R1792" s="117"/>
      <c r="S1792" s="117"/>
      <c r="V1792" s="117"/>
    </row>
    <row r="1793">
      <c r="A1793" s="117"/>
      <c r="B1793" s="120"/>
      <c r="R1793" s="117"/>
      <c r="S1793" s="117"/>
      <c r="V1793" s="117"/>
    </row>
    <row r="1794">
      <c r="A1794" s="117"/>
      <c r="B1794" s="120"/>
      <c r="R1794" s="117"/>
      <c r="S1794" s="117"/>
      <c r="V1794" s="117"/>
    </row>
    <row r="1795">
      <c r="A1795" s="117"/>
      <c r="B1795" s="120"/>
      <c r="R1795" s="117"/>
      <c r="S1795" s="117"/>
      <c r="V1795" s="117"/>
    </row>
    <row r="1796">
      <c r="A1796" s="117"/>
      <c r="B1796" s="120"/>
      <c r="R1796" s="117"/>
      <c r="S1796" s="117"/>
      <c r="V1796" s="117"/>
    </row>
    <row r="1797">
      <c r="A1797" s="117"/>
      <c r="B1797" s="120"/>
      <c r="R1797" s="117"/>
      <c r="S1797" s="117"/>
      <c r="V1797" s="117"/>
    </row>
    <row r="1798">
      <c r="A1798" s="117"/>
      <c r="B1798" s="120"/>
      <c r="R1798" s="117"/>
      <c r="S1798" s="117"/>
      <c r="V1798" s="117"/>
    </row>
    <row r="1799">
      <c r="A1799" s="117"/>
      <c r="B1799" s="120"/>
      <c r="R1799" s="117"/>
      <c r="S1799" s="117"/>
      <c r="V1799" s="117"/>
    </row>
    <row r="1800">
      <c r="A1800" s="117"/>
      <c r="B1800" s="120"/>
      <c r="R1800" s="117"/>
      <c r="S1800" s="117"/>
      <c r="V1800" s="117"/>
    </row>
    <row r="1801">
      <c r="A1801" s="117"/>
      <c r="B1801" s="120"/>
      <c r="R1801" s="117"/>
      <c r="S1801" s="117"/>
      <c r="V1801" s="117"/>
    </row>
    <row r="1802">
      <c r="A1802" s="117"/>
      <c r="B1802" s="120"/>
      <c r="R1802" s="117"/>
      <c r="S1802" s="117"/>
      <c r="V1802" s="117"/>
    </row>
    <row r="1803">
      <c r="A1803" s="117"/>
      <c r="B1803" s="120"/>
      <c r="R1803" s="117"/>
      <c r="S1803" s="117"/>
      <c r="V1803" s="117"/>
    </row>
    <row r="1804">
      <c r="A1804" s="117"/>
      <c r="B1804" s="120"/>
      <c r="R1804" s="117"/>
      <c r="S1804" s="117"/>
      <c r="V1804" s="117"/>
    </row>
    <row r="1805">
      <c r="A1805" s="117"/>
      <c r="B1805" s="120"/>
      <c r="R1805" s="117"/>
      <c r="S1805" s="117"/>
      <c r="V1805" s="117"/>
    </row>
    <row r="1806">
      <c r="A1806" s="117"/>
      <c r="B1806" s="120"/>
      <c r="R1806" s="117"/>
      <c r="S1806" s="117"/>
      <c r="V1806" s="117"/>
    </row>
    <row r="1807">
      <c r="A1807" s="117"/>
      <c r="B1807" s="120"/>
      <c r="R1807" s="117"/>
      <c r="S1807" s="117"/>
      <c r="V1807" s="117"/>
    </row>
    <row r="1808">
      <c r="A1808" s="117"/>
      <c r="B1808" s="120"/>
      <c r="R1808" s="117"/>
      <c r="S1808" s="117"/>
      <c r="V1808" s="117"/>
    </row>
    <row r="1809">
      <c r="A1809" s="117"/>
      <c r="B1809" s="120"/>
      <c r="R1809" s="117"/>
      <c r="S1809" s="117"/>
      <c r="V1809" s="117"/>
    </row>
    <row r="1810">
      <c r="A1810" s="117"/>
      <c r="B1810" s="120"/>
      <c r="R1810" s="117"/>
      <c r="S1810" s="117"/>
      <c r="V1810" s="117"/>
    </row>
    <row r="1811">
      <c r="A1811" s="117"/>
      <c r="B1811" s="120"/>
      <c r="R1811" s="117"/>
      <c r="S1811" s="117"/>
      <c r="V1811" s="117"/>
    </row>
    <row r="1812">
      <c r="A1812" s="117"/>
      <c r="B1812" s="120"/>
      <c r="R1812" s="117"/>
      <c r="S1812" s="117"/>
      <c r="V1812" s="117"/>
    </row>
    <row r="1813">
      <c r="A1813" s="117"/>
      <c r="B1813" s="120"/>
      <c r="R1813" s="117"/>
      <c r="S1813" s="117"/>
      <c r="V1813" s="117"/>
    </row>
    <row r="1814">
      <c r="A1814" s="117"/>
      <c r="B1814" s="120"/>
      <c r="R1814" s="117"/>
      <c r="S1814" s="117"/>
      <c r="V1814" s="117"/>
    </row>
    <row r="1815">
      <c r="A1815" s="117"/>
      <c r="B1815" s="120"/>
      <c r="R1815" s="117"/>
      <c r="S1815" s="117"/>
      <c r="V1815" s="117"/>
    </row>
    <row r="1816">
      <c r="A1816" s="117"/>
      <c r="B1816" s="120"/>
      <c r="R1816" s="117"/>
      <c r="S1816" s="117"/>
      <c r="V1816" s="117"/>
    </row>
    <row r="1817">
      <c r="A1817" s="117"/>
      <c r="B1817" s="120"/>
      <c r="R1817" s="117"/>
      <c r="S1817" s="117"/>
      <c r="V1817" s="117"/>
    </row>
    <row r="1818">
      <c r="A1818" s="117"/>
      <c r="B1818" s="120"/>
      <c r="R1818" s="117"/>
      <c r="S1818" s="117"/>
      <c r="V1818" s="117"/>
    </row>
    <row r="1819">
      <c r="A1819" s="117"/>
      <c r="B1819" s="120"/>
      <c r="R1819" s="117"/>
      <c r="S1819" s="117"/>
      <c r="V1819" s="117"/>
    </row>
    <row r="1820">
      <c r="A1820" s="117"/>
      <c r="B1820" s="120"/>
      <c r="R1820" s="117"/>
      <c r="S1820" s="117"/>
      <c r="V1820" s="117"/>
    </row>
    <row r="1821">
      <c r="A1821" s="117"/>
      <c r="B1821" s="120"/>
      <c r="R1821" s="117"/>
      <c r="S1821" s="117"/>
      <c r="V1821" s="117"/>
    </row>
    <row r="1822">
      <c r="A1822" s="117"/>
      <c r="B1822" s="120"/>
      <c r="R1822" s="117"/>
      <c r="S1822" s="117"/>
      <c r="V1822" s="117"/>
    </row>
    <row r="1823">
      <c r="A1823" s="117"/>
      <c r="B1823" s="120"/>
      <c r="R1823" s="117"/>
      <c r="S1823" s="117"/>
      <c r="V1823" s="117"/>
    </row>
    <row r="1824">
      <c r="A1824" s="117"/>
      <c r="B1824" s="120"/>
      <c r="R1824" s="117"/>
      <c r="S1824" s="117"/>
      <c r="V1824" s="117"/>
    </row>
    <row r="1825">
      <c r="A1825" s="117"/>
      <c r="B1825" s="120"/>
      <c r="R1825" s="117"/>
      <c r="S1825" s="117"/>
      <c r="V1825" s="117"/>
    </row>
    <row r="1826">
      <c r="A1826" s="117"/>
      <c r="B1826" s="120"/>
      <c r="R1826" s="117"/>
      <c r="S1826" s="117"/>
      <c r="V1826" s="117"/>
    </row>
    <row r="1827">
      <c r="A1827" s="117"/>
      <c r="B1827" s="120"/>
      <c r="R1827" s="117"/>
      <c r="S1827" s="117"/>
      <c r="V1827" s="117"/>
    </row>
    <row r="1828">
      <c r="A1828" s="117"/>
      <c r="B1828" s="120"/>
      <c r="R1828" s="117"/>
      <c r="S1828" s="117"/>
      <c r="V1828" s="117"/>
    </row>
    <row r="1829">
      <c r="A1829" s="117"/>
      <c r="B1829" s="120"/>
      <c r="R1829" s="117"/>
      <c r="S1829" s="117"/>
      <c r="V1829" s="117"/>
    </row>
    <row r="1830">
      <c r="A1830" s="117"/>
      <c r="B1830" s="120"/>
      <c r="R1830" s="117"/>
      <c r="S1830" s="117"/>
      <c r="V1830" s="117"/>
    </row>
    <row r="1831">
      <c r="A1831" s="117"/>
      <c r="B1831" s="120"/>
      <c r="R1831" s="117"/>
      <c r="S1831" s="117"/>
      <c r="V1831" s="117"/>
    </row>
    <row r="1832">
      <c r="A1832" s="117"/>
      <c r="B1832" s="120"/>
      <c r="R1832" s="117"/>
      <c r="S1832" s="117"/>
      <c r="V1832" s="117"/>
    </row>
    <row r="1833">
      <c r="A1833" s="117"/>
      <c r="B1833" s="120"/>
      <c r="R1833" s="117"/>
      <c r="S1833" s="117"/>
      <c r="V1833" s="117"/>
    </row>
    <row r="1834">
      <c r="A1834" s="117"/>
      <c r="B1834" s="120"/>
      <c r="R1834" s="117"/>
      <c r="S1834" s="117"/>
      <c r="V1834" s="117"/>
    </row>
    <row r="1835">
      <c r="A1835" s="117"/>
      <c r="B1835" s="120"/>
      <c r="R1835" s="117"/>
      <c r="S1835" s="117"/>
      <c r="V1835" s="117"/>
    </row>
    <row r="1836">
      <c r="A1836" s="117"/>
      <c r="B1836" s="120"/>
      <c r="R1836" s="117"/>
      <c r="S1836" s="117"/>
      <c r="V1836" s="117"/>
    </row>
    <row r="1837">
      <c r="A1837" s="117"/>
      <c r="B1837" s="120"/>
      <c r="R1837" s="117"/>
      <c r="S1837" s="117"/>
      <c r="V1837" s="117"/>
    </row>
    <row r="1838">
      <c r="A1838" s="117"/>
      <c r="B1838" s="120"/>
      <c r="R1838" s="117"/>
      <c r="S1838" s="117"/>
      <c r="V1838" s="117"/>
    </row>
    <row r="1839">
      <c r="A1839" s="117"/>
      <c r="B1839" s="120"/>
      <c r="R1839" s="117"/>
      <c r="S1839" s="117"/>
      <c r="V1839" s="117"/>
    </row>
    <row r="1840">
      <c r="A1840" s="117"/>
      <c r="B1840" s="120"/>
      <c r="R1840" s="117"/>
      <c r="S1840" s="117"/>
      <c r="V1840" s="117"/>
    </row>
    <row r="1841">
      <c r="A1841" s="117"/>
      <c r="B1841" s="120"/>
      <c r="R1841" s="117"/>
      <c r="S1841" s="117"/>
      <c r="V1841" s="117"/>
    </row>
    <row r="1842">
      <c r="A1842" s="117"/>
      <c r="B1842" s="120"/>
      <c r="R1842" s="117"/>
      <c r="S1842" s="117"/>
      <c r="V1842" s="117"/>
    </row>
    <row r="1843">
      <c r="A1843" s="117"/>
      <c r="B1843" s="120"/>
      <c r="R1843" s="117"/>
      <c r="S1843" s="117"/>
      <c r="V1843" s="117"/>
    </row>
    <row r="1844">
      <c r="A1844" s="117"/>
      <c r="B1844" s="120"/>
      <c r="R1844" s="117"/>
      <c r="S1844" s="117"/>
      <c r="V1844" s="117"/>
    </row>
    <row r="1845">
      <c r="A1845" s="117"/>
      <c r="B1845" s="120"/>
      <c r="R1845" s="117"/>
      <c r="S1845" s="117"/>
      <c r="V1845" s="117"/>
    </row>
    <row r="1846">
      <c r="A1846" s="117"/>
      <c r="B1846" s="120"/>
      <c r="R1846" s="117"/>
      <c r="S1846" s="117"/>
      <c r="V1846" s="117"/>
    </row>
    <row r="1847">
      <c r="A1847" s="117"/>
      <c r="B1847" s="120"/>
      <c r="R1847" s="117"/>
      <c r="S1847" s="117"/>
      <c r="V1847" s="117"/>
    </row>
    <row r="1848">
      <c r="A1848" s="117"/>
      <c r="B1848" s="120"/>
      <c r="R1848" s="117"/>
      <c r="S1848" s="117"/>
      <c r="V1848" s="117"/>
    </row>
    <row r="1849">
      <c r="A1849" s="117"/>
      <c r="B1849" s="120"/>
      <c r="R1849" s="117"/>
      <c r="S1849" s="117"/>
      <c r="V1849" s="117"/>
    </row>
    <row r="1850">
      <c r="A1850" s="117"/>
      <c r="B1850" s="120"/>
      <c r="R1850" s="117"/>
      <c r="S1850" s="117"/>
      <c r="V1850" s="117"/>
    </row>
    <row r="1851">
      <c r="A1851" s="117"/>
      <c r="B1851" s="120"/>
      <c r="R1851" s="117"/>
      <c r="S1851" s="117"/>
      <c r="V1851" s="117"/>
    </row>
    <row r="1852">
      <c r="A1852" s="117"/>
      <c r="B1852" s="120"/>
      <c r="R1852" s="117"/>
      <c r="S1852" s="117"/>
      <c r="V1852" s="117"/>
    </row>
    <row r="1853">
      <c r="A1853" s="117"/>
      <c r="B1853" s="120"/>
      <c r="R1853" s="117"/>
      <c r="S1853" s="117"/>
      <c r="V1853" s="117"/>
    </row>
    <row r="1854">
      <c r="A1854" s="117"/>
      <c r="B1854" s="120"/>
      <c r="R1854" s="117"/>
      <c r="S1854" s="117"/>
      <c r="V1854" s="117"/>
    </row>
    <row r="1855">
      <c r="A1855" s="117"/>
      <c r="B1855" s="120"/>
      <c r="R1855" s="117"/>
      <c r="S1855" s="117"/>
      <c r="V1855" s="117"/>
    </row>
    <row r="1856">
      <c r="A1856" s="117"/>
      <c r="B1856" s="120"/>
      <c r="R1856" s="117"/>
      <c r="S1856" s="117"/>
      <c r="V1856" s="117"/>
    </row>
    <row r="1857">
      <c r="A1857" s="117"/>
      <c r="B1857" s="120"/>
      <c r="R1857" s="117"/>
      <c r="S1857" s="117"/>
      <c r="V1857" s="117"/>
    </row>
    <row r="1858">
      <c r="A1858" s="117"/>
      <c r="B1858" s="120"/>
      <c r="R1858" s="117"/>
      <c r="S1858" s="117"/>
      <c r="V1858" s="117"/>
    </row>
    <row r="1859">
      <c r="A1859" s="117"/>
      <c r="B1859" s="120"/>
      <c r="R1859" s="117"/>
      <c r="S1859" s="117"/>
      <c r="V1859" s="117"/>
    </row>
    <row r="1860">
      <c r="A1860" s="117"/>
      <c r="B1860" s="120"/>
      <c r="R1860" s="117"/>
      <c r="S1860" s="117"/>
      <c r="V1860" s="117"/>
    </row>
    <row r="1861">
      <c r="A1861" s="117"/>
      <c r="B1861" s="120"/>
      <c r="R1861" s="117"/>
      <c r="S1861" s="117"/>
      <c r="V1861" s="117"/>
    </row>
    <row r="1862">
      <c r="A1862" s="117"/>
      <c r="B1862" s="120"/>
      <c r="R1862" s="117"/>
      <c r="S1862" s="117"/>
      <c r="V1862" s="117"/>
    </row>
    <row r="1863">
      <c r="A1863" s="117"/>
      <c r="B1863" s="120"/>
      <c r="R1863" s="117"/>
      <c r="S1863" s="117"/>
      <c r="V1863" s="117"/>
    </row>
    <row r="1864">
      <c r="A1864" s="117"/>
      <c r="B1864" s="120"/>
      <c r="R1864" s="117"/>
      <c r="S1864" s="117"/>
      <c r="V1864" s="117"/>
    </row>
    <row r="1865">
      <c r="A1865" s="117"/>
      <c r="B1865" s="120"/>
      <c r="R1865" s="117"/>
      <c r="S1865" s="117"/>
      <c r="V1865" s="117"/>
    </row>
    <row r="1866">
      <c r="A1866" s="117"/>
      <c r="B1866" s="120"/>
      <c r="R1866" s="117"/>
      <c r="S1866" s="117"/>
      <c r="V1866" s="117"/>
    </row>
    <row r="1867">
      <c r="A1867" s="117"/>
      <c r="B1867" s="120"/>
      <c r="R1867" s="117"/>
      <c r="S1867" s="117"/>
      <c r="V1867" s="117"/>
    </row>
    <row r="1868">
      <c r="A1868" s="117"/>
      <c r="B1868" s="120"/>
      <c r="R1868" s="117"/>
      <c r="S1868" s="117"/>
      <c r="V1868" s="117"/>
    </row>
    <row r="1869">
      <c r="A1869" s="117"/>
      <c r="B1869" s="120"/>
      <c r="R1869" s="117"/>
      <c r="S1869" s="117"/>
      <c r="V1869" s="117"/>
    </row>
    <row r="1870">
      <c r="A1870" s="117"/>
      <c r="B1870" s="120"/>
      <c r="R1870" s="117"/>
      <c r="S1870" s="117"/>
      <c r="V1870" s="117"/>
    </row>
    <row r="1871">
      <c r="A1871" s="117"/>
      <c r="B1871" s="120"/>
      <c r="R1871" s="117"/>
      <c r="S1871" s="117"/>
      <c r="V1871" s="117"/>
    </row>
    <row r="1872">
      <c r="A1872" s="117"/>
      <c r="B1872" s="120"/>
      <c r="R1872" s="117"/>
      <c r="S1872" s="117"/>
      <c r="V1872" s="117"/>
    </row>
    <row r="1873">
      <c r="A1873" s="117"/>
      <c r="B1873" s="120"/>
      <c r="R1873" s="117"/>
      <c r="S1873" s="117"/>
      <c r="V1873" s="117"/>
    </row>
    <row r="1874">
      <c r="A1874" s="117"/>
      <c r="B1874" s="120"/>
      <c r="R1874" s="117"/>
      <c r="S1874" s="117"/>
      <c r="V1874" s="117"/>
    </row>
    <row r="1875">
      <c r="A1875" s="117"/>
      <c r="B1875" s="120"/>
      <c r="R1875" s="117"/>
      <c r="S1875" s="117"/>
      <c r="V1875" s="117"/>
    </row>
    <row r="1876">
      <c r="A1876" s="117"/>
      <c r="B1876" s="120"/>
      <c r="R1876" s="117"/>
      <c r="S1876" s="117"/>
      <c r="V1876" s="117"/>
    </row>
    <row r="1877">
      <c r="A1877" s="117"/>
      <c r="B1877" s="120"/>
      <c r="R1877" s="117"/>
      <c r="S1877" s="117"/>
      <c r="V1877" s="117"/>
    </row>
    <row r="1878">
      <c r="A1878" s="117"/>
      <c r="B1878" s="120"/>
      <c r="R1878" s="117"/>
      <c r="S1878" s="117"/>
      <c r="V1878" s="117"/>
    </row>
    <row r="1879">
      <c r="A1879" s="117"/>
      <c r="B1879" s="120"/>
      <c r="R1879" s="117"/>
      <c r="S1879" s="117"/>
      <c r="V1879" s="117"/>
    </row>
    <row r="1880">
      <c r="A1880" s="117"/>
      <c r="B1880" s="120"/>
      <c r="R1880" s="117"/>
      <c r="S1880" s="117"/>
      <c r="V1880" s="117"/>
    </row>
    <row r="1881">
      <c r="A1881" s="117"/>
      <c r="B1881" s="120"/>
      <c r="R1881" s="117"/>
      <c r="S1881" s="117"/>
      <c r="V1881" s="117"/>
    </row>
    <row r="1882">
      <c r="A1882" s="117"/>
      <c r="B1882" s="120"/>
      <c r="R1882" s="117"/>
      <c r="S1882" s="117"/>
      <c r="V1882" s="117"/>
    </row>
    <row r="1883">
      <c r="A1883" s="117"/>
      <c r="B1883" s="120"/>
      <c r="R1883" s="117"/>
      <c r="S1883" s="117"/>
      <c r="V1883" s="117"/>
    </row>
    <row r="1884">
      <c r="A1884" s="117"/>
      <c r="B1884" s="120"/>
      <c r="R1884" s="117"/>
      <c r="S1884" s="117"/>
      <c r="V1884" s="117"/>
    </row>
    <row r="1885">
      <c r="A1885" s="117"/>
      <c r="B1885" s="120"/>
      <c r="R1885" s="117"/>
      <c r="S1885" s="117"/>
      <c r="V1885" s="117"/>
    </row>
    <row r="1886">
      <c r="A1886" s="117"/>
      <c r="B1886" s="120"/>
      <c r="R1886" s="117"/>
      <c r="S1886" s="117"/>
      <c r="V1886" s="117"/>
    </row>
    <row r="1887">
      <c r="A1887" s="117"/>
      <c r="B1887" s="120"/>
      <c r="R1887" s="117"/>
      <c r="S1887" s="117"/>
      <c r="V1887" s="117"/>
    </row>
    <row r="1888">
      <c r="A1888" s="117"/>
      <c r="B1888" s="120"/>
      <c r="R1888" s="117"/>
      <c r="S1888" s="117"/>
      <c r="V1888" s="117"/>
    </row>
    <row r="1889">
      <c r="A1889" s="117"/>
      <c r="B1889" s="120"/>
      <c r="R1889" s="117"/>
      <c r="S1889" s="117"/>
      <c r="V1889" s="117"/>
    </row>
    <row r="1890">
      <c r="A1890" s="117"/>
      <c r="B1890" s="120"/>
      <c r="R1890" s="117"/>
      <c r="S1890" s="117"/>
      <c r="V1890" s="117"/>
    </row>
    <row r="1891">
      <c r="A1891" s="117"/>
      <c r="B1891" s="120"/>
      <c r="R1891" s="117"/>
      <c r="S1891" s="117"/>
      <c r="V1891" s="117"/>
    </row>
    <row r="1892">
      <c r="A1892" s="117"/>
      <c r="B1892" s="120"/>
      <c r="R1892" s="117"/>
      <c r="S1892" s="117"/>
      <c r="V1892" s="117"/>
    </row>
    <row r="1893">
      <c r="A1893" s="117"/>
      <c r="B1893" s="120"/>
      <c r="R1893" s="117"/>
      <c r="S1893" s="117"/>
      <c r="V1893" s="117"/>
    </row>
    <row r="1894">
      <c r="A1894" s="117"/>
      <c r="B1894" s="120"/>
      <c r="R1894" s="117"/>
      <c r="S1894" s="117"/>
      <c r="V1894" s="117"/>
    </row>
    <row r="1895">
      <c r="A1895" s="117"/>
      <c r="B1895" s="120"/>
      <c r="R1895" s="117"/>
      <c r="S1895" s="117"/>
      <c r="V1895" s="117"/>
    </row>
    <row r="1896">
      <c r="A1896" s="117"/>
      <c r="B1896" s="120"/>
      <c r="R1896" s="117"/>
      <c r="S1896" s="117"/>
      <c r="V1896" s="117"/>
    </row>
    <row r="1897">
      <c r="A1897" s="117"/>
      <c r="B1897" s="120"/>
      <c r="R1897" s="117"/>
      <c r="S1897" s="117"/>
      <c r="V1897" s="117"/>
    </row>
    <row r="1898">
      <c r="A1898" s="117"/>
      <c r="B1898" s="120"/>
      <c r="R1898" s="117"/>
      <c r="S1898" s="117"/>
      <c r="V1898" s="117"/>
    </row>
    <row r="1899">
      <c r="A1899" s="117"/>
      <c r="B1899" s="120"/>
      <c r="R1899" s="117"/>
      <c r="S1899" s="117"/>
      <c r="V1899" s="117"/>
    </row>
    <row r="1900">
      <c r="A1900" s="117"/>
      <c r="B1900" s="120"/>
      <c r="R1900" s="117"/>
      <c r="S1900" s="117"/>
      <c r="V1900" s="117"/>
    </row>
    <row r="1901">
      <c r="A1901" s="117"/>
      <c r="B1901" s="120"/>
      <c r="R1901" s="117"/>
      <c r="S1901" s="117"/>
      <c r="V1901" s="117"/>
    </row>
    <row r="1902">
      <c r="A1902" s="117"/>
      <c r="B1902" s="120"/>
      <c r="R1902" s="117"/>
      <c r="S1902" s="117"/>
      <c r="V1902" s="117"/>
    </row>
    <row r="1903">
      <c r="A1903" s="117"/>
      <c r="B1903" s="120"/>
      <c r="R1903" s="117"/>
      <c r="S1903" s="117"/>
      <c r="V1903" s="117"/>
    </row>
    <row r="1904">
      <c r="A1904" s="117"/>
      <c r="B1904" s="120"/>
      <c r="R1904" s="117"/>
      <c r="S1904" s="117"/>
      <c r="V1904" s="117"/>
    </row>
    <row r="1905">
      <c r="A1905" s="117"/>
      <c r="B1905" s="120"/>
      <c r="R1905" s="117"/>
      <c r="S1905" s="117"/>
      <c r="V1905" s="117"/>
    </row>
    <row r="1906">
      <c r="A1906" s="117"/>
      <c r="B1906" s="120"/>
      <c r="R1906" s="117"/>
      <c r="S1906" s="117"/>
      <c r="V1906" s="117"/>
    </row>
    <row r="1907">
      <c r="A1907" s="117"/>
      <c r="B1907" s="120"/>
      <c r="R1907" s="117"/>
      <c r="S1907" s="117"/>
      <c r="V1907" s="117"/>
    </row>
    <row r="1908">
      <c r="A1908" s="117"/>
      <c r="B1908" s="120"/>
      <c r="R1908" s="117"/>
      <c r="S1908" s="117"/>
      <c r="V1908" s="117"/>
    </row>
    <row r="1909">
      <c r="A1909" s="117"/>
      <c r="B1909" s="120"/>
      <c r="R1909" s="117"/>
      <c r="S1909" s="117"/>
      <c r="V1909" s="117"/>
    </row>
    <row r="1910">
      <c r="A1910" s="117"/>
      <c r="B1910" s="120"/>
      <c r="R1910" s="117"/>
      <c r="S1910" s="117"/>
      <c r="V1910" s="117"/>
    </row>
    <row r="1911">
      <c r="A1911" s="117"/>
      <c r="B1911" s="120"/>
      <c r="R1911" s="117"/>
      <c r="S1911" s="117"/>
      <c r="V1911" s="117"/>
    </row>
    <row r="1912">
      <c r="A1912" s="117"/>
      <c r="B1912" s="120"/>
      <c r="R1912" s="117"/>
      <c r="S1912" s="117"/>
      <c r="V1912" s="117"/>
    </row>
    <row r="1913">
      <c r="A1913" s="117"/>
      <c r="B1913" s="120"/>
      <c r="R1913" s="117"/>
      <c r="S1913" s="117"/>
      <c r="V1913" s="117"/>
    </row>
    <row r="1914">
      <c r="A1914" s="117"/>
      <c r="B1914" s="120"/>
      <c r="R1914" s="117"/>
      <c r="S1914" s="117"/>
      <c r="V1914" s="117"/>
    </row>
    <row r="1915">
      <c r="A1915" s="117"/>
      <c r="B1915" s="120"/>
      <c r="R1915" s="117"/>
      <c r="S1915" s="117"/>
      <c r="V1915" s="117"/>
    </row>
    <row r="1916">
      <c r="A1916" s="117"/>
      <c r="B1916" s="120"/>
      <c r="R1916" s="117"/>
      <c r="S1916" s="117"/>
      <c r="V1916" s="117"/>
    </row>
    <row r="1917">
      <c r="A1917" s="117"/>
      <c r="B1917" s="120"/>
      <c r="R1917" s="117"/>
      <c r="S1917" s="117"/>
      <c r="V1917" s="117"/>
    </row>
    <row r="1918">
      <c r="A1918" s="117"/>
      <c r="B1918" s="120"/>
      <c r="R1918" s="117"/>
      <c r="S1918" s="117"/>
      <c r="V1918" s="117"/>
    </row>
    <row r="1919">
      <c r="A1919" s="117"/>
      <c r="B1919" s="120"/>
      <c r="R1919" s="117"/>
      <c r="S1919" s="117"/>
      <c r="V1919" s="117"/>
    </row>
    <row r="1920">
      <c r="A1920" s="117"/>
      <c r="B1920" s="120"/>
      <c r="R1920" s="117"/>
      <c r="S1920" s="117"/>
      <c r="V1920" s="117"/>
    </row>
    <row r="1921">
      <c r="A1921" s="117"/>
      <c r="B1921" s="120"/>
      <c r="R1921" s="117"/>
      <c r="S1921" s="117"/>
      <c r="V1921" s="117"/>
    </row>
    <row r="1922">
      <c r="A1922" s="117"/>
      <c r="B1922" s="120"/>
      <c r="R1922" s="117"/>
      <c r="S1922" s="117"/>
      <c r="V1922" s="117"/>
    </row>
    <row r="1923">
      <c r="A1923" s="117"/>
      <c r="B1923" s="120"/>
      <c r="R1923" s="117"/>
      <c r="S1923" s="117"/>
      <c r="V1923" s="117"/>
    </row>
    <row r="1924">
      <c r="A1924" s="117"/>
      <c r="B1924" s="120"/>
      <c r="R1924" s="117"/>
      <c r="S1924" s="117"/>
      <c r="V1924" s="117"/>
    </row>
    <row r="1925">
      <c r="A1925" s="117"/>
      <c r="B1925" s="120"/>
      <c r="R1925" s="117"/>
      <c r="S1925" s="117"/>
      <c r="V1925" s="117"/>
    </row>
    <row r="1926">
      <c r="A1926" s="117"/>
      <c r="B1926" s="120"/>
      <c r="R1926" s="117"/>
      <c r="S1926" s="117"/>
      <c r="V1926" s="117"/>
    </row>
    <row r="1927">
      <c r="A1927" s="117"/>
      <c r="B1927" s="120"/>
      <c r="R1927" s="117"/>
      <c r="S1927" s="117"/>
      <c r="V1927" s="117"/>
    </row>
    <row r="1928">
      <c r="A1928" s="117"/>
      <c r="B1928" s="120"/>
      <c r="R1928" s="117"/>
      <c r="S1928" s="117"/>
      <c r="V1928" s="117"/>
    </row>
    <row r="1929">
      <c r="A1929" s="117"/>
      <c r="B1929" s="120"/>
      <c r="R1929" s="117"/>
      <c r="S1929" s="117"/>
      <c r="V1929" s="117"/>
    </row>
    <row r="1930">
      <c r="A1930" s="117"/>
      <c r="B1930" s="120"/>
      <c r="R1930" s="117"/>
      <c r="S1930" s="117"/>
      <c r="V1930" s="117"/>
    </row>
    <row r="1931">
      <c r="A1931" s="117"/>
      <c r="B1931" s="120"/>
      <c r="R1931" s="117"/>
      <c r="S1931" s="117"/>
      <c r="V1931" s="117"/>
    </row>
    <row r="1932">
      <c r="A1932" s="117"/>
      <c r="B1932" s="120"/>
      <c r="R1932" s="117"/>
      <c r="S1932" s="117"/>
      <c r="V1932" s="117"/>
    </row>
    <row r="1933">
      <c r="A1933" s="117"/>
      <c r="B1933" s="120"/>
      <c r="R1933" s="117"/>
      <c r="S1933" s="117"/>
      <c r="V1933" s="117"/>
    </row>
    <row r="1934">
      <c r="A1934" s="117"/>
      <c r="B1934" s="120"/>
      <c r="R1934" s="117"/>
      <c r="S1934" s="117"/>
      <c r="V1934" s="117"/>
    </row>
    <row r="1935">
      <c r="A1935" s="117"/>
      <c r="B1935" s="120"/>
      <c r="R1935" s="117"/>
      <c r="S1935" s="117"/>
      <c r="V1935" s="117"/>
    </row>
    <row r="1936">
      <c r="A1936" s="117"/>
      <c r="B1936" s="120"/>
      <c r="R1936" s="117"/>
      <c r="S1936" s="117"/>
      <c r="V1936" s="117"/>
    </row>
    <row r="1937">
      <c r="A1937" s="117"/>
      <c r="B1937" s="120"/>
      <c r="R1937" s="117"/>
      <c r="S1937" s="117"/>
      <c r="V1937" s="117"/>
    </row>
    <row r="1938">
      <c r="A1938" s="117"/>
      <c r="B1938" s="120"/>
      <c r="R1938" s="117"/>
      <c r="S1938" s="117"/>
      <c r="V1938" s="117"/>
    </row>
    <row r="1939">
      <c r="A1939" s="117"/>
      <c r="B1939" s="120"/>
      <c r="R1939" s="117"/>
      <c r="S1939" s="117"/>
      <c r="V1939" s="117"/>
    </row>
    <row r="1940">
      <c r="A1940" s="117"/>
      <c r="B1940" s="120"/>
      <c r="R1940" s="117"/>
      <c r="S1940" s="117"/>
      <c r="V1940" s="117"/>
    </row>
    <row r="1941">
      <c r="A1941" s="117"/>
      <c r="B1941" s="120"/>
      <c r="R1941" s="117"/>
      <c r="S1941" s="117"/>
      <c r="V1941" s="117"/>
    </row>
    <row r="1942">
      <c r="A1942" s="117"/>
      <c r="B1942" s="120"/>
      <c r="R1942" s="117"/>
      <c r="S1942" s="117"/>
      <c r="V1942" s="117"/>
    </row>
    <row r="1943">
      <c r="A1943" s="117"/>
      <c r="B1943" s="120"/>
      <c r="R1943" s="117"/>
      <c r="S1943" s="117"/>
      <c r="V1943" s="117"/>
    </row>
    <row r="1944">
      <c r="A1944" s="117"/>
      <c r="B1944" s="120"/>
      <c r="R1944" s="117"/>
      <c r="S1944" s="117"/>
      <c r="V1944" s="117"/>
    </row>
    <row r="1945">
      <c r="A1945" s="117"/>
      <c r="B1945" s="120"/>
      <c r="R1945" s="117"/>
      <c r="S1945" s="117"/>
      <c r="V1945" s="117"/>
    </row>
    <row r="1946">
      <c r="A1946" s="117"/>
      <c r="B1946" s="120"/>
      <c r="R1946" s="117"/>
      <c r="S1946" s="117"/>
      <c r="V1946" s="117"/>
    </row>
    <row r="1947">
      <c r="A1947" s="117"/>
      <c r="B1947" s="120"/>
      <c r="R1947" s="117"/>
      <c r="S1947" s="117"/>
      <c r="V1947" s="117"/>
    </row>
    <row r="1948">
      <c r="A1948" s="117"/>
      <c r="B1948" s="120"/>
      <c r="R1948" s="117"/>
      <c r="S1948" s="117"/>
      <c r="V1948" s="117"/>
    </row>
    <row r="1949">
      <c r="A1949" s="117"/>
      <c r="B1949" s="120"/>
      <c r="R1949" s="117"/>
      <c r="S1949" s="117"/>
      <c r="V1949" s="117"/>
    </row>
    <row r="1950">
      <c r="A1950" s="117"/>
      <c r="B1950" s="120"/>
      <c r="R1950" s="117"/>
      <c r="S1950" s="117"/>
      <c r="V1950" s="117"/>
    </row>
    <row r="1951">
      <c r="A1951" s="117"/>
      <c r="B1951" s="120"/>
      <c r="R1951" s="117"/>
      <c r="S1951" s="117"/>
      <c r="V1951" s="117"/>
    </row>
    <row r="1952">
      <c r="A1952" s="117"/>
      <c r="B1952" s="120"/>
      <c r="R1952" s="117"/>
      <c r="S1952" s="117"/>
      <c r="V1952" s="117"/>
    </row>
    <row r="1953">
      <c r="A1953" s="117"/>
      <c r="B1953" s="120"/>
      <c r="R1953" s="117"/>
      <c r="S1953" s="117"/>
      <c r="V1953" s="117"/>
    </row>
    <row r="1954">
      <c r="A1954" s="117"/>
      <c r="B1954" s="120"/>
      <c r="R1954" s="117"/>
      <c r="S1954" s="117"/>
      <c r="V1954" s="117"/>
    </row>
    <row r="1955">
      <c r="A1955" s="117"/>
      <c r="B1955" s="120"/>
      <c r="R1955" s="117"/>
      <c r="S1955" s="117"/>
      <c r="V1955" s="117"/>
    </row>
    <row r="1956">
      <c r="A1956" s="117"/>
      <c r="B1956" s="120"/>
      <c r="R1956" s="117"/>
      <c r="S1956" s="117"/>
      <c r="V1956" s="117"/>
    </row>
    <row r="1957">
      <c r="A1957" s="117"/>
      <c r="B1957" s="120"/>
      <c r="R1957" s="117"/>
      <c r="S1957" s="117"/>
      <c r="V1957" s="117"/>
    </row>
    <row r="1958">
      <c r="A1958" s="117"/>
      <c r="B1958" s="120"/>
      <c r="R1958" s="117"/>
      <c r="S1958" s="117"/>
      <c r="V1958" s="117"/>
    </row>
    <row r="1959">
      <c r="A1959" s="117"/>
      <c r="B1959" s="120"/>
      <c r="R1959" s="117"/>
      <c r="S1959" s="117"/>
      <c r="V1959" s="117"/>
    </row>
    <row r="1960">
      <c r="A1960" s="117"/>
      <c r="B1960" s="120"/>
      <c r="R1960" s="117"/>
      <c r="S1960" s="117"/>
      <c r="V1960" s="117"/>
    </row>
    <row r="1961">
      <c r="A1961" s="117"/>
      <c r="B1961" s="120"/>
      <c r="R1961" s="117"/>
      <c r="S1961" s="117"/>
      <c r="V1961" s="117"/>
    </row>
    <row r="1962">
      <c r="A1962" s="117"/>
      <c r="B1962" s="120"/>
      <c r="R1962" s="117"/>
      <c r="S1962" s="117"/>
      <c r="V1962" s="117"/>
    </row>
    <row r="1963">
      <c r="A1963" s="117"/>
      <c r="B1963" s="120"/>
      <c r="R1963" s="117"/>
      <c r="S1963" s="117"/>
      <c r="V1963" s="117"/>
    </row>
    <row r="1964">
      <c r="A1964" s="117"/>
      <c r="B1964" s="120"/>
      <c r="R1964" s="117"/>
      <c r="S1964" s="117"/>
      <c r="V1964" s="117"/>
    </row>
    <row r="1965">
      <c r="A1965" s="117"/>
      <c r="B1965" s="120"/>
      <c r="R1965" s="117"/>
      <c r="S1965" s="117"/>
      <c r="V1965" s="117"/>
    </row>
    <row r="1966">
      <c r="A1966" s="117"/>
      <c r="B1966" s="120"/>
      <c r="R1966" s="117"/>
      <c r="S1966" s="117"/>
      <c r="V1966" s="117"/>
    </row>
    <row r="1967">
      <c r="A1967" s="117"/>
      <c r="B1967" s="120"/>
      <c r="R1967" s="117"/>
      <c r="S1967" s="117"/>
      <c r="V1967" s="117"/>
    </row>
    <row r="1968">
      <c r="A1968" s="117"/>
      <c r="B1968" s="120"/>
      <c r="R1968" s="117"/>
      <c r="S1968" s="117"/>
      <c r="V1968" s="117"/>
    </row>
    <row r="1969">
      <c r="A1969" s="117"/>
      <c r="B1969" s="120"/>
      <c r="R1969" s="117"/>
      <c r="S1969" s="117"/>
      <c r="V1969" s="117"/>
    </row>
    <row r="1970">
      <c r="A1970" s="117"/>
      <c r="B1970" s="120"/>
      <c r="R1970" s="117"/>
      <c r="S1970" s="117"/>
      <c r="V1970" s="117"/>
    </row>
    <row r="1971">
      <c r="A1971" s="117"/>
      <c r="B1971" s="120"/>
      <c r="R1971" s="117"/>
      <c r="S1971" s="117"/>
      <c r="V1971" s="117"/>
    </row>
    <row r="1972">
      <c r="A1972" s="117"/>
      <c r="B1972" s="120"/>
      <c r="R1972" s="117"/>
      <c r="S1972" s="117"/>
      <c r="V1972" s="117"/>
    </row>
    <row r="1973">
      <c r="A1973" s="117"/>
      <c r="B1973" s="120"/>
      <c r="R1973" s="117"/>
      <c r="S1973" s="117"/>
      <c r="V1973" s="117"/>
    </row>
    <row r="1974">
      <c r="A1974" s="117"/>
      <c r="B1974" s="120"/>
      <c r="R1974" s="117"/>
      <c r="S1974" s="117"/>
      <c r="V1974" s="117"/>
    </row>
    <row r="1975">
      <c r="A1975" s="117"/>
      <c r="B1975" s="120"/>
      <c r="R1975" s="117"/>
      <c r="S1975" s="117"/>
      <c r="V1975" s="117"/>
    </row>
    <row r="1976">
      <c r="A1976" s="117"/>
      <c r="B1976" s="120"/>
      <c r="R1976" s="117"/>
      <c r="S1976" s="117"/>
      <c r="V1976" s="117"/>
    </row>
    <row r="1977">
      <c r="A1977" s="117"/>
      <c r="B1977" s="120"/>
      <c r="R1977" s="117"/>
      <c r="S1977" s="117"/>
      <c r="V1977" s="117"/>
    </row>
    <row r="1978">
      <c r="A1978" s="117"/>
      <c r="B1978" s="120"/>
      <c r="R1978" s="117"/>
      <c r="S1978" s="117"/>
      <c r="V1978" s="117"/>
    </row>
    <row r="1979">
      <c r="A1979" s="117"/>
      <c r="B1979" s="120"/>
      <c r="R1979" s="117"/>
      <c r="S1979" s="117"/>
      <c r="V1979" s="117"/>
    </row>
    <row r="1980">
      <c r="A1980" s="117"/>
      <c r="B1980" s="120"/>
      <c r="R1980" s="117"/>
      <c r="S1980" s="117"/>
      <c r="V1980" s="117"/>
    </row>
    <row r="1981">
      <c r="A1981" s="117"/>
      <c r="B1981" s="120"/>
      <c r="R1981" s="117"/>
      <c r="S1981" s="117"/>
      <c r="V1981" s="117"/>
    </row>
    <row r="1982">
      <c r="A1982" s="117"/>
      <c r="B1982" s="120"/>
      <c r="R1982" s="117"/>
      <c r="S1982" s="117"/>
      <c r="V1982" s="117"/>
    </row>
    <row r="1983">
      <c r="A1983" s="117"/>
      <c r="B1983" s="120"/>
      <c r="R1983" s="117"/>
      <c r="S1983" s="117"/>
      <c r="V1983" s="117"/>
    </row>
    <row r="1984">
      <c r="A1984" s="117"/>
      <c r="B1984" s="120"/>
      <c r="R1984" s="117"/>
      <c r="S1984" s="117"/>
      <c r="V1984" s="117"/>
    </row>
    <row r="1985">
      <c r="A1985" s="117"/>
      <c r="B1985" s="120"/>
      <c r="R1985" s="117"/>
      <c r="S1985" s="117"/>
      <c r="V1985" s="117"/>
    </row>
    <row r="1986">
      <c r="A1986" s="117"/>
      <c r="B1986" s="120"/>
      <c r="R1986" s="117"/>
      <c r="S1986" s="117"/>
      <c r="V1986" s="117"/>
    </row>
    <row r="1987">
      <c r="A1987" s="117"/>
      <c r="B1987" s="120"/>
      <c r="R1987" s="117"/>
      <c r="S1987" s="117"/>
      <c r="V1987" s="117"/>
    </row>
    <row r="1988">
      <c r="A1988" s="117"/>
      <c r="B1988" s="120"/>
      <c r="R1988" s="117"/>
      <c r="S1988" s="117"/>
      <c r="V1988" s="117"/>
    </row>
    <row r="1989">
      <c r="A1989" s="117"/>
      <c r="B1989" s="120"/>
      <c r="R1989" s="117"/>
      <c r="S1989" s="117"/>
      <c r="V1989" s="117"/>
    </row>
    <row r="1990">
      <c r="A1990" s="117"/>
      <c r="B1990" s="120"/>
      <c r="R1990" s="117"/>
      <c r="S1990" s="117"/>
      <c r="V1990" s="117"/>
    </row>
    <row r="1991">
      <c r="A1991" s="117"/>
      <c r="B1991" s="120"/>
      <c r="R1991" s="117"/>
      <c r="S1991" s="117"/>
      <c r="V1991" s="117"/>
    </row>
    <row r="1992">
      <c r="A1992" s="117"/>
      <c r="B1992" s="120"/>
      <c r="R1992" s="117"/>
      <c r="S1992" s="117"/>
      <c r="V1992" s="117"/>
    </row>
    <row r="1993">
      <c r="A1993" s="117"/>
      <c r="B1993" s="120"/>
      <c r="R1993" s="117"/>
      <c r="S1993" s="117"/>
      <c r="V1993" s="117"/>
    </row>
    <row r="1994">
      <c r="A1994" s="117"/>
      <c r="B1994" s="120"/>
      <c r="R1994" s="117"/>
      <c r="S1994" s="117"/>
      <c r="V1994" s="117"/>
    </row>
    <row r="1995">
      <c r="A1995" s="117"/>
      <c r="B1995" s="120"/>
      <c r="R1995" s="117"/>
      <c r="S1995" s="117"/>
      <c r="V1995" s="117"/>
    </row>
    <row r="1996">
      <c r="A1996" s="117"/>
      <c r="B1996" s="120"/>
      <c r="R1996" s="117"/>
      <c r="S1996" s="117"/>
      <c r="V1996" s="117"/>
    </row>
    <row r="1997">
      <c r="A1997" s="117"/>
      <c r="B1997" s="120"/>
      <c r="R1997" s="117"/>
      <c r="S1997" s="117"/>
      <c r="V1997" s="117"/>
    </row>
    <row r="1998">
      <c r="A1998" s="117"/>
      <c r="B1998" s="120"/>
      <c r="R1998" s="117"/>
      <c r="S1998" s="117"/>
      <c r="V1998" s="117"/>
    </row>
  </sheetData>
  <autoFilter ref="$A$1:$AA$108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23.5"/>
  </cols>
  <sheetData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2">
      <c r="I42" s="69" t="s">
        <v>1</v>
      </c>
      <c r="J42" s="69" t="s">
        <v>20</v>
      </c>
    </row>
    <row r="43">
      <c r="H43" s="69" t="s">
        <v>8992</v>
      </c>
      <c r="I43" s="120">
        <f>AVERAGE(TEXT!B2:B1079)</f>
        <v>86.85250464</v>
      </c>
      <c r="J43" s="70">
        <f>AVERAGE(TEXT!W2:W1079)</f>
        <v>3191.919598</v>
      </c>
    </row>
    <row r="44">
      <c r="H44" s="69" t="s">
        <v>8993</v>
      </c>
      <c r="I44" s="120">
        <f>MEDIAN(TEXT!B2:B1079)</f>
        <v>77</v>
      </c>
      <c r="J44" s="70">
        <f>MEDIAN(TEXT!W2:W1079)</f>
        <v>3600</v>
      </c>
    </row>
    <row r="45">
      <c r="H45" s="69" t="s">
        <v>8994</v>
      </c>
      <c r="I45" s="70">
        <f>MODE(TEXT!B2:B1079)</f>
        <v>18</v>
      </c>
      <c r="J45" s="70">
        <f>MODE(TEXT!W2:W1079)</f>
        <v>1800</v>
      </c>
    </row>
    <row r="46">
      <c r="H46" s="69" t="s">
        <v>8995</v>
      </c>
      <c r="I46" s="120">
        <f>MIN(TEXT!B2:B1079)</f>
        <v>2</v>
      </c>
      <c r="J46" s="70">
        <f>MIN(TEXT!W2:W1079)</f>
        <v>450</v>
      </c>
    </row>
    <row r="47">
      <c r="H47" s="69" t="s">
        <v>8996</v>
      </c>
      <c r="I47" s="120">
        <f>MAX(TEXT!B2:B1079)</f>
        <v>378</v>
      </c>
      <c r="J47" s="70">
        <f>MAX(TEXT!W2:W1079)</f>
        <v>6250</v>
      </c>
    </row>
    <row r="48">
      <c r="H48" s="69" t="s">
        <v>8997</v>
      </c>
      <c r="I48" s="70">
        <f>STDEV(TEXT!B2:B1079)</f>
        <v>65.92154779</v>
      </c>
      <c r="J48" s="70">
        <f>STDEV(TEXT!W2:W1079)</f>
        <v>1328.738812</v>
      </c>
    </row>
    <row r="66">
      <c r="B66" s="70" t="s">
        <v>8998</v>
      </c>
      <c r="C66" s="70" t="s">
        <v>8999</v>
      </c>
    </row>
    <row r="67">
      <c r="B67" s="121" t="s">
        <v>6841</v>
      </c>
      <c r="C67" s="70">
        <v>22.0</v>
      </c>
    </row>
    <row r="68">
      <c r="B68" s="121" t="s">
        <v>6854</v>
      </c>
      <c r="C68" s="70">
        <v>65.0</v>
      </c>
    </row>
    <row r="69">
      <c r="B69" s="121" t="s">
        <v>6863</v>
      </c>
      <c r="C69" s="70">
        <v>92.0</v>
      </c>
    </row>
    <row r="70">
      <c r="B70" s="121" t="s">
        <v>6837</v>
      </c>
      <c r="C70" s="70">
        <v>133.0</v>
      </c>
    </row>
    <row r="71">
      <c r="B71" s="121" t="s">
        <v>6867</v>
      </c>
      <c r="C71" s="70">
        <v>186.0</v>
      </c>
    </row>
    <row r="72">
      <c r="B72" s="121" t="s">
        <v>6871</v>
      </c>
      <c r="C72" s="70">
        <v>106.0</v>
      </c>
    </row>
    <row r="73">
      <c r="B73" s="70" t="s">
        <v>6850</v>
      </c>
      <c r="C73" s="70">
        <v>475.0</v>
      </c>
    </row>
    <row r="74">
      <c r="B74" s="70" t="s">
        <v>8991</v>
      </c>
      <c r="C74" s="70">
        <v>1079.0</v>
      </c>
    </row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>
      <c r="L173" s="122" t="s">
        <v>8999</v>
      </c>
      <c r="M173" s="122" t="s">
        <v>4663</v>
      </c>
      <c r="N173" s="122"/>
      <c r="O173" s="122"/>
      <c r="P173" s="122"/>
      <c r="Q173" s="122"/>
      <c r="R173" s="122"/>
      <c r="S173" s="122"/>
      <c r="T173" s="122"/>
    </row>
    <row r="174">
      <c r="L174" s="122" t="s">
        <v>15</v>
      </c>
      <c r="M174" s="123" t="s">
        <v>47</v>
      </c>
      <c r="N174" s="122" t="s">
        <v>6837</v>
      </c>
      <c r="O174" s="122" t="s">
        <v>6854</v>
      </c>
      <c r="P174" s="122" t="s">
        <v>6841</v>
      </c>
      <c r="Q174" s="122" t="s">
        <v>6871</v>
      </c>
      <c r="R174" s="122" t="s">
        <v>6863</v>
      </c>
      <c r="S174" s="122" t="s">
        <v>6867</v>
      </c>
      <c r="T174" s="122" t="s">
        <v>8991</v>
      </c>
    </row>
    <row r="175">
      <c r="K175" s="124"/>
      <c r="L175" s="125" t="s">
        <v>343</v>
      </c>
      <c r="M175" s="70">
        <v>43.0</v>
      </c>
      <c r="T175" s="70">
        <v>43.0</v>
      </c>
    </row>
    <row r="176">
      <c r="L176" s="70" t="s">
        <v>214</v>
      </c>
      <c r="M176" s="70">
        <v>358.0</v>
      </c>
      <c r="Q176" s="70">
        <v>1.0</v>
      </c>
      <c r="T176" s="70">
        <v>359.0</v>
      </c>
    </row>
    <row r="177">
      <c r="L177" s="70" t="s">
        <v>33</v>
      </c>
      <c r="M177" s="70">
        <v>67.0</v>
      </c>
      <c r="N177" s="70">
        <v>133.0</v>
      </c>
      <c r="O177" s="70">
        <v>65.0</v>
      </c>
      <c r="P177" s="70">
        <v>22.0</v>
      </c>
      <c r="Q177" s="70">
        <v>105.0</v>
      </c>
      <c r="R177" s="70">
        <v>92.0</v>
      </c>
      <c r="S177" s="70">
        <v>186.0</v>
      </c>
      <c r="T177" s="70">
        <v>670.0</v>
      </c>
    </row>
    <row r="178">
      <c r="L178" s="70" t="s">
        <v>71</v>
      </c>
      <c r="M178" s="70">
        <v>7.0</v>
      </c>
      <c r="T178" s="70">
        <v>7.0</v>
      </c>
    </row>
    <row r="179">
      <c r="L179" s="70" t="s">
        <v>8991</v>
      </c>
      <c r="M179" s="70">
        <v>475.0</v>
      </c>
      <c r="N179" s="70">
        <v>133.0</v>
      </c>
      <c r="O179" s="70">
        <v>65.0</v>
      </c>
      <c r="P179" s="70">
        <v>22.0</v>
      </c>
      <c r="Q179" s="70">
        <v>106.0</v>
      </c>
      <c r="R179" s="70">
        <v>92.0</v>
      </c>
      <c r="S179" s="70">
        <v>186.0</v>
      </c>
      <c r="T179" s="70">
        <v>1079.0</v>
      </c>
    </row>
    <row r="180"/>
  </sheetData>
  <autoFilter ref="$B$66:$C$75"/>
  <conditionalFormatting sqref="C176:K179">
    <cfRule type="notContainsBlanks" dxfId="0" priority="1">
      <formula>LEN(TRIM(C176))&gt;0</formula>
    </cfRule>
  </conditionalFormatting>
  <drawing r:id="rId5"/>
</worksheet>
</file>